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ROSplusData 2013\Export\"/>
    </mc:Choice>
  </mc:AlternateContent>
  <bookViews>
    <workbookView xWindow="0" yWindow="0" windowWidth="0" windowHeight="0"/>
  </bookViews>
  <sheets>
    <sheet name="Rekapitulace stavby" sheetId="1" r:id="rId1"/>
    <sheet name="SO 01 - Příprava území" sheetId="2" r:id="rId2"/>
    <sheet name="SO 02.1 - Architektonicko..." sheetId="3" r:id="rId3"/>
    <sheet name="SO 02.4 - ZTI" sheetId="4" r:id="rId4"/>
    <sheet name="SO 02.5 - VZT" sheetId="5" r:id="rId5"/>
    <sheet name="SO 02.6 - ÚT" sheetId="6" r:id="rId6"/>
    <sheet name="SO 02.7.1 - Silnoproud" sheetId="7" r:id="rId7"/>
    <sheet name="SO 02.7.2 - Slaboproud" sheetId="8" r:id="rId8"/>
    <sheet name="SO 02.7.3 - MaR" sheetId="9" r:id="rId9"/>
    <sheet name="SO 03 - Zpevněné plochy" sheetId="10" r:id="rId10"/>
    <sheet name="SO 05 - Přeložka kanalizace" sheetId="11" r:id="rId11"/>
    <sheet name="SO 08 - Kanalizační přípojka" sheetId="12" r:id="rId12"/>
    <sheet name="SO 09 - Úprava oplocení" sheetId="13" r:id="rId13"/>
    <sheet name="SO 10 - Sadové úpravy" sheetId="14" r:id="rId14"/>
    <sheet name="SO 11 - Areálové osvětlení" sheetId="15" r:id="rId15"/>
    <sheet name="SO 12 - Nakládání s děšťo..." sheetId="16" r:id="rId16"/>
    <sheet name="VON - Vedlejší a ostatní ..." sheetId="17" r:id="rId17"/>
    <sheet name="Seznam figur" sheetId="18" r:id="rId18"/>
    <sheet name="Pokyny pro vyplnění" sheetId="19" r:id="rId19"/>
  </sheets>
  <definedNames>
    <definedName name="_xlnm.Print_Area" localSheetId="0">'Rekapitulace stavby'!$D$4:$AO$36,'Rekapitulace stavby'!$C$42:$AQ$73</definedName>
    <definedName name="_xlnm.Print_Titles" localSheetId="0">'Rekapitulace stavby'!$52:$52</definedName>
    <definedName name="_xlnm._FilterDatabase" localSheetId="1" hidden="1">'SO 01 - Příprava území'!$C$90:$K$227</definedName>
    <definedName name="_xlnm.Print_Area" localSheetId="1">'SO 01 - Příprava území'!$C$4:$J$41,'SO 01 - Příprava území'!$C$47:$J$70,'SO 01 - Příprava území'!$C$76:$K$227</definedName>
    <definedName name="_xlnm.Print_Titles" localSheetId="1">'SO 01 - Příprava území'!$90:$90</definedName>
    <definedName name="_xlnm._FilterDatabase" localSheetId="2" hidden="1">'SO 02.1 - Architektonicko...'!$C$121:$K$3130</definedName>
    <definedName name="_xlnm.Print_Area" localSheetId="2">'SO 02.1 - Architektonicko...'!$C$4:$J$43,'SO 02.1 - Architektonicko...'!$C$49:$J$99,'SO 02.1 - Architektonicko...'!$C$105:$K$3130</definedName>
    <definedName name="_xlnm.Print_Titles" localSheetId="2">'SO 02.1 - Architektonicko...'!$121:$121</definedName>
    <definedName name="_xlnm._FilterDatabase" localSheetId="3" hidden="1">'SO 02.4 - ZTI'!$C$104:$K$653</definedName>
    <definedName name="_xlnm.Print_Area" localSheetId="3">'SO 02.4 - ZTI'!$C$4:$J$43,'SO 02.4 - ZTI'!$C$49:$J$82,'SO 02.4 - ZTI'!$C$88:$K$653</definedName>
    <definedName name="_xlnm.Print_Titles" localSheetId="3">'SO 02.4 - ZTI'!$104:$104</definedName>
    <definedName name="_xlnm._FilterDatabase" localSheetId="4" hidden="1">'SO 02.5 - VZT'!$C$96:$K$427</definedName>
    <definedName name="_xlnm.Print_Area" localSheetId="4">'SO 02.5 - VZT'!$C$4:$J$43,'SO 02.5 - VZT'!$C$49:$J$74,'SO 02.5 - VZT'!$C$80:$K$427</definedName>
    <definedName name="_xlnm.Print_Titles" localSheetId="4">'SO 02.5 - VZT'!$96:$96</definedName>
    <definedName name="_xlnm._FilterDatabase" localSheetId="5" hidden="1">'SO 02.6 - ÚT'!$C$92:$K$287</definedName>
    <definedName name="_xlnm.Print_Area" localSheetId="5">'SO 02.6 - ÚT'!$C$4:$J$43,'SO 02.6 - ÚT'!$C$49:$J$70,'SO 02.6 - ÚT'!$C$76:$K$287</definedName>
    <definedName name="_xlnm.Print_Titles" localSheetId="5">'SO 02.6 - ÚT'!$92:$92</definedName>
    <definedName name="_xlnm._FilterDatabase" localSheetId="6" hidden="1">'SO 02.7.1 - Silnoproud'!$C$101:$K$404</definedName>
    <definedName name="_xlnm.Print_Area" localSheetId="6">'SO 02.7.1 - Silnoproud'!$C$4:$J$43,'SO 02.7.1 - Silnoproud'!$C$49:$J$79,'SO 02.7.1 - Silnoproud'!$C$85:$K$404</definedName>
    <definedName name="_xlnm.Print_Titles" localSheetId="6">'SO 02.7.1 - Silnoproud'!$101:$101</definedName>
    <definedName name="_xlnm._FilterDatabase" localSheetId="7" hidden="1">'SO 02.7.2 - Slaboproud'!$C$106:$K$731</definedName>
    <definedName name="_xlnm.Print_Area" localSheetId="7">'SO 02.7.2 - Slaboproud'!$C$4:$J$43,'SO 02.7.2 - Slaboproud'!$C$49:$J$84,'SO 02.7.2 - Slaboproud'!$C$90:$K$731</definedName>
    <definedName name="_xlnm.Print_Titles" localSheetId="7">'SO 02.7.2 - Slaboproud'!$106:$106</definedName>
    <definedName name="_xlnm._FilterDatabase" localSheetId="8" hidden="1">'SO 02.7.3 - MaR'!$C$99:$K$248</definedName>
    <definedName name="_xlnm.Print_Area" localSheetId="8">'SO 02.7.3 - MaR'!$C$4:$J$43,'SO 02.7.3 - MaR'!$C$49:$J$77,'SO 02.7.3 - MaR'!$C$83:$K$248</definedName>
    <definedName name="_xlnm.Print_Titles" localSheetId="8">'SO 02.7.3 - MaR'!$99:$99</definedName>
    <definedName name="_xlnm._FilterDatabase" localSheetId="9" hidden="1">'SO 03 - Zpevněné plochy'!$C$91:$K$205</definedName>
    <definedName name="_xlnm.Print_Area" localSheetId="9">'SO 03 - Zpevněné plochy'!$C$4:$J$41,'SO 03 - Zpevněné plochy'!$C$47:$J$71,'SO 03 - Zpevněné plochy'!$C$77:$K$205</definedName>
    <definedName name="_xlnm.Print_Titles" localSheetId="9">'SO 03 - Zpevněné plochy'!$91:$91</definedName>
    <definedName name="_xlnm._FilterDatabase" localSheetId="10" hidden="1">'SO 05 - Přeložka kanalizace'!$C$92:$K$487</definedName>
    <definedName name="_xlnm.Print_Area" localSheetId="10">'SO 05 - Přeložka kanalizace'!$C$4:$J$41,'SO 05 - Přeložka kanalizace'!$C$47:$J$72,'SO 05 - Přeložka kanalizace'!$C$78:$K$487</definedName>
    <definedName name="_xlnm.Print_Titles" localSheetId="10">'SO 05 - Přeložka kanalizace'!$92:$92</definedName>
    <definedName name="_xlnm._FilterDatabase" localSheetId="11" hidden="1">'SO 08 - Kanalizační přípojka'!$C$91:$K$343</definedName>
    <definedName name="_xlnm.Print_Area" localSheetId="11">'SO 08 - Kanalizační přípojka'!$C$4:$J$41,'SO 08 - Kanalizační přípojka'!$C$47:$J$71,'SO 08 - Kanalizační přípojka'!$C$77:$K$343</definedName>
    <definedName name="_xlnm.Print_Titles" localSheetId="11">'SO 08 - Kanalizační přípojka'!$91:$91</definedName>
    <definedName name="_xlnm._FilterDatabase" localSheetId="12" hidden="1">'SO 09 - Úprava oplocení'!$C$92:$K$270</definedName>
    <definedName name="_xlnm.Print_Area" localSheetId="12">'SO 09 - Úprava oplocení'!$C$4:$J$41,'SO 09 - Úprava oplocení'!$C$47:$J$72,'SO 09 - Úprava oplocení'!$C$78:$K$270</definedName>
    <definedName name="_xlnm.Print_Titles" localSheetId="12">'SO 09 - Úprava oplocení'!$92:$92</definedName>
    <definedName name="_xlnm._FilterDatabase" localSheetId="13" hidden="1">'SO 10 - Sadové úpravy'!$C$89:$K$188</definedName>
    <definedName name="_xlnm.Print_Area" localSheetId="13">'SO 10 - Sadové úpravy'!$C$4:$J$41,'SO 10 - Sadové úpravy'!$C$47:$J$69,'SO 10 - Sadové úpravy'!$C$75:$K$188</definedName>
    <definedName name="_xlnm.Print_Titles" localSheetId="13">'SO 10 - Sadové úpravy'!$89:$89</definedName>
    <definedName name="_xlnm._FilterDatabase" localSheetId="14" hidden="1">'SO 11 - Areálové osvětlení'!$C$89:$K$132</definedName>
    <definedName name="_xlnm.Print_Area" localSheetId="14">'SO 11 - Areálové osvětlení'!$C$4:$J$41,'SO 11 - Areálové osvětlení'!$C$47:$J$69,'SO 11 - Areálové osvětlení'!$C$75:$K$132</definedName>
    <definedName name="_xlnm.Print_Titles" localSheetId="14">'SO 11 - Areálové osvětlení'!$89:$89</definedName>
    <definedName name="_xlnm._FilterDatabase" localSheetId="15" hidden="1">'SO 12 - Nakládání s děšťo...'!$C$95:$K$532</definedName>
    <definedName name="_xlnm.Print_Area" localSheetId="15">'SO 12 - Nakládání s děšťo...'!$C$4:$J$41,'SO 12 - Nakládání s děšťo...'!$C$47:$J$75,'SO 12 - Nakládání s děšťo...'!$C$81:$K$532</definedName>
    <definedName name="_xlnm.Print_Titles" localSheetId="15">'SO 12 - Nakládání s děšťo...'!$95:$95</definedName>
    <definedName name="_xlnm._FilterDatabase" localSheetId="16" hidden="1">'VON - Vedlejší a ostatní ...'!$C$86:$K$165</definedName>
    <definedName name="_xlnm.Print_Area" localSheetId="16">'VON - Vedlejší a ostatní ...'!$C$4:$J$39,'VON - Vedlejší a ostatní ...'!$C$45:$J$68,'VON - Vedlejší a ostatní ...'!$C$74:$K$165</definedName>
    <definedName name="_xlnm.Print_Titles" localSheetId="16">'VON - Vedlejší a ostatní ...'!$86:$86</definedName>
    <definedName name="_xlnm.Print_Area" localSheetId="17">'Seznam figur'!$C$4:$G$166</definedName>
    <definedName name="_xlnm.Print_Titles" localSheetId="17">'Seznam figur'!$9:$9</definedName>
    <definedName name="_xlnm.Print_Area" localSheetId="18">'Pokyny pro vyplnění'!$B$2:$K$71,'Pokyny pro vyplnění'!$B$74:$K$118,'Pokyny pro vyplnění'!$B$121:$K$161,'Pokyny pro vyplnění'!$B$164:$K$219</definedName>
  </definedNames>
  <calcPr/>
</workbook>
</file>

<file path=xl/calcChain.xml><?xml version="1.0" encoding="utf-8"?>
<calcChain xmlns="http://schemas.openxmlformats.org/spreadsheetml/2006/main">
  <c i="18" l="1" r="D7"/>
  <c i="17" r="J37"/>
  <c r="J36"/>
  <c i="1" r="AY72"/>
  <c i="17" r="J35"/>
  <c i="1" r="AX72"/>
  <c i="17" r="BI163"/>
  <c r="BH163"/>
  <c r="BG163"/>
  <c r="BF163"/>
  <c r="T163"/>
  <c r="R163"/>
  <c r="P163"/>
  <c r="BI159"/>
  <c r="BH159"/>
  <c r="BG159"/>
  <c r="BF159"/>
  <c r="T159"/>
  <c r="R159"/>
  <c r="P159"/>
  <c r="BI154"/>
  <c r="BH154"/>
  <c r="BG154"/>
  <c r="BF154"/>
  <c r="T154"/>
  <c r="R154"/>
  <c r="P154"/>
  <c r="BI150"/>
  <c r="BH150"/>
  <c r="BG150"/>
  <c r="BF150"/>
  <c r="T150"/>
  <c r="R150"/>
  <c r="P150"/>
  <c r="BI146"/>
  <c r="BH146"/>
  <c r="BG146"/>
  <c r="BF146"/>
  <c r="T146"/>
  <c r="T145"/>
  <c r="R146"/>
  <c r="R145"/>
  <c r="P146"/>
  <c r="P145"/>
  <c r="BI141"/>
  <c r="BH141"/>
  <c r="BG141"/>
  <c r="BF141"/>
  <c r="T141"/>
  <c r="T140"/>
  <c r="R141"/>
  <c r="R140"/>
  <c r="P141"/>
  <c r="P140"/>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7"/>
  <c r="BH117"/>
  <c r="BG117"/>
  <c r="BF117"/>
  <c r="T117"/>
  <c r="R117"/>
  <c r="P117"/>
  <c r="BI112"/>
  <c r="BH112"/>
  <c r="BG112"/>
  <c r="BF112"/>
  <c r="T112"/>
  <c r="T111"/>
  <c r="R112"/>
  <c r="R111"/>
  <c r="P112"/>
  <c r="P111"/>
  <c r="BI107"/>
  <c r="BH107"/>
  <c r="BG107"/>
  <c r="BF107"/>
  <c r="T107"/>
  <c r="R107"/>
  <c r="P107"/>
  <c r="BI104"/>
  <c r="BH104"/>
  <c r="BG104"/>
  <c r="BF104"/>
  <c r="T104"/>
  <c r="R104"/>
  <c r="P104"/>
  <c r="BI100"/>
  <c r="BH100"/>
  <c r="BG100"/>
  <c r="BF100"/>
  <c r="T100"/>
  <c r="R100"/>
  <c r="P100"/>
  <c r="BI97"/>
  <c r="BH97"/>
  <c r="BG97"/>
  <c r="BF97"/>
  <c r="T97"/>
  <c r="R97"/>
  <c r="P97"/>
  <c r="BI94"/>
  <c r="BH94"/>
  <c r="BG94"/>
  <c r="BF94"/>
  <c r="T94"/>
  <c r="R94"/>
  <c r="P94"/>
  <c r="BI90"/>
  <c r="BH90"/>
  <c r="BG90"/>
  <c r="BF90"/>
  <c r="T90"/>
  <c r="R90"/>
  <c r="P90"/>
  <c r="J84"/>
  <c r="J83"/>
  <c r="F83"/>
  <c r="F81"/>
  <c r="E79"/>
  <c r="J55"/>
  <c r="J54"/>
  <c r="F54"/>
  <c r="F52"/>
  <c r="E50"/>
  <c r="J18"/>
  <c r="E18"/>
  <c r="F84"/>
  <c r="J17"/>
  <c r="J12"/>
  <c r="J81"/>
  <c r="E7"/>
  <c r="E77"/>
  <c i="16" r="J39"/>
  <c r="J38"/>
  <c i="1" r="AY71"/>
  <c i="16" r="J37"/>
  <c i="1" r="AX71"/>
  <c i="16" r="BI530"/>
  <c r="BH530"/>
  <c r="BG530"/>
  <c r="BF530"/>
  <c r="T530"/>
  <c r="R530"/>
  <c r="P530"/>
  <c r="BI528"/>
  <c r="BH528"/>
  <c r="BG528"/>
  <c r="BF528"/>
  <c r="T528"/>
  <c r="R528"/>
  <c r="P528"/>
  <c r="BI524"/>
  <c r="BH524"/>
  <c r="BG524"/>
  <c r="BF524"/>
  <c r="T524"/>
  <c r="R524"/>
  <c r="P524"/>
  <c r="BI520"/>
  <c r="BH520"/>
  <c r="BG520"/>
  <c r="BF520"/>
  <c r="T520"/>
  <c r="R520"/>
  <c r="P520"/>
  <c r="BI517"/>
  <c r="BH517"/>
  <c r="BG517"/>
  <c r="BF517"/>
  <c r="T517"/>
  <c r="R517"/>
  <c r="P517"/>
  <c r="BI512"/>
  <c r="BH512"/>
  <c r="BG512"/>
  <c r="BF512"/>
  <c r="T512"/>
  <c r="R512"/>
  <c r="P512"/>
  <c r="BI509"/>
  <c r="BH509"/>
  <c r="BG509"/>
  <c r="BF509"/>
  <c r="T509"/>
  <c r="R509"/>
  <c r="P509"/>
  <c r="BI504"/>
  <c r="BH504"/>
  <c r="BG504"/>
  <c r="BF504"/>
  <c r="T504"/>
  <c r="R504"/>
  <c r="P504"/>
  <c r="BI501"/>
  <c r="BH501"/>
  <c r="BG501"/>
  <c r="BF501"/>
  <c r="T501"/>
  <c r="R501"/>
  <c r="P501"/>
  <c r="BI496"/>
  <c r="BH496"/>
  <c r="BG496"/>
  <c r="BF496"/>
  <c r="T496"/>
  <c r="R496"/>
  <c r="P496"/>
  <c r="BI493"/>
  <c r="BH493"/>
  <c r="BG493"/>
  <c r="BF493"/>
  <c r="T493"/>
  <c r="R493"/>
  <c r="P493"/>
  <c r="BI488"/>
  <c r="BH488"/>
  <c r="BG488"/>
  <c r="BF488"/>
  <c r="T488"/>
  <c r="R488"/>
  <c r="P488"/>
  <c r="BI485"/>
  <c r="BH485"/>
  <c r="BG485"/>
  <c r="BF485"/>
  <c r="T485"/>
  <c r="R485"/>
  <c r="P485"/>
  <c r="BI478"/>
  <c r="BH478"/>
  <c r="BG478"/>
  <c r="BF478"/>
  <c r="T478"/>
  <c r="R478"/>
  <c r="P478"/>
  <c r="BI475"/>
  <c r="BH475"/>
  <c r="BG475"/>
  <c r="BF475"/>
  <c r="T475"/>
  <c r="R475"/>
  <c r="P475"/>
  <c r="BI470"/>
  <c r="BH470"/>
  <c r="BG470"/>
  <c r="BF470"/>
  <c r="T470"/>
  <c r="R470"/>
  <c r="P470"/>
  <c r="BI467"/>
  <c r="BH467"/>
  <c r="BG467"/>
  <c r="BF467"/>
  <c r="T467"/>
  <c r="R467"/>
  <c r="P467"/>
  <c r="BI460"/>
  <c r="BH460"/>
  <c r="BG460"/>
  <c r="BF460"/>
  <c r="T460"/>
  <c r="R460"/>
  <c r="P460"/>
  <c r="BI455"/>
  <c r="BH455"/>
  <c r="BG455"/>
  <c r="BF455"/>
  <c r="T455"/>
  <c r="T454"/>
  <c r="R455"/>
  <c r="R454"/>
  <c r="P455"/>
  <c r="P454"/>
  <c r="BI446"/>
  <c r="BH446"/>
  <c r="BG446"/>
  <c r="BF446"/>
  <c r="T446"/>
  <c r="R446"/>
  <c r="P446"/>
  <c r="BI441"/>
  <c r="BH441"/>
  <c r="BG441"/>
  <c r="BF441"/>
  <c r="T441"/>
  <c r="R441"/>
  <c r="P441"/>
  <c r="BI439"/>
  <c r="BH439"/>
  <c r="BG439"/>
  <c r="BF439"/>
  <c r="T439"/>
  <c r="R439"/>
  <c r="P439"/>
  <c r="BI435"/>
  <c r="BH435"/>
  <c r="BG435"/>
  <c r="BF435"/>
  <c r="T435"/>
  <c r="R435"/>
  <c r="P435"/>
  <c r="BI427"/>
  <c r="BH427"/>
  <c r="BG427"/>
  <c r="BF427"/>
  <c r="T427"/>
  <c r="R427"/>
  <c r="P427"/>
  <c r="BI424"/>
  <c r="BH424"/>
  <c r="BG424"/>
  <c r="BF424"/>
  <c r="T424"/>
  <c r="R424"/>
  <c r="P424"/>
  <c r="BI421"/>
  <c r="BH421"/>
  <c r="BG421"/>
  <c r="BF421"/>
  <c r="T421"/>
  <c r="R421"/>
  <c r="P421"/>
  <c r="BI419"/>
  <c r="BH419"/>
  <c r="BG419"/>
  <c r="BF419"/>
  <c r="T419"/>
  <c r="R419"/>
  <c r="P419"/>
  <c r="BI415"/>
  <c r="BH415"/>
  <c r="BG415"/>
  <c r="BF415"/>
  <c r="T415"/>
  <c r="R415"/>
  <c r="P415"/>
  <c r="BI413"/>
  <c r="BH413"/>
  <c r="BG413"/>
  <c r="BF413"/>
  <c r="T413"/>
  <c r="R413"/>
  <c r="P413"/>
  <c r="BI409"/>
  <c r="BH409"/>
  <c r="BG409"/>
  <c r="BF409"/>
  <c r="T409"/>
  <c r="R409"/>
  <c r="P409"/>
  <c r="BI407"/>
  <c r="BH407"/>
  <c r="BG407"/>
  <c r="BF407"/>
  <c r="T407"/>
  <c r="R407"/>
  <c r="P407"/>
  <c r="BI403"/>
  <c r="BH403"/>
  <c r="BG403"/>
  <c r="BF403"/>
  <c r="T403"/>
  <c r="R403"/>
  <c r="P403"/>
  <c r="BI400"/>
  <c r="BH400"/>
  <c r="BG400"/>
  <c r="BF400"/>
  <c r="T400"/>
  <c r="R400"/>
  <c r="P400"/>
  <c r="BI398"/>
  <c r="BH398"/>
  <c r="BG398"/>
  <c r="BF398"/>
  <c r="T398"/>
  <c r="R398"/>
  <c r="P398"/>
  <c r="BI394"/>
  <c r="BH394"/>
  <c r="BG394"/>
  <c r="BF394"/>
  <c r="T394"/>
  <c r="R394"/>
  <c r="P394"/>
  <c r="BI392"/>
  <c r="BH392"/>
  <c r="BG392"/>
  <c r="BF392"/>
  <c r="T392"/>
  <c r="R392"/>
  <c r="P392"/>
  <c r="BI388"/>
  <c r="BH388"/>
  <c r="BG388"/>
  <c r="BF388"/>
  <c r="T388"/>
  <c r="R388"/>
  <c r="P388"/>
  <c r="BI385"/>
  <c r="BH385"/>
  <c r="BG385"/>
  <c r="BF385"/>
  <c r="T385"/>
  <c r="R385"/>
  <c r="P385"/>
  <c r="BI383"/>
  <c r="BH383"/>
  <c r="BG383"/>
  <c r="BF383"/>
  <c r="T383"/>
  <c r="R383"/>
  <c r="P383"/>
  <c r="BI379"/>
  <c r="BH379"/>
  <c r="BG379"/>
  <c r="BF379"/>
  <c r="T379"/>
  <c r="R379"/>
  <c r="P379"/>
  <c r="BI376"/>
  <c r="BH376"/>
  <c r="BG376"/>
  <c r="BF376"/>
  <c r="T376"/>
  <c r="R376"/>
  <c r="P376"/>
  <c r="BI370"/>
  <c r="BH370"/>
  <c r="BG370"/>
  <c r="BF370"/>
  <c r="T370"/>
  <c r="R370"/>
  <c r="P370"/>
  <c r="BI366"/>
  <c r="BH366"/>
  <c r="BG366"/>
  <c r="BF366"/>
  <c r="T366"/>
  <c r="R366"/>
  <c r="P366"/>
  <c r="BI364"/>
  <c r="BH364"/>
  <c r="BG364"/>
  <c r="BF364"/>
  <c r="T364"/>
  <c r="R364"/>
  <c r="P364"/>
  <c r="BI361"/>
  <c r="BH361"/>
  <c r="BG361"/>
  <c r="BF361"/>
  <c r="T361"/>
  <c r="R361"/>
  <c r="P361"/>
  <c r="BI359"/>
  <c r="BH359"/>
  <c r="BG359"/>
  <c r="BF359"/>
  <c r="T359"/>
  <c r="R359"/>
  <c r="P359"/>
  <c r="BI355"/>
  <c r="BH355"/>
  <c r="BG355"/>
  <c r="BF355"/>
  <c r="T355"/>
  <c r="R355"/>
  <c r="P355"/>
  <c r="BI353"/>
  <c r="BH353"/>
  <c r="BG353"/>
  <c r="BF353"/>
  <c r="T353"/>
  <c r="R353"/>
  <c r="P353"/>
  <c r="BI349"/>
  <c r="BH349"/>
  <c r="BG349"/>
  <c r="BF349"/>
  <c r="T349"/>
  <c r="R349"/>
  <c r="P349"/>
  <c r="BI347"/>
  <c r="BH347"/>
  <c r="BG347"/>
  <c r="BF347"/>
  <c r="T347"/>
  <c r="R347"/>
  <c r="P347"/>
  <c r="BI345"/>
  <c r="BH345"/>
  <c r="BG345"/>
  <c r="BF345"/>
  <c r="T345"/>
  <c r="R345"/>
  <c r="P345"/>
  <c r="BI341"/>
  <c r="BH341"/>
  <c r="BG341"/>
  <c r="BF341"/>
  <c r="T341"/>
  <c r="R341"/>
  <c r="P341"/>
  <c r="BI339"/>
  <c r="BH339"/>
  <c r="BG339"/>
  <c r="BF339"/>
  <c r="T339"/>
  <c r="R339"/>
  <c r="P339"/>
  <c r="BI335"/>
  <c r="BH335"/>
  <c r="BG335"/>
  <c r="BF335"/>
  <c r="T335"/>
  <c r="R335"/>
  <c r="P335"/>
  <c r="BI333"/>
  <c r="BH333"/>
  <c r="BG333"/>
  <c r="BF333"/>
  <c r="T333"/>
  <c r="R333"/>
  <c r="P333"/>
  <c r="BI329"/>
  <c r="BH329"/>
  <c r="BG329"/>
  <c r="BF329"/>
  <c r="T329"/>
  <c r="R329"/>
  <c r="P329"/>
  <c r="BI327"/>
  <c r="BH327"/>
  <c r="BG327"/>
  <c r="BF327"/>
  <c r="T327"/>
  <c r="R327"/>
  <c r="P327"/>
  <c r="BI323"/>
  <c r="BH323"/>
  <c r="BG323"/>
  <c r="BF323"/>
  <c r="T323"/>
  <c r="R323"/>
  <c r="P323"/>
  <c r="BI321"/>
  <c r="BH321"/>
  <c r="BG321"/>
  <c r="BF321"/>
  <c r="T321"/>
  <c r="R321"/>
  <c r="P321"/>
  <c r="BI317"/>
  <c r="BH317"/>
  <c r="BG317"/>
  <c r="BF317"/>
  <c r="T317"/>
  <c r="R317"/>
  <c r="P317"/>
  <c r="BI314"/>
  <c r="BH314"/>
  <c r="BG314"/>
  <c r="BF314"/>
  <c r="T314"/>
  <c r="R314"/>
  <c r="P314"/>
  <c r="BI308"/>
  <c r="BH308"/>
  <c r="BG308"/>
  <c r="BF308"/>
  <c r="T308"/>
  <c r="R308"/>
  <c r="P308"/>
  <c r="BI305"/>
  <c r="BH305"/>
  <c r="BG305"/>
  <c r="BF305"/>
  <c r="T305"/>
  <c r="R305"/>
  <c r="P305"/>
  <c r="BI301"/>
  <c r="BH301"/>
  <c r="BG301"/>
  <c r="BF301"/>
  <c r="T301"/>
  <c r="R301"/>
  <c r="P301"/>
  <c r="BI298"/>
  <c r="BH298"/>
  <c r="BG298"/>
  <c r="BF298"/>
  <c r="T298"/>
  <c r="R298"/>
  <c r="P298"/>
  <c r="BI294"/>
  <c r="BH294"/>
  <c r="BG294"/>
  <c r="BF294"/>
  <c r="T294"/>
  <c r="R294"/>
  <c r="P294"/>
  <c r="BI290"/>
  <c r="BH290"/>
  <c r="BG290"/>
  <c r="BF290"/>
  <c r="T290"/>
  <c r="R290"/>
  <c r="P290"/>
  <c r="BI287"/>
  <c r="BH287"/>
  <c r="BG287"/>
  <c r="BF287"/>
  <c r="T287"/>
  <c r="R287"/>
  <c r="P287"/>
  <c r="BI279"/>
  <c r="BH279"/>
  <c r="BG279"/>
  <c r="BF279"/>
  <c r="T279"/>
  <c r="R279"/>
  <c r="P279"/>
  <c r="BI275"/>
  <c r="BH275"/>
  <c r="BG275"/>
  <c r="BF275"/>
  <c r="T275"/>
  <c r="R275"/>
  <c r="P275"/>
  <c r="BI270"/>
  <c r="BH270"/>
  <c r="BG270"/>
  <c r="BF270"/>
  <c r="T270"/>
  <c r="R270"/>
  <c r="P270"/>
  <c r="BI265"/>
  <c r="BH265"/>
  <c r="BG265"/>
  <c r="BF265"/>
  <c r="T265"/>
  <c r="R265"/>
  <c r="P265"/>
  <c r="BI261"/>
  <c r="BH261"/>
  <c r="BG261"/>
  <c r="BF261"/>
  <c r="T261"/>
  <c r="R261"/>
  <c r="P261"/>
  <c r="BI258"/>
  <c r="BH258"/>
  <c r="BG258"/>
  <c r="BF258"/>
  <c r="T258"/>
  <c r="R258"/>
  <c r="P258"/>
  <c r="BI251"/>
  <c r="BH251"/>
  <c r="BG251"/>
  <c r="BF251"/>
  <c r="T251"/>
  <c r="R251"/>
  <c r="P251"/>
  <c r="BI234"/>
  <c r="BH234"/>
  <c r="BG234"/>
  <c r="BF234"/>
  <c r="T234"/>
  <c r="R234"/>
  <c r="P234"/>
  <c r="BI231"/>
  <c r="BH231"/>
  <c r="BG231"/>
  <c r="BF231"/>
  <c r="T231"/>
  <c r="R231"/>
  <c r="P231"/>
  <c r="BI227"/>
  <c r="BH227"/>
  <c r="BG227"/>
  <c r="BF227"/>
  <c r="T227"/>
  <c r="R227"/>
  <c r="P227"/>
  <c r="BI223"/>
  <c r="BH223"/>
  <c r="BG223"/>
  <c r="BF223"/>
  <c r="T223"/>
  <c r="R223"/>
  <c r="P223"/>
  <c r="BI219"/>
  <c r="BH219"/>
  <c r="BG219"/>
  <c r="BF219"/>
  <c r="T219"/>
  <c r="R219"/>
  <c r="P219"/>
  <c r="BI215"/>
  <c r="BH215"/>
  <c r="BG215"/>
  <c r="BF215"/>
  <c r="T215"/>
  <c r="R215"/>
  <c r="P215"/>
  <c r="BI209"/>
  <c r="BH209"/>
  <c r="BG209"/>
  <c r="BF209"/>
  <c r="T209"/>
  <c r="R209"/>
  <c r="P209"/>
  <c r="BI202"/>
  <c r="BH202"/>
  <c r="BG202"/>
  <c r="BF202"/>
  <c r="T202"/>
  <c r="R202"/>
  <c r="P202"/>
  <c r="BI199"/>
  <c r="BH199"/>
  <c r="BG199"/>
  <c r="BF199"/>
  <c r="T199"/>
  <c r="R199"/>
  <c r="P199"/>
  <c r="BI196"/>
  <c r="BH196"/>
  <c r="BG196"/>
  <c r="BF196"/>
  <c r="T196"/>
  <c r="R196"/>
  <c r="P196"/>
  <c r="BI193"/>
  <c r="BH193"/>
  <c r="BG193"/>
  <c r="BF193"/>
  <c r="T193"/>
  <c r="R193"/>
  <c r="P193"/>
  <c r="BI187"/>
  <c r="BH187"/>
  <c r="BG187"/>
  <c r="BF187"/>
  <c r="T187"/>
  <c r="R187"/>
  <c r="P187"/>
  <c r="BI181"/>
  <c r="BH181"/>
  <c r="BG181"/>
  <c r="BF181"/>
  <c r="T181"/>
  <c r="R181"/>
  <c r="P181"/>
  <c r="BI175"/>
  <c r="BH175"/>
  <c r="BG175"/>
  <c r="BF175"/>
  <c r="T175"/>
  <c r="R175"/>
  <c r="P175"/>
  <c r="BI166"/>
  <c r="BH166"/>
  <c r="BG166"/>
  <c r="BF166"/>
  <c r="T166"/>
  <c r="R166"/>
  <c r="P166"/>
  <c r="BI158"/>
  <c r="BH158"/>
  <c r="BG158"/>
  <c r="BF158"/>
  <c r="T158"/>
  <c r="R158"/>
  <c r="P158"/>
  <c r="BI148"/>
  <c r="BH148"/>
  <c r="BG148"/>
  <c r="BF148"/>
  <c r="T148"/>
  <c r="R148"/>
  <c r="P148"/>
  <c r="BI134"/>
  <c r="BH134"/>
  <c r="BG134"/>
  <c r="BF134"/>
  <c r="T134"/>
  <c r="R134"/>
  <c r="P134"/>
  <c r="BI126"/>
  <c r="BH126"/>
  <c r="BG126"/>
  <c r="BF126"/>
  <c r="T126"/>
  <c r="R126"/>
  <c r="P126"/>
  <c r="BI119"/>
  <c r="BH119"/>
  <c r="BG119"/>
  <c r="BF119"/>
  <c r="T119"/>
  <c r="R119"/>
  <c r="P119"/>
  <c r="BI116"/>
  <c r="BH116"/>
  <c r="BG116"/>
  <c r="BF116"/>
  <c r="T116"/>
  <c r="R116"/>
  <c r="P116"/>
  <c r="BI107"/>
  <c r="BH107"/>
  <c r="BG107"/>
  <c r="BF107"/>
  <c r="T107"/>
  <c r="R107"/>
  <c r="P107"/>
  <c r="BI98"/>
  <c r="BH98"/>
  <c r="BG98"/>
  <c r="BF98"/>
  <c r="T98"/>
  <c r="R98"/>
  <c r="P98"/>
  <c r="J93"/>
  <c r="J92"/>
  <c r="F92"/>
  <c r="F90"/>
  <c r="E88"/>
  <c r="J59"/>
  <c r="J58"/>
  <c r="F58"/>
  <c r="F56"/>
  <c r="E54"/>
  <c r="J20"/>
  <c r="E20"/>
  <c r="F59"/>
  <c r="J19"/>
  <c r="J14"/>
  <c r="J56"/>
  <c r="E7"/>
  <c r="E84"/>
  <c i="15" r="J39"/>
  <c r="J38"/>
  <c i="1" r="AY70"/>
  <c i="15" r="J37"/>
  <c i="1" r="AX70"/>
  <c i="15"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BI92"/>
  <c r="BH92"/>
  <c r="BG92"/>
  <c r="BF92"/>
  <c r="T92"/>
  <c r="R92"/>
  <c r="P92"/>
  <c r="J87"/>
  <c r="J86"/>
  <c r="F86"/>
  <c r="F84"/>
  <c r="E82"/>
  <c r="J59"/>
  <c r="J58"/>
  <c r="F58"/>
  <c r="F56"/>
  <c r="E54"/>
  <c r="J20"/>
  <c r="E20"/>
  <c r="F59"/>
  <c r="J19"/>
  <c r="J14"/>
  <c r="J56"/>
  <c r="E7"/>
  <c r="E50"/>
  <c i="14" r="J39"/>
  <c r="J38"/>
  <c i="1" r="AY69"/>
  <c i="14" r="J37"/>
  <c i="1" r="AX69"/>
  <c i="14" r="BI186"/>
  <c r="BH186"/>
  <c r="BG186"/>
  <c r="BF186"/>
  <c r="T186"/>
  <c r="T185"/>
  <c r="R186"/>
  <c r="R185"/>
  <c r="P186"/>
  <c r="P185"/>
  <c r="BI180"/>
  <c r="BH180"/>
  <c r="BG180"/>
  <c r="BF180"/>
  <c r="T180"/>
  <c r="R180"/>
  <c r="P180"/>
  <c r="BI175"/>
  <c r="BH175"/>
  <c r="BG175"/>
  <c r="BF175"/>
  <c r="T175"/>
  <c r="R175"/>
  <c r="P175"/>
  <c r="BI170"/>
  <c r="BH170"/>
  <c r="BG170"/>
  <c r="BF170"/>
  <c r="T170"/>
  <c r="R170"/>
  <c r="P170"/>
  <c r="BI165"/>
  <c r="BH165"/>
  <c r="BG165"/>
  <c r="BF165"/>
  <c r="T165"/>
  <c r="R165"/>
  <c r="P165"/>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J87"/>
  <c r="J86"/>
  <c r="F86"/>
  <c r="F84"/>
  <c r="E82"/>
  <c r="J59"/>
  <c r="J58"/>
  <c r="F58"/>
  <c r="F56"/>
  <c r="E54"/>
  <c r="J20"/>
  <c r="E20"/>
  <c r="F59"/>
  <c r="J19"/>
  <c r="J14"/>
  <c r="J84"/>
  <c r="E7"/>
  <c r="E78"/>
  <c i="13" r="J39"/>
  <c r="J38"/>
  <c i="1" r="AY68"/>
  <c i="13" r="J37"/>
  <c i="1" r="AX68"/>
  <c i="13" r="BI268"/>
  <c r="BH268"/>
  <c r="BG268"/>
  <c r="BF268"/>
  <c r="T268"/>
  <c r="T267"/>
  <c r="R268"/>
  <c r="R267"/>
  <c r="P268"/>
  <c r="P267"/>
  <c r="BI264"/>
  <c r="BH264"/>
  <c r="BG264"/>
  <c r="BF264"/>
  <c r="T264"/>
  <c r="R264"/>
  <c r="P264"/>
  <c r="BI261"/>
  <c r="BH261"/>
  <c r="BG261"/>
  <c r="BF261"/>
  <c r="T261"/>
  <c r="R261"/>
  <c r="P261"/>
  <c r="BI257"/>
  <c r="BH257"/>
  <c r="BG257"/>
  <c r="BF257"/>
  <c r="T257"/>
  <c r="R257"/>
  <c r="P257"/>
  <c r="BI254"/>
  <c r="BH254"/>
  <c r="BG254"/>
  <c r="BF254"/>
  <c r="T254"/>
  <c r="R254"/>
  <c r="P254"/>
  <c r="BI251"/>
  <c r="BH251"/>
  <c r="BG251"/>
  <c r="BF251"/>
  <c r="T251"/>
  <c r="R251"/>
  <c r="P251"/>
  <c r="BI247"/>
  <c r="BH247"/>
  <c r="BG247"/>
  <c r="BF247"/>
  <c r="T247"/>
  <c r="R247"/>
  <c r="P247"/>
  <c r="BI241"/>
  <c r="BH241"/>
  <c r="BG241"/>
  <c r="BF241"/>
  <c r="T241"/>
  <c r="R241"/>
  <c r="P241"/>
  <c r="BI235"/>
  <c r="BH235"/>
  <c r="BG235"/>
  <c r="BF235"/>
  <c r="T235"/>
  <c r="R235"/>
  <c r="P235"/>
  <c r="BI229"/>
  <c r="BH229"/>
  <c r="BG229"/>
  <c r="BF229"/>
  <c r="T229"/>
  <c r="R229"/>
  <c r="P229"/>
  <c r="BI225"/>
  <c r="BH225"/>
  <c r="BG225"/>
  <c r="BF225"/>
  <c r="T225"/>
  <c r="R225"/>
  <c r="P225"/>
  <c r="BI220"/>
  <c r="BH220"/>
  <c r="BG220"/>
  <c r="BF220"/>
  <c r="T220"/>
  <c r="R220"/>
  <c r="P220"/>
  <c r="BI214"/>
  <c r="BH214"/>
  <c r="BG214"/>
  <c r="BF214"/>
  <c r="T214"/>
  <c r="R214"/>
  <c r="P214"/>
  <c r="BI208"/>
  <c r="BH208"/>
  <c r="BG208"/>
  <c r="BF208"/>
  <c r="T208"/>
  <c r="R208"/>
  <c r="P208"/>
  <c r="BI201"/>
  <c r="BH201"/>
  <c r="BG201"/>
  <c r="BF201"/>
  <c r="T201"/>
  <c r="R201"/>
  <c r="P201"/>
  <c r="BI194"/>
  <c r="BH194"/>
  <c r="BG194"/>
  <c r="BF194"/>
  <c r="T194"/>
  <c r="R194"/>
  <c r="P194"/>
  <c r="BI191"/>
  <c r="BH191"/>
  <c r="BG191"/>
  <c r="BF191"/>
  <c r="T191"/>
  <c r="R191"/>
  <c r="P191"/>
  <c r="BI186"/>
  <c r="BH186"/>
  <c r="BG186"/>
  <c r="BF186"/>
  <c r="T186"/>
  <c r="R186"/>
  <c r="P186"/>
  <c r="BI180"/>
  <c r="BH180"/>
  <c r="BG180"/>
  <c r="BF180"/>
  <c r="T180"/>
  <c r="R180"/>
  <c r="P180"/>
  <c r="BI174"/>
  <c r="BH174"/>
  <c r="BG174"/>
  <c r="BF174"/>
  <c r="T174"/>
  <c r="R174"/>
  <c r="P174"/>
  <c r="BI169"/>
  <c r="BH169"/>
  <c r="BG169"/>
  <c r="BF169"/>
  <c r="T169"/>
  <c r="R169"/>
  <c r="P169"/>
  <c r="BI164"/>
  <c r="BH164"/>
  <c r="BG164"/>
  <c r="BF164"/>
  <c r="T164"/>
  <c r="R164"/>
  <c r="P164"/>
  <c r="BI162"/>
  <c r="BH162"/>
  <c r="BG162"/>
  <c r="BF162"/>
  <c r="T162"/>
  <c r="R162"/>
  <c r="P162"/>
  <c r="BI157"/>
  <c r="BH157"/>
  <c r="BG157"/>
  <c r="BF157"/>
  <c r="T157"/>
  <c r="R157"/>
  <c r="P157"/>
  <c r="BI152"/>
  <c r="BH152"/>
  <c r="BG152"/>
  <c r="BF152"/>
  <c r="T152"/>
  <c r="R152"/>
  <c r="P152"/>
  <c r="BI146"/>
  <c r="BH146"/>
  <c r="BG146"/>
  <c r="BF146"/>
  <c r="T146"/>
  <c r="R146"/>
  <c r="P146"/>
  <c r="BI142"/>
  <c r="BH142"/>
  <c r="BG142"/>
  <c r="BF142"/>
  <c r="T142"/>
  <c r="R142"/>
  <c r="P142"/>
  <c r="BI136"/>
  <c r="BH136"/>
  <c r="BG136"/>
  <c r="BF136"/>
  <c r="T136"/>
  <c r="R136"/>
  <c r="P136"/>
  <c r="BI128"/>
  <c r="BH128"/>
  <c r="BG128"/>
  <c r="BF128"/>
  <c r="T128"/>
  <c r="R128"/>
  <c r="P128"/>
  <c r="BI121"/>
  <c r="BH121"/>
  <c r="BG121"/>
  <c r="BF121"/>
  <c r="T121"/>
  <c r="R121"/>
  <c r="P121"/>
  <c r="BI117"/>
  <c r="BH117"/>
  <c r="BG117"/>
  <c r="BF117"/>
  <c r="T117"/>
  <c r="R117"/>
  <c r="P117"/>
  <c r="BI113"/>
  <c r="BH113"/>
  <c r="BG113"/>
  <c r="BF113"/>
  <c r="T113"/>
  <c r="R113"/>
  <c r="P113"/>
  <c r="BI106"/>
  <c r="BH106"/>
  <c r="BG106"/>
  <c r="BF106"/>
  <c r="T106"/>
  <c r="R106"/>
  <c r="P106"/>
  <c r="BI100"/>
  <c r="BH100"/>
  <c r="BG100"/>
  <c r="BF100"/>
  <c r="T100"/>
  <c r="R100"/>
  <c r="P100"/>
  <c r="BI96"/>
  <c r="BH96"/>
  <c r="BG96"/>
  <c r="BF96"/>
  <c r="T96"/>
  <c r="R96"/>
  <c r="P96"/>
  <c r="J90"/>
  <c r="J89"/>
  <c r="F89"/>
  <c r="F87"/>
  <c r="E85"/>
  <c r="J59"/>
  <c r="J58"/>
  <c r="F58"/>
  <c r="F56"/>
  <c r="E54"/>
  <c r="J20"/>
  <c r="E20"/>
  <c r="F59"/>
  <c r="J19"/>
  <c r="J14"/>
  <c r="J87"/>
  <c r="E7"/>
  <c r="E50"/>
  <c i="12" r="J39"/>
  <c r="J38"/>
  <c i="1" r="AY67"/>
  <c i="12" r="J37"/>
  <c i="1" r="AX67"/>
  <c i="12" r="BI341"/>
  <c r="BH341"/>
  <c r="BG341"/>
  <c r="BF341"/>
  <c r="T341"/>
  <c r="R341"/>
  <c r="P341"/>
  <c r="BI338"/>
  <c r="BH338"/>
  <c r="BG338"/>
  <c r="BF338"/>
  <c r="T338"/>
  <c r="R338"/>
  <c r="P338"/>
  <c r="BI333"/>
  <c r="BH333"/>
  <c r="BG333"/>
  <c r="BF333"/>
  <c r="T333"/>
  <c r="R333"/>
  <c r="P333"/>
  <c r="BI330"/>
  <c r="BH330"/>
  <c r="BG330"/>
  <c r="BF330"/>
  <c r="T330"/>
  <c r="R330"/>
  <c r="P330"/>
  <c r="BI326"/>
  <c r="BH326"/>
  <c r="BG326"/>
  <c r="BF326"/>
  <c r="T326"/>
  <c r="R326"/>
  <c r="P326"/>
  <c r="BI323"/>
  <c r="BH323"/>
  <c r="BG323"/>
  <c r="BF323"/>
  <c r="T323"/>
  <c r="R323"/>
  <c r="P323"/>
  <c r="BI318"/>
  <c r="BH318"/>
  <c r="BG318"/>
  <c r="BF318"/>
  <c r="T318"/>
  <c r="R318"/>
  <c r="P318"/>
  <c r="BI315"/>
  <c r="BH315"/>
  <c r="BG315"/>
  <c r="BF315"/>
  <c r="T315"/>
  <c r="R315"/>
  <c r="P315"/>
  <c r="BI311"/>
  <c r="BH311"/>
  <c r="BG311"/>
  <c r="BF311"/>
  <c r="T311"/>
  <c r="R311"/>
  <c r="P311"/>
  <c r="BI306"/>
  <c r="BH306"/>
  <c r="BG306"/>
  <c r="BF306"/>
  <c r="T306"/>
  <c r="R306"/>
  <c r="P306"/>
  <c r="BI301"/>
  <c r="BH301"/>
  <c r="BG301"/>
  <c r="BF301"/>
  <c r="T301"/>
  <c r="R301"/>
  <c r="P301"/>
  <c r="BI294"/>
  <c r="BH294"/>
  <c r="BG294"/>
  <c r="BF294"/>
  <c r="T294"/>
  <c r="R294"/>
  <c r="P294"/>
  <c r="BI291"/>
  <c r="BH291"/>
  <c r="BG291"/>
  <c r="BF291"/>
  <c r="T291"/>
  <c r="R291"/>
  <c r="P291"/>
  <c r="BI288"/>
  <c r="BH288"/>
  <c r="BG288"/>
  <c r="BF288"/>
  <c r="T288"/>
  <c r="R288"/>
  <c r="P288"/>
  <c r="BI286"/>
  <c r="BH286"/>
  <c r="BG286"/>
  <c r="BF286"/>
  <c r="T286"/>
  <c r="R286"/>
  <c r="P286"/>
  <c r="BI282"/>
  <c r="BH282"/>
  <c r="BG282"/>
  <c r="BF282"/>
  <c r="T282"/>
  <c r="R282"/>
  <c r="P282"/>
  <c r="BI280"/>
  <c r="BH280"/>
  <c r="BG280"/>
  <c r="BF280"/>
  <c r="T280"/>
  <c r="R280"/>
  <c r="P280"/>
  <c r="BI276"/>
  <c r="BH276"/>
  <c r="BG276"/>
  <c r="BF276"/>
  <c r="T276"/>
  <c r="R276"/>
  <c r="P276"/>
  <c r="BI274"/>
  <c r="BH274"/>
  <c r="BG274"/>
  <c r="BF274"/>
  <c r="T274"/>
  <c r="R274"/>
  <c r="P274"/>
  <c r="BI270"/>
  <c r="BH270"/>
  <c r="BG270"/>
  <c r="BF270"/>
  <c r="T270"/>
  <c r="R270"/>
  <c r="P270"/>
  <c r="BI267"/>
  <c r="BH267"/>
  <c r="BG267"/>
  <c r="BF267"/>
  <c r="T267"/>
  <c r="R267"/>
  <c r="P267"/>
  <c r="BI265"/>
  <c r="BH265"/>
  <c r="BG265"/>
  <c r="BF265"/>
  <c r="T265"/>
  <c r="R265"/>
  <c r="P265"/>
  <c r="BI261"/>
  <c r="BH261"/>
  <c r="BG261"/>
  <c r="BF261"/>
  <c r="T261"/>
  <c r="R261"/>
  <c r="P261"/>
  <c r="BI259"/>
  <c r="BH259"/>
  <c r="BG259"/>
  <c r="BF259"/>
  <c r="T259"/>
  <c r="R259"/>
  <c r="P259"/>
  <c r="BI255"/>
  <c r="BH255"/>
  <c r="BG255"/>
  <c r="BF255"/>
  <c r="T255"/>
  <c r="R255"/>
  <c r="P255"/>
  <c r="BI252"/>
  <c r="BH252"/>
  <c r="BG252"/>
  <c r="BF252"/>
  <c r="T252"/>
  <c r="R252"/>
  <c r="P252"/>
  <c r="BI250"/>
  <c r="BH250"/>
  <c r="BG250"/>
  <c r="BF250"/>
  <c r="T250"/>
  <c r="R250"/>
  <c r="P250"/>
  <c r="BI246"/>
  <c r="BH246"/>
  <c r="BG246"/>
  <c r="BF246"/>
  <c r="T246"/>
  <c r="R246"/>
  <c r="P246"/>
  <c r="BI243"/>
  <c r="BH243"/>
  <c r="BG243"/>
  <c r="BF243"/>
  <c r="T243"/>
  <c r="R243"/>
  <c r="P243"/>
  <c r="BI237"/>
  <c r="BH237"/>
  <c r="BG237"/>
  <c r="BF237"/>
  <c r="T237"/>
  <c r="R237"/>
  <c r="P237"/>
  <c r="BI234"/>
  <c r="BH234"/>
  <c r="BG234"/>
  <c r="BF234"/>
  <c r="T234"/>
  <c r="R234"/>
  <c r="P234"/>
  <c r="BI232"/>
  <c r="BH232"/>
  <c r="BG232"/>
  <c r="BF232"/>
  <c r="T232"/>
  <c r="R232"/>
  <c r="P232"/>
  <c r="BI229"/>
  <c r="BH229"/>
  <c r="BG229"/>
  <c r="BF229"/>
  <c r="T229"/>
  <c r="R229"/>
  <c r="P229"/>
  <c r="BI225"/>
  <c r="BH225"/>
  <c r="BG225"/>
  <c r="BF225"/>
  <c r="T225"/>
  <c r="R225"/>
  <c r="P225"/>
  <c r="BI223"/>
  <c r="BH223"/>
  <c r="BG223"/>
  <c r="BF223"/>
  <c r="T223"/>
  <c r="R223"/>
  <c r="P223"/>
  <c r="BI219"/>
  <c r="BH219"/>
  <c r="BG219"/>
  <c r="BF219"/>
  <c r="T219"/>
  <c r="R219"/>
  <c r="P219"/>
  <c r="BI216"/>
  <c r="BH216"/>
  <c r="BG216"/>
  <c r="BF216"/>
  <c r="T216"/>
  <c r="R216"/>
  <c r="P216"/>
  <c r="BI214"/>
  <c r="BH214"/>
  <c r="BG214"/>
  <c r="BF214"/>
  <c r="T214"/>
  <c r="R214"/>
  <c r="P214"/>
  <c r="BI211"/>
  <c r="BH211"/>
  <c r="BG211"/>
  <c r="BF211"/>
  <c r="T211"/>
  <c r="R211"/>
  <c r="P211"/>
  <c r="BI205"/>
  <c r="BH205"/>
  <c r="BG205"/>
  <c r="BF205"/>
  <c r="T205"/>
  <c r="R205"/>
  <c r="P205"/>
  <c r="BI202"/>
  <c r="BH202"/>
  <c r="BG202"/>
  <c r="BF202"/>
  <c r="T202"/>
  <c r="R202"/>
  <c r="P202"/>
  <c r="BI200"/>
  <c r="BH200"/>
  <c r="BG200"/>
  <c r="BF200"/>
  <c r="T200"/>
  <c r="R200"/>
  <c r="P200"/>
  <c r="BI193"/>
  <c r="BH193"/>
  <c r="BG193"/>
  <c r="BF193"/>
  <c r="T193"/>
  <c r="R193"/>
  <c r="P193"/>
  <c r="BI190"/>
  <c r="BH190"/>
  <c r="BG190"/>
  <c r="BF190"/>
  <c r="T190"/>
  <c r="R190"/>
  <c r="P190"/>
  <c r="BI187"/>
  <c r="BH187"/>
  <c r="BG187"/>
  <c r="BF187"/>
  <c r="T187"/>
  <c r="R187"/>
  <c r="P187"/>
  <c r="BI183"/>
  <c r="BH183"/>
  <c r="BG183"/>
  <c r="BF183"/>
  <c r="T183"/>
  <c r="R183"/>
  <c r="P183"/>
  <c r="BI178"/>
  <c r="BH178"/>
  <c r="BG178"/>
  <c r="BF178"/>
  <c r="T178"/>
  <c r="R178"/>
  <c r="P178"/>
  <c r="BI165"/>
  <c r="BH165"/>
  <c r="BG165"/>
  <c r="BF165"/>
  <c r="T165"/>
  <c r="R165"/>
  <c r="P165"/>
  <c r="BI161"/>
  <c r="BH161"/>
  <c r="BG161"/>
  <c r="BF161"/>
  <c r="T161"/>
  <c r="R161"/>
  <c r="P161"/>
  <c r="BI157"/>
  <c r="BH157"/>
  <c r="BG157"/>
  <c r="BF157"/>
  <c r="T157"/>
  <c r="R157"/>
  <c r="P157"/>
  <c r="BI152"/>
  <c r="BH152"/>
  <c r="BG152"/>
  <c r="BF152"/>
  <c r="T152"/>
  <c r="R152"/>
  <c r="P152"/>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29"/>
  <c r="BH129"/>
  <c r="BG129"/>
  <c r="BF129"/>
  <c r="T129"/>
  <c r="R129"/>
  <c r="P129"/>
  <c r="BI125"/>
  <c r="BH125"/>
  <c r="BG125"/>
  <c r="BF125"/>
  <c r="T125"/>
  <c r="R125"/>
  <c r="P125"/>
  <c r="BI117"/>
  <c r="BH117"/>
  <c r="BG117"/>
  <c r="BF117"/>
  <c r="T117"/>
  <c r="R117"/>
  <c r="P117"/>
  <c r="BI111"/>
  <c r="BH111"/>
  <c r="BG111"/>
  <c r="BF111"/>
  <c r="T111"/>
  <c r="R111"/>
  <c r="P111"/>
  <c r="BI101"/>
  <c r="BH101"/>
  <c r="BG101"/>
  <c r="BF101"/>
  <c r="T101"/>
  <c r="R101"/>
  <c r="P101"/>
  <c r="BI95"/>
  <c r="BH95"/>
  <c r="BG95"/>
  <c r="BF95"/>
  <c r="T95"/>
  <c r="R95"/>
  <c r="P95"/>
  <c r="J89"/>
  <c r="J88"/>
  <c r="F88"/>
  <c r="F86"/>
  <c r="E84"/>
  <c r="J59"/>
  <c r="J58"/>
  <c r="F58"/>
  <c r="F56"/>
  <c r="E54"/>
  <c r="J20"/>
  <c r="E20"/>
  <c r="F89"/>
  <c r="J19"/>
  <c r="J14"/>
  <c r="J86"/>
  <c r="E7"/>
  <c r="E50"/>
  <c i="11" r="J39"/>
  <c r="J38"/>
  <c i="1" r="AY66"/>
  <c i="11" r="J37"/>
  <c i="1" r="AX66"/>
  <c i="11" r="BI485"/>
  <c r="BH485"/>
  <c r="BG485"/>
  <c r="BF485"/>
  <c r="T485"/>
  <c r="T484"/>
  <c r="R485"/>
  <c r="R484"/>
  <c r="P485"/>
  <c r="P484"/>
  <c r="BI481"/>
  <c r="BH481"/>
  <c r="BG481"/>
  <c r="BF481"/>
  <c r="T481"/>
  <c r="R481"/>
  <c r="P481"/>
  <c r="BI478"/>
  <c r="BH478"/>
  <c r="BG478"/>
  <c r="BF478"/>
  <c r="T478"/>
  <c r="R478"/>
  <c r="P478"/>
  <c r="BI475"/>
  <c r="BH475"/>
  <c r="BG475"/>
  <c r="BF475"/>
  <c r="T475"/>
  <c r="R475"/>
  <c r="P475"/>
  <c r="BI472"/>
  <c r="BH472"/>
  <c r="BG472"/>
  <c r="BF472"/>
  <c r="T472"/>
  <c r="R472"/>
  <c r="P472"/>
  <c r="BI468"/>
  <c r="BH468"/>
  <c r="BG468"/>
  <c r="BF468"/>
  <c r="T468"/>
  <c r="R468"/>
  <c r="P468"/>
  <c r="BI465"/>
  <c r="BH465"/>
  <c r="BG465"/>
  <c r="BF465"/>
  <c r="T465"/>
  <c r="R465"/>
  <c r="P465"/>
  <c r="BI462"/>
  <c r="BH462"/>
  <c r="BG462"/>
  <c r="BF462"/>
  <c r="T462"/>
  <c r="R462"/>
  <c r="P462"/>
  <c r="BI457"/>
  <c r="BH457"/>
  <c r="BG457"/>
  <c r="BF457"/>
  <c r="T457"/>
  <c r="R457"/>
  <c r="P457"/>
  <c r="BI453"/>
  <c r="BH453"/>
  <c r="BG453"/>
  <c r="BF453"/>
  <c r="T453"/>
  <c r="R453"/>
  <c r="P453"/>
  <c r="BI449"/>
  <c r="BH449"/>
  <c r="BG449"/>
  <c r="BF449"/>
  <c r="T449"/>
  <c r="R449"/>
  <c r="P449"/>
  <c r="BI445"/>
  <c r="BH445"/>
  <c r="BG445"/>
  <c r="BF445"/>
  <c r="T445"/>
  <c r="R445"/>
  <c r="P445"/>
  <c r="BI441"/>
  <c r="BH441"/>
  <c r="BG441"/>
  <c r="BF441"/>
  <c r="T441"/>
  <c r="R441"/>
  <c r="P441"/>
  <c r="BI437"/>
  <c r="BH437"/>
  <c r="BG437"/>
  <c r="BF437"/>
  <c r="T437"/>
  <c r="R437"/>
  <c r="P437"/>
  <c r="BI434"/>
  <c r="BH434"/>
  <c r="BG434"/>
  <c r="BF434"/>
  <c r="T434"/>
  <c r="R434"/>
  <c r="P434"/>
  <c r="BI430"/>
  <c r="BH430"/>
  <c r="BG430"/>
  <c r="BF430"/>
  <c r="T430"/>
  <c r="R430"/>
  <c r="P430"/>
  <c r="BI422"/>
  <c r="BH422"/>
  <c r="BG422"/>
  <c r="BF422"/>
  <c r="T422"/>
  <c r="R422"/>
  <c r="P422"/>
  <c r="BI416"/>
  <c r="BH416"/>
  <c r="BG416"/>
  <c r="BF416"/>
  <c r="T416"/>
  <c r="R416"/>
  <c r="P416"/>
  <c r="BI410"/>
  <c r="BH410"/>
  <c r="BG410"/>
  <c r="BF410"/>
  <c r="T410"/>
  <c r="R410"/>
  <c r="P410"/>
  <c r="BI407"/>
  <c r="BH407"/>
  <c r="BG407"/>
  <c r="BF407"/>
  <c r="T407"/>
  <c r="R407"/>
  <c r="P407"/>
  <c r="BI405"/>
  <c r="BH405"/>
  <c r="BG405"/>
  <c r="BF405"/>
  <c r="T405"/>
  <c r="R405"/>
  <c r="P405"/>
  <c r="BI398"/>
  <c r="BH398"/>
  <c r="BG398"/>
  <c r="BF398"/>
  <c r="T398"/>
  <c r="R398"/>
  <c r="P398"/>
  <c r="BI392"/>
  <c r="BH392"/>
  <c r="BG392"/>
  <c r="BF392"/>
  <c r="T392"/>
  <c r="R392"/>
  <c r="P392"/>
  <c r="BI390"/>
  <c r="BH390"/>
  <c r="BG390"/>
  <c r="BF390"/>
  <c r="T390"/>
  <c r="R390"/>
  <c r="P390"/>
  <c r="BI383"/>
  <c r="BH383"/>
  <c r="BG383"/>
  <c r="BF383"/>
  <c r="T383"/>
  <c r="R383"/>
  <c r="P383"/>
  <c r="BI381"/>
  <c r="BH381"/>
  <c r="BG381"/>
  <c r="BF381"/>
  <c r="T381"/>
  <c r="R381"/>
  <c r="P381"/>
  <c r="BI374"/>
  <c r="BH374"/>
  <c r="BG374"/>
  <c r="BF374"/>
  <c r="T374"/>
  <c r="R374"/>
  <c r="P374"/>
  <c r="BI372"/>
  <c r="BH372"/>
  <c r="BG372"/>
  <c r="BF372"/>
  <c r="T372"/>
  <c r="R372"/>
  <c r="P372"/>
  <c r="BI366"/>
  <c r="BH366"/>
  <c r="BG366"/>
  <c r="BF366"/>
  <c r="T366"/>
  <c r="R366"/>
  <c r="P366"/>
  <c r="BI364"/>
  <c r="BH364"/>
  <c r="BG364"/>
  <c r="BF364"/>
  <c r="T364"/>
  <c r="R364"/>
  <c r="P364"/>
  <c r="BI360"/>
  <c r="BH360"/>
  <c r="BG360"/>
  <c r="BF360"/>
  <c r="T360"/>
  <c r="R360"/>
  <c r="P360"/>
  <c r="BI353"/>
  <c r="BH353"/>
  <c r="BG353"/>
  <c r="BF353"/>
  <c r="T353"/>
  <c r="R353"/>
  <c r="P353"/>
  <c r="BI346"/>
  <c r="BH346"/>
  <c r="BG346"/>
  <c r="BF346"/>
  <c r="T346"/>
  <c r="R346"/>
  <c r="P346"/>
  <c r="BI339"/>
  <c r="BH339"/>
  <c r="BG339"/>
  <c r="BF339"/>
  <c r="T339"/>
  <c r="R339"/>
  <c r="P339"/>
  <c r="BI332"/>
  <c r="BH332"/>
  <c r="BG332"/>
  <c r="BF332"/>
  <c r="T332"/>
  <c r="R332"/>
  <c r="P332"/>
  <c r="BI330"/>
  <c r="BH330"/>
  <c r="BG330"/>
  <c r="BF330"/>
  <c r="T330"/>
  <c r="R330"/>
  <c r="P330"/>
  <c r="BI327"/>
  <c r="BH327"/>
  <c r="BG327"/>
  <c r="BF327"/>
  <c r="T327"/>
  <c r="R327"/>
  <c r="P327"/>
  <c r="BI324"/>
  <c r="BH324"/>
  <c r="BG324"/>
  <c r="BF324"/>
  <c r="T324"/>
  <c r="R324"/>
  <c r="P324"/>
  <c r="BI318"/>
  <c r="BH318"/>
  <c r="BG318"/>
  <c r="BF318"/>
  <c r="T318"/>
  <c r="R318"/>
  <c r="P318"/>
  <c r="BI313"/>
  <c r="BH313"/>
  <c r="BG313"/>
  <c r="BF313"/>
  <c r="T313"/>
  <c r="R313"/>
  <c r="P313"/>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90"/>
  <c r="BH290"/>
  <c r="BG290"/>
  <c r="BF290"/>
  <c r="T290"/>
  <c r="R290"/>
  <c r="P290"/>
  <c r="BI284"/>
  <c r="BH284"/>
  <c r="BG284"/>
  <c r="BF284"/>
  <c r="T284"/>
  <c r="R284"/>
  <c r="P284"/>
  <c r="BI279"/>
  <c r="BH279"/>
  <c r="BG279"/>
  <c r="BF279"/>
  <c r="T279"/>
  <c r="R279"/>
  <c r="P279"/>
  <c r="BI272"/>
  <c r="BH272"/>
  <c r="BG272"/>
  <c r="BF272"/>
  <c r="T272"/>
  <c r="R272"/>
  <c r="P272"/>
  <c r="BI267"/>
  <c r="BH267"/>
  <c r="BG267"/>
  <c r="BF267"/>
  <c r="T267"/>
  <c r="R267"/>
  <c r="P267"/>
  <c r="BI262"/>
  <c r="BH262"/>
  <c r="BG262"/>
  <c r="BF262"/>
  <c r="T262"/>
  <c r="R262"/>
  <c r="P262"/>
  <c r="BI259"/>
  <c r="BH259"/>
  <c r="BG259"/>
  <c r="BF259"/>
  <c r="T259"/>
  <c r="R259"/>
  <c r="P259"/>
  <c r="BI254"/>
  <c r="BH254"/>
  <c r="BG254"/>
  <c r="BF254"/>
  <c r="T254"/>
  <c r="R254"/>
  <c r="P254"/>
  <c r="BI250"/>
  <c r="BH250"/>
  <c r="BG250"/>
  <c r="BF250"/>
  <c r="T250"/>
  <c r="R250"/>
  <c r="P250"/>
  <c r="BI247"/>
  <c r="BH247"/>
  <c r="BG247"/>
  <c r="BF247"/>
  <c r="T247"/>
  <c r="R247"/>
  <c r="P247"/>
  <c r="BI244"/>
  <c r="BH244"/>
  <c r="BG244"/>
  <c r="BF244"/>
  <c r="T244"/>
  <c r="R244"/>
  <c r="P244"/>
  <c r="BI239"/>
  <c r="BH239"/>
  <c r="BG239"/>
  <c r="BF239"/>
  <c r="T239"/>
  <c r="R239"/>
  <c r="P239"/>
  <c r="BI236"/>
  <c r="BH236"/>
  <c r="BG236"/>
  <c r="BF236"/>
  <c r="T236"/>
  <c r="R236"/>
  <c r="P236"/>
  <c r="BI233"/>
  <c r="BH233"/>
  <c r="BG233"/>
  <c r="BF233"/>
  <c r="T233"/>
  <c r="R233"/>
  <c r="P233"/>
  <c r="BI218"/>
  <c r="BH218"/>
  <c r="BG218"/>
  <c r="BF218"/>
  <c r="T218"/>
  <c r="R218"/>
  <c r="P218"/>
  <c r="BI215"/>
  <c r="BH215"/>
  <c r="BG215"/>
  <c r="BF215"/>
  <c r="T215"/>
  <c r="R215"/>
  <c r="P215"/>
  <c r="BI211"/>
  <c r="BH211"/>
  <c r="BG211"/>
  <c r="BF211"/>
  <c r="T211"/>
  <c r="R211"/>
  <c r="P211"/>
  <c r="BI207"/>
  <c r="BH207"/>
  <c r="BG207"/>
  <c r="BF207"/>
  <c r="T207"/>
  <c r="R207"/>
  <c r="P207"/>
  <c r="BI203"/>
  <c r="BH203"/>
  <c r="BG203"/>
  <c r="BF203"/>
  <c r="T203"/>
  <c r="R203"/>
  <c r="P203"/>
  <c r="BI199"/>
  <c r="BH199"/>
  <c r="BG199"/>
  <c r="BF199"/>
  <c r="T199"/>
  <c r="R199"/>
  <c r="P199"/>
  <c r="BI193"/>
  <c r="BH193"/>
  <c r="BG193"/>
  <c r="BF193"/>
  <c r="T193"/>
  <c r="R193"/>
  <c r="P193"/>
  <c r="BI184"/>
  <c r="BH184"/>
  <c r="BG184"/>
  <c r="BF184"/>
  <c r="T184"/>
  <c r="R184"/>
  <c r="P184"/>
  <c r="BI181"/>
  <c r="BH181"/>
  <c r="BG181"/>
  <c r="BF181"/>
  <c r="T181"/>
  <c r="R181"/>
  <c r="P181"/>
  <c r="BI172"/>
  <c r="BH172"/>
  <c r="BG172"/>
  <c r="BF172"/>
  <c r="T172"/>
  <c r="R172"/>
  <c r="P172"/>
  <c r="BI166"/>
  <c r="BH166"/>
  <c r="BG166"/>
  <c r="BF166"/>
  <c r="T166"/>
  <c r="R166"/>
  <c r="P166"/>
  <c r="BI156"/>
  <c r="BH156"/>
  <c r="BG156"/>
  <c r="BF156"/>
  <c r="T156"/>
  <c r="R156"/>
  <c r="P156"/>
  <c r="BI150"/>
  <c r="BH150"/>
  <c r="BG150"/>
  <c r="BF150"/>
  <c r="T150"/>
  <c r="R150"/>
  <c r="P150"/>
  <c r="BI141"/>
  <c r="BH141"/>
  <c r="BG141"/>
  <c r="BF141"/>
  <c r="T141"/>
  <c r="R141"/>
  <c r="P141"/>
  <c r="BI132"/>
  <c r="BH132"/>
  <c r="BG132"/>
  <c r="BF132"/>
  <c r="T132"/>
  <c r="R132"/>
  <c r="P132"/>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J90"/>
  <c r="J89"/>
  <c r="F89"/>
  <c r="F87"/>
  <c r="E85"/>
  <c r="J59"/>
  <c r="J58"/>
  <c r="F58"/>
  <c r="F56"/>
  <c r="E54"/>
  <c r="J20"/>
  <c r="E20"/>
  <c r="F59"/>
  <c r="J19"/>
  <c r="J14"/>
  <c r="J56"/>
  <c r="E7"/>
  <c r="E81"/>
  <c i="10" r="J39"/>
  <c r="J38"/>
  <c i="1" r="AY65"/>
  <c i="10" r="J37"/>
  <c i="1" r="AX65"/>
  <c i="10" r="BI203"/>
  <c r="BH203"/>
  <c r="BG203"/>
  <c r="BF203"/>
  <c r="T203"/>
  <c r="T202"/>
  <c r="R203"/>
  <c r="R202"/>
  <c r="P203"/>
  <c r="P202"/>
  <c r="BI200"/>
  <c r="BH200"/>
  <c r="BG200"/>
  <c r="BF200"/>
  <c r="T200"/>
  <c r="R200"/>
  <c r="P200"/>
  <c r="BI197"/>
  <c r="BH197"/>
  <c r="BG197"/>
  <c r="BF197"/>
  <c r="T197"/>
  <c r="R197"/>
  <c r="P197"/>
  <c r="BI195"/>
  <c r="BH195"/>
  <c r="BG195"/>
  <c r="BF195"/>
  <c r="T195"/>
  <c r="R195"/>
  <c r="P195"/>
  <c r="BI193"/>
  <c r="BH193"/>
  <c r="BG193"/>
  <c r="BF193"/>
  <c r="T193"/>
  <c r="R193"/>
  <c r="P193"/>
  <c r="BI187"/>
  <c r="BH187"/>
  <c r="BG187"/>
  <c r="BF187"/>
  <c r="T187"/>
  <c r="R187"/>
  <c r="P187"/>
  <c r="BI185"/>
  <c r="BH185"/>
  <c r="BG185"/>
  <c r="BF185"/>
  <c r="T185"/>
  <c r="R185"/>
  <c r="P185"/>
  <c r="BI178"/>
  <c r="BH178"/>
  <c r="BG178"/>
  <c r="BF178"/>
  <c r="T178"/>
  <c r="R178"/>
  <c r="P178"/>
  <c r="BI176"/>
  <c r="BH176"/>
  <c r="BG176"/>
  <c r="BF176"/>
  <c r="T176"/>
  <c r="R176"/>
  <c r="P176"/>
  <c r="BI171"/>
  <c r="BH171"/>
  <c r="BG171"/>
  <c r="BF171"/>
  <c r="T171"/>
  <c r="R171"/>
  <c r="P171"/>
  <c r="BI164"/>
  <c r="BH164"/>
  <c r="BG164"/>
  <c r="BF164"/>
  <c r="T164"/>
  <c r="T163"/>
  <c r="R164"/>
  <c r="R163"/>
  <c r="P164"/>
  <c r="P163"/>
  <c r="BI161"/>
  <c r="BH161"/>
  <c r="BG161"/>
  <c r="BF161"/>
  <c r="T161"/>
  <c r="R161"/>
  <c r="P161"/>
  <c r="BI155"/>
  <c r="BH155"/>
  <c r="BG155"/>
  <c r="BF155"/>
  <c r="T155"/>
  <c r="R155"/>
  <c r="P155"/>
  <c r="BI152"/>
  <c r="BH152"/>
  <c r="BG152"/>
  <c r="BF152"/>
  <c r="T152"/>
  <c r="R152"/>
  <c r="P152"/>
  <c r="BI146"/>
  <c r="BH146"/>
  <c r="BG146"/>
  <c r="BF146"/>
  <c r="T146"/>
  <c r="R146"/>
  <c r="P146"/>
  <c r="BI143"/>
  <c r="BH143"/>
  <c r="BG143"/>
  <c r="BF143"/>
  <c r="T143"/>
  <c r="R143"/>
  <c r="P143"/>
  <c r="BI139"/>
  <c r="BH139"/>
  <c r="BG139"/>
  <c r="BF139"/>
  <c r="T139"/>
  <c r="R139"/>
  <c r="P139"/>
  <c r="BI136"/>
  <c r="BH136"/>
  <c r="BG136"/>
  <c r="BF136"/>
  <c r="T136"/>
  <c r="R136"/>
  <c r="P136"/>
  <c r="BI130"/>
  <c r="BH130"/>
  <c r="BG130"/>
  <c r="BF130"/>
  <c r="T130"/>
  <c r="R130"/>
  <c r="P130"/>
  <c r="BI125"/>
  <c r="BH125"/>
  <c r="BG125"/>
  <c r="BF125"/>
  <c r="T125"/>
  <c r="R125"/>
  <c r="P125"/>
  <c r="BI118"/>
  <c r="BH118"/>
  <c r="BG118"/>
  <c r="BF118"/>
  <c r="T118"/>
  <c r="R118"/>
  <c r="P118"/>
  <c r="BI110"/>
  <c r="BH110"/>
  <c r="BG110"/>
  <c r="BF110"/>
  <c r="T110"/>
  <c r="T109"/>
  <c r="R110"/>
  <c r="R109"/>
  <c r="P110"/>
  <c r="P109"/>
  <c r="BI104"/>
  <c r="BH104"/>
  <c r="BG104"/>
  <c r="BF104"/>
  <c r="T104"/>
  <c r="R104"/>
  <c r="P104"/>
  <c r="BI101"/>
  <c r="BH101"/>
  <c r="BG101"/>
  <c r="BF101"/>
  <c r="T101"/>
  <c r="R101"/>
  <c r="P101"/>
  <c r="BI95"/>
  <c r="BH95"/>
  <c r="BG95"/>
  <c r="BF95"/>
  <c r="T95"/>
  <c r="R95"/>
  <c r="P95"/>
  <c r="J89"/>
  <c r="J88"/>
  <c r="F88"/>
  <c r="F86"/>
  <c r="E84"/>
  <c r="J59"/>
  <c r="J58"/>
  <c r="F58"/>
  <c r="F56"/>
  <c r="E54"/>
  <c r="J20"/>
  <c r="E20"/>
  <c r="F89"/>
  <c r="J19"/>
  <c r="J14"/>
  <c r="J86"/>
  <c r="E7"/>
  <c r="E50"/>
  <c i="9" r="J41"/>
  <c r="J40"/>
  <c i="1" r="AY64"/>
  <c i="9" r="J39"/>
  <c i="1" r="AX64"/>
  <c i="9"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0"/>
  <c r="BH200"/>
  <c r="BG200"/>
  <c r="BF200"/>
  <c r="T200"/>
  <c r="R200"/>
  <c r="P200"/>
  <c r="BI197"/>
  <c r="BH197"/>
  <c r="BG197"/>
  <c r="BF197"/>
  <c r="T197"/>
  <c r="R197"/>
  <c r="P197"/>
  <c r="BI194"/>
  <c r="BH194"/>
  <c r="BG194"/>
  <c r="BF194"/>
  <c r="T194"/>
  <c r="R194"/>
  <c r="P194"/>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69"/>
  <c r="BH169"/>
  <c r="BG169"/>
  <c r="BF169"/>
  <c r="T169"/>
  <c r="R169"/>
  <c r="P169"/>
  <c r="BI165"/>
  <c r="BH165"/>
  <c r="BG165"/>
  <c r="BF165"/>
  <c r="T165"/>
  <c r="R165"/>
  <c r="P165"/>
  <c r="BI162"/>
  <c r="BH162"/>
  <c r="BG162"/>
  <c r="BF162"/>
  <c r="T162"/>
  <c r="R162"/>
  <c r="P162"/>
  <c r="BI159"/>
  <c r="BH159"/>
  <c r="BG159"/>
  <c r="BF159"/>
  <c r="T159"/>
  <c r="R159"/>
  <c r="P159"/>
  <c r="BI156"/>
  <c r="BH156"/>
  <c r="BG156"/>
  <c r="BF156"/>
  <c r="T156"/>
  <c r="R156"/>
  <c r="P156"/>
  <c r="BI152"/>
  <c r="BH152"/>
  <c r="BG152"/>
  <c r="BF152"/>
  <c r="T152"/>
  <c r="R152"/>
  <c r="P152"/>
  <c r="BI149"/>
  <c r="BH149"/>
  <c r="BG149"/>
  <c r="BF149"/>
  <c r="T149"/>
  <c r="R149"/>
  <c r="P149"/>
  <c r="BI146"/>
  <c r="BH146"/>
  <c r="BG146"/>
  <c r="BF146"/>
  <c r="T146"/>
  <c r="R146"/>
  <c r="P146"/>
  <c r="BI143"/>
  <c r="BH143"/>
  <c r="BG143"/>
  <c r="BF143"/>
  <c r="T143"/>
  <c r="R143"/>
  <c r="P143"/>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J97"/>
  <c r="J96"/>
  <c r="F96"/>
  <c r="F94"/>
  <c r="E92"/>
  <c r="J63"/>
  <c r="J62"/>
  <c r="F62"/>
  <c r="F60"/>
  <c r="E58"/>
  <c r="J22"/>
  <c r="E22"/>
  <c r="F63"/>
  <c r="J21"/>
  <c r="J16"/>
  <c r="J94"/>
  <c r="E7"/>
  <c r="E86"/>
  <c i="8" r="J41"/>
  <c r="J40"/>
  <c i="1" r="AY63"/>
  <c i="8" r="J39"/>
  <c i="1" r="AX63"/>
  <c i="8" r="BI730"/>
  <c r="BH730"/>
  <c r="BG730"/>
  <c r="BF730"/>
  <c r="T730"/>
  <c r="R730"/>
  <c r="P730"/>
  <c r="BI728"/>
  <c r="BH728"/>
  <c r="BG728"/>
  <c r="BF728"/>
  <c r="T728"/>
  <c r="R728"/>
  <c r="P728"/>
  <c r="BI725"/>
  <c r="BH725"/>
  <c r="BG725"/>
  <c r="BF725"/>
  <c r="T725"/>
  <c r="R725"/>
  <c r="P725"/>
  <c r="BI723"/>
  <c r="BH723"/>
  <c r="BG723"/>
  <c r="BF723"/>
  <c r="T723"/>
  <c r="R723"/>
  <c r="P723"/>
  <c r="BI720"/>
  <c r="BH720"/>
  <c r="BG720"/>
  <c r="BF720"/>
  <c r="T720"/>
  <c r="R720"/>
  <c r="P720"/>
  <c r="BI717"/>
  <c r="BH717"/>
  <c r="BG717"/>
  <c r="BF717"/>
  <c r="T717"/>
  <c r="R717"/>
  <c r="P717"/>
  <c r="BI714"/>
  <c r="BH714"/>
  <c r="BG714"/>
  <c r="BF714"/>
  <c r="T714"/>
  <c r="R714"/>
  <c r="P714"/>
  <c r="BI712"/>
  <c r="BH712"/>
  <c r="BG712"/>
  <c r="BF712"/>
  <c r="T712"/>
  <c r="R712"/>
  <c r="P712"/>
  <c r="BI709"/>
  <c r="BH709"/>
  <c r="BG709"/>
  <c r="BF709"/>
  <c r="T709"/>
  <c r="R709"/>
  <c r="P709"/>
  <c r="BI707"/>
  <c r="BH707"/>
  <c r="BG707"/>
  <c r="BF707"/>
  <c r="T707"/>
  <c r="R707"/>
  <c r="P707"/>
  <c r="BI705"/>
  <c r="BH705"/>
  <c r="BG705"/>
  <c r="BF705"/>
  <c r="T705"/>
  <c r="R705"/>
  <c r="P705"/>
  <c r="BI702"/>
  <c r="BH702"/>
  <c r="BG702"/>
  <c r="BF702"/>
  <c r="T702"/>
  <c r="R702"/>
  <c r="P702"/>
  <c r="BI699"/>
  <c r="BH699"/>
  <c r="BG699"/>
  <c r="BF699"/>
  <c r="T699"/>
  <c r="R699"/>
  <c r="P699"/>
  <c r="BI697"/>
  <c r="BH697"/>
  <c r="BG697"/>
  <c r="BF697"/>
  <c r="T697"/>
  <c r="R697"/>
  <c r="P697"/>
  <c r="BI694"/>
  <c r="BH694"/>
  <c r="BG694"/>
  <c r="BF694"/>
  <c r="T694"/>
  <c r="R694"/>
  <c r="P694"/>
  <c r="BI692"/>
  <c r="BH692"/>
  <c r="BG692"/>
  <c r="BF692"/>
  <c r="T692"/>
  <c r="R692"/>
  <c r="P692"/>
  <c r="BI690"/>
  <c r="BH690"/>
  <c r="BG690"/>
  <c r="BF690"/>
  <c r="T690"/>
  <c r="R690"/>
  <c r="P690"/>
  <c r="BI688"/>
  <c r="BH688"/>
  <c r="BG688"/>
  <c r="BF688"/>
  <c r="T688"/>
  <c r="R688"/>
  <c r="P688"/>
  <c r="BI686"/>
  <c r="BH686"/>
  <c r="BG686"/>
  <c r="BF686"/>
  <c r="T686"/>
  <c r="R686"/>
  <c r="P686"/>
  <c r="BI684"/>
  <c r="BH684"/>
  <c r="BG684"/>
  <c r="BF684"/>
  <c r="T684"/>
  <c r="R684"/>
  <c r="P684"/>
  <c r="BI681"/>
  <c r="BH681"/>
  <c r="BG681"/>
  <c r="BF681"/>
  <c r="T681"/>
  <c r="R681"/>
  <c r="P681"/>
  <c r="BI677"/>
  <c r="BH677"/>
  <c r="BG677"/>
  <c r="BF677"/>
  <c r="T677"/>
  <c r="R677"/>
  <c r="P677"/>
  <c r="BI674"/>
  <c r="BH674"/>
  <c r="BG674"/>
  <c r="BF674"/>
  <c r="T674"/>
  <c r="R674"/>
  <c r="P674"/>
  <c r="BI671"/>
  <c r="BH671"/>
  <c r="BG671"/>
  <c r="BF671"/>
  <c r="T671"/>
  <c r="R671"/>
  <c r="P671"/>
  <c r="BI668"/>
  <c r="BH668"/>
  <c r="BG668"/>
  <c r="BF668"/>
  <c r="T668"/>
  <c r="R668"/>
  <c r="P668"/>
  <c r="BI665"/>
  <c r="BH665"/>
  <c r="BG665"/>
  <c r="BF665"/>
  <c r="T665"/>
  <c r="R665"/>
  <c r="P665"/>
  <c r="BI662"/>
  <c r="BH662"/>
  <c r="BG662"/>
  <c r="BF662"/>
  <c r="T662"/>
  <c r="R662"/>
  <c r="P662"/>
  <c r="BI659"/>
  <c r="BH659"/>
  <c r="BG659"/>
  <c r="BF659"/>
  <c r="T659"/>
  <c r="R659"/>
  <c r="P659"/>
  <c r="BI656"/>
  <c r="BH656"/>
  <c r="BG656"/>
  <c r="BF656"/>
  <c r="T656"/>
  <c r="R656"/>
  <c r="P656"/>
  <c r="BI653"/>
  <c r="BH653"/>
  <c r="BG653"/>
  <c r="BF653"/>
  <c r="T653"/>
  <c r="R653"/>
  <c r="P653"/>
  <c r="BI650"/>
  <c r="BH650"/>
  <c r="BG650"/>
  <c r="BF650"/>
  <c r="T650"/>
  <c r="R650"/>
  <c r="P650"/>
  <c r="BI647"/>
  <c r="BH647"/>
  <c r="BG647"/>
  <c r="BF647"/>
  <c r="T647"/>
  <c r="R647"/>
  <c r="P647"/>
  <c r="BI644"/>
  <c r="BH644"/>
  <c r="BG644"/>
  <c r="BF644"/>
  <c r="T644"/>
  <c r="R644"/>
  <c r="P644"/>
  <c r="BI641"/>
  <c r="BH641"/>
  <c r="BG641"/>
  <c r="BF641"/>
  <c r="T641"/>
  <c r="R641"/>
  <c r="P641"/>
  <c r="BI638"/>
  <c r="BH638"/>
  <c r="BG638"/>
  <c r="BF638"/>
  <c r="T638"/>
  <c r="R638"/>
  <c r="P638"/>
  <c r="BI636"/>
  <c r="BH636"/>
  <c r="BG636"/>
  <c r="BF636"/>
  <c r="T636"/>
  <c r="R636"/>
  <c r="P636"/>
  <c r="BI633"/>
  <c r="BH633"/>
  <c r="BG633"/>
  <c r="BF633"/>
  <c r="T633"/>
  <c r="R633"/>
  <c r="P633"/>
  <c r="BI630"/>
  <c r="BH630"/>
  <c r="BG630"/>
  <c r="BF630"/>
  <c r="T630"/>
  <c r="R630"/>
  <c r="P630"/>
  <c r="BI627"/>
  <c r="BH627"/>
  <c r="BG627"/>
  <c r="BF627"/>
  <c r="T627"/>
  <c r="R627"/>
  <c r="P627"/>
  <c r="BI624"/>
  <c r="BH624"/>
  <c r="BG624"/>
  <c r="BF624"/>
  <c r="T624"/>
  <c r="R624"/>
  <c r="P624"/>
  <c r="BI621"/>
  <c r="BH621"/>
  <c r="BG621"/>
  <c r="BF621"/>
  <c r="T621"/>
  <c r="R621"/>
  <c r="P621"/>
  <c r="BI618"/>
  <c r="BH618"/>
  <c r="BG618"/>
  <c r="BF618"/>
  <c r="T618"/>
  <c r="R618"/>
  <c r="P618"/>
  <c r="BI615"/>
  <c r="BH615"/>
  <c r="BG615"/>
  <c r="BF615"/>
  <c r="T615"/>
  <c r="R615"/>
  <c r="P615"/>
  <c r="BI612"/>
  <c r="BH612"/>
  <c r="BG612"/>
  <c r="BF612"/>
  <c r="T612"/>
  <c r="R612"/>
  <c r="P612"/>
  <c r="BI609"/>
  <c r="BH609"/>
  <c r="BG609"/>
  <c r="BF609"/>
  <c r="T609"/>
  <c r="R609"/>
  <c r="P609"/>
  <c r="BI606"/>
  <c r="BH606"/>
  <c r="BG606"/>
  <c r="BF606"/>
  <c r="T606"/>
  <c r="R606"/>
  <c r="P606"/>
  <c r="BI603"/>
  <c r="BH603"/>
  <c r="BG603"/>
  <c r="BF603"/>
  <c r="T603"/>
  <c r="R603"/>
  <c r="P603"/>
  <c r="BI599"/>
  <c r="BH599"/>
  <c r="BG599"/>
  <c r="BF599"/>
  <c r="T599"/>
  <c r="R599"/>
  <c r="P599"/>
  <c r="BI596"/>
  <c r="BH596"/>
  <c r="BG596"/>
  <c r="BF596"/>
  <c r="T596"/>
  <c r="R596"/>
  <c r="P596"/>
  <c r="BI593"/>
  <c r="BH593"/>
  <c r="BG593"/>
  <c r="BF593"/>
  <c r="T593"/>
  <c r="R593"/>
  <c r="P593"/>
  <c r="BI590"/>
  <c r="BH590"/>
  <c r="BG590"/>
  <c r="BF590"/>
  <c r="T590"/>
  <c r="R590"/>
  <c r="P590"/>
  <c r="BI587"/>
  <c r="BH587"/>
  <c r="BG587"/>
  <c r="BF587"/>
  <c r="T587"/>
  <c r="R587"/>
  <c r="P587"/>
  <c r="BI584"/>
  <c r="BH584"/>
  <c r="BG584"/>
  <c r="BF584"/>
  <c r="T584"/>
  <c r="R584"/>
  <c r="P584"/>
  <c r="BI581"/>
  <c r="BH581"/>
  <c r="BG581"/>
  <c r="BF581"/>
  <c r="T581"/>
  <c r="R581"/>
  <c r="P581"/>
  <c r="BI578"/>
  <c r="BH578"/>
  <c r="BG578"/>
  <c r="BF578"/>
  <c r="T578"/>
  <c r="R578"/>
  <c r="P578"/>
  <c r="BI575"/>
  <c r="BH575"/>
  <c r="BG575"/>
  <c r="BF575"/>
  <c r="T575"/>
  <c r="R575"/>
  <c r="P575"/>
  <c r="BI572"/>
  <c r="BH572"/>
  <c r="BG572"/>
  <c r="BF572"/>
  <c r="T572"/>
  <c r="R572"/>
  <c r="P572"/>
  <c r="BI569"/>
  <c r="BH569"/>
  <c r="BG569"/>
  <c r="BF569"/>
  <c r="T569"/>
  <c r="R569"/>
  <c r="P569"/>
  <c r="BI566"/>
  <c r="BH566"/>
  <c r="BG566"/>
  <c r="BF566"/>
  <c r="T566"/>
  <c r="R566"/>
  <c r="P566"/>
  <c r="BI563"/>
  <c r="BH563"/>
  <c r="BG563"/>
  <c r="BF563"/>
  <c r="T563"/>
  <c r="R563"/>
  <c r="P563"/>
  <c r="BI560"/>
  <c r="BH560"/>
  <c r="BG560"/>
  <c r="BF560"/>
  <c r="T560"/>
  <c r="R560"/>
  <c r="P560"/>
  <c r="BI557"/>
  <c r="BH557"/>
  <c r="BG557"/>
  <c r="BF557"/>
  <c r="T557"/>
  <c r="R557"/>
  <c r="P557"/>
  <c r="BI554"/>
  <c r="BH554"/>
  <c r="BG554"/>
  <c r="BF554"/>
  <c r="T554"/>
  <c r="R554"/>
  <c r="P554"/>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3"/>
  <c r="BH523"/>
  <c r="BG523"/>
  <c r="BF523"/>
  <c r="T523"/>
  <c r="R523"/>
  <c r="P523"/>
  <c r="BI520"/>
  <c r="BH520"/>
  <c r="BG520"/>
  <c r="BF520"/>
  <c r="T520"/>
  <c r="R520"/>
  <c r="P520"/>
  <c r="BI517"/>
  <c r="BH517"/>
  <c r="BG517"/>
  <c r="BF517"/>
  <c r="T517"/>
  <c r="R517"/>
  <c r="P517"/>
  <c r="BI514"/>
  <c r="BH514"/>
  <c r="BG514"/>
  <c r="BF514"/>
  <c r="T514"/>
  <c r="R514"/>
  <c r="P514"/>
  <c r="BI511"/>
  <c r="BH511"/>
  <c r="BG511"/>
  <c r="BF511"/>
  <c r="T511"/>
  <c r="R511"/>
  <c r="P511"/>
  <c r="BI508"/>
  <c r="BH508"/>
  <c r="BG508"/>
  <c r="BF508"/>
  <c r="T508"/>
  <c r="R508"/>
  <c r="P508"/>
  <c r="BI505"/>
  <c r="BH505"/>
  <c r="BG505"/>
  <c r="BF505"/>
  <c r="T505"/>
  <c r="R505"/>
  <c r="P505"/>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29"/>
  <c r="BH429"/>
  <c r="BG429"/>
  <c r="BF429"/>
  <c r="T429"/>
  <c r="R429"/>
  <c r="P429"/>
  <c r="BI425"/>
  <c r="BH425"/>
  <c r="BG425"/>
  <c r="BF425"/>
  <c r="T425"/>
  <c r="R425"/>
  <c r="P425"/>
  <c r="BI422"/>
  <c r="BH422"/>
  <c r="BG422"/>
  <c r="BF422"/>
  <c r="T422"/>
  <c r="R422"/>
  <c r="P422"/>
  <c r="BI419"/>
  <c r="BH419"/>
  <c r="BG419"/>
  <c r="BF419"/>
  <c r="T419"/>
  <c r="R419"/>
  <c r="P419"/>
  <c r="BI416"/>
  <c r="BH416"/>
  <c r="BG416"/>
  <c r="BF416"/>
  <c r="T416"/>
  <c r="R416"/>
  <c r="P416"/>
  <c r="BI413"/>
  <c r="BH413"/>
  <c r="BG413"/>
  <c r="BF413"/>
  <c r="T413"/>
  <c r="R413"/>
  <c r="P413"/>
  <c r="BI410"/>
  <c r="BH410"/>
  <c r="BG410"/>
  <c r="BF410"/>
  <c r="T410"/>
  <c r="R410"/>
  <c r="P410"/>
  <c r="BI406"/>
  <c r="BH406"/>
  <c r="BG406"/>
  <c r="BF406"/>
  <c r="T406"/>
  <c r="R406"/>
  <c r="P406"/>
  <c r="BI403"/>
  <c r="BH403"/>
  <c r="BG403"/>
  <c r="BF403"/>
  <c r="T403"/>
  <c r="R403"/>
  <c r="P403"/>
  <c r="BI400"/>
  <c r="BH400"/>
  <c r="BG400"/>
  <c r="BF400"/>
  <c r="T400"/>
  <c r="R400"/>
  <c r="P400"/>
  <c r="BI397"/>
  <c r="BH397"/>
  <c r="BG397"/>
  <c r="BF397"/>
  <c r="T397"/>
  <c r="R397"/>
  <c r="P397"/>
  <c r="BI394"/>
  <c r="BH394"/>
  <c r="BG394"/>
  <c r="BF394"/>
  <c r="T394"/>
  <c r="R394"/>
  <c r="P394"/>
  <c r="BI391"/>
  <c r="BH391"/>
  <c r="BG391"/>
  <c r="BF391"/>
  <c r="T391"/>
  <c r="R391"/>
  <c r="P391"/>
  <c r="BI388"/>
  <c r="BH388"/>
  <c r="BG388"/>
  <c r="BF388"/>
  <c r="T388"/>
  <c r="R388"/>
  <c r="P388"/>
  <c r="BI385"/>
  <c r="BH385"/>
  <c r="BG385"/>
  <c r="BF385"/>
  <c r="T385"/>
  <c r="R385"/>
  <c r="P385"/>
  <c r="BI382"/>
  <c r="BH382"/>
  <c r="BG382"/>
  <c r="BF382"/>
  <c r="T382"/>
  <c r="R382"/>
  <c r="P382"/>
  <c r="BI378"/>
  <c r="BH378"/>
  <c r="BG378"/>
  <c r="BF378"/>
  <c r="T378"/>
  <c r="R378"/>
  <c r="P378"/>
  <c r="BI375"/>
  <c r="BH375"/>
  <c r="BG375"/>
  <c r="BF375"/>
  <c r="T375"/>
  <c r="R375"/>
  <c r="P375"/>
  <c r="BI372"/>
  <c r="BH372"/>
  <c r="BG372"/>
  <c r="BF372"/>
  <c r="T372"/>
  <c r="R372"/>
  <c r="P372"/>
  <c r="BI369"/>
  <c r="BH369"/>
  <c r="BG369"/>
  <c r="BF369"/>
  <c r="T369"/>
  <c r="R369"/>
  <c r="P369"/>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4"/>
  <c r="BH284"/>
  <c r="BG284"/>
  <c r="BF284"/>
  <c r="T284"/>
  <c r="R284"/>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6"/>
  <c r="BH256"/>
  <c r="BG256"/>
  <c r="BF256"/>
  <c r="T256"/>
  <c r="R256"/>
  <c r="P256"/>
  <c r="BI253"/>
  <c r="BH253"/>
  <c r="BG253"/>
  <c r="BF253"/>
  <c r="T253"/>
  <c r="R253"/>
  <c r="P253"/>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J104"/>
  <c r="J103"/>
  <c r="F103"/>
  <c r="F101"/>
  <c r="E99"/>
  <c r="J63"/>
  <c r="J62"/>
  <c r="F62"/>
  <c r="F60"/>
  <c r="E58"/>
  <c r="J22"/>
  <c r="E22"/>
  <c r="F63"/>
  <c r="J21"/>
  <c r="J16"/>
  <c r="J101"/>
  <c r="E7"/>
  <c r="E52"/>
  <c i="7" r="J41"/>
  <c r="J40"/>
  <c i="1" r="AY62"/>
  <c i="7" r="J39"/>
  <c i="1" r="AX62"/>
  <c i="7" r="BI403"/>
  <c r="BH403"/>
  <c r="BG403"/>
  <c r="BF403"/>
  <c r="T403"/>
  <c r="R403"/>
  <c r="P403"/>
  <c r="BI401"/>
  <c r="BH401"/>
  <c r="BG401"/>
  <c r="BF401"/>
  <c r="T401"/>
  <c r="R401"/>
  <c r="P401"/>
  <c r="BI399"/>
  <c r="BH399"/>
  <c r="BG399"/>
  <c r="BF399"/>
  <c r="T399"/>
  <c r="R399"/>
  <c r="P399"/>
  <c r="BI396"/>
  <c r="BH396"/>
  <c r="BG396"/>
  <c r="BF396"/>
  <c r="T396"/>
  <c r="R396"/>
  <c r="P396"/>
  <c r="BI393"/>
  <c r="BH393"/>
  <c r="BG393"/>
  <c r="BF393"/>
  <c r="T393"/>
  <c r="R393"/>
  <c r="P393"/>
  <c r="BI390"/>
  <c r="BH390"/>
  <c r="BG390"/>
  <c r="BF390"/>
  <c r="T390"/>
  <c r="R390"/>
  <c r="P390"/>
  <c r="BI387"/>
  <c r="BH387"/>
  <c r="BG387"/>
  <c r="BF387"/>
  <c r="T387"/>
  <c r="R387"/>
  <c r="P387"/>
  <c r="BI384"/>
  <c r="BH384"/>
  <c r="BG384"/>
  <c r="BF384"/>
  <c r="T384"/>
  <c r="R384"/>
  <c r="P384"/>
  <c r="BI381"/>
  <c r="BH381"/>
  <c r="BG381"/>
  <c r="BF381"/>
  <c r="T381"/>
  <c r="R381"/>
  <c r="P381"/>
  <c r="BI378"/>
  <c r="BH378"/>
  <c r="BG378"/>
  <c r="BF378"/>
  <c r="T378"/>
  <c r="R378"/>
  <c r="P378"/>
  <c r="BI375"/>
  <c r="BH375"/>
  <c r="BG375"/>
  <c r="BF375"/>
  <c r="T375"/>
  <c r="R375"/>
  <c r="P375"/>
  <c r="BI371"/>
  <c r="BH371"/>
  <c r="BG371"/>
  <c r="BF371"/>
  <c r="T371"/>
  <c r="R371"/>
  <c r="P371"/>
  <c r="BI369"/>
  <c r="BH369"/>
  <c r="BG369"/>
  <c r="BF369"/>
  <c r="T369"/>
  <c r="R369"/>
  <c r="P369"/>
  <c r="BI367"/>
  <c r="BH367"/>
  <c r="BG367"/>
  <c r="BF367"/>
  <c r="T367"/>
  <c r="R367"/>
  <c r="P367"/>
  <c r="BI365"/>
  <c r="BH365"/>
  <c r="BG365"/>
  <c r="BF365"/>
  <c r="T365"/>
  <c r="R365"/>
  <c r="P365"/>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0"/>
  <c r="BH330"/>
  <c r="BG330"/>
  <c r="BF330"/>
  <c r="T330"/>
  <c r="R330"/>
  <c r="P330"/>
  <c r="BI328"/>
  <c r="BH328"/>
  <c r="BG328"/>
  <c r="BF328"/>
  <c r="T328"/>
  <c r="R328"/>
  <c r="P328"/>
  <c r="BI326"/>
  <c r="BH326"/>
  <c r="BG326"/>
  <c r="BF326"/>
  <c r="T326"/>
  <c r="R326"/>
  <c r="P326"/>
  <c r="BI323"/>
  <c r="BH323"/>
  <c r="BG323"/>
  <c r="BF323"/>
  <c r="T323"/>
  <c r="R323"/>
  <c r="P323"/>
  <c r="BI320"/>
  <c r="BH320"/>
  <c r="BG320"/>
  <c r="BF320"/>
  <c r="T320"/>
  <c r="R320"/>
  <c r="P320"/>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1"/>
  <c r="BH301"/>
  <c r="BG301"/>
  <c r="BF301"/>
  <c r="T301"/>
  <c r="R301"/>
  <c r="P301"/>
  <c r="BI299"/>
  <c r="BH299"/>
  <c r="BG299"/>
  <c r="BF299"/>
  <c r="T299"/>
  <c r="R299"/>
  <c r="P299"/>
  <c r="BI296"/>
  <c r="BH296"/>
  <c r="BG296"/>
  <c r="BF296"/>
  <c r="T296"/>
  <c r="R296"/>
  <c r="P296"/>
  <c r="BI294"/>
  <c r="BH294"/>
  <c r="BG294"/>
  <c r="BF294"/>
  <c r="T294"/>
  <c r="R294"/>
  <c r="P294"/>
  <c r="BI291"/>
  <c r="BH291"/>
  <c r="BG291"/>
  <c r="BF291"/>
  <c r="T291"/>
  <c r="R291"/>
  <c r="P291"/>
  <c r="BI289"/>
  <c r="BH289"/>
  <c r="BG289"/>
  <c r="BF289"/>
  <c r="T289"/>
  <c r="R289"/>
  <c r="P289"/>
  <c r="BI286"/>
  <c r="BH286"/>
  <c r="BG286"/>
  <c r="BF286"/>
  <c r="T286"/>
  <c r="R286"/>
  <c r="P286"/>
  <c r="BI284"/>
  <c r="BH284"/>
  <c r="BG284"/>
  <c r="BF284"/>
  <c r="T284"/>
  <c r="R284"/>
  <c r="P284"/>
  <c r="BI281"/>
  <c r="BH281"/>
  <c r="BG281"/>
  <c r="BF281"/>
  <c r="T281"/>
  <c r="R281"/>
  <c r="P281"/>
  <c r="BI279"/>
  <c r="BH279"/>
  <c r="BG279"/>
  <c r="BF279"/>
  <c r="T279"/>
  <c r="R279"/>
  <c r="P279"/>
  <c r="BI276"/>
  <c r="BH276"/>
  <c r="BG276"/>
  <c r="BF276"/>
  <c r="T276"/>
  <c r="R276"/>
  <c r="P276"/>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1"/>
  <c r="BH151"/>
  <c r="BG151"/>
  <c r="BF151"/>
  <c r="T151"/>
  <c r="R151"/>
  <c r="P151"/>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J99"/>
  <c r="J98"/>
  <c r="F98"/>
  <c r="F96"/>
  <c r="E94"/>
  <c r="J63"/>
  <c r="J62"/>
  <c r="F62"/>
  <c r="F60"/>
  <c r="E58"/>
  <c r="J22"/>
  <c r="E22"/>
  <c r="F99"/>
  <c r="J21"/>
  <c r="J16"/>
  <c r="J60"/>
  <c r="E7"/>
  <c r="E88"/>
  <c i="6" r="J41"/>
  <c r="J40"/>
  <c i="1" r="AY61"/>
  <c i="6" r="J39"/>
  <c i="1" r="AX61"/>
  <c i="6" r="BI286"/>
  <c r="BH286"/>
  <c r="BG286"/>
  <c r="BF286"/>
  <c r="T286"/>
  <c r="R286"/>
  <c r="P286"/>
  <c r="BI284"/>
  <c r="BH284"/>
  <c r="BG284"/>
  <c r="BF284"/>
  <c r="T284"/>
  <c r="R284"/>
  <c r="P284"/>
  <c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J90"/>
  <c r="J89"/>
  <c r="F89"/>
  <c r="F87"/>
  <c r="E85"/>
  <c r="J63"/>
  <c r="J62"/>
  <c r="F62"/>
  <c r="F60"/>
  <c r="E58"/>
  <c r="J22"/>
  <c r="E22"/>
  <c r="F90"/>
  <c r="J21"/>
  <c r="J16"/>
  <c r="J60"/>
  <c r="E7"/>
  <c r="E79"/>
  <c i="5" r="J41"/>
  <c r="J40"/>
  <c i="1" r="AY60"/>
  <c i="5" r="J39"/>
  <c i="1" r="AX60"/>
  <c i="5"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2"/>
  <c r="BH412"/>
  <c r="BG412"/>
  <c r="BF412"/>
  <c r="T412"/>
  <c r="R412"/>
  <c r="P412"/>
  <c r="BI409"/>
  <c r="BH409"/>
  <c r="BG409"/>
  <c r="BF409"/>
  <c r="T409"/>
  <c r="R409"/>
  <c r="P409"/>
  <c r="BI406"/>
  <c r="BH406"/>
  <c r="BG406"/>
  <c r="BF406"/>
  <c r="T406"/>
  <c r="R406"/>
  <c r="P406"/>
  <c r="BI403"/>
  <c r="BH403"/>
  <c r="BG403"/>
  <c r="BF403"/>
  <c r="T403"/>
  <c r="R403"/>
  <c r="P403"/>
  <c r="BI399"/>
  <c r="BH399"/>
  <c r="BG399"/>
  <c r="BF399"/>
  <c r="T399"/>
  <c r="R399"/>
  <c r="P399"/>
  <c r="BI396"/>
  <c r="BH396"/>
  <c r="BG396"/>
  <c r="BF396"/>
  <c r="T396"/>
  <c r="R396"/>
  <c r="P396"/>
  <c r="BI393"/>
  <c r="BH393"/>
  <c r="BG393"/>
  <c r="BF393"/>
  <c r="T393"/>
  <c r="R393"/>
  <c r="P393"/>
  <c r="BI390"/>
  <c r="BH390"/>
  <c r="BG390"/>
  <c r="BF390"/>
  <c r="T390"/>
  <c r="R390"/>
  <c r="P390"/>
  <c r="BI387"/>
  <c r="BH387"/>
  <c r="BG387"/>
  <c r="BF387"/>
  <c r="T387"/>
  <c r="R387"/>
  <c r="P387"/>
  <c r="BI384"/>
  <c r="BH384"/>
  <c r="BG384"/>
  <c r="BF384"/>
  <c r="T384"/>
  <c r="R384"/>
  <c r="P384"/>
  <c r="BI381"/>
  <c r="BH381"/>
  <c r="BG381"/>
  <c r="BF381"/>
  <c r="T381"/>
  <c r="R381"/>
  <c r="P381"/>
  <c r="BI378"/>
  <c r="BH378"/>
  <c r="BG378"/>
  <c r="BF378"/>
  <c r="T378"/>
  <c r="R378"/>
  <c r="P378"/>
  <c r="BI375"/>
  <c r="BH375"/>
  <c r="BG375"/>
  <c r="BF375"/>
  <c r="T375"/>
  <c r="R375"/>
  <c r="P375"/>
  <c r="BI372"/>
  <c r="BH372"/>
  <c r="BG372"/>
  <c r="BF372"/>
  <c r="T372"/>
  <c r="R372"/>
  <c r="P372"/>
  <c r="BI369"/>
  <c r="BH369"/>
  <c r="BG369"/>
  <c r="BF369"/>
  <c r="T369"/>
  <c r="R369"/>
  <c r="P369"/>
  <c r="BI366"/>
  <c r="BH366"/>
  <c r="BG366"/>
  <c r="BF366"/>
  <c r="T366"/>
  <c r="R366"/>
  <c r="P366"/>
  <c r="BI363"/>
  <c r="BH363"/>
  <c r="BG363"/>
  <c r="BF363"/>
  <c r="T363"/>
  <c r="R363"/>
  <c r="P363"/>
  <c r="BI360"/>
  <c r="BH360"/>
  <c r="BG360"/>
  <c r="BF360"/>
  <c r="T360"/>
  <c r="R360"/>
  <c r="P360"/>
  <c r="BI356"/>
  <c r="BH356"/>
  <c r="BG356"/>
  <c r="BF356"/>
  <c r="T356"/>
  <c r="R356"/>
  <c r="P356"/>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9"/>
  <c r="BH329"/>
  <c r="BG329"/>
  <c r="BF329"/>
  <c r="T329"/>
  <c r="R329"/>
  <c r="P329"/>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2"/>
  <c r="BH302"/>
  <c r="BG302"/>
  <c r="BF302"/>
  <c r="T302"/>
  <c r="R302"/>
  <c r="P302"/>
  <c r="BI299"/>
  <c r="BH299"/>
  <c r="BG299"/>
  <c r="BF299"/>
  <c r="T299"/>
  <c r="R299"/>
  <c r="P299"/>
  <c r="BI296"/>
  <c r="BH296"/>
  <c r="BG296"/>
  <c r="BF296"/>
  <c r="T296"/>
  <c r="R296"/>
  <c r="P296"/>
  <c r="BI293"/>
  <c r="BH293"/>
  <c r="BG293"/>
  <c r="BF293"/>
  <c r="T293"/>
  <c r="R293"/>
  <c r="P293"/>
  <c r="BI289"/>
  <c r="BH289"/>
  <c r="BG289"/>
  <c r="BF289"/>
  <c r="T289"/>
  <c r="R289"/>
  <c r="P289"/>
  <c r="BI286"/>
  <c r="BH286"/>
  <c r="BG286"/>
  <c r="BF286"/>
  <c r="T286"/>
  <c r="R286"/>
  <c r="P286"/>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J94"/>
  <c r="J93"/>
  <c r="F93"/>
  <c r="F91"/>
  <c r="E89"/>
  <c r="J63"/>
  <c r="J62"/>
  <c r="F62"/>
  <c r="F60"/>
  <c r="E58"/>
  <c r="J22"/>
  <c r="E22"/>
  <c r="F94"/>
  <c r="J21"/>
  <c r="J16"/>
  <c r="J91"/>
  <c r="E7"/>
  <c r="E83"/>
  <c i="4" r="J41"/>
  <c r="J40"/>
  <c i="1" r="AY59"/>
  <c i="4" r="J39"/>
  <c i="1" r="AX59"/>
  <c i="4" r="BI651"/>
  <c r="BH651"/>
  <c r="BG651"/>
  <c r="BF651"/>
  <c r="T651"/>
  <c r="T650"/>
  <c r="R651"/>
  <c r="R650"/>
  <c r="P651"/>
  <c r="P650"/>
  <c r="BI647"/>
  <c r="BH647"/>
  <c r="BG647"/>
  <c r="BF647"/>
  <c r="T647"/>
  <c r="T646"/>
  <c r="R647"/>
  <c r="R646"/>
  <c r="P647"/>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4"/>
  <c r="BH624"/>
  <c r="BG624"/>
  <c r="BF624"/>
  <c r="T624"/>
  <c r="R624"/>
  <c r="P624"/>
  <c r="BI621"/>
  <c r="BH621"/>
  <c r="BG621"/>
  <c r="BF621"/>
  <c r="T621"/>
  <c r="R621"/>
  <c r="P621"/>
  <c r="BI618"/>
  <c r="BH618"/>
  <c r="BG618"/>
  <c r="BF618"/>
  <c r="T618"/>
  <c r="R618"/>
  <c r="P618"/>
  <c r="BI614"/>
  <c r="BH614"/>
  <c r="BG614"/>
  <c r="BF614"/>
  <c r="T614"/>
  <c r="R614"/>
  <c r="P614"/>
  <c r="BI611"/>
  <c r="BH611"/>
  <c r="BG611"/>
  <c r="BF611"/>
  <c r="T611"/>
  <c r="R611"/>
  <c r="P611"/>
  <c r="BI608"/>
  <c r="BH608"/>
  <c r="BG608"/>
  <c r="BF608"/>
  <c r="T608"/>
  <c r="R608"/>
  <c r="P608"/>
  <c r="BI605"/>
  <c r="BH605"/>
  <c r="BG605"/>
  <c r="BF605"/>
  <c r="T605"/>
  <c r="R605"/>
  <c r="P605"/>
  <c r="BI602"/>
  <c r="BH602"/>
  <c r="BG602"/>
  <c r="BF602"/>
  <c r="T602"/>
  <c r="R602"/>
  <c r="P602"/>
  <c r="BI599"/>
  <c r="BH599"/>
  <c r="BG599"/>
  <c r="BF599"/>
  <c r="T599"/>
  <c r="R599"/>
  <c r="P599"/>
  <c r="BI596"/>
  <c r="BH596"/>
  <c r="BG596"/>
  <c r="BF596"/>
  <c r="T596"/>
  <c r="R596"/>
  <c r="P596"/>
  <c r="BI593"/>
  <c r="BH593"/>
  <c r="BG593"/>
  <c r="BF593"/>
  <c r="T593"/>
  <c r="R593"/>
  <c r="P593"/>
  <c r="BI589"/>
  <c r="BH589"/>
  <c r="BG589"/>
  <c r="BF589"/>
  <c r="T589"/>
  <c r="R589"/>
  <c r="P589"/>
  <c r="BI586"/>
  <c r="BH586"/>
  <c r="BG586"/>
  <c r="BF586"/>
  <c r="T586"/>
  <c r="R586"/>
  <c r="P586"/>
  <c r="BI584"/>
  <c r="BH584"/>
  <c r="BG584"/>
  <c r="BF584"/>
  <c r="T584"/>
  <c r="R584"/>
  <c r="P584"/>
  <c r="BI581"/>
  <c r="BH581"/>
  <c r="BG581"/>
  <c r="BF581"/>
  <c r="T581"/>
  <c r="R581"/>
  <c r="P581"/>
  <c r="BI578"/>
  <c r="BH578"/>
  <c r="BG578"/>
  <c r="BF578"/>
  <c r="T578"/>
  <c r="R578"/>
  <c r="P578"/>
  <c r="BI576"/>
  <c r="BH576"/>
  <c r="BG576"/>
  <c r="BF576"/>
  <c r="T576"/>
  <c r="R576"/>
  <c r="P576"/>
  <c r="BI573"/>
  <c r="BH573"/>
  <c r="BG573"/>
  <c r="BF573"/>
  <c r="T573"/>
  <c r="R573"/>
  <c r="P573"/>
  <c r="BI570"/>
  <c r="BH570"/>
  <c r="BG570"/>
  <c r="BF570"/>
  <c r="T570"/>
  <c r="R570"/>
  <c r="P570"/>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2"/>
  <c r="BH552"/>
  <c r="BG552"/>
  <c r="BF552"/>
  <c r="T552"/>
  <c r="R552"/>
  <c r="P552"/>
  <c r="BI549"/>
  <c r="BH549"/>
  <c r="BG549"/>
  <c r="BF549"/>
  <c r="T549"/>
  <c r="R549"/>
  <c r="P549"/>
  <c r="BI546"/>
  <c r="BH546"/>
  <c r="BG546"/>
  <c r="BF546"/>
  <c r="T546"/>
  <c r="R546"/>
  <c r="P546"/>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7"/>
  <c r="BH527"/>
  <c r="BG527"/>
  <c r="BF527"/>
  <c r="T527"/>
  <c r="R527"/>
  <c r="P527"/>
  <c r="BI525"/>
  <c r="BH525"/>
  <c r="BG525"/>
  <c r="BF525"/>
  <c r="T525"/>
  <c r="R525"/>
  <c r="P525"/>
  <c r="BI523"/>
  <c r="BH523"/>
  <c r="BG523"/>
  <c r="BF523"/>
  <c r="T523"/>
  <c r="R523"/>
  <c r="P523"/>
  <c r="BI520"/>
  <c r="BH520"/>
  <c r="BG520"/>
  <c r="BF520"/>
  <c r="T520"/>
  <c r="R520"/>
  <c r="P520"/>
  <c r="BI518"/>
  <c r="BH518"/>
  <c r="BG518"/>
  <c r="BF518"/>
  <c r="T518"/>
  <c r="R518"/>
  <c r="P518"/>
  <c r="BI515"/>
  <c r="BH515"/>
  <c r="BG515"/>
  <c r="BF515"/>
  <c r="T515"/>
  <c r="R515"/>
  <c r="P515"/>
  <c r="BI513"/>
  <c r="BH513"/>
  <c r="BG513"/>
  <c r="BF513"/>
  <c r="T513"/>
  <c r="R513"/>
  <c r="P513"/>
  <c r="BI511"/>
  <c r="BH511"/>
  <c r="BG511"/>
  <c r="BF511"/>
  <c r="T511"/>
  <c r="R511"/>
  <c r="P511"/>
  <c r="BI509"/>
  <c r="BH509"/>
  <c r="BG509"/>
  <c r="BF509"/>
  <c r="T509"/>
  <c r="R509"/>
  <c r="P509"/>
  <c r="BI506"/>
  <c r="BH506"/>
  <c r="BG506"/>
  <c r="BF506"/>
  <c r="T506"/>
  <c r="R506"/>
  <c r="P506"/>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7"/>
  <c r="BH487"/>
  <c r="BG487"/>
  <c r="BF487"/>
  <c r="T487"/>
  <c r="R487"/>
  <c r="P487"/>
  <c r="BI484"/>
  <c r="BH484"/>
  <c r="BG484"/>
  <c r="BF484"/>
  <c r="T484"/>
  <c r="R484"/>
  <c r="P484"/>
  <c r="BI482"/>
  <c r="BH482"/>
  <c r="BG482"/>
  <c r="BF482"/>
  <c r="T482"/>
  <c r="R482"/>
  <c r="P482"/>
  <c r="BI479"/>
  <c r="BH479"/>
  <c r="BG479"/>
  <c r="BF479"/>
  <c r="T479"/>
  <c r="R479"/>
  <c r="P479"/>
  <c r="BI476"/>
  <c r="BH476"/>
  <c r="BG476"/>
  <c r="BF476"/>
  <c r="T476"/>
  <c r="R476"/>
  <c r="P476"/>
  <c r="BI473"/>
  <c r="BH473"/>
  <c r="BG473"/>
  <c r="BF473"/>
  <c r="T473"/>
  <c r="R473"/>
  <c r="P473"/>
  <c r="BI470"/>
  <c r="BH470"/>
  <c r="BG470"/>
  <c r="BF470"/>
  <c r="T470"/>
  <c r="R470"/>
  <c r="P470"/>
  <c r="BI467"/>
  <c r="BH467"/>
  <c r="BG467"/>
  <c r="BF467"/>
  <c r="T467"/>
  <c r="R467"/>
  <c r="P467"/>
  <c r="BI464"/>
  <c r="BH464"/>
  <c r="BG464"/>
  <c r="BF464"/>
  <c r="T464"/>
  <c r="R464"/>
  <c r="P464"/>
  <c r="BI461"/>
  <c r="BH461"/>
  <c r="BG461"/>
  <c r="BF461"/>
  <c r="T461"/>
  <c r="R461"/>
  <c r="P461"/>
  <c r="BI458"/>
  <c r="BH458"/>
  <c r="BG458"/>
  <c r="BF458"/>
  <c r="T458"/>
  <c r="R458"/>
  <c r="P458"/>
  <c r="BI455"/>
  <c r="BH455"/>
  <c r="BG455"/>
  <c r="BF455"/>
  <c r="T455"/>
  <c r="R455"/>
  <c r="P455"/>
  <c r="BI452"/>
  <c r="BH452"/>
  <c r="BG452"/>
  <c r="BF452"/>
  <c r="T452"/>
  <c r="R452"/>
  <c r="P452"/>
  <c r="BI449"/>
  <c r="BH449"/>
  <c r="BG449"/>
  <c r="BF449"/>
  <c r="T449"/>
  <c r="R449"/>
  <c r="P449"/>
  <c r="BI446"/>
  <c r="BH446"/>
  <c r="BG446"/>
  <c r="BF446"/>
  <c r="T446"/>
  <c r="R446"/>
  <c r="P446"/>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29"/>
  <c r="BH429"/>
  <c r="BG429"/>
  <c r="BF429"/>
  <c r="T429"/>
  <c r="R429"/>
  <c r="P429"/>
  <c r="BI427"/>
  <c r="BH427"/>
  <c r="BG427"/>
  <c r="BF427"/>
  <c r="T427"/>
  <c r="R427"/>
  <c r="P427"/>
  <c r="BI424"/>
  <c r="BH424"/>
  <c r="BG424"/>
  <c r="BF424"/>
  <c r="T424"/>
  <c r="R424"/>
  <c r="P424"/>
  <c r="BI421"/>
  <c r="BH421"/>
  <c r="BG421"/>
  <c r="BF421"/>
  <c r="T421"/>
  <c r="R421"/>
  <c r="P421"/>
  <c r="BI418"/>
  <c r="BH418"/>
  <c r="BG418"/>
  <c r="BF418"/>
  <c r="T418"/>
  <c r="R418"/>
  <c r="P418"/>
  <c r="BI415"/>
  <c r="BH415"/>
  <c r="BG415"/>
  <c r="BF415"/>
  <c r="T415"/>
  <c r="R415"/>
  <c r="P415"/>
  <c r="BI412"/>
  <c r="BH412"/>
  <c r="BG412"/>
  <c r="BF412"/>
  <c r="T412"/>
  <c r="R412"/>
  <c r="P412"/>
  <c r="BI409"/>
  <c r="BH409"/>
  <c r="BG409"/>
  <c r="BF409"/>
  <c r="T409"/>
  <c r="R409"/>
  <c r="P409"/>
  <c r="BI406"/>
  <c r="BH406"/>
  <c r="BG406"/>
  <c r="BF406"/>
  <c r="T406"/>
  <c r="R406"/>
  <c r="P406"/>
  <c r="BI403"/>
  <c r="BH403"/>
  <c r="BG403"/>
  <c r="BF403"/>
  <c r="T403"/>
  <c r="R403"/>
  <c r="P403"/>
  <c r="BI400"/>
  <c r="BH400"/>
  <c r="BG400"/>
  <c r="BF400"/>
  <c r="T400"/>
  <c r="R400"/>
  <c r="P400"/>
  <c r="BI397"/>
  <c r="BH397"/>
  <c r="BG397"/>
  <c r="BF397"/>
  <c r="T397"/>
  <c r="R397"/>
  <c r="P397"/>
  <c r="BI394"/>
  <c r="BH394"/>
  <c r="BG394"/>
  <c r="BF394"/>
  <c r="T394"/>
  <c r="R394"/>
  <c r="P394"/>
  <c r="BI391"/>
  <c r="BH391"/>
  <c r="BG391"/>
  <c r="BF391"/>
  <c r="T391"/>
  <c r="R391"/>
  <c r="P391"/>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5"/>
  <c r="BH325"/>
  <c r="BG325"/>
  <c r="BF325"/>
  <c r="T325"/>
  <c r="R325"/>
  <c r="P325"/>
  <c r="BI322"/>
  <c r="BH322"/>
  <c r="BG322"/>
  <c r="BF322"/>
  <c r="T322"/>
  <c r="R322"/>
  <c r="P322"/>
  <c r="BI319"/>
  <c r="BH319"/>
  <c r="BG319"/>
  <c r="BF319"/>
  <c r="T319"/>
  <c r="R319"/>
  <c r="P319"/>
  <c r="BI316"/>
  <c r="BH316"/>
  <c r="BG316"/>
  <c r="BF316"/>
  <c r="T316"/>
  <c r="R316"/>
  <c r="P316"/>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5"/>
  <c r="BH295"/>
  <c r="BG295"/>
  <c r="BF295"/>
  <c r="T295"/>
  <c r="R295"/>
  <c r="P295"/>
  <c r="BI293"/>
  <c r="BH293"/>
  <c r="BG293"/>
  <c r="BF293"/>
  <c r="T293"/>
  <c r="R293"/>
  <c r="P293"/>
  <c r="BI291"/>
  <c r="BH291"/>
  <c r="BG291"/>
  <c r="BF291"/>
  <c r="T291"/>
  <c r="R291"/>
  <c r="P291"/>
  <c r="BI288"/>
  <c r="BH288"/>
  <c r="BG288"/>
  <c r="BF288"/>
  <c r="T288"/>
  <c r="R288"/>
  <c r="P288"/>
  <c r="BI286"/>
  <c r="BH286"/>
  <c r="BG286"/>
  <c r="BF286"/>
  <c r="T286"/>
  <c r="R286"/>
  <c r="P286"/>
  <c r="BI283"/>
  <c r="BH283"/>
  <c r="BG283"/>
  <c r="BF283"/>
  <c r="T283"/>
  <c r="R283"/>
  <c r="P283"/>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0"/>
  <c r="BH210"/>
  <c r="BG210"/>
  <c r="BF210"/>
  <c r="T210"/>
  <c r="T209"/>
  <c r="R210"/>
  <c r="R209"/>
  <c r="P210"/>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80"/>
  <c r="BH180"/>
  <c r="BG180"/>
  <c r="BF180"/>
  <c r="T180"/>
  <c r="R180"/>
  <c r="P180"/>
  <c r="BI177"/>
  <c r="BH177"/>
  <c r="BG177"/>
  <c r="BF177"/>
  <c r="T177"/>
  <c r="R177"/>
  <c r="P177"/>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3"/>
  <c r="BH143"/>
  <c r="BG143"/>
  <c r="BF143"/>
  <c r="T143"/>
  <c r="R143"/>
  <c r="P143"/>
  <c r="BI139"/>
  <c r="BH139"/>
  <c r="BG139"/>
  <c r="BF139"/>
  <c r="T139"/>
  <c r="R139"/>
  <c r="P139"/>
  <c r="BI137"/>
  <c r="BH137"/>
  <c r="BG137"/>
  <c r="BF137"/>
  <c r="T137"/>
  <c r="R137"/>
  <c r="P137"/>
  <c r="BI134"/>
  <c r="BH134"/>
  <c r="BG134"/>
  <c r="BF134"/>
  <c r="T134"/>
  <c r="R134"/>
  <c r="P134"/>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J102"/>
  <c r="J101"/>
  <c r="F101"/>
  <c r="F99"/>
  <c r="E97"/>
  <c r="J63"/>
  <c r="J62"/>
  <c r="F62"/>
  <c r="F60"/>
  <c r="E58"/>
  <c r="J22"/>
  <c r="E22"/>
  <c r="F63"/>
  <c r="J21"/>
  <c r="J16"/>
  <c r="J60"/>
  <c r="E7"/>
  <c r="E52"/>
  <c i="3" r="J41"/>
  <c r="J40"/>
  <c i="1" r="AY58"/>
  <c i="3" r="J39"/>
  <c i="1" r="AX58"/>
  <c i="3" r="BI3128"/>
  <c r="BH3128"/>
  <c r="BG3128"/>
  <c r="BF3128"/>
  <c r="T3128"/>
  <c r="T3127"/>
  <c r="T3126"/>
  <c r="R3128"/>
  <c r="R3127"/>
  <c r="R3126"/>
  <c r="P3128"/>
  <c r="P3127"/>
  <c r="P3126"/>
  <c r="BI3123"/>
  <c r="BH3123"/>
  <c r="BG3123"/>
  <c r="BF3123"/>
  <c r="T3123"/>
  <c r="R3123"/>
  <c r="P3123"/>
  <c r="BI3114"/>
  <c r="BH3114"/>
  <c r="BG3114"/>
  <c r="BF3114"/>
  <c r="T3114"/>
  <c r="R3114"/>
  <c r="P3114"/>
  <c r="BI3110"/>
  <c r="BH3110"/>
  <c r="BG3110"/>
  <c r="BF3110"/>
  <c r="T3110"/>
  <c r="R3110"/>
  <c r="P3110"/>
  <c r="BI3096"/>
  <c r="BH3096"/>
  <c r="BG3096"/>
  <c r="BF3096"/>
  <c r="T3096"/>
  <c r="R3096"/>
  <c r="P3096"/>
  <c r="BI3030"/>
  <c r="BH3030"/>
  <c r="BG3030"/>
  <c r="BF3030"/>
  <c r="T3030"/>
  <c r="R3030"/>
  <c r="P3030"/>
  <c r="BI3027"/>
  <c r="BH3027"/>
  <c r="BG3027"/>
  <c r="BF3027"/>
  <c r="T3027"/>
  <c r="R3027"/>
  <c r="P3027"/>
  <c r="BI3014"/>
  <c r="BH3014"/>
  <c r="BG3014"/>
  <c r="BF3014"/>
  <c r="T3014"/>
  <c r="R3014"/>
  <c r="P3014"/>
  <c r="BI2987"/>
  <c r="BH2987"/>
  <c r="BG2987"/>
  <c r="BF2987"/>
  <c r="T2987"/>
  <c r="R2987"/>
  <c r="P2987"/>
  <c r="BI2984"/>
  <c r="BH2984"/>
  <c r="BG2984"/>
  <c r="BF2984"/>
  <c r="T2984"/>
  <c r="R2984"/>
  <c r="P2984"/>
  <c r="BI2981"/>
  <c r="BH2981"/>
  <c r="BG2981"/>
  <c r="BF2981"/>
  <c r="T2981"/>
  <c r="R2981"/>
  <c r="P2981"/>
  <c r="BI2978"/>
  <c r="BH2978"/>
  <c r="BG2978"/>
  <c r="BF2978"/>
  <c r="T2978"/>
  <c r="R2978"/>
  <c r="P2978"/>
  <c r="BI2968"/>
  <c r="BH2968"/>
  <c r="BG2968"/>
  <c r="BF2968"/>
  <c r="T2968"/>
  <c r="R2968"/>
  <c r="P2968"/>
  <c r="BI2965"/>
  <c r="BH2965"/>
  <c r="BG2965"/>
  <c r="BF2965"/>
  <c r="T2965"/>
  <c r="R2965"/>
  <c r="P2965"/>
  <c r="BI2945"/>
  <c r="BH2945"/>
  <c r="BG2945"/>
  <c r="BF2945"/>
  <c r="T2945"/>
  <c r="R2945"/>
  <c r="P2945"/>
  <c r="BI2942"/>
  <c r="BH2942"/>
  <c r="BG2942"/>
  <c r="BF2942"/>
  <c r="T2942"/>
  <c r="R2942"/>
  <c r="P2942"/>
  <c r="BI2938"/>
  <c r="BH2938"/>
  <c r="BG2938"/>
  <c r="BF2938"/>
  <c r="T2938"/>
  <c r="R2938"/>
  <c r="P2938"/>
  <c r="BI2921"/>
  <c r="BH2921"/>
  <c r="BG2921"/>
  <c r="BF2921"/>
  <c r="T2921"/>
  <c r="R2921"/>
  <c r="P2921"/>
  <c r="BI2905"/>
  <c r="BH2905"/>
  <c r="BG2905"/>
  <c r="BF2905"/>
  <c r="T2905"/>
  <c r="R2905"/>
  <c r="P2905"/>
  <c r="BI2901"/>
  <c r="BH2901"/>
  <c r="BG2901"/>
  <c r="BF2901"/>
  <c r="T2901"/>
  <c r="R2901"/>
  <c r="P2901"/>
  <c r="BI2898"/>
  <c r="BH2898"/>
  <c r="BG2898"/>
  <c r="BF2898"/>
  <c r="T2898"/>
  <c r="R2898"/>
  <c r="P2898"/>
  <c r="BI2890"/>
  <c r="BH2890"/>
  <c r="BG2890"/>
  <c r="BF2890"/>
  <c r="T2890"/>
  <c r="R2890"/>
  <c r="P2890"/>
  <c r="BI2883"/>
  <c r="BH2883"/>
  <c r="BG2883"/>
  <c r="BF2883"/>
  <c r="T2883"/>
  <c r="R2883"/>
  <c r="P2883"/>
  <c r="BI2880"/>
  <c r="BH2880"/>
  <c r="BG2880"/>
  <c r="BF2880"/>
  <c r="T2880"/>
  <c r="R2880"/>
  <c r="P2880"/>
  <c r="BI2877"/>
  <c r="BH2877"/>
  <c r="BG2877"/>
  <c r="BF2877"/>
  <c r="T2877"/>
  <c r="R2877"/>
  <c r="P2877"/>
  <c r="BI2871"/>
  <c r="BH2871"/>
  <c r="BG2871"/>
  <c r="BF2871"/>
  <c r="T2871"/>
  <c r="R2871"/>
  <c r="P2871"/>
  <c r="BI2868"/>
  <c r="BH2868"/>
  <c r="BG2868"/>
  <c r="BF2868"/>
  <c r="T2868"/>
  <c r="R2868"/>
  <c r="P2868"/>
  <c r="BI2862"/>
  <c r="BH2862"/>
  <c r="BG2862"/>
  <c r="BF2862"/>
  <c r="T2862"/>
  <c r="R2862"/>
  <c r="P2862"/>
  <c r="BI2858"/>
  <c r="BH2858"/>
  <c r="BG2858"/>
  <c r="BF2858"/>
  <c r="T2858"/>
  <c r="R2858"/>
  <c r="P2858"/>
  <c r="BI2851"/>
  <c r="BH2851"/>
  <c r="BG2851"/>
  <c r="BF2851"/>
  <c r="T2851"/>
  <c r="R2851"/>
  <c r="P2851"/>
  <c r="BI2847"/>
  <c r="BH2847"/>
  <c r="BG2847"/>
  <c r="BF2847"/>
  <c r="T2847"/>
  <c r="R2847"/>
  <c r="P2847"/>
  <c r="BI2839"/>
  <c r="BH2839"/>
  <c r="BG2839"/>
  <c r="BF2839"/>
  <c r="T2839"/>
  <c r="R2839"/>
  <c r="P2839"/>
  <c r="BI2835"/>
  <c r="BH2835"/>
  <c r="BG2835"/>
  <c r="BF2835"/>
  <c r="T2835"/>
  <c r="R2835"/>
  <c r="P2835"/>
  <c r="BI2808"/>
  <c r="BH2808"/>
  <c r="BG2808"/>
  <c r="BF2808"/>
  <c r="T2808"/>
  <c r="R2808"/>
  <c r="P2808"/>
  <c r="BI2804"/>
  <c r="BH2804"/>
  <c r="BG2804"/>
  <c r="BF2804"/>
  <c r="T2804"/>
  <c r="R2804"/>
  <c r="P2804"/>
  <c r="BI2801"/>
  <c r="BH2801"/>
  <c r="BG2801"/>
  <c r="BF2801"/>
  <c r="T2801"/>
  <c r="R2801"/>
  <c r="P2801"/>
  <c r="BI2797"/>
  <c r="BH2797"/>
  <c r="BG2797"/>
  <c r="BF2797"/>
  <c r="T2797"/>
  <c r="R2797"/>
  <c r="P2797"/>
  <c r="BI2791"/>
  <c r="BH2791"/>
  <c r="BG2791"/>
  <c r="BF2791"/>
  <c r="T2791"/>
  <c r="R2791"/>
  <c r="P2791"/>
  <c r="BI2785"/>
  <c r="BH2785"/>
  <c r="BG2785"/>
  <c r="BF2785"/>
  <c r="T2785"/>
  <c r="R2785"/>
  <c r="P2785"/>
  <c r="BI2781"/>
  <c r="BH2781"/>
  <c r="BG2781"/>
  <c r="BF2781"/>
  <c r="T2781"/>
  <c r="R2781"/>
  <c r="P2781"/>
  <c r="BI2778"/>
  <c r="BH2778"/>
  <c r="BG2778"/>
  <c r="BF2778"/>
  <c r="T2778"/>
  <c r="R2778"/>
  <c r="P2778"/>
  <c r="BI2775"/>
  <c r="BH2775"/>
  <c r="BG2775"/>
  <c r="BF2775"/>
  <c r="T2775"/>
  <c r="R2775"/>
  <c r="P2775"/>
  <c r="BI2769"/>
  <c r="BH2769"/>
  <c r="BG2769"/>
  <c r="BF2769"/>
  <c r="T2769"/>
  <c r="R2769"/>
  <c r="P2769"/>
  <c r="BI2765"/>
  <c r="BH2765"/>
  <c r="BG2765"/>
  <c r="BF2765"/>
  <c r="T2765"/>
  <c r="R2765"/>
  <c r="P2765"/>
  <c r="BI2762"/>
  <c r="BH2762"/>
  <c r="BG2762"/>
  <c r="BF2762"/>
  <c r="T2762"/>
  <c r="R2762"/>
  <c r="P2762"/>
  <c r="BI2756"/>
  <c r="BH2756"/>
  <c r="BG2756"/>
  <c r="BF2756"/>
  <c r="T2756"/>
  <c r="R2756"/>
  <c r="P2756"/>
  <c r="BI2752"/>
  <c r="BH2752"/>
  <c r="BG2752"/>
  <c r="BF2752"/>
  <c r="T2752"/>
  <c r="R2752"/>
  <c r="P2752"/>
  <c r="BI2749"/>
  <c r="BH2749"/>
  <c r="BG2749"/>
  <c r="BF2749"/>
  <c r="T2749"/>
  <c r="R2749"/>
  <c r="P2749"/>
  <c r="BI2742"/>
  <c r="BH2742"/>
  <c r="BG2742"/>
  <c r="BF2742"/>
  <c r="T2742"/>
  <c r="R2742"/>
  <c r="P2742"/>
  <c r="BI2739"/>
  <c r="BH2739"/>
  <c r="BG2739"/>
  <c r="BF2739"/>
  <c r="T2739"/>
  <c r="R2739"/>
  <c r="P2739"/>
  <c r="BI2732"/>
  <c r="BH2732"/>
  <c r="BG2732"/>
  <c r="BF2732"/>
  <c r="T2732"/>
  <c r="R2732"/>
  <c r="P2732"/>
  <c r="BI2725"/>
  <c r="BH2725"/>
  <c r="BG2725"/>
  <c r="BF2725"/>
  <c r="T2725"/>
  <c r="R2725"/>
  <c r="P2725"/>
  <c r="BI2718"/>
  <c r="BH2718"/>
  <c r="BG2718"/>
  <c r="BF2718"/>
  <c r="T2718"/>
  <c r="R2718"/>
  <c r="P2718"/>
  <c r="BI2714"/>
  <c r="BH2714"/>
  <c r="BG2714"/>
  <c r="BF2714"/>
  <c r="T2714"/>
  <c r="R2714"/>
  <c r="P2714"/>
  <c r="BI2711"/>
  <c r="BH2711"/>
  <c r="BG2711"/>
  <c r="BF2711"/>
  <c r="T2711"/>
  <c r="R2711"/>
  <c r="P2711"/>
  <c r="BI2702"/>
  <c r="BH2702"/>
  <c r="BG2702"/>
  <c r="BF2702"/>
  <c r="T2702"/>
  <c r="R2702"/>
  <c r="P2702"/>
  <c r="BI2695"/>
  <c r="BH2695"/>
  <c r="BG2695"/>
  <c r="BF2695"/>
  <c r="T2695"/>
  <c r="R2695"/>
  <c r="P2695"/>
  <c r="BI2688"/>
  <c r="BH2688"/>
  <c r="BG2688"/>
  <c r="BF2688"/>
  <c r="T2688"/>
  <c r="R2688"/>
  <c r="P2688"/>
  <c r="BI2685"/>
  <c r="BH2685"/>
  <c r="BG2685"/>
  <c r="BF2685"/>
  <c r="T2685"/>
  <c r="R2685"/>
  <c r="P2685"/>
  <c r="BI2679"/>
  <c r="BH2679"/>
  <c r="BG2679"/>
  <c r="BF2679"/>
  <c r="T2679"/>
  <c r="R2679"/>
  <c r="P2679"/>
  <c r="BI2670"/>
  <c r="BH2670"/>
  <c r="BG2670"/>
  <c r="BF2670"/>
  <c r="T2670"/>
  <c r="R2670"/>
  <c r="P2670"/>
  <c r="BI2657"/>
  <c r="BH2657"/>
  <c r="BG2657"/>
  <c r="BF2657"/>
  <c r="T2657"/>
  <c r="R2657"/>
  <c r="P2657"/>
  <c r="BI2649"/>
  <c r="BH2649"/>
  <c r="BG2649"/>
  <c r="BF2649"/>
  <c r="T2649"/>
  <c r="R2649"/>
  <c r="P2649"/>
  <c r="BI2641"/>
  <c r="BH2641"/>
  <c r="BG2641"/>
  <c r="BF2641"/>
  <c r="T2641"/>
  <c r="R2641"/>
  <c r="P2641"/>
  <c r="BI2632"/>
  <c r="BH2632"/>
  <c r="BG2632"/>
  <c r="BF2632"/>
  <c r="T2632"/>
  <c r="R2632"/>
  <c r="P2632"/>
  <c r="BI2625"/>
  <c r="BH2625"/>
  <c r="BG2625"/>
  <c r="BF2625"/>
  <c r="T2625"/>
  <c r="R2625"/>
  <c r="P2625"/>
  <c r="BI2612"/>
  <c r="BH2612"/>
  <c r="BG2612"/>
  <c r="BF2612"/>
  <c r="T2612"/>
  <c r="R2612"/>
  <c r="P2612"/>
  <c r="BI2606"/>
  <c r="BH2606"/>
  <c r="BG2606"/>
  <c r="BF2606"/>
  <c r="T2606"/>
  <c r="R2606"/>
  <c r="P2606"/>
  <c r="BI2594"/>
  <c r="BH2594"/>
  <c r="BG2594"/>
  <c r="BF2594"/>
  <c r="T2594"/>
  <c r="R2594"/>
  <c r="P2594"/>
  <c r="BI2588"/>
  <c r="BH2588"/>
  <c r="BG2588"/>
  <c r="BF2588"/>
  <c r="T2588"/>
  <c r="R2588"/>
  <c r="P2588"/>
  <c r="BI2562"/>
  <c r="BH2562"/>
  <c r="BG2562"/>
  <c r="BF2562"/>
  <c r="T2562"/>
  <c r="R2562"/>
  <c r="P2562"/>
  <c r="BI2558"/>
  <c r="BH2558"/>
  <c r="BG2558"/>
  <c r="BF2558"/>
  <c r="T2558"/>
  <c r="R2558"/>
  <c r="P2558"/>
  <c r="BI2555"/>
  <c r="BH2555"/>
  <c r="BG2555"/>
  <c r="BF2555"/>
  <c r="T2555"/>
  <c r="R2555"/>
  <c r="P2555"/>
  <c r="BI2552"/>
  <c r="BH2552"/>
  <c r="BG2552"/>
  <c r="BF2552"/>
  <c r="T2552"/>
  <c r="R2552"/>
  <c r="P2552"/>
  <c r="BI2549"/>
  <c r="BH2549"/>
  <c r="BG2549"/>
  <c r="BF2549"/>
  <c r="T2549"/>
  <c r="R2549"/>
  <c r="P2549"/>
  <c r="BI2546"/>
  <c r="BH2546"/>
  <c r="BG2546"/>
  <c r="BF2546"/>
  <c r="T2546"/>
  <c r="R2546"/>
  <c r="P2546"/>
  <c r="BI2543"/>
  <c r="BH2543"/>
  <c r="BG2543"/>
  <c r="BF2543"/>
  <c r="T2543"/>
  <c r="R2543"/>
  <c r="P2543"/>
  <c r="BI2540"/>
  <c r="BH2540"/>
  <c r="BG2540"/>
  <c r="BF2540"/>
  <c r="T2540"/>
  <c r="R2540"/>
  <c r="P2540"/>
  <c r="BI2537"/>
  <c r="BH2537"/>
  <c r="BG2537"/>
  <c r="BF2537"/>
  <c r="T2537"/>
  <c r="R2537"/>
  <c r="P2537"/>
  <c r="BI2531"/>
  <c r="BH2531"/>
  <c r="BG2531"/>
  <c r="BF2531"/>
  <c r="T2531"/>
  <c r="R2531"/>
  <c r="P2531"/>
  <c r="BI2521"/>
  <c r="BH2521"/>
  <c r="BG2521"/>
  <c r="BF2521"/>
  <c r="T2521"/>
  <c r="R2521"/>
  <c r="P2521"/>
  <c r="BI2514"/>
  <c r="BH2514"/>
  <c r="BG2514"/>
  <c r="BF2514"/>
  <c r="T2514"/>
  <c r="R2514"/>
  <c r="P2514"/>
  <c r="BI2507"/>
  <c r="BH2507"/>
  <c r="BG2507"/>
  <c r="BF2507"/>
  <c r="T2507"/>
  <c r="R2507"/>
  <c r="P2507"/>
  <c r="BI2497"/>
  <c r="BH2497"/>
  <c r="BG2497"/>
  <c r="BF2497"/>
  <c r="T2497"/>
  <c r="R2497"/>
  <c r="P2497"/>
  <c r="BI2487"/>
  <c r="BH2487"/>
  <c r="BG2487"/>
  <c r="BF2487"/>
  <c r="T2487"/>
  <c r="R2487"/>
  <c r="P2487"/>
  <c r="BI2477"/>
  <c r="BH2477"/>
  <c r="BG2477"/>
  <c r="BF2477"/>
  <c r="T2477"/>
  <c r="R2477"/>
  <c r="P2477"/>
  <c r="BI2467"/>
  <c r="BH2467"/>
  <c r="BG2467"/>
  <c r="BF2467"/>
  <c r="T2467"/>
  <c r="R2467"/>
  <c r="P2467"/>
  <c r="BI2457"/>
  <c r="BH2457"/>
  <c r="BG2457"/>
  <c r="BF2457"/>
  <c r="T2457"/>
  <c r="R2457"/>
  <c r="P2457"/>
  <c r="BI2441"/>
  <c r="BH2441"/>
  <c r="BG2441"/>
  <c r="BF2441"/>
  <c r="T2441"/>
  <c r="R2441"/>
  <c r="P2441"/>
  <c r="BI2425"/>
  <c r="BH2425"/>
  <c r="BG2425"/>
  <c r="BF2425"/>
  <c r="T2425"/>
  <c r="R2425"/>
  <c r="P2425"/>
  <c r="BI2409"/>
  <c r="BH2409"/>
  <c r="BG2409"/>
  <c r="BF2409"/>
  <c r="T2409"/>
  <c r="R2409"/>
  <c r="P2409"/>
  <c r="BI2396"/>
  <c r="BH2396"/>
  <c r="BG2396"/>
  <c r="BF2396"/>
  <c r="T2396"/>
  <c r="R2396"/>
  <c r="P2396"/>
  <c r="BI2389"/>
  <c r="BH2389"/>
  <c r="BG2389"/>
  <c r="BF2389"/>
  <c r="T2389"/>
  <c r="R2389"/>
  <c r="P2389"/>
  <c r="BI2383"/>
  <c r="BH2383"/>
  <c r="BG2383"/>
  <c r="BF2383"/>
  <c r="T2383"/>
  <c r="R2383"/>
  <c r="P2383"/>
  <c r="BI2377"/>
  <c r="BH2377"/>
  <c r="BG2377"/>
  <c r="BF2377"/>
  <c r="T2377"/>
  <c r="R2377"/>
  <c r="P2377"/>
  <c r="BI2371"/>
  <c r="BH2371"/>
  <c r="BG2371"/>
  <c r="BF2371"/>
  <c r="T2371"/>
  <c r="R2371"/>
  <c r="P2371"/>
  <c r="BI2365"/>
  <c r="BH2365"/>
  <c r="BG2365"/>
  <c r="BF2365"/>
  <c r="T2365"/>
  <c r="R2365"/>
  <c r="P2365"/>
  <c r="BI2355"/>
  <c r="BH2355"/>
  <c r="BG2355"/>
  <c r="BF2355"/>
  <c r="T2355"/>
  <c r="R2355"/>
  <c r="P2355"/>
  <c r="BI2346"/>
  <c r="BH2346"/>
  <c r="BG2346"/>
  <c r="BF2346"/>
  <c r="T2346"/>
  <c r="R2346"/>
  <c r="P2346"/>
  <c r="BI2335"/>
  <c r="BH2335"/>
  <c r="BG2335"/>
  <c r="BF2335"/>
  <c r="T2335"/>
  <c r="R2335"/>
  <c r="P2335"/>
  <c r="BI2326"/>
  <c r="BH2326"/>
  <c r="BG2326"/>
  <c r="BF2326"/>
  <c r="T2326"/>
  <c r="R2326"/>
  <c r="P2326"/>
  <c r="BI2317"/>
  <c r="BH2317"/>
  <c r="BG2317"/>
  <c r="BF2317"/>
  <c r="T2317"/>
  <c r="R2317"/>
  <c r="P2317"/>
  <c r="BI2308"/>
  <c r="BH2308"/>
  <c r="BG2308"/>
  <c r="BF2308"/>
  <c r="T2308"/>
  <c r="R2308"/>
  <c r="P2308"/>
  <c r="BI2300"/>
  <c r="BH2300"/>
  <c r="BG2300"/>
  <c r="BF2300"/>
  <c r="T2300"/>
  <c r="R2300"/>
  <c r="P2300"/>
  <c r="BI2290"/>
  <c r="BH2290"/>
  <c r="BG2290"/>
  <c r="BF2290"/>
  <c r="T2290"/>
  <c r="R2290"/>
  <c r="P2290"/>
  <c r="BI2285"/>
  <c r="BH2285"/>
  <c r="BG2285"/>
  <c r="BF2285"/>
  <c r="T2285"/>
  <c r="R2285"/>
  <c r="P2285"/>
  <c r="BI2275"/>
  <c r="BH2275"/>
  <c r="BG2275"/>
  <c r="BF2275"/>
  <c r="T2275"/>
  <c r="R2275"/>
  <c r="P2275"/>
  <c r="BI2265"/>
  <c r="BH2265"/>
  <c r="BG2265"/>
  <c r="BF2265"/>
  <c r="T2265"/>
  <c r="R2265"/>
  <c r="P2265"/>
  <c r="BI2258"/>
  <c r="BH2258"/>
  <c r="BG2258"/>
  <c r="BF2258"/>
  <c r="T2258"/>
  <c r="R2258"/>
  <c r="P2258"/>
  <c r="BI2250"/>
  <c r="BH2250"/>
  <c r="BG2250"/>
  <c r="BF2250"/>
  <c r="T2250"/>
  <c r="R2250"/>
  <c r="P2250"/>
  <c r="BI2242"/>
  <c r="BH2242"/>
  <c r="BG2242"/>
  <c r="BF2242"/>
  <c r="T2242"/>
  <c r="R2242"/>
  <c r="P2242"/>
  <c r="BI2234"/>
  <c r="BH2234"/>
  <c r="BG2234"/>
  <c r="BF2234"/>
  <c r="T2234"/>
  <c r="R2234"/>
  <c r="P2234"/>
  <c r="BI2232"/>
  <c r="BH2232"/>
  <c r="BG2232"/>
  <c r="BF2232"/>
  <c r="T2232"/>
  <c r="R2232"/>
  <c r="P2232"/>
  <c r="BI2225"/>
  <c r="BH2225"/>
  <c r="BG2225"/>
  <c r="BF2225"/>
  <c r="T2225"/>
  <c r="R2225"/>
  <c r="P2225"/>
  <c r="BI2219"/>
  <c r="BH2219"/>
  <c r="BG2219"/>
  <c r="BF2219"/>
  <c r="T2219"/>
  <c r="R2219"/>
  <c r="P2219"/>
  <c r="BI2212"/>
  <c r="BH2212"/>
  <c r="BG2212"/>
  <c r="BF2212"/>
  <c r="T2212"/>
  <c r="R2212"/>
  <c r="P2212"/>
  <c r="BI2203"/>
  <c r="BH2203"/>
  <c r="BG2203"/>
  <c r="BF2203"/>
  <c r="T2203"/>
  <c r="R2203"/>
  <c r="P2203"/>
  <c r="BI2194"/>
  <c r="BH2194"/>
  <c r="BG2194"/>
  <c r="BF2194"/>
  <c r="T2194"/>
  <c r="R2194"/>
  <c r="P2194"/>
  <c r="BI2190"/>
  <c r="BH2190"/>
  <c r="BG2190"/>
  <c r="BF2190"/>
  <c r="T2190"/>
  <c r="R2190"/>
  <c r="P2190"/>
  <c r="BI2187"/>
  <c r="BH2187"/>
  <c r="BG2187"/>
  <c r="BF2187"/>
  <c r="T2187"/>
  <c r="R2187"/>
  <c r="P2187"/>
  <c r="BI2178"/>
  <c r="BH2178"/>
  <c r="BG2178"/>
  <c r="BF2178"/>
  <c r="T2178"/>
  <c r="R2178"/>
  <c r="P2178"/>
  <c r="BI2169"/>
  <c r="BH2169"/>
  <c r="BG2169"/>
  <c r="BF2169"/>
  <c r="T2169"/>
  <c r="R2169"/>
  <c r="P2169"/>
  <c r="BI2160"/>
  <c r="BH2160"/>
  <c r="BG2160"/>
  <c r="BF2160"/>
  <c r="T2160"/>
  <c r="R2160"/>
  <c r="P2160"/>
  <c r="BI2151"/>
  <c r="BH2151"/>
  <c r="BG2151"/>
  <c r="BF2151"/>
  <c r="T2151"/>
  <c r="R2151"/>
  <c r="P2151"/>
  <c r="BI2139"/>
  <c r="BH2139"/>
  <c r="BG2139"/>
  <c r="BF2139"/>
  <c r="T2139"/>
  <c r="R2139"/>
  <c r="P2139"/>
  <c r="BI2127"/>
  <c r="BH2127"/>
  <c r="BG2127"/>
  <c r="BF2127"/>
  <c r="T2127"/>
  <c r="R2127"/>
  <c r="P2127"/>
  <c r="BI2115"/>
  <c r="BH2115"/>
  <c r="BG2115"/>
  <c r="BF2115"/>
  <c r="T2115"/>
  <c r="R2115"/>
  <c r="P2115"/>
  <c r="BI2103"/>
  <c r="BH2103"/>
  <c r="BG2103"/>
  <c r="BF2103"/>
  <c r="T2103"/>
  <c r="R2103"/>
  <c r="P2103"/>
  <c r="BI2091"/>
  <c r="BH2091"/>
  <c r="BG2091"/>
  <c r="BF2091"/>
  <c r="T2091"/>
  <c r="R2091"/>
  <c r="P2091"/>
  <c r="BI2079"/>
  <c r="BH2079"/>
  <c r="BG2079"/>
  <c r="BF2079"/>
  <c r="T2079"/>
  <c r="R2079"/>
  <c r="P2079"/>
  <c r="BI2067"/>
  <c r="BH2067"/>
  <c r="BG2067"/>
  <c r="BF2067"/>
  <c r="T2067"/>
  <c r="R2067"/>
  <c r="P2067"/>
  <c r="BI2055"/>
  <c r="BH2055"/>
  <c r="BG2055"/>
  <c r="BF2055"/>
  <c r="T2055"/>
  <c r="R2055"/>
  <c r="P2055"/>
  <c r="BI2043"/>
  <c r="BH2043"/>
  <c r="BG2043"/>
  <c r="BF2043"/>
  <c r="T2043"/>
  <c r="R2043"/>
  <c r="P2043"/>
  <c r="BI2033"/>
  <c r="BH2033"/>
  <c r="BG2033"/>
  <c r="BF2033"/>
  <c r="T2033"/>
  <c r="R2033"/>
  <c r="P2033"/>
  <c r="BI2027"/>
  <c r="BH2027"/>
  <c r="BG2027"/>
  <c r="BF2027"/>
  <c r="T2027"/>
  <c r="R2027"/>
  <c r="P2027"/>
  <c r="BI2021"/>
  <c r="BH2021"/>
  <c r="BG2021"/>
  <c r="BF2021"/>
  <c r="T2021"/>
  <c r="R2021"/>
  <c r="P2021"/>
  <c r="BI2015"/>
  <c r="BH2015"/>
  <c r="BG2015"/>
  <c r="BF2015"/>
  <c r="T2015"/>
  <c r="R2015"/>
  <c r="P2015"/>
  <c r="BI2009"/>
  <c r="BH2009"/>
  <c r="BG2009"/>
  <c r="BF2009"/>
  <c r="T2009"/>
  <c r="R2009"/>
  <c r="P2009"/>
  <c r="BI2003"/>
  <c r="BH2003"/>
  <c r="BG2003"/>
  <c r="BF2003"/>
  <c r="T2003"/>
  <c r="R2003"/>
  <c r="P2003"/>
  <c r="BI1997"/>
  <c r="BH1997"/>
  <c r="BG1997"/>
  <c r="BF1997"/>
  <c r="T1997"/>
  <c r="R1997"/>
  <c r="P1997"/>
  <c r="BI1987"/>
  <c r="BH1987"/>
  <c r="BG1987"/>
  <c r="BF1987"/>
  <c r="T1987"/>
  <c r="R1987"/>
  <c r="P1987"/>
  <c r="BI1981"/>
  <c r="BH1981"/>
  <c r="BG1981"/>
  <c r="BF1981"/>
  <c r="T1981"/>
  <c r="R1981"/>
  <c r="P1981"/>
  <c r="BI1978"/>
  <c r="BH1978"/>
  <c r="BG1978"/>
  <c r="BF1978"/>
  <c r="T1978"/>
  <c r="R1978"/>
  <c r="P1978"/>
  <c r="BI1973"/>
  <c r="BH1973"/>
  <c r="BG1973"/>
  <c r="BF1973"/>
  <c r="T1973"/>
  <c r="R1973"/>
  <c r="P1973"/>
  <c r="BI1968"/>
  <c r="BH1968"/>
  <c r="BG1968"/>
  <c r="BF1968"/>
  <c r="T1968"/>
  <c r="R1968"/>
  <c r="P1968"/>
  <c r="BI1962"/>
  <c r="BH1962"/>
  <c r="BG1962"/>
  <c r="BF1962"/>
  <c r="T1962"/>
  <c r="R1962"/>
  <c r="P1962"/>
  <c r="BI1957"/>
  <c r="BH1957"/>
  <c r="BG1957"/>
  <c r="BF1957"/>
  <c r="T1957"/>
  <c r="R1957"/>
  <c r="P1957"/>
  <c r="BI1951"/>
  <c r="BH1951"/>
  <c r="BG1951"/>
  <c r="BF1951"/>
  <c r="T1951"/>
  <c r="R1951"/>
  <c r="P1951"/>
  <c r="BI1942"/>
  <c r="BH1942"/>
  <c r="BG1942"/>
  <c r="BF1942"/>
  <c r="T1942"/>
  <c r="R1942"/>
  <c r="P1942"/>
  <c r="BI1937"/>
  <c r="BH1937"/>
  <c r="BG1937"/>
  <c r="BF1937"/>
  <c r="T1937"/>
  <c r="R1937"/>
  <c r="P1937"/>
  <c r="BI1932"/>
  <c r="BH1932"/>
  <c r="BG1932"/>
  <c r="BF1932"/>
  <c r="T1932"/>
  <c r="R1932"/>
  <c r="P1932"/>
  <c r="BI1926"/>
  <c r="BH1926"/>
  <c r="BG1926"/>
  <c r="BF1926"/>
  <c r="T1926"/>
  <c r="R1926"/>
  <c r="P1926"/>
  <c r="BI1921"/>
  <c r="BH1921"/>
  <c r="BG1921"/>
  <c r="BF1921"/>
  <c r="T1921"/>
  <c r="R1921"/>
  <c r="P1921"/>
  <c r="BI1916"/>
  <c r="BH1916"/>
  <c r="BG1916"/>
  <c r="BF1916"/>
  <c r="T1916"/>
  <c r="R1916"/>
  <c r="P1916"/>
  <c r="BI1911"/>
  <c r="BH1911"/>
  <c r="BG1911"/>
  <c r="BF1911"/>
  <c r="T1911"/>
  <c r="R1911"/>
  <c r="P1911"/>
  <c r="BI1906"/>
  <c r="BH1906"/>
  <c r="BG1906"/>
  <c r="BF1906"/>
  <c r="T1906"/>
  <c r="R1906"/>
  <c r="P1906"/>
  <c r="BI1899"/>
  <c r="BH1899"/>
  <c r="BG1899"/>
  <c r="BF1899"/>
  <c r="T1899"/>
  <c r="R1899"/>
  <c r="P1899"/>
  <c r="BI1893"/>
  <c r="BH1893"/>
  <c r="BG1893"/>
  <c r="BF1893"/>
  <c r="T1893"/>
  <c r="R1893"/>
  <c r="P1893"/>
  <c r="BI1886"/>
  <c r="BH1886"/>
  <c r="BG1886"/>
  <c r="BF1886"/>
  <c r="T1886"/>
  <c r="R1886"/>
  <c r="P1886"/>
  <c r="BI1870"/>
  <c r="BH1870"/>
  <c r="BG1870"/>
  <c r="BF1870"/>
  <c r="T1870"/>
  <c r="R1870"/>
  <c r="P1870"/>
  <c r="BI1861"/>
  <c r="BH1861"/>
  <c r="BG1861"/>
  <c r="BF1861"/>
  <c r="T1861"/>
  <c r="R1861"/>
  <c r="P1861"/>
  <c r="BI1853"/>
  <c r="BH1853"/>
  <c r="BG1853"/>
  <c r="BF1853"/>
  <c r="T1853"/>
  <c r="R1853"/>
  <c r="P1853"/>
  <c r="BI1845"/>
  <c r="BH1845"/>
  <c r="BG1845"/>
  <c r="BF1845"/>
  <c r="T1845"/>
  <c r="R1845"/>
  <c r="P1845"/>
  <c r="BI1837"/>
  <c r="BH1837"/>
  <c r="BG1837"/>
  <c r="BF1837"/>
  <c r="T1837"/>
  <c r="R1837"/>
  <c r="P1837"/>
  <c r="BI1833"/>
  <c r="BH1833"/>
  <c r="BG1833"/>
  <c r="BF1833"/>
  <c r="T1833"/>
  <c r="R1833"/>
  <c r="P1833"/>
  <c r="BI1830"/>
  <c r="BH1830"/>
  <c r="BG1830"/>
  <c r="BF1830"/>
  <c r="T1830"/>
  <c r="R1830"/>
  <c r="P1830"/>
  <c r="BI1824"/>
  <c r="BH1824"/>
  <c r="BG1824"/>
  <c r="BF1824"/>
  <c r="T1824"/>
  <c r="R1824"/>
  <c r="P1824"/>
  <c r="BI1818"/>
  <c r="BH1818"/>
  <c r="BG1818"/>
  <c r="BF1818"/>
  <c r="T1818"/>
  <c r="R1818"/>
  <c r="P1818"/>
  <c r="BI1812"/>
  <c r="BH1812"/>
  <c r="BG1812"/>
  <c r="BF1812"/>
  <c r="T1812"/>
  <c r="R1812"/>
  <c r="P1812"/>
  <c r="BI1809"/>
  <c r="BH1809"/>
  <c r="BG1809"/>
  <c r="BF1809"/>
  <c r="T1809"/>
  <c r="R1809"/>
  <c r="P1809"/>
  <c r="BI1806"/>
  <c r="BH1806"/>
  <c r="BG1806"/>
  <c r="BF1806"/>
  <c r="T1806"/>
  <c r="R1806"/>
  <c r="P1806"/>
  <c r="BI1803"/>
  <c r="BH1803"/>
  <c r="BG1803"/>
  <c r="BF1803"/>
  <c r="T1803"/>
  <c r="R1803"/>
  <c r="P1803"/>
  <c r="BI1796"/>
  <c r="BH1796"/>
  <c r="BG1796"/>
  <c r="BF1796"/>
  <c r="T1796"/>
  <c r="R1796"/>
  <c r="P1796"/>
  <c r="BI1790"/>
  <c r="BH1790"/>
  <c r="BG1790"/>
  <c r="BF1790"/>
  <c r="T1790"/>
  <c r="R1790"/>
  <c r="P1790"/>
  <c r="BI1784"/>
  <c r="BH1784"/>
  <c r="BG1784"/>
  <c r="BF1784"/>
  <c r="T1784"/>
  <c r="R1784"/>
  <c r="P1784"/>
  <c r="BI1778"/>
  <c r="BH1778"/>
  <c r="BG1778"/>
  <c r="BF1778"/>
  <c r="T1778"/>
  <c r="R1778"/>
  <c r="P1778"/>
  <c r="BI1774"/>
  <c r="BH1774"/>
  <c r="BG1774"/>
  <c r="BF1774"/>
  <c r="T1774"/>
  <c r="R1774"/>
  <c r="P1774"/>
  <c r="BI1771"/>
  <c r="BH1771"/>
  <c r="BG1771"/>
  <c r="BF1771"/>
  <c r="T1771"/>
  <c r="R1771"/>
  <c r="P1771"/>
  <c r="BI1764"/>
  <c r="BH1764"/>
  <c r="BG1764"/>
  <c r="BF1764"/>
  <c r="T1764"/>
  <c r="R1764"/>
  <c r="P1764"/>
  <c r="BI1757"/>
  <c r="BH1757"/>
  <c r="BG1757"/>
  <c r="BF1757"/>
  <c r="T1757"/>
  <c r="R1757"/>
  <c r="P1757"/>
  <c r="BI1739"/>
  <c r="BH1739"/>
  <c r="BG1739"/>
  <c r="BF1739"/>
  <c r="T1739"/>
  <c r="R1739"/>
  <c r="P1739"/>
  <c r="BI1733"/>
  <c r="BH1733"/>
  <c r="BG1733"/>
  <c r="BF1733"/>
  <c r="T1733"/>
  <c r="R1733"/>
  <c r="P1733"/>
  <c r="BI1731"/>
  <c r="BH1731"/>
  <c r="BG1731"/>
  <c r="BF1731"/>
  <c r="T1731"/>
  <c r="R1731"/>
  <c r="P1731"/>
  <c r="BI1725"/>
  <c r="BH1725"/>
  <c r="BG1725"/>
  <c r="BF1725"/>
  <c r="T1725"/>
  <c r="R1725"/>
  <c r="P1725"/>
  <c r="BI1720"/>
  <c r="BH1720"/>
  <c r="BG1720"/>
  <c r="BF1720"/>
  <c r="T1720"/>
  <c r="R1720"/>
  <c r="P1720"/>
  <c r="BI1710"/>
  <c r="BH1710"/>
  <c r="BG1710"/>
  <c r="BF1710"/>
  <c r="T1710"/>
  <c r="R1710"/>
  <c r="P1710"/>
  <c r="BI1693"/>
  <c r="BH1693"/>
  <c r="BG1693"/>
  <c r="BF1693"/>
  <c r="T1693"/>
  <c r="R1693"/>
  <c r="P1693"/>
  <c r="BI1688"/>
  <c r="BH1688"/>
  <c r="BG1688"/>
  <c r="BF1688"/>
  <c r="T1688"/>
  <c r="R1688"/>
  <c r="P1688"/>
  <c r="BI1682"/>
  <c r="BH1682"/>
  <c r="BG1682"/>
  <c r="BF1682"/>
  <c r="T1682"/>
  <c r="R1682"/>
  <c r="P1682"/>
  <c r="BI1678"/>
  <c r="BH1678"/>
  <c r="BG1678"/>
  <c r="BF1678"/>
  <c r="T1678"/>
  <c r="R1678"/>
  <c r="P1678"/>
  <c r="BI1675"/>
  <c r="BH1675"/>
  <c r="BG1675"/>
  <c r="BF1675"/>
  <c r="T1675"/>
  <c r="R1675"/>
  <c r="P1675"/>
  <c r="BI1670"/>
  <c r="BH1670"/>
  <c r="BG1670"/>
  <c r="BF1670"/>
  <c r="T1670"/>
  <c r="R1670"/>
  <c r="P1670"/>
  <c r="BI1666"/>
  <c r="BH1666"/>
  <c r="BG1666"/>
  <c r="BF1666"/>
  <c r="T1666"/>
  <c r="R1666"/>
  <c r="P1666"/>
  <c r="BI1663"/>
  <c r="BH1663"/>
  <c r="BG1663"/>
  <c r="BF1663"/>
  <c r="T1663"/>
  <c r="R1663"/>
  <c r="P1663"/>
  <c r="BI1660"/>
  <c r="BH1660"/>
  <c r="BG1660"/>
  <c r="BF1660"/>
  <c r="T1660"/>
  <c r="R1660"/>
  <c r="P1660"/>
  <c r="BI1657"/>
  <c r="BH1657"/>
  <c r="BG1657"/>
  <c r="BF1657"/>
  <c r="T1657"/>
  <c r="R1657"/>
  <c r="P1657"/>
  <c r="BI1654"/>
  <c r="BH1654"/>
  <c r="BG1654"/>
  <c r="BF1654"/>
  <c r="T1654"/>
  <c r="R1654"/>
  <c r="P1654"/>
  <c r="BI1651"/>
  <c r="BH1651"/>
  <c r="BG1651"/>
  <c r="BF1651"/>
  <c r="T1651"/>
  <c r="R1651"/>
  <c r="P1651"/>
  <c r="BI1648"/>
  <c r="BH1648"/>
  <c r="BG1648"/>
  <c r="BF1648"/>
  <c r="T1648"/>
  <c r="R1648"/>
  <c r="P1648"/>
  <c r="BI1645"/>
  <c r="BH1645"/>
  <c r="BG1645"/>
  <c r="BF1645"/>
  <c r="T1645"/>
  <c r="R1645"/>
  <c r="P1645"/>
  <c r="BI1638"/>
  <c r="BH1638"/>
  <c r="BG1638"/>
  <c r="BF1638"/>
  <c r="T1638"/>
  <c r="R1638"/>
  <c r="P1638"/>
  <c r="BI1631"/>
  <c r="BH1631"/>
  <c r="BG1631"/>
  <c r="BF1631"/>
  <c r="T1631"/>
  <c r="R1631"/>
  <c r="P1631"/>
  <c r="BI1624"/>
  <c r="BH1624"/>
  <c r="BG1624"/>
  <c r="BF1624"/>
  <c r="T1624"/>
  <c r="R1624"/>
  <c r="P1624"/>
  <c r="BI1618"/>
  <c r="BH1618"/>
  <c r="BG1618"/>
  <c r="BF1618"/>
  <c r="T1618"/>
  <c r="R1618"/>
  <c r="P1618"/>
  <c r="BI1612"/>
  <c r="BH1612"/>
  <c r="BG1612"/>
  <c r="BF1612"/>
  <c r="T1612"/>
  <c r="R1612"/>
  <c r="P1612"/>
  <c r="BI1603"/>
  <c r="BH1603"/>
  <c r="BG1603"/>
  <c r="BF1603"/>
  <c r="T1603"/>
  <c r="R1603"/>
  <c r="P1603"/>
  <c r="BI1596"/>
  <c r="BH1596"/>
  <c r="BG1596"/>
  <c r="BF1596"/>
  <c r="T1596"/>
  <c r="R1596"/>
  <c r="P1596"/>
  <c r="BI1592"/>
  <c r="BH1592"/>
  <c r="BG1592"/>
  <c r="BF1592"/>
  <c r="T1592"/>
  <c r="R1592"/>
  <c r="P1592"/>
  <c r="BI1589"/>
  <c r="BH1589"/>
  <c r="BG1589"/>
  <c r="BF1589"/>
  <c r="T1589"/>
  <c r="R1589"/>
  <c r="P1589"/>
  <c r="BI1583"/>
  <c r="BH1583"/>
  <c r="BG1583"/>
  <c r="BF1583"/>
  <c r="T1583"/>
  <c r="R1583"/>
  <c r="P1583"/>
  <c r="BI1577"/>
  <c r="BH1577"/>
  <c r="BG1577"/>
  <c r="BF1577"/>
  <c r="T1577"/>
  <c r="R1577"/>
  <c r="P1577"/>
  <c r="BI1571"/>
  <c r="BH1571"/>
  <c r="BG1571"/>
  <c r="BF1571"/>
  <c r="T1571"/>
  <c r="R1571"/>
  <c r="P1571"/>
  <c r="BI1565"/>
  <c r="BH1565"/>
  <c r="BG1565"/>
  <c r="BF1565"/>
  <c r="T1565"/>
  <c r="R1565"/>
  <c r="P1565"/>
  <c r="BI1559"/>
  <c r="BH1559"/>
  <c r="BG1559"/>
  <c r="BF1559"/>
  <c r="T1559"/>
  <c r="R1559"/>
  <c r="P1559"/>
  <c r="BI1555"/>
  <c r="BH1555"/>
  <c r="BG1555"/>
  <c r="BF1555"/>
  <c r="T1555"/>
  <c r="R1555"/>
  <c r="P1555"/>
  <c r="BI1552"/>
  <c r="BH1552"/>
  <c r="BG1552"/>
  <c r="BF1552"/>
  <c r="T1552"/>
  <c r="R1552"/>
  <c r="P1552"/>
  <c r="BI1545"/>
  <c r="BH1545"/>
  <c r="BG1545"/>
  <c r="BF1545"/>
  <c r="T1545"/>
  <c r="R1545"/>
  <c r="P1545"/>
  <c r="BI1539"/>
  <c r="BH1539"/>
  <c r="BG1539"/>
  <c r="BF1539"/>
  <c r="T1539"/>
  <c r="R1539"/>
  <c r="P1539"/>
  <c r="BI1526"/>
  <c r="BH1526"/>
  <c r="BG1526"/>
  <c r="BF1526"/>
  <c r="T1526"/>
  <c r="R1526"/>
  <c r="P1526"/>
  <c r="BI1522"/>
  <c r="BH1522"/>
  <c r="BG1522"/>
  <c r="BF1522"/>
  <c r="T1522"/>
  <c r="R1522"/>
  <c r="P1522"/>
  <c r="BI1519"/>
  <c r="BH1519"/>
  <c r="BG1519"/>
  <c r="BF1519"/>
  <c r="T1519"/>
  <c r="R1519"/>
  <c r="P1519"/>
  <c r="BI1513"/>
  <c r="BH1513"/>
  <c r="BG1513"/>
  <c r="BF1513"/>
  <c r="T1513"/>
  <c r="R1513"/>
  <c r="P1513"/>
  <c r="BI1508"/>
  <c r="BH1508"/>
  <c r="BG1508"/>
  <c r="BF1508"/>
  <c r="T1508"/>
  <c r="R1508"/>
  <c r="P1508"/>
  <c r="BI1499"/>
  <c r="BH1499"/>
  <c r="BG1499"/>
  <c r="BF1499"/>
  <c r="T1499"/>
  <c r="R1499"/>
  <c r="P1499"/>
  <c r="BI1493"/>
  <c r="BH1493"/>
  <c r="BG1493"/>
  <c r="BF1493"/>
  <c r="T1493"/>
  <c r="R1493"/>
  <c r="P1493"/>
  <c r="BI1489"/>
  <c r="BH1489"/>
  <c r="BG1489"/>
  <c r="BF1489"/>
  <c r="T1489"/>
  <c r="R1489"/>
  <c r="P1489"/>
  <c r="BI1483"/>
  <c r="BH1483"/>
  <c r="BG1483"/>
  <c r="BF1483"/>
  <c r="T1483"/>
  <c r="R1483"/>
  <c r="P1483"/>
  <c r="BI1480"/>
  <c r="BH1480"/>
  <c r="BG1480"/>
  <c r="BF1480"/>
  <c r="T1480"/>
  <c r="R1480"/>
  <c r="P1480"/>
  <c r="BI1471"/>
  <c r="BH1471"/>
  <c r="BG1471"/>
  <c r="BF1471"/>
  <c r="T1471"/>
  <c r="R1471"/>
  <c r="P1471"/>
  <c r="BI1467"/>
  <c r="BH1467"/>
  <c r="BG1467"/>
  <c r="BF1467"/>
  <c r="T1467"/>
  <c r="R1467"/>
  <c r="P1467"/>
  <c r="BI1464"/>
  <c r="BH1464"/>
  <c r="BG1464"/>
  <c r="BF1464"/>
  <c r="T1464"/>
  <c r="R1464"/>
  <c r="P1464"/>
  <c r="BI1461"/>
  <c r="BH1461"/>
  <c r="BG1461"/>
  <c r="BF1461"/>
  <c r="T1461"/>
  <c r="R1461"/>
  <c r="P1461"/>
  <c r="BI1453"/>
  <c r="BH1453"/>
  <c r="BG1453"/>
  <c r="BF1453"/>
  <c r="T1453"/>
  <c r="R1453"/>
  <c r="P1453"/>
  <c r="BI1450"/>
  <c r="BH1450"/>
  <c r="BG1450"/>
  <c r="BF1450"/>
  <c r="T1450"/>
  <c r="R1450"/>
  <c r="P1450"/>
  <c r="BI1442"/>
  <c r="BH1442"/>
  <c r="BG1442"/>
  <c r="BF1442"/>
  <c r="T1442"/>
  <c r="R1442"/>
  <c r="P1442"/>
  <c r="BI1438"/>
  <c r="BH1438"/>
  <c r="BG1438"/>
  <c r="BF1438"/>
  <c r="T1438"/>
  <c r="R1438"/>
  <c r="P1438"/>
  <c r="BI1432"/>
  <c r="BH1432"/>
  <c r="BG1432"/>
  <c r="BF1432"/>
  <c r="T1432"/>
  <c r="R1432"/>
  <c r="P1432"/>
  <c r="BI1428"/>
  <c r="BH1428"/>
  <c r="BG1428"/>
  <c r="BF1428"/>
  <c r="T1428"/>
  <c r="R1428"/>
  <c r="P1428"/>
  <c r="BI1422"/>
  <c r="BH1422"/>
  <c r="BG1422"/>
  <c r="BF1422"/>
  <c r="T1422"/>
  <c r="R1422"/>
  <c r="P1422"/>
  <c r="BI1418"/>
  <c r="BH1418"/>
  <c r="BG1418"/>
  <c r="BF1418"/>
  <c r="T1418"/>
  <c r="R1418"/>
  <c r="P1418"/>
  <c r="BI1409"/>
  <c r="BH1409"/>
  <c r="BG1409"/>
  <c r="BF1409"/>
  <c r="T1409"/>
  <c r="R1409"/>
  <c r="P1409"/>
  <c r="BI1404"/>
  <c r="BH1404"/>
  <c r="BG1404"/>
  <c r="BF1404"/>
  <c r="T1404"/>
  <c r="R1404"/>
  <c r="P1404"/>
  <c r="BI1399"/>
  <c r="BH1399"/>
  <c r="BG1399"/>
  <c r="BF1399"/>
  <c r="T1399"/>
  <c r="R1399"/>
  <c r="P1399"/>
  <c r="BI1393"/>
  <c r="BH1393"/>
  <c r="BG1393"/>
  <c r="BF1393"/>
  <c r="T1393"/>
  <c r="R1393"/>
  <c r="P1393"/>
  <c r="BI1389"/>
  <c r="BH1389"/>
  <c r="BG1389"/>
  <c r="BF1389"/>
  <c r="T1389"/>
  <c r="R1389"/>
  <c r="P1389"/>
  <c r="BI1386"/>
  <c r="BH1386"/>
  <c r="BG1386"/>
  <c r="BF1386"/>
  <c r="T1386"/>
  <c r="R1386"/>
  <c r="P1386"/>
  <c r="BI1380"/>
  <c r="BH1380"/>
  <c r="BG1380"/>
  <c r="BF1380"/>
  <c r="T1380"/>
  <c r="R1380"/>
  <c r="P1380"/>
  <c r="BI1377"/>
  <c r="BH1377"/>
  <c r="BG1377"/>
  <c r="BF1377"/>
  <c r="T1377"/>
  <c r="R1377"/>
  <c r="P1377"/>
  <c r="BI1374"/>
  <c r="BH1374"/>
  <c r="BG1374"/>
  <c r="BF1374"/>
  <c r="T1374"/>
  <c r="R1374"/>
  <c r="P1374"/>
  <c r="BI1367"/>
  <c r="BH1367"/>
  <c r="BG1367"/>
  <c r="BF1367"/>
  <c r="T1367"/>
  <c r="R1367"/>
  <c r="P1367"/>
  <c r="BI1362"/>
  <c r="BH1362"/>
  <c r="BG1362"/>
  <c r="BF1362"/>
  <c r="T1362"/>
  <c r="R1362"/>
  <c r="P1362"/>
  <c r="BI1352"/>
  <c r="BH1352"/>
  <c r="BG1352"/>
  <c r="BF1352"/>
  <c r="T1352"/>
  <c r="R1352"/>
  <c r="P1352"/>
  <c r="BI1348"/>
  <c r="BH1348"/>
  <c r="BG1348"/>
  <c r="BF1348"/>
  <c r="T1348"/>
  <c r="R1348"/>
  <c r="P1348"/>
  <c r="BI1341"/>
  <c r="BH1341"/>
  <c r="BG1341"/>
  <c r="BF1341"/>
  <c r="T1341"/>
  <c r="R1341"/>
  <c r="P1341"/>
  <c r="BI1337"/>
  <c r="BH1337"/>
  <c r="BG1337"/>
  <c r="BF1337"/>
  <c r="T1337"/>
  <c r="R1337"/>
  <c r="P1337"/>
  <c r="BI1327"/>
  <c r="BH1327"/>
  <c r="BG1327"/>
  <c r="BF1327"/>
  <c r="T1327"/>
  <c r="R1327"/>
  <c r="P1327"/>
  <c r="BI1322"/>
  <c r="BH1322"/>
  <c r="BG1322"/>
  <c r="BF1322"/>
  <c r="T1322"/>
  <c r="T1321"/>
  <c r="R1322"/>
  <c r="R1321"/>
  <c r="P1322"/>
  <c r="P1321"/>
  <c r="BI1318"/>
  <c r="BH1318"/>
  <c r="BG1318"/>
  <c r="BF1318"/>
  <c r="T1318"/>
  <c r="R1318"/>
  <c r="P1318"/>
  <c r="BI1315"/>
  <c r="BH1315"/>
  <c r="BG1315"/>
  <c r="BF1315"/>
  <c r="T1315"/>
  <c r="R1315"/>
  <c r="P1315"/>
  <c r="BI1311"/>
  <c r="BH1311"/>
  <c r="BG1311"/>
  <c r="BF1311"/>
  <c r="T1311"/>
  <c r="R1311"/>
  <c r="P1311"/>
  <c r="BI1308"/>
  <c r="BH1308"/>
  <c r="BG1308"/>
  <c r="BF1308"/>
  <c r="T1308"/>
  <c r="R1308"/>
  <c r="P1308"/>
  <c r="BI1305"/>
  <c r="BH1305"/>
  <c r="BG1305"/>
  <c r="BF1305"/>
  <c r="T1305"/>
  <c r="R1305"/>
  <c r="P1305"/>
  <c r="BI1298"/>
  <c r="BH1298"/>
  <c r="BG1298"/>
  <c r="BF1298"/>
  <c r="T1298"/>
  <c r="R1298"/>
  <c r="P1298"/>
  <c r="BI1293"/>
  <c r="BH1293"/>
  <c r="BG1293"/>
  <c r="BF1293"/>
  <c r="T1293"/>
  <c r="R1293"/>
  <c r="P1293"/>
  <c r="BI1287"/>
  <c r="BH1287"/>
  <c r="BG1287"/>
  <c r="BF1287"/>
  <c r="T1287"/>
  <c r="R1287"/>
  <c r="P1287"/>
  <c r="BI1281"/>
  <c r="BH1281"/>
  <c r="BG1281"/>
  <c r="BF1281"/>
  <c r="T1281"/>
  <c r="R1281"/>
  <c r="P1281"/>
  <c r="BI1275"/>
  <c r="BH1275"/>
  <c r="BG1275"/>
  <c r="BF1275"/>
  <c r="T1275"/>
  <c r="R1275"/>
  <c r="P1275"/>
  <c r="BI1269"/>
  <c r="BH1269"/>
  <c r="BG1269"/>
  <c r="BF1269"/>
  <c r="T1269"/>
  <c r="R1269"/>
  <c r="P1269"/>
  <c r="BI1263"/>
  <c r="BH1263"/>
  <c r="BG1263"/>
  <c r="BF1263"/>
  <c r="T1263"/>
  <c r="R1263"/>
  <c r="P1263"/>
  <c r="BI1260"/>
  <c r="BH1260"/>
  <c r="BG1260"/>
  <c r="BF1260"/>
  <c r="T1260"/>
  <c r="R1260"/>
  <c r="P1260"/>
  <c r="BI1254"/>
  <c r="BH1254"/>
  <c r="BG1254"/>
  <c r="BF1254"/>
  <c r="T1254"/>
  <c r="R1254"/>
  <c r="P1254"/>
  <c r="BI1248"/>
  <c r="BH1248"/>
  <c r="BG1248"/>
  <c r="BF1248"/>
  <c r="T1248"/>
  <c r="R1248"/>
  <c r="P1248"/>
  <c r="BI1240"/>
  <c r="BH1240"/>
  <c r="BG1240"/>
  <c r="BF1240"/>
  <c r="T1240"/>
  <c r="R1240"/>
  <c r="P1240"/>
  <c r="BI1234"/>
  <c r="BH1234"/>
  <c r="BG1234"/>
  <c r="BF1234"/>
  <c r="T1234"/>
  <c r="R1234"/>
  <c r="P1234"/>
  <c r="BI1228"/>
  <c r="BH1228"/>
  <c r="BG1228"/>
  <c r="BF1228"/>
  <c r="T1228"/>
  <c r="R1228"/>
  <c r="P1228"/>
  <c r="BI1223"/>
  <c r="BH1223"/>
  <c r="BG1223"/>
  <c r="BF1223"/>
  <c r="T1223"/>
  <c r="R1223"/>
  <c r="P1223"/>
  <c r="BI1220"/>
  <c r="BH1220"/>
  <c r="BG1220"/>
  <c r="BF1220"/>
  <c r="T1220"/>
  <c r="R1220"/>
  <c r="P1220"/>
  <c r="BI1216"/>
  <c r="BH1216"/>
  <c r="BG1216"/>
  <c r="BF1216"/>
  <c r="T1216"/>
  <c r="R1216"/>
  <c r="P1216"/>
  <c r="BI1211"/>
  <c r="BH1211"/>
  <c r="BG1211"/>
  <c r="BF1211"/>
  <c r="T1211"/>
  <c r="R1211"/>
  <c r="P1211"/>
  <c r="BI1195"/>
  <c r="BH1195"/>
  <c r="BG1195"/>
  <c r="BF1195"/>
  <c r="T1195"/>
  <c r="R1195"/>
  <c r="P1195"/>
  <c r="BI1192"/>
  <c r="BH1192"/>
  <c r="BG1192"/>
  <c r="BF1192"/>
  <c r="T1192"/>
  <c r="R1192"/>
  <c r="P1192"/>
  <c r="BI1188"/>
  <c r="BH1188"/>
  <c r="BG1188"/>
  <c r="BF1188"/>
  <c r="T1188"/>
  <c r="R1188"/>
  <c r="P1188"/>
  <c r="BI1185"/>
  <c r="BH1185"/>
  <c r="BG1185"/>
  <c r="BF1185"/>
  <c r="T1185"/>
  <c r="R1185"/>
  <c r="P1185"/>
  <c r="BI1182"/>
  <c r="BH1182"/>
  <c r="BG1182"/>
  <c r="BF1182"/>
  <c r="T1182"/>
  <c r="R1182"/>
  <c r="P1182"/>
  <c r="BI1178"/>
  <c r="BH1178"/>
  <c r="BG1178"/>
  <c r="BF1178"/>
  <c r="T1178"/>
  <c r="R1178"/>
  <c r="P1178"/>
  <c r="BI1172"/>
  <c r="BH1172"/>
  <c r="BG1172"/>
  <c r="BF1172"/>
  <c r="T1172"/>
  <c r="R1172"/>
  <c r="P1172"/>
  <c r="BI1165"/>
  <c r="BH1165"/>
  <c r="BG1165"/>
  <c r="BF1165"/>
  <c r="T1165"/>
  <c r="R1165"/>
  <c r="P1165"/>
  <c r="BI1159"/>
  <c r="BH1159"/>
  <c r="BG1159"/>
  <c r="BF1159"/>
  <c r="T1159"/>
  <c r="R1159"/>
  <c r="P1159"/>
  <c r="BI1155"/>
  <c r="BH1155"/>
  <c r="BG1155"/>
  <c r="BF1155"/>
  <c r="T1155"/>
  <c r="R1155"/>
  <c r="P1155"/>
  <c r="BI1152"/>
  <c r="BH1152"/>
  <c r="BG1152"/>
  <c r="BF1152"/>
  <c r="T1152"/>
  <c r="R1152"/>
  <c r="P1152"/>
  <c r="BI1146"/>
  <c r="BH1146"/>
  <c r="BG1146"/>
  <c r="BF1146"/>
  <c r="T1146"/>
  <c r="R1146"/>
  <c r="P1146"/>
  <c r="BI1140"/>
  <c r="BH1140"/>
  <c r="BG1140"/>
  <c r="BF1140"/>
  <c r="T1140"/>
  <c r="R1140"/>
  <c r="P1140"/>
  <c r="BI1135"/>
  <c r="BH1135"/>
  <c r="BG1135"/>
  <c r="BF1135"/>
  <c r="T1135"/>
  <c r="R1135"/>
  <c r="P1135"/>
  <c r="BI1130"/>
  <c r="BH1130"/>
  <c r="BG1130"/>
  <c r="BF1130"/>
  <c r="T1130"/>
  <c r="R1130"/>
  <c r="P1130"/>
  <c r="BI1123"/>
  <c r="BH1123"/>
  <c r="BG1123"/>
  <c r="BF1123"/>
  <c r="T1123"/>
  <c r="R1123"/>
  <c r="P1123"/>
  <c r="BI1117"/>
  <c r="BH1117"/>
  <c r="BG1117"/>
  <c r="BF1117"/>
  <c r="T1117"/>
  <c r="R1117"/>
  <c r="P1117"/>
  <c r="BI1113"/>
  <c r="BH1113"/>
  <c r="BG1113"/>
  <c r="BF1113"/>
  <c r="T1113"/>
  <c r="R1113"/>
  <c r="P1113"/>
  <c r="BI1108"/>
  <c r="BH1108"/>
  <c r="BG1108"/>
  <c r="BF1108"/>
  <c r="T1108"/>
  <c r="R1108"/>
  <c r="P1108"/>
  <c r="BI1089"/>
  <c r="BH1089"/>
  <c r="BG1089"/>
  <c r="BF1089"/>
  <c r="T1089"/>
  <c r="R1089"/>
  <c r="P1089"/>
  <c r="BI1086"/>
  <c r="BH1086"/>
  <c r="BG1086"/>
  <c r="BF1086"/>
  <c r="T1086"/>
  <c r="R1086"/>
  <c r="P1086"/>
  <c r="BI1079"/>
  <c r="BH1079"/>
  <c r="BG1079"/>
  <c r="BF1079"/>
  <c r="T1079"/>
  <c r="R1079"/>
  <c r="P1079"/>
  <c r="BI1068"/>
  <c r="BH1068"/>
  <c r="BG1068"/>
  <c r="BF1068"/>
  <c r="T1068"/>
  <c r="R1068"/>
  <c r="P1068"/>
  <c r="BI1056"/>
  <c r="BH1056"/>
  <c r="BG1056"/>
  <c r="BF1056"/>
  <c r="T1056"/>
  <c r="R1056"/>
  <c r="P1056"/>
  <c r="BI1053"/>
  <c r="BH1053"/>
  <c r="BG1053"/>
  <c r="BF1053"/>
  <c r="T1053"/>
  <c r="R1053"/>
  <c r="P1053"/>
  <c r="BI1040"/>
  <c r="BH1040"/>
  <c r="BG1040"/>
  <c r="BF1040"/>
  <c r="T1040"/>
  <c r="R1040"/>
  <c r="P1040"/>
  <c r="BI1034"/>
  <c r="BH1034"/>
  <c r="BG1034"/>
  <c r="BF1034"/>
  <c r="T1034"/>
  <c r="R1034"/>
  <c r="P1034"/>
  <c r="BI1019"/>
  <c r="BH1019"/>
  <c r="BG1019"/>
  <c r="BF1019"/>
  <c r="T1019"/>
  <c r="R1019"/>
  <c r="P1019"/>
  <c r="BI1011"/>
  <c r="BH1011"/>
  <c r="BG1011"/>
  <c r="BF1011"/>
  <c r="T1011"/>
  <c r="R1011"/>
  <c r="P1011"/>
  <c r="BI1008"/>
  <c r="BH1008"/>
  <c r="BG1008"/>
  <c r="BF1008"/>
  <c r="T1008"/>
  <c r="R1008"/>
  <c r="P1008"/>
  <c r="BI993"/>
  <c r="BH993"/>
  <c r="BG993"/>
  <c r="BF993"/>
  <c r="T993"/>
  <c r="R993"/>
  <c r="P993"/>
  <c r="BI991"/>
  <c r="BH991"/>
  <c r="BG991"/>
  <c r="BF991"/>
  <c r="T991"/>
  <c r="R991"/>
  <c r="P991"/>
  <c r="BI982"/>
  <c r="BH982"/>
  <c r="BG982"/>
  <c r="BF982"/>
  <c r="T982"/>
  <c r="R982"/>
  <c r="P982"/>
  <c r="BI974"/>
  <c r="BH974"/>
  <c r="BG974"/>
  <c r="BF974"/>
  <c r="T974"/>
  <c r="R974"/>
  <c r="P974"/>
  <c r="BI959"/>
  <c r="BH959"/>
  <c r="BG959"/>
  <c r="BF959"/>
  <c r="T959"/>
  <c r="R959"/>
  <c r="P959"/>
  <c r="BI956"/>
  <c r="BH956"/>
  <c r="BG956"/>
  <c r="BF956"/>
  <c r="T956"/>
  <c r="R956"/>
  <c r="P956"/>
  <c r="BI950"/>
  <c r="BH950"/>
  <c r="BG950"/>
  <c r="BF950"/>
  <c r="T950"/>
  <c r="R950"/>
  <c r="P950"/>
  <c r="BI944"/>
  <c r="BH944"/>
  <c r="BG944"/>
  <c r="BF944"/>
  <c r="T944"/>
  <c r="R944"/>
  <c r="P944"/>
  <c r="BI938"/>
  <c r="BH938"/>
  <c r="BG938"/>
  <c r="BF938"/>
  <c r="T938"/>
  <c r="R938"/>
  <c r="P938"/>
  <c r="BI935"/>
  <c r="BH935"/>
  <c r="BG935"/>
  <c r="BF935"/>
  <c r="T935"/>
  <c r="R935"/>
  <c r="P935"/>
  <c r="BI928"/>
  <c r="BH928"/>
  <c r="BG928"/>
  <c r="BF928"/>
  <c r="T928"/>
  <c r="R928"/>
  <c r="P928"/>
  <c r="BI920"/>
  <c r="BH920"/>
  <c r="BG920"/>
  <c r="BF920"/>
  <c r="T920"/>
  <c r="R920"/>
  <c r="P920"/>
  <c r="BI917"/>
  <c r="BH917"/>
  <c r="BG917"/>
  <c r="BF917"/>
  <c r="T917"/>
  <c r="R917"/>
  <c r="P917"/>
  <c r="BI856"/>
  <c r="BH856"/>
  <c r="BG856"/>
  <c r="BF856"/>
  <c r="T856"/>
  <c r="R856"/>
  <c r="P856"/>
  <c r="BI849"/>
  <c r="BH849"/>
  <c r="BG849"/>
  <c r="BF849"/>
  <c r="T849"/>
  <c r="R849"/>
  <c r="P849"/>
  <c r="BI845"/>
  <c r="BH845"/>
  <c r="BG845"/>
  <c r="BF845"/>
  <c r="T845"/>
  <c r="R845"/>
  <c r="P845"/>
  <c r="BI842"/>
  <c r="BH842"/>
  <c r="BG842"/>
  <c r="BF842"/>
  <c r="T842"/>
  <c r="R842"/>
  <c r="P842"/>
  <c r="BI839"/>
  <c r="BH839"/>
  <c r="BG839"/>
  <c r="BF839"/>
  <c r="T839"/>
  <c r="R839"/>
  <c r="P839"/>
  <c r="BI827"/>
  <c r="BH827"/>
  <c r="BG827"/>
  <c r="BF827"/>
  <c r="T827"/>
  <c r="R827"/>
  <c r="P827"/>
  <c r="BI821"/>
  <c r="BH821"/>
  <c r="BG821"/>
  <c r="BF821"/>
  <c r="T821"/>
  <c r="R821"/>
  <c r="P821"/>
  <c r="BI817"/>
  <c r="BH817"/>
  <c r="BG817"/>
  <c r="BF817"/>
  <c r="T817"/>
  <c r="R817"/>
  <c r="P817"/>
  <c r="BI814"/>
  <c r="BH814"/>
  <c r="BG814"/>
  <c r="BF814"/>
  <c r="T814"/>
  <c r="R814"/>
  <c r="P814"/>
  <c r="BI811"/>
  <c r="BH811"/>
  <c r="BG811"/>
  <c r="BF811"/>
  <c r="T811"/>
  <c r="R811"/>
  <c r="P811"/>
  <c r="BI804"/>
  <c r="BH804"/>
  <c r="BG804"/>
  <c r="BF804"/>
  <c r="T804"/>
  <c r="R804"/>
  <c r="P804"/>
  <c r="BI793"/>
  <c r="BH793"/>
  <c r="BG793"/>
  <c r="BF793"/>
  <c r="T793"/>
  <c r="R793"/>
  <c r="P793"/>
  <c r="BI790"/>
  <c r="BH790"/>
  <c r="BG790"/>
  <c r="BF790"/>
  <c r="T790"/>
  <c r="R790"/>
  <c r="P790"/>
  <c r="BI781"/>
  <c r="BH781"/>
  <c r="BG781"/>
  <c r="BF781"/>
  <c r="T781"/>
  <c r="R781"/>
  <c r="P781"/>
  <c r="BI778"/>
  <c r="BH778"/>
  <c r="BG778"/>
  <c r="BF778"/>
  <c r="T778"/>
  <c r="R778"/>
  <c r="P778"/>
  <c r="BI767"/>
  <c r="BH767"/>
  <c r="BG767"/>
  <c r="BF767"/>
  <c r="T767"/>
  <c r="R767"/>
  <c r="P767"/>
  <c r="BI761"/>
  <c r="BH761"/>
  <c r="BG761"/>
  <c r="BF761"/>
  <c r="T761"/>
  <c r="R761"/>
  <c r="P761"/>
  <c r="BI748"/>
  <c r="BH748"/>
  <c r="BG748"/>
  <c r="BF748"/>
  <c r="T748"/>
  <c r="R748"/>
  <c r="P748"/>
  <c r="BI742"/>
  <c r="BH742"/>
  <c r="BG742"/>
  <c r="BF742"/>
  <c r="T742"/>
  <c r="R742"/>
  <c r="P742"/>
  <c r="BI739"/>
  <c r="BH739"/>
  <c r="BG739"/>
  <c r="BF739"/>
  <c r="T739"/>
  <c r="R739"/>
  <c r="P739"/>
  <c r="BI733"/>
  <c r="BH733"/>
  <c r="BG733"/>
  <c r="BF733"/>
  <c r="T733"/>
  <c r="R733"/>
  <c r="P733"/>
  <c r="BI730"/>
  <c r="BH730"/>
  <c r="BG730"/>
  <c r="BF730"/>
  <c r="T730"/>
  <c r="R730"/>
  <c r="P730"/>
  <c r="BI724"/>
  <c r="BH724"/>
  <c r="BG724"/>
  <c r="BF724"/>
  <c r="T724"/>
  <c r="R724"/>
  <c r="P724"/>
  <c r="BI718"/>
  <c r="BH718"/>
  <c r="BG718"/>
  <c r="BF718"/>
  <c r="T718"/>
  <c r="R718"/>
  <c r="P718"/>
  <c r="BI713"/>
  <c r="BH713"/>
  <c r="BG713"/>
  <c r="BF713"/>
  <c r="T713"/>
  <c r="R713"/>
  <c r="P713"/>
  <c r="BI707"/>
  <c r="BH707"/>
  <c r="BG707"/>
  <c r="BF707"/>
  <c r="T707"/>
  <c r="R707"/>
  <c r="P707"/>
  <c r="BI704"/>
  <c r="BH704"/>
  <c r="BG704"/>
  <c r="BF704"/>
  <c r="T704"/>
  <c r="R704"/>
  <c r="P704"/>
  <c r="BI701"/>
  <c r="BH701"/>
  <c r="BG701"/>
  <c r="BF701"/>
  <c r="T701"/>
  <c r="R701"/>
  <c r="P701"/>
  <c r="BI696"/>
  <c r="BH696"/>
  <c r="BG696"/>
  <c r="BF696"/>
  <c r="T696"/>
  <c r="R696"/>
  <c r="P696"/>
  <c r="BI693"/>
  <c r="BH693"/>
  <c r="BG693"/>
  <c r="BF693"/>
  <c r="T693"/>
  <c r="R693"/>
  <c r="P693"/>
  <c r="BI681"/>
  <c r="BH681"/>
  <c r="BG681"/>
  <c r="BF681"/>
  <c r="T681"/>
  <c r="R681"/>
  <c r="P681"/>
  <c r="BI676"/>
  <c r="BH676"/>
  <c r="BG676"/>
  <c r="BF676"/>
  <c r="T676"/>
  <c r="R676"/>
  <c r="P676"/>
  <c r="BI665"/>
  <c r="BH665"/>
  <c r="BG665"/>
  <c r="BF665"/>
  <c r="T665"/>
  <c r="R665"/>
  <c r="P665"/>
  <c r="BI658"/>
  <c r="BH658"/>
  <c r="BG658"/>
  <c r="BF658"/>
  <c r="T658"/>
  <c r="R658"/>
  <c r="P658"/>
  <c r="BI655"/>
  <c r="BH655"/>
  <c r="BG655"/>
  <c r="BF655"/>
  <c r="T655"/>
  <c r="R655"/>
  <c r="P655"/>
  <c r="BI647"/>
  <c r="BH647"/>
  <c r="BG647"/>
  <c r="BF647"/>
  <c r="T647"/>
  <c r="R647"/>
  <c r="P647"/>
  <c r="BI639"/>
  <c r="BH639"/>
  <c r="BG639"/>
  <c r="BF639"/>
  <c r="T639"/>
  <c r="R639"/>
  <c r="P639"/>
  <c r="BI602"/>
  <c r="BH602"/>
  <c r="BG602"/>
  <c r="BF602"/>
  <c r="T602"/>
  <c r="R602"/>
  <c r="P602"/>
  <c r="BI583"/>
  <c r="BH583"/>
  <c r="BG583"/>
  <c r="BF583"/>
  <c r="T583"/>
  <c r="R583"/>
  <c r="P583"/>
  <c r="BI577"/>
  <c r="BH577"/>
  <c r="BG577"/>
  <c r="BF577"/>
  <c r="T577"/>
  <c r="R577"/>
  <c r="P577"/>
  <c r="BI571"/>
  <c r="BH571"/>
  <c r="BG571"/>
  <c r="BF571"/>
  <c r="T571"/>
  <c r="R571"/>
  <c r="P571"/>
  <c r="BI565"/>
  <c r="BH565"/>
  <c r="BG565"/>
  <c r="BF565"/>
  <c r="T565"/>
  <c r="R565"/>
  <c r="P565"/>
  <c r="BI555"/>
  <c r="BH555"/>
  <c r="BG555"/>
  <c r="BF555"/>
  <c r="T555"/>
  <c r="R555"/>
  <c r="P555"/>
  <c r="BI545"/>
  <c r="BH545"/>
  <c r="BG545"/>
  <c r="BF545"/>
  <c r="T545"/>
  <c r="R545"/>
  <c r="P545"/>
  <c r="BI535"/>
  <c r="BH535"/>
  <c r="BG535"/>
  <c r="BF535"/>
  <c r="T535"/>
  <c r="R535"/>
  <c r="P535"/>
  <c r="BI525"/>
  <c r="BH525"/>
  <c r="BG525"/>
  <c r="BF525"/>
  <c r="T525"/>
  <c r="R525"/>
  <c r="P525"/>
  <c r="BI517"/>
  <c r="BH517"/>
  <c r="BG517"/>
  <c r="BF517"/>
  <c r="T517"/>
  <c r="R517"/>
  <c r="P517"/>
  <c r="BI511"/>
  <c r="BH511"/>
  <c r="BG511"/>
  <c r="BF511"/>
  <c r="T511"/>
  <c r="R511"/>
  <c r="P511"/>
  <c r="BI508"/>
  <c r="BH508"/>
  <c r="BG508"/>
  <c r="BF508"/>
  <c r="T508"/>
  <c r="R508"/>
  <c r="P508"/>
  <c r="BI486"/>
  <c r="BH486"/>
  <c r="BG486"/>
  <c r="BF486"/>
  <c r="T486"/>
  <c r="R486"/>
  <c r="P486"/>
  <c r="BI464"/>
  <c r="BH464"/>
  <c r="BG464"/>
  <c r="BF464"/>
  <c r="T464"/>
  <c r="R464"/>
  <c r="P464"/>
  <c r="BI445"/>
  <c r="BH445"/>
  <c r="BG445"/>
  <c r="BF445"/>
  <c r="T445"/>
  <c r="R445"/>
  <c r="P445"/>
  <c r="BI431"/>
  <c r="BH431"/>
  <c r="BG431"/>
  <c r="BF431"/>
  <c r="T431"/>
  <c r="R431"/>
  <c r="P431"/>
  <c r="BI424"/>
  <c r="BH424"/>
  <c r="BG424"/>
  <c r="BF424"/>
  <c r="T424"/>
  <c r="R424"/>
  <c r="P424"/>
  <c r="BI421"/>
  <c r="BH421"/>
  <c r="BG421"/>
  <c r="BF421"/>
  <c r="T421"/>
  <c r="R421"/>
  <c r="P421"/>
  <c r="BI406"/>
  <c r="BH406"/>
  <c r="BG406"/>
  <c r="BF406"/>
  <c r="T406"/>
  <c r="R406"/>
  <c r="P406"/>
  <c r="BI391"/>
  <c r="BH391"/>
  <c r="BG391"/>
  <c r="BF391"/>
  <c r="T391"/>
  <c r="R391"/>
  <c r="P391"/>
  <c r="BI385"/>
  <c r="BH385"/>
  <c r="BG385"/>
  <c r="BF385"/>
  <c r="T385"/>
  <c r="R385"/>
  <c r="P385"/>
  <c r="BI382"/>
  <c r="BH382"/>
  <c r="BG382"/>
  <c r="BF382"/>
  <c r="T382"/>
  <c r="R382"/>
  <c r="P382"/>
  <c r="BI376"/>
  <c r="BH376"/>
  <c r="BG376"/>
  <c r="BF376"/>
  <c r="T376"/>
  <c r="R376"/>
  <c r="P376"/>
  <c r="BI367"/>
  <c r="BH367"/>
  <c r="BG367"/>
  <c r="BF367"/>
  <c r="T367"/>
  <c r="R367"/>
  <c r="P367"/>
  <c r="BI361"/>
  <c r="BH361"/>
  <c r="BG361"/>
  <c r="BF361"/>
  <c r="T361"/>
  <c r="R361"/>
  <c r="P361"/>
  <c r="BI356"/>
  <c r="BH356"/>
  <c r="BG356"/>
  <c r="BF356"/>
  <c r="T356"/>
  <c r="R356"/>
  <c r="P356"/>
  <c r="BI350"/>
  <c r="BH350"/>
  <c r="BG350"/>
  <c r="BF350"/>
  <c r="T350"/>
  <c r="R350"/>
  <c r="P350"/>
  <c r="BI346"/>
  <c r="BH346"/>
  <c r="BG346"/>
  <c r="BF346"/>
  <c r="T346"/>
  <c r="R346"/>
  <c r="P346"/>
  <c r="BI340"/>
  <c r="BH340"/>
  <c r="BG340"/>
  <c r="BF340"/>
  <c r="T340"/>
  <c r="R340"/>
  <c r="P340"/>
  <c r="BI334"/>
  <c r="BH334"/>
  <c r="BG334"/>
  <c r="BF334"/>
  <c r="T334"/>
  <c r="R334"/>
  <c r="P334"/>
  <c r="BI328"/>
  <c r="BH328"/>
  <c r="BG328"/>
  <c r="BF328"/>
  <c r="T328"/>
  <c r="R328"/>
  <c r="P328"/>
  <c r="BI321"/>
  <c r="BH321"/>
  <c r="BG321"/>
  <c r="BF321"/>
  <c r="T321"/>
  <c r="R321"/>
  <c r="P321"/>
  <c r="BI317"/>
  <c r="BH317"/>
  <c r="BG317"/>
  <c r="BF317"/>
  <c r="T317"/>
  <c r="R317"/>
  <c r="P317"/>
  <c r="BI311"/>
  <c r="BH311"/>
  <c r="BG311"/>
  <c r="BF311"/>
  <c r="T311"/>
  <c r="R311"/>
  <c r="P311"/>
  <c r="BI292"/>
  <c r="BH292"/>
  <c r="BG292"/>
  <c r="BF292"/>
  <c r="T292"/>
  <c r="R292"/>
  <c r="P292"/>
  <c r="BI286"/>
  <c r="BH286"/>
  <c r="BG286"/>
  <c r="BF286"/>
  <c r="T286"/>
  <c r="R286"/>
  <c r="P286"/>
  <c r="BI280"/>
  <c r="BH280"/>
  <c r="BG280"/>
  <c r="BF280"/>
  <c r="T280"/>
  <c r="R280"/>
  <c r="P280"/>
  <c r="BI273"/>
  <c r="BH273"/>
  <c r="BG273"/>
  <c r="BF273"/>
  <c r="T273"/>
  <c r="R273"/>
  <c r="P273"/>
  <c r="BI268"/>
  <c r="BH268"/>
  <c r="BG268"/>
  <c r="BF268"/>
  <c r="T268"/>
  <c r="R268"/>
  <c r="P268"/>
  <c r="BI264"/>
  <c r="BH264"/>
  <c r="BG264"/>
  <c r="BF264"/>
  <c r="T264"/>
  <c r="R264"/>
  <c r="P264"/>
  <c r="BI257"/>
  <c r="BH257"/>
  <c r="BG257"/>
  <c r="BF257"/>
  <c r="T257"/>
  <c r="R257"/>
  <c r="P257"/>
  <c r="BI253"/>
  <c r="BH253"/>
  <c r="BG253"/>
  <c r="BF253"/>
  <c r="T253"/>
  <c r="R253"/>
  <c r="P253"/>
  <c r="BI246"/>
  <c r="BH246"/>
  <c r="BG246"/>
  <c r="BF246"/>
  <c r="T246"/>
  <c r="R246"/>
  <c r="P246"/>
  <c r="BI238"/>
  <c r="BH238"/>
  <c r="BG238"/>
  <c r="BF238"/>
  <c r="T238"/>
  <c r="R238"/>
  <c r="P238"/>
  <c r="BI235"/>
  <c r="BH235"/>
  <c r="BG235"/>
  <c r="BF235"/>
  <c r="T235"/>
  <c r="R235"/>
  <c r="P235"/>
  <c r="BI231"/>
  <c r="BH231"/>
  <c r="BG231"/>
  <c r="BF231"/>
  <c r="T231"/>
  <c r="R231"/>
  <c r="P231"/>
  <c r="BI227"/>
  <c r="BH227"/>
  <c r="BG227"/>
  <c r="BF227"/>
  <c r="T227"/>
  <c r="R227"/>
  <c r="P227"/>
  <c r="BI223"/>
  <c r="BH223"/>
  <c r="BG223"/>
  <c r="BF223"/>
  <c r="T223"/>
  <c r="R223"/>
  <c r="P223"/>
  <c r="BI213"/>
  <c r="BH213"/>
  <c r="BG213"/>
  <c r="BF213"/>
  <c r="T213"/>
  <c r="R213"/>
  <c r="P213"/>
  <c r="BI203"/>
  <c r="BH203"/>
  <c r="BG203"/>
  <c r="BF203"/>
  <c r="T203"/>
  <c r="R203"/>
  <c r="P203"/>
  <c r="BI200"/>
  <c r="BH200"/>
  <c r="BG200"/>
  <c r="BF200"/>
  <c r="T200"/>
  <c r="R200"/>
  <c r="P200"/>
  <c r="BI196"/>
  <c r="BH196"/>
  <c r="BG196"/>
  <c r="BF196"/>
  <c r="T196"/>
  <c r="R196"/>
  <c r="P196"/>
  <c r="BI192"/>
  <c r="BH192"/>
  <c r="BG192"/>
  <c r="BF192"/>
  <c r="T192"/>
  <c r="R192"/>
  <c r="P192"/>
  <c r="BI188"/>
  <c r="BH188"/>
  <c r="BG188"/>
  <c r="BF188"/>
  <c r="T188"/>
  <c r="R188"/>
  <c r="P188"/>
  <c r="BI183"/>
  <c r="BH183"/>
  <c r="BG183"/>
  <c r="BF183"/>
  <c r="T183"/>
  <c r="R183"/>
  <c r="P183"/>
  <c r="BI178"/>
  <c r="BH178"/>
  <c r="BG178"/>
  <c r="BF178"/>
  <c r="T178"/>
  <c r="R178"/>
  <c r="P178"/>
  <c r="BI174"/>
  <c r="BH174"/>
  <c r="BG174"/>
  <c r="BF174"/>
  <c r="T174"/>
  <c r="R174"/>
  <c r="P174"/>
  <c r="BI170"/>
  <c r="BH170"/>
  <c r="BG170"/>
  <c r="BF170"/>
  <c r="T170"/>
  <c r="R170"/>
  <c r="P170"/>
  <c r="BI164"/>
  <c r="BH164"/>
  <c r="BG164"/>
  <c r="BF164"/>
  <c r="T164"/>
  <c r="R164"/>
  <c r="P164"/>
  <c r="BI149"/>
  <c r="BH149"/>
  <c r="BG149"/>
  <c r="BF149"/>
  <c r="T149"/>
  <c r="R149"/>
  <c r="P149"/>
  <c r="BI142"/>
  <c r="BH142"/>
  <c r="BG142"/>
  <c r="BF142"/>
  <c r="T142"/>
  <c r="R142"/>
  <c r="P142"/>
  <c r="BI125"/>
  <c r="BH125"/>
  <c r="BG125"/>
  <c r="BF125"/>
  <c r="T125"/>
  <c r="R125"/>
  <c r="P125"/>
  <c r="J119"/>
  <c r="J118"/>
  <c r="F118"/>
  <c r="F116"/>
  <c r="E114"/>
  <c r="J63"/>
  <c r="J62"/>
  <c r="F62"/>
  <c r="F60"/>
  <c r="E58"/>
  <c r="J22"/>
  <c r="E22"/>
  <c r="F63"/>
  <c r="J21"/>
  <c r="J16"/>
  <c r="J60"/>
  <c r="E7"/>
  <c r="E108"/>
  <c i="2" r="J39"/>
  <c r="J38"/>
  <c i="1" r="AY56"/>
  <c i="2" r="J37"/>
  <c i="1" r="AX56"/>
  <c i="2" r="BI225"/>
  <c r="BH225"/>
  <c r="BG225"/>
  <c r="BF225"/>
  <c r="T225"/>
  <c r="T224"/>
  <c r="R225"/>
  <c r="R224"/>
  <c r="P225"/>
  <c r="P224"/>
  <c r="BI221"/>
  <c r="BH221"/>
  <c r="BG221"/>
  <c r="BF221"/>
  <c r="T221"/>
  <c r="R221"/>
  <c r="P221"/>
  <c r="BI217"/>
  <c r="BH217"/>
  <c r="BG217"/>
  <c r="BF217"/>
  <c r="T217"/>
  <c r="R217"/>
  <c r="P217"/>
  <c r="BI213"/>
  <c r="BH213"/>
  <c r="BG213"/>
  <c r="BF213"/>
  <c r="T213"/>
  <c r="R213"/>
  <c r="P213"/>
  <c r="BI210"/>
  <c r="BH210"/>
  <c r="BG210"/>
  <c r="BF210"/>
  <c r="T210"/>
  <c r="R210"/>
  <c r="P210"/>
  <c r="BI207"/>
  <c r="BH207"/>
  <c r="BG207"/>
  <c r="BF207"/>
  <c r="T207"/>
  <c r="R207"/>
  <c r="P207"/>
  <c r="BI203"/>
  <c r="BH203"/>
  <c r="BG203"/>
  <c r="BF203"/>
  <c r="T203"/>
  <c r="R203"/>
  <c r="P203"/>
  <c r="BI200"/>
  <c r="BH200"/>
  <c r="BG200"/>
  <c r="BF200"/>
  <c r="T200"/>
  <c r="R200"/>
  <c r="P200"/>
  <c r="BI195"/>
  <c r="BH195"/>
  <c r="BG195"/>
  <c r="BF195"/>
  <c r="T195"/>
  <c r="R195"/>
  <c r="P195"/>
  <c r="BI191"/>
  <c r="BH191"/>
  <c r="BG191"/>
  <c r="BF191"/>
  <c r="T191"/>
  <c r="R191"/>
  <c r="P191"/>
  <c r="BI187"/>
  <c r="BH187"/>
  <c r="BG187"/>
  <c r="BF187"/>
  <c r="T187"/>
  <c r="R187"/>
  <c r="P187"/>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68"/>
  <c r="BH168"/>
  <c r="BG168"/>
  <c r="BF168"/>
  <c r="T168"/>
  <c r="R168"/>
  <c r="P168"/>
  <c r="BI165"/>
  <c r="BH165"/>
  <c r="BG165"/>
  <c r="BF165"/>
  <c r="T165"/>
  <c r="R165"/>
  <c r="P165"/>
  <c r="BI163"/>
  <c r="BH163"/>
  <c r="BG163"/>
  <c r="BF163"/>
  <c r="T163"/>
  <c r="R163"/>
  <c r="P163"/>
  <c r="BI161"/>
  <c r="BH161"/>
  <c r="BG161"/>
  <c r="BF161"/>
  <c r="T161"/>
  <c r="R161"/>
  <c r="P161"/>
  <c r="BI154"/>
  <c r="BH154"/>
  <c r="BG154"/>
  <c r="BF154"/>
  <c r="T154"/>
  <c r="R154"/>
  <c r="P154"/>
  <c r="BI147"/>
  <c r="BH147"/>
  <c r="BG147"/>
  <c r="BF147"/>
  <c r="T147"/>
  <c r="R147"/>
  <c r="P147"/>
  <c r="BI139"/>
  <c r="BH139"/>
  <c r="BG139"/>
  <c r="BF139"/>
  <c r="T139"/>
  <c r="R139"/>
  <c r="P139"/>
  <c r="BI135"/>
  <c r="BH135"/>
  <c r="BG135"/>
  <c r="BF135"/>
  <c r="T135"/>
  <c r="R135"/>
  <c r="P135"/>
  <c r="BI127"/>
  <c r="BH127"/>
  <c r="BG127"/>
  <c r="BF127"/>
  <c r="T127"/>
  <c r="R127"/>
  <c r="P127"/>
  <c r="BI122"/>
  <c r="BH122"/>
  <c r="BG122"/>
  <c r="BF122"/>
  <c r="T122"/>
  <c r="R122"/>
  <c r="P122"/>
  <c r="BI114"/>
  <c r="BH114"/>
  <c r="BG114"/>
  <c r="BF114"/>
  <c r="T114"/>
  <c r="R114"/>
  <c r="P114"/>
  <c r="BI106"/>
  <c r="BH106"/>
  <c r="BG106"/>
  <c r="BF106"/>
  <c r="T106"/>
  <c r="R106"/>
  <c r="P106"/>
  <c r="BI100"/>
  <c r="BH100"/>
  <c r="BG100"/>
  <c r="BF100"/>
  <c r="T100"/>
  <c r="R100"/>
  <c r="P100"/>
  <c r="BI94"/>
  <c r="BH94"/>
  <c r="BG94"/>
  <c r="BF94"/>
  <c r="T94"/>
  <c r="R94"/>
  <c r="P94"/>
  <c r="J88"/>
  <c r="J87"/>
  <c r="F87"/>
  <c r="F85"/>
  <c r="E83"/>
  <c r="J59"/>
  <c r="J58"/>
  <c r="F58"/>
  <c r="F56"/>
  <c r="E54"/>
  <c r="J20"/>
  <c r="E20"/>
  <c r="F88"/>
  <c r="J19"/>
  <c r="J14"/>
  <c r="J56"/>
  <c r="E7"/>
  <c r="E79"/>
  <c i="1" r="L50"/>
  <c r="AM50"/>
  <c r="AM49"/>
  <c r="L49"/>
  <c r="AM47"/>
  <c r="L47"/>
  <c r="L45"/>
  <c r="L44"/>
  <c i="3" r="BK1305"/>
  <c r="BK292"/>
  <c r="J2225"/>
  <c r="BK1008"/>
  <c r="BK2739"/>
  <c r="BK2808"/>
  <c r="BK1389"/>
  <c r="J696"/>
  <c r="BK2901"/>
  <c r="BK2160"/>
  <c r="J1526"/>
  <c r="J3014"/>
  <c r="J1589"/>
  <c r="BK839"/>
  <c r="J1733"/>
  <c r="J350"/>
  <c i="4" r="BK337"/>
  <c r="J461"/>
  <c r="BK300"/>
  <c r="J418"/>
  <c r="BK418"/>
  <c r="BK280"/>
  <c i="5" r="J238"/>
  <c r="BK409"/>
  <c r="BK178"/>
  <c i="6" r="J156"/>
  <c r="BK225"/>
  <c i="7" r="BK310"/>
  <c r="J151"/>
  <c r="BK396"/>
  <c r="J156"/>
  <c i="8" r="BK714"/>
  <c r="BK156"/>
  <c r="BK195"/>
  <c r="BK321"/>
  <c r="J422"/>
  <c r="BK243"/>
  <c i="9" r="J118"/>
  <c i="10" r="BK178"/>
  <c i="11" r="J294"/>
  <c r="BK132"/>
  <c r="BK298"/>
  <c i="12" r="BK326"/>
  <c r="BK282"/>
  <c i="13" r="BK180"/>
  <c i="14" r="BK165"/>
  <c r="J93"/>
  <c i="16" r="J196"/>
  <c r="BK359"/>
  <c r="BK223"/>
  <c i="17" r="J163"/>
  <c i="3" r="J2762"/>
  <c r="J2190"/>
  <c r="J1438"/>
  <c r="BK3123"/>
  <c r="J1596"/>
  <c r="J856"/>
  <c r="BK1311"/>
  <c i="4" r="J567"/>
  <c r="J546"/>
  <c r="BK424"/>
  <c r="J262"/>
  <c r="BK570"/>
  <c r="BK148"/>
  <c r="BK520"/>
  <c r="BK573"/>
  <c r="J206"/>
  <c i="5" r="J329"/>
  <c r="J409"/>
  <c r="J126"/>
  <c i="6" r="J243"/>
  <c r="BK240"/>
  <c r="BK135"/>
  <c i="7" r="J168"/>
  <c r="BK236"/>
  <c i="8" r="BK609"/>
  <c r="J231"/>
  <c r="BK266"/>
  <c r="BK183"/>
  <c r="J363"/>
  <c r="J453"/>
  <c r="J385"/>
  <c i="9" r="J207"/>
  <c i="11" r="J481"/>
  <c r="BK353"/>
  <c r="J353"/>
  <c i="12" r="J234"/>
  <c r="BK315"/>
  <c i="13" r="BK264"/>
  <c i="14" r="J117"/>
  <c i="16" r="J488"/>
  <c r="J455"/>
  <c r="BK308"/>
  <c i="17" r="J141"/>
  <c i="2" r="J100"/>
  <c i="3" r="BK2742"/>
  <c r="BK1645"/>
  <c r="J804"/>
  <c r="J1845"/>
  <c r="BK845"/>
  <c r="BK3030"/>
  <c r="J2396"/>
  <c r="BK1464"/>
  <c r="J739"/>
  <c r="J2739"/>
  <c r="J1293"/>
  <c r="BK3114"/>
  <c r="BK1471"/>
  <c r="J555"/>
  <c r="BK917"/>
  <c i="4" r="J561"/>
  <c r="J520"/>
  <c r="J280"/>
  <c r="BK322"/>
  <c r="J340"/>
  <c i="5" r="BK420"/>
  <c r="J241"/>
  <c r="J293"/>
  <c r="BK289"/>
  <c i="6" r="J138"/>
  <c r="J105"/>
  <c i="7" r="J307"/>
  <c r="BK260"/>
  <c r="J349"/>
  <c i="8" r="J382"/>
  <c r="BK342"/>
  <c r="J425"/>
  <c r="J560"/>
  <c r="J697"/>
  <c r="J502"/>
  <c i="9" r="BK149"/>
  <c r="BK124"/>
  <c i="10" r="BK101"/>
  <c i="11" r="J383"/>
  <c r="J430"/>
  <c r="J298"/>
  <c i="12" r="J294"/>
  <c i="13" r="BK229"/>
  <c i="14" r="BK114"/>
  <c i="15" r="J116"/>
  <c i="16" r="J275"/>
  <c r="J496"/>
  <c r="J209"/>
  <c i="17" r="BK124"/>
  <c i="2" r="BK127"/>
  <c i="3" r="BK2178"/>
  <c r="BK1422"/>
  <c r="BK273"/>
  <c r="J1559"/>
  <c r="J730"/>
  <c r="BK2250"/>
  <c r="J2514"/>
  <c r="BK1341"/>
  <c r="J748"/>
  <c r="BK2015"/>
  <c r="J3110"/>
  <c r="BK1803"/>
  <c r="BK1182"/>
  <c r="J1809"/>
  <c r="J817"/>
  <c i="4" r="J544"/>
  <c r="J388"/>
  <c r="J640"/>
  <c r="J549"/>
  <c r="BK376"/>
  <c i="5" r="J396"/>
  <c r="BK147"/>
  <c r="J305"/>
  <c r="J387"/>
  <c i="6" r="J99"/>
  <c i="7" r="J221"/>
  <c r="J316"/>
  <c r="J117"/>
  <c i="8" r="BK523"/>
  <c r="J333"/>
  <c r="BK171"/>
  <c r="J475"/>
  <c r="J511"/>
  <c r="BK529"/>
  <c i="9" r="BK103"/>
  <c r="J139"/>
  <c i="10" r="J185"/>
  <c i="11" r="BK472"/>
  <c r="J233"/>
  <c r="J290"/>
  <c i="12" r="BK333"/>
  <c i="13" r="J225"/>
  <c r="J113"/>
  <c i="14" r="BK99"/>
  <c i="16" r="J379"/>
  <c r="J107"/>
  <c r="BK119"/>
  <c i="17" r="J146"/>
  <c i="3" r="J2898"/>
  <c r="BK1678"/>
  <c r="BK856"/>
  <c r="BK1973"/>
  <c r="J991"/>
  <c r="BK2139"/>
  <c r="BK1731"/>
  <c r="BK382"/>
  <c r="BK2531"/>
  <c r="BK1612"/>
  <c r="BK817"/>
  <c r="BK2778"/>
  <c r="J391"/>
  <c r="J346"/>
  <c i="4" r="J593"/>
  <c r="BK325"/>
  <c r="J367"/>
  <c r="J518"/>
  <c r="J499"/>
  <c i="5" r="BK384"/>
  <c r="BK184"/>
  <c r="BK265"/>
  <c r="J320"/>
  <c i="6" r="J201"/>
  <c r="J102"/>
  <c i="7" r="BK334"/>
  <c r="BK162"/>
  <c r="J230"/>
  <c r="BK143"/>
  <c i="8" r="J243"/>
  <c r="BK357"/>
  <c r="BK630"/>
  <c r="BK730"/>
  <c r="J213"/>
  <c r="BK219"/>
  <c r="J306"/>
  <c i="9" r="J225"/>
  <c i="10" r="J203"/>
  <c i="11" r="BK254"/>
  <c r="J116"/>
  <c i="12" r="BK178"/>
  <c r="BK214"/>
  <c i="13" r="J191"/>
  <c i="14" r="J137"/>
  <c i="15" r="J122"/>
  <c i="16" r="BK455"/>
  <c r="J333"/>
  <c r="J181"/>
  <c i="17" r="BK132"/>
  <c i="2" r="J135"/>
  <c i="3" r="BK2203"/>
  <c r="J1442"/>
  <c r="BK583"/>
  <c r="J2711"/>
  <c r="J1432"/>
  <c r="BK367"/>
  <c r="J3027"/>
  <c r="J1957"/>
  <c r="BK1040"/>
  <c r="BK2702"/>
  <c r="BK1450"/>
  <c r="BK577"/>
  <c r="BK1663"/>
  <c i="4" r="BK624"/>
  <c r="J578"/>
  <c r="J611"/>
  <c r="J259"/>
  <c r="BK312"/>
  <c r="J589"/>
  <c r="BK361"/>
  <c r="J493"/>
  <c r="J108"/>
  <c r="J277"/>
  <c r="J151"/>
  <c i="5" r="BK356"/>
  <c r="J308"/>
  <c r="BK120"/>
  <c r="BK293"/>
  <c r="J123"/>
  <c r="BK162"/>
  <c r="BK360"/>
  <c r="BK211"/>
  <c i="6" r="BK99"/>
  <c r="BK120"/>
  <c r="J234"/>
  <c r="J282"/>
  <c r="J120"/>
  <c i="7" r="BK211"/>
  <c r="BK320"/>
  <c r="J304"/>
  <c r="J196"/>
  <c r="J137"/>
  <c r="BK257"/>
  <c i="8" r="J450"/>
  <c r="J665"/>
  <c r="BK278"/>
  <c r="J638"/>
  <c r="J132"/>
  <c r="J378"/>
  <c r="J599"/>
  <c r="BK590"/>
  <c r="BK612"/>
  <c r="BK303"/>
  <c r="BK246"/>
  <c r="BK360"/>
  <c r="BK557"/>
  <c r="J469"/>
  <c i="9" r="BK169"/>
  <c r="BK200"/>
  <c i="10" r="BK125"/>
  <c i="11" r="BK445"/>
  <c r="J398"/>
  <c r="J211"/>
  <c i="12" r="BK202"/>
  <c r="J250"/>
  <c r="J338"/>
  <c i="13" r="J208"/>
  <c i="14" r="BK186"/>
  <c i="15" r="BK100"/>
  <c i="16" r="BK470"/>
  <c r="BK126"/>
  <c r="BK446"/>
  <c i="17" r="BK146"/>
  <c i="3" r="BK1559"/>
  <c r="J125"/>
  <c r="BK1315"/>
  <c r="BK317"/>
  <c r="J2978"/>
  <c r="J2383"/>
  <c r="BK1240"/>
  <c r="BK511"/>
  <c r="J2781"/>
  <c r="J1911"/>
  <c r="BK1337"/>
  <c r="BK170"/>
  <c r="J1861"/>
  <c r="BK704"/>
  <c r="J1657"/>
  <c i="4" r="BK608"/>
  <c r="BK567"/>
  <c r="BK525"/>
  <c r="BK637"/>
  <c r="J444"/>
  <c r="BK473"/>
  <c r="BK256"/>
  <c i="5" r="J181"/>
  <c r="J175"/>
  <c r="BK111"/>
  <c i="6" r="J213"/>
  <c r="BK210"/>
  <c i="7" r="J269"/>
  <c r="BK358"/>
  <c r="J355"/>
  <c r="J242"/>
  <c i="8" r="BK400"/>
  <c r="J484"/>
  <c r="BK397"/>
  <c r="BK375"/>
  <c r="BK496"/>
  <c r="J538"/>
  <c i="9" r="BK162"/>
  <c r="J146"/>
  <c i="10" r="J164"/>
  <c i="11" r="BK272"/>
  <c r="J462"/>
  <c i="12" r="BK183"/>
  <c r="J202"/>
  <c i="13" r="BK96"/>
  <c i="14" r="BK153"/>
  <c i="15" r="J124"/>
  <c i="16" r="BK400"/>
  <c r="BK355"/>
  <c i="17" r="J159"/>
  <c i="3" r="BK3096"/>
  <c r="J2043"/>
  <c r="J1327"/>
  <c r="J253"/>
  <c r="BK2055"/>
  <c r="BK286"/>
  <c r="BK328"/>
  <c i="4" r="BK470"/>
  <c r="BK432"/>
  <c r="BK605"/>
  <c r="BK343"/>
  <c i="5" r="J268"/>
  <c r="J226"/>
  <c r="J372"/>
  <c r="J363"/>
  <c i="6" r="J195"/>
  <c r="J210"/>
  <c i="7" r="BK165"/>
  <c r="BK328"/>
  <c r="J279"/>
  <c i="8" r="J532"/>
  <c r="J416"/>
  <c r="BK517"/>
  <c r="BK650"/>
  <c r="BK544"/>
  <c r="J444"/>
  <c i="9" r="J228"/>
  <c i="11" r="BK306"/>
  <c r="BK366"/>
  <c r="BK247"/>
  <c i="12" r="J205"/>
  <c r="J137"/>
  <c i="13" r="J128"/>
  <c i="14" r="J135"/>
  <c i="15" r="BK122"/>
  <c i="16" r="J301"/>
  <c r="BK98"/>
  <c i="17" r="J94"/>
  <c i="2" r="J207"/>
  <c r="BK135"/>
  <c i="3" r="BK2027"/>
  <c r="J1367"/>
  <c r="J2308"/>
  <c r="J1341"/>
  <c r="J286"/>
  <c r="J2965"/>
  <c r="J2290"/>
  <c r="BK1223"/>
  <c r="BK3110"/>
  <c r="J2067"/>
  <c r="J583"/>
  <c r="BK2103"/>
  <c r="BK1322"/>
  <c r="BK1893"/>
  <c i="4" r="J564"/>
  <c r="BK346"/>
  <c r="J355"/>
  <c r="J343"/>
  <c r="BK394"/>
  <c r="BK114"/>
  <c r="J126"/>
  <c i="5" r="BK202"/>
  <c r="J381"/>
  <c i="6" r="J162"/>
  <c r="J237"/>
  <c i="7" r="BK296"/>
  <c r="BK245"/>
  <c r="J193"/>
  <c r="BK208"/>
  <c i="8" r="J246"/>
  <c r="BK385"/>
  <c r="BK653"/>
  <c r="BK123"/>
  <c r="BK638"/>
  <c r="J550"/>
  <c i="9" r="BK222"/>
  <c r="BK152"/>
  <c i="11" r="BK465"/>
  <c r="J218"/>
  <c r="J207"/>
  <c i="12" r="J211"/>
  <c r="BK276"/>
  <c i="13" r="BK268"/>
  <c i="14" r="J123"/>
  <c i="16" r="J251"/>
  <c r="BK196"/>
  <c r="BK509"/>
  <c i="17" r="BK94"/>
  <c i="2" r="J210"/>
  <c i="3" r="J2537"/>
  <c r="J1471"/>
  <c r="J3114"/>
  <c r="BK1508"/>
  <c r="BK565"/>
  <c r="BK2067"/>
  <c r="BK2409"/>
  <c r="BK1068"/>
  <c r="BK2968"/>
  <c r="BK1011"/>
  <c r="J2685"/>
  <c r="BK1483"/>
  <c r="J328"/>
  <c r="J525"/>
  <c i="4" r="BK461"/>
  <c r="J452"/>
  <c r="J438"/>
  <c r="BK555"/>
  <c r="BK452"/>
  <c r="J123"/>
  <c i="5" r="BK247"/>
  <c r="J156"/>
  <c r="J147"/>
  <c i="6" r="J228"/>
  <c r="BK159"/>
  <c i="7" r="BK174"/>
  <c r="BK214"/>
  <c r="J131"/>
  <c r="BK294"/>
  <c i="8" r="J171"/>
  <c r="BK272"/>
  <c r="J360"/>
  <c r="BK269"/>
  <c r="J330"/>
  <c r="J406"/>
  <c i="9" r="BK216"/>
  <c r="J172"/>
  <c i="10" r="BK161"/>
  <c i="11" r="J203"/>
  <c r="BK166"/>
  <c i="12" r="BK246"/>
  <c r="BK219"/>
  <c i="13" r="J100"/>
  <c i="14" r="J139"/>
  <c i="16" r="BK512"/>
  <c r="BK181"/>
  <c r="BK520"/>
  <c i="17" r="BK97"/>
  <c i="2" r="J106"/>
  <c i="3" r="BK2868"/>
  <c r="J1631"/>
  <c r="J704"/>
  <c r="J1790"/>
  <c r="BK739"/>
  <c r="J2732"/>
  <c r="BK2756"/>
  <c r="BK1583"/>
  <c r="J2890"/>
  <c r="J2326"/>
  <c r="BK1348"/>
  <c r="J142"/>
  <c r="J1603"/>
  <c r="BK1034"/>
  <c r="J1682"/>
  <c r="J174"/>
  <c i="4" r="BK415"/>
  <c r="J435"/>
  <c r="J288"/>
  <c r="BK634"/>
  <c r="J349"/>
  <c r="BK120"/>
  <c i="5" r="BK250"/>
  <c r="J323"/>
  <c r="BK108"/>
  <c i="6" r="BK276"/>
  <c r="J177"/>
  <c i="7" r="J272"/>
  <c r="BK403"/>
  <c r="J125"/>
  <c i="8" r="J618"/>
  <c r="J702"/>
  <c r="J177"/>
  <c r="J237"/>
  <c r="J372"/>
  <c r="BK281"/>
  <c r="BK147"/>
  <c i="9" r="J178"/>
  <c i="10" r="BK146"/>
  <c i="11" r="J184"/>
  <c r="J366"/>
  <c i="12" r="J246"/>
  <c r="J95"/>
  <c i="13" r="J241"/>
  <c i="14" r="BK147"/>
  <c i="15" r="J129"/>
  <c i="16" r="BK234"/>
  <c r="BK209"/>
  <c r="BK427"/>
  <c i="17" r="J136"/>
  <c i="2" r="J163"/>
  <c r="BK168"/>
  <c i="3" r="BK1886"/>
  <c r="J1404"/>
  <c r="J340"/>
  <c r="BK2234"/>
  <c r="J1263"/>
  <c r="J2546"/>
  <c r="J2742"/>
  <c r="BK1830"/>
  <c r="BK814"/>
  <c r="J2232"/>
  <c r="J1308"/>
  <c r="J367"/>
  <c r="BK804"/>
  <c i="4" r="BK382"/>
  <c r="BK316"/>
  <c r="BK397"/>
  <c r="BK484"/>
  <c r="BK618"/>
  <c r="BK546"/>
  <c r="J188"/>
  <c r="J464"/>
  <c r="J306"/>
  <c i="5" r="BK396"/>
  <c r="J153"/>
  <c r="BK166"/>
  <c i="6" r="BK252"/>
  <c r="J165"/>
  <c r="BK150"/>
  <c r="J192"/>
  <c i="7" r="J326"/>
  <c r="J141"/>
  <c r="BK390"/>
  <c r="BK123"/>
  <c r="BK323"/>
  <c r="J119"/>
  <c i="8" r="BK315"/>
  <c r="BK603"/>
  <c r="BK162"/>
  <c r="J201"/>
  <c r="BK481"/>
  <c r="BK720"/>
  <c r="J342"/>
  <c r="J535"/>
  <c r="J275"/>
  <c i="9" r="J133"/>
  <c r="BK175"/>
  <c i="10" r="J176"/>
  <c r="J101"/>
  <c i="11" r="BK430"/>
  <c r="J392"/>
  <c r="BK332"/>
  <c i="12" r="BK157"/>
  <c r="BK243"/>
  <c i="13" r="BK191"/>
  <c i="14" r="BK111"/>
  <c r="J96"/>
  <c i="15" r="J103"/>
  <c i="16" r="J261"/>
  <c r="BK439"/>
  <c r="BK376"/>
  <c i="17" r="BK107"/>
  <c i="2" r="J217"/>
  <c r="BK178"/>
  <c i="3" r="BK2632"/>
  <c r="BK1809"/>
  <c r="J1348"/>
  <c r="BK238"/>
  <c r="J1688"/>
  <c r="J1086"/>
  <c r="BK280"/>
  <c r="J1968"/>
  <c r="BK2521"/>
  <c r="J1870"/>
  <c r="BK1146"/>
  <c r="J486"/>
  <c r="J3030"/>
  <c r="J2285"/>
  <c r="BK1845"/>
  <c r="J1693"/>
  <c r="J1322"/>
  <c r="J508"/>
  <c r="J2641"/>
  <c r="BK1526"/>
  <c r="BK781"/>
  <c r="BK1739"/>
  <c r="J842"/>
  <c i="4" r="BK388"/>
  <c r="J391"/>
  <c r="J197"/>
  <c r="BK229"/>
  <c r="BK180"/>
  <c r="BK391"/>
  <c r="BK303"/>
  <c i="5" r="J353"/>
  <c r="BK344"/>
  <c r="BK138"/>
  <c r="J299"/>
  <c i="6" r="J286"/>
  <c r="BK216"/>
  <c r="J114"/>
  <c i="7" r="J187"/>
  <c r="J330"/>
  <c r="BK230"/>
  <c r="BK180"/>
  <c r="J340"/>
  <c i="8" r="BK484"/>
  <c r="BK712"/>
  <c r="J297"/>
  <c r="BK372"/>
  <c r="BK709"/>
  <c r="BK438"/>
  <c r="BK566"/>
  <c r="J174"/>
  <c r="BK450"/>
  <c i="9" r="J109"/>
  <c r="BK133"/>
  <c r="J130"/>
  <c i="10" r="J125"/>
  <c i="11" r="J239"/>
  <c r="BK310"/>
  <c r="J302"/>
  <c i="12" r="BK140"/>
  <c r="J280"/>
  <c r="J259"/>
  <c i="13" r="BK113"/>
  <c i="14" r="BK137"/>
  <c i="15" r="J131"/>
  <c i="16" r="BK134"/>
  <c r="J329"/>
  <c r="J528"/>
  <c i="17" r="BK136"/>
  <c i="2" r="J178"/>
  <c r="BK176"/>
  <c i="3" r="J2752"/>
  <c r="BK2285"/>
  <c r="BK1725"/>
  <c r="BK1380"/>
  <c r="J2880"/>
  <c r="J1962"/>
  <c r="BK2190"/>
  <c r="BK2781"/>
  <c r="BK1806"/>
  <c r="J2877"/>
  <c r="BK2219"/>
  <c r="BK1968"/>
  <c r="BK793"/>
  <c r="BK2540"/>
  <c r="BK1480"/>
  <c r="J956"/>
  <c r="J1812"/>
  <c r="J1130"/>
  <c i="4" r="BK552"/>
  <c r="BK631"/>
  <c r="J352"/>
  <c r="BK523"/>
  <c r="J319"/>
  <c r="J191"/>
  <c r="J424"/>
  <c r="BK253"/>
  <c r="J217"/>
  <c i="5" r="J426"/>
  <c r="J302"/>
  <c r="BK363"/>
  <c r="BK390"/>
  <c r="J393"/>
  <c r="J120"/>
  <c i="6" r="BK243"/>
  <c r="J144"/>
  <c r="BK186"/>
  <c i="7" r="J346"/>
  <c r="BK355"/>
  <c r="BK139"/>
  <c r="J227"/>
  <c i="8" r="J557"/>
  <c r="BK256"/>
  <c r="BK391"/>
  <c r="BK641"/>
  <c r="J168"/>
  <c r="J496"/>
  <c r="BK699"/>
  <c r="BK126"/>
  <c r="J198"/>
  <c i="9" r="J239"/>
  <c r="BK118"/>
  <c i="10" r="BK136"/>
  <c r="J118"/>
  <c i="11" r="J262"/>
  <c r="J381"/>
  <c i="12" r="J270"/>
  <c r="BK216"/>
  <c r="J161"/>
  <c i="13" r="J247"/>
  <c i="14" r="J120"/>
  <c i="16" r="BK517"/>
  <c r="BK279"/>
  <c r="J400"/>
  <c r="J355"/>
  <c i="17" r="J117"/>
  <c i="3" r="BK1493"/>
  <c r="BK2612"/>
  <c r="J1386"/>
  <c r="J511"/>
  <c r="J2355"/>
  <c r="J2540"/>
  <c r="J1778"/>
  <c r="J790"/>
  <c r="J2804"/>
  <c r="J1973"/>
  <c r="J1399"/>
  <c r="BK334"/>
  <c r="J1720"/>
  <c r="J1011"/>
  <c r="J1818"/>
  <c r="BK257"/>
  <c i="4" r="BK614"/>
  <c r="J235"/>
  <c r="BK482"/>
  <c r="BK449"/>
  <c r="J300"/>
  <c i="5" r="J253"/>
  <c r="J99"/>
  <c r="BK399"/>
  <c r="J247"/>
  <c i="6" r="BK201"/>
  <c i="7" r="J111"/>
  <c r="BK224"/>
  <c r="BK151"/>
  <c i="8" r="BK538"/>
  <c r="J354"/>
  <c r="BK535"/>
  <c r="BK520"/>
  <c r="BK547"/>
  <c r="BK490"/>
  <c i="9" r="J162"/>
  <c r="J187"/>
  <c i="10" r="J193"/>
  <c i="11" r="BK108"/>
  <c r="BK262"/>
  <c r="J236"/>
  <c i="12" r="BK143"/>
  <c r="J261"/>
  <c i="13" r="J146"/>
  <c i="14" r="BK145"/>
  <c i="16" r="J478"/>
  <c r="J403"/>
  <c r="BK116"/>
  <c r="J219"/>
  <c i="3" r="J2921"/>
  <c r="J1987"/>
  <c r="BK1185"/>
  <c r="BK2984"/>
  <c r="BK1733"/>
  <c r="BK1130"/>
  <c r="J693"/>
  <c i="4" r="J295"/>
  <c r="BK493"/>
  <c r="J334"/>
  <c r="J226"/>
  <c r="J325"/>
  <c r="J586"/>
  <c r="J120"/>
  <c r="J283"/>
  <c i="5" r="BK393"/>
  <c r="BK153"/>
  <c r="J424"/>
  <c r="BK244"/>
  <c i="6" r="J258"/>
  <c i="7" r="J361"/>
  <c r="J139"/>
  <c r="J281"/>
  <c r="J291"/>
  <c i="8" r="J410"/>
  <c r="J575"/>
  <c r="J596"/>
  <c r="J517"/>
  <c r="J653"/>
  <c r="BK511"/>
  <c i="9" r="J232"/>
  <c i="10" r="J161"/>
  <c i="11" r="BK279"/>
  <c r="BK150"/>
  <c i="12" r="J255"/>
  <c r="J133"/>
  <c r="BK125"/>
  <c i="13" r="J186"/>
  <c i="14" r="BK117"/>
  <c i="15" r="J120"/>
  <c i="16" r="J223"/>
  <c r="BK345"/>
  <c i="2" r="BK114"/>
  <c r="J168"/>
  <c i="3" r="BK1978"/>
  <c r="J950"/>
  <c r="J2981"/>
  <c r="BK1552"/>
  <c r="BK602"/>
  <c r="J2258"/>
  <c r="BK2543"/>
  <c r="BK1812"/>
  <c r="BK920"/>
  <c r="J2409"/>
  <c r="BK1172"/>
  <c r="BK2858"/>
  <c r="J1645"/>
  <c r="BK742"/>
  <c r="J1146"/>
  <c i="4" r="J446"/>
  <c r="J275"/>
  <c r="BK111"/>
  <c r="J111"/>
  <c r="J409"/>
  <c i="5" r="J244"/>
  <c r="BK144"/>
  <c r="BK416"/>
  <c r="J208"/>
  <c i="6" r="BK234"/>
  <c r="BK270"/>
  <c i="7" r="J171"/>
  <c r="BK401"/>
  <c r="J257"/>
  <c r="BK127"/>
  <c i="8" r="J324"/>
  <c r="BK435"/>
  <c r="BK587"/>
  <c r="J690"/>
  <c r="J234"/>
  <c r="J129"/>
  <c r="BK129"/>
  <c i="9" r="J204"/>
  <c i="10" r="BK187"/>
  <c i="11" r="BK457"/>
  <c r="BK407"/>
  <c r="J124"/>
  <c i="12" r="J129"/>
  <c r="J143"/>
  <c i="13" r="J214"/>
  <c i="14" r="BK120"/>
  <c i="15" r="BK126"/>
  <c i="16" r="J441"/>
  <c r="BK493"/>
  <c r="BK415"/>
  <c i="2" r="J191"/>
  <c i="3" r="J2871"/>
  <c r="BK1720"/>
  <c r="BK811"/>
  <c r="BK1906"/>
  <c r="BK1275"/>
  <c r="BK203"/>
  <c r="BK2649"/>
  <c r="J2115"/>
  <c r="J707"/>
  <c r="BK1298"/>
  <c r="BK2769"/>
  <c r="J1577"/>
  <c r="J944"/>
  <c r="BK1318"/>
  <c r="BK268"/>
  <c i="4" r="BK283"/>
  <c r="J303"/>
  <c r="BK220"/>
  <c r="BK589"/>
  <c r="BK295"/>
  <c i="5" r="J277"/>
  <c r="J311"/>
  <c r="BK238"/>
  <c r="BK126"/>
  <c i="6" r="BK129"/>
  <c r="BK174"/>
  <c i="7" r="BK387"/>
  <c r="J393"/>
  <c r="J248"/>
  <c r="BK239"/>
  <c i="8" r="J650"/>
  <c r="BK120"/>
  <c r="J725"/>
  <c r="BK201"/>
  <c r="BK153"/>
  <c i="9" r="J106"/>
  <c r="J235"/>
  <c i="10" r="J95"/>
  <c i="11" r="J306"/>
  <c r="BK233"/>
  <c r="J100"/>
  <c i="12" r="BK165"/>
  <c i="13" r="J261"/>
  <c i="14" r="J153"/>
  <c i="15" r="BK131"/>
  <c i="16" r="J512"/>
  <c r="J435"/>
  <c r="J215"/>
  <c i="17" r="BK159"/>
  <c i="2" r="BK225"/>
  <c i="3" r="BK1932"/>
  <c r="J535"/>
  <c r="J1651"/>
  <c r="BK849"/>
  <c r="J2612"/>
  <c r="BK1853"/>
  <c r="J268"/>
  <c r="J2606"/>
  <c r="BK1926"/>
  <c r="J1040"/>
  <c r="BK1916"/>
  <c r="J602"/>
  <c r="J1172"/>
  <c i="4" r="J312"/>
  <c r="BK496"/>
  <c r="BK435"/>
  <c r="J148"/>
  <c r="J400"/>
  <c r="BK139"/>
  <c i="5" r="J235"/>
  <c r="BK196"/>
  <c r="BK372"/>
  <c i="6" r="J171"/>
  <c i="7" r="J381"/>
  <c r="J121"/>
  <c r="J211"/>
  <c r="J313"/>
  <c i="8" r="J419"/>
  <c r="J563"/>
  <c r="BK563"/>
  <c r="J699"/>
  <c r="BK692"/>
  <c r="BK665"/>
  <c r="BK249"/>
  <c i="9" r="J175"/>
  <c i="10" r="J200"/>
  <c i="11" r="J104"/>
  <c r="BK313"/>
  <c r="BK339"/>
  <c i="12" r="BK259"/>
  <c r="J276"/>
  <c i="13" r="BK142"/>
  <c r="BK100"/>
  <c i="14" r="J145"/>
  <c i="16" r="J421"/>
  <c r="J520"/>
  <c r="J265"/>
  <c i="17" r="BK117"/>
  <c i="2" r="BK94"/>
  <c i="3" r="J2151"/>
  <c r="J1519"/>
  <c r="BK761"/>
  <c r="BK2441"/>
  <c r="J1362"/>
  <c r="J246"/>
  <c r="J2858"/>
  <c r="J2178"/>
  <c r="BK1152"/>
  <c r="BK2514"/>
  <c r="J1571"/>
  <c r="BK767"/>
  <c r="J1089"/>
  <c i="4" r="J470"/>
  <c r="BK421"/>
  <c r="BK529"/>
  <c r="J137"/>
  <c r="BK191"/>
  <c r="BK438"/>
  <c r="BK123"/>
  <c r="BK352"/>
  <c r="J247"/>
  <c r="BK238"/>
  <c i="5" r="BK412"/>
  <c r="BK271"/>
  <c r="J265"/>
  <c r="BK378"/>
  <c r="J223"/>
  <c r="BK329"/>
  <c r="BK418"/>
  <c r="BK296"/>
  <c r="J338"/>
  <c i="6" r="BK204"/>
  <c r="BK192"/>
  <c r="J240"/>
  <c r="BK165"/>
  <c r="J117"/>
  <c i="7" r="J266"/>
  <c r="J254"/>
  <c r="BK119"/>
  <c r="J294"/>
  <c r="BK148"/>
  <c r="J162"/>
  <c i="8" r="BK487"/>
  <c r="J153"/>
  <c r="BK388"/>
  <c r="J478"/>
  <c r="J714"/>
  <c r="J303"/>
  <c r="J514"/>
  <c r="J692"/>
  <c r="BK228"/>
  <c i="9" r="J149"/>
  <c r="BK197"/>
  <c r="J152"/>
  <c i="10" r="J130"/>
  <c i="11" r="BK239"/>
  <c r="J405"/>
  <c r="BK290"/>
  <c i="12" r="BK161"/>
  <c r="BK117"/>
  <c r="J267"/>
  <c i="13" r="BK128"/>
  <c i="14" r="BK180"/>
  <c r="J114"/>
  <c i="15" r="BK118"/>
  <c i="16" r="J199"/>
  <c r="J234"/>
  <c r="BK323"/>
  <c r="J394"/>
  <c i="17" r="BK100"/>
  <c i="2" r="J203"/>
  <c r="J161"/>
  <c i="3" r="BK2546"/>
  <c r="J1893"/>
  <c r="BK1140"/>
  <c r="J2968"/>
  <c r="J1796"/>
  <c r="BK1367"/>
  <c r="J724"/>
  <c r="BK2695"/>
  <c r="BK2862"/>
  <c r="BK2265"/>
  <c r="J1269"/>
  <c r="J713"/>
  <c r="J213"/>
  <c r="BK2588"/>
  <c r="BK1957"/>
  <c r="J1757"/>
  <c r="BK1442"/>
  <c r="BK938"/>
  <c r="BK2987"/>
  <c r="BK2043"/>
  <c r="J1461"/>
  <c r="J273"/>
  <c r="J1254"/>
  <c i="4" r="BK599"/>
  <c r="J467"/>
  <c r="J570"/>
  <c r="J473"/>
  <c r="J427"/>
  <c r="BK487"/>
  <c r="BK479"/>
  <c r="J223"/>
  <c i="5" r="J416"/>
  <c r="J138"/>
  <c r="J193"/>
  <c r="BK381"/>
  <c i="6" r="BK198"/>
  <c r="J168"/>
  <c r="J198"/>
  <c i="7" r="J260"/>
  <c r="J401"/>
  <c r="J106"/>
  <c r="BK242"/>
  <c i="8" r="J547"/>
  <c r="J240"/>
  <c r="J400"/>
  <c r="J681"/>
  <c r="J630"/>
  <c r="BK354"/>
  <c r="BK432"/>
  <c r="J523"/>
  <c r="BK150"/>
  <c i="9" r="J237"/>
  <c r="J197"/>
  <c i="10" r="J195"/>
  <c i="11" r="BK398"/>
  <c r="J279"/>
  <c r="J259"/>
  <c i="12" r="J225"/>
  <c r="J157"/>
  <c i="13" r="J162"/>
  <c r="BK106"/>
  <c i="14" r="J143"/>
  <c i="15" r="BK129"/>
  <c i="16" r="J424"/>
  <c r="BK347"/>
  <c r="J119"/>
  <c r="BK193"/>
  <c i="17" r="J154"/>
  <c i="2" r="BK207"/>
  <c r="J184"/>
  <c r="J94"/>
  <c i="3" r="BK2425"/>
  <c r="J1522"/>
  <c r="BK1019"/>
  <c r="J2487"/>
  <c r="BK535"/>
  <c r="BK3014"/>
  <c r="J2625"/>
  <c r="J1275"/>
  <c r="BK2641"/>
  <c r="J2033"/>
  <c r="J1220"/>
  <c r="J149"/>
  <c r="J2265"/>
  <c r="J1565"/>
  <c r="J1123"/>
  <c r="BK361"/>
  <c r="J1281"/>
  <c r="J280"/>
  <c i="4" r="J364"/>
  <c r="BK194"/>
  <c r="BK291"/>
  <c r="J429"/>
  <c r="J143"/>
  <c r="J624"/>
  <c r="J406"/>
  <c r="J293"/>
  <c i="5" r="J317"/>
  <c r="BK123"/>
  <c r="BK187"/>
  <c r="BK308"/>
  <c r="BK323"/>
  <c r="J187"/>
  <c i="6" r="BK231"/>
  <c r="BK261"/>
  <c r="J219"/>
  <c i="7" r="BK337"/>
  <c r="BK190"/>
  <c r="BK248"/>
  <c r="BK316"/>
  <c r="BK284"/>
  <c i="8" r="J447"/>
  <c r="BK177"/>
  <c r="J345"/>
  <c r="J490"/>
  <c r="J581"/>
  <c r="BK466"/>
  <c r="BK378"/>
  <c i="9" r="BK106"/>
  <c r="BK207"/>
  <c i="10" r="BK143"/>
  <c r="BK176"/>
  <c i="11" r="BK96"/>
  <c r="BK193"/>
  <c r="J150"/>
  <c i="12" r="BK330"/>
  <c r="BK270"/>
  <c i="13" r="BK157"/>
  <c i="14" r="BK155"/>
  <c i="15" r="J114"/>
  <c i="16" r="J524"/>
  <c r="BK227"/>
  <c r="J509"/>
  <c i="17" r="BK163"/>
  <c i="3" r="J849"/>
  <c r="BK1522"/>
  <c r="BK235"/>
  <c r="BK3128"/>
  <c r="BK2275"/>
  <c r="BK1165"/>
  <c r="BK391"/>
  <c r="BK3027"/>
  <c r="BK2033"/>
  <c r="BK1596"/>
  <c r="BK724"/>
  <c r="BK2552"/>
  <c r="BK1281"/>
  <c r="BK1216"/>
  <c i="4" r="BK509"/>
  <c r="BK265"/>
  <c r="J265"/>
  <c r="BK455"/>
  <c r="BK373"/>
  <c r="J358"/>
  <c i="5" r="J360"/>
  <c r="BK341"/>
  <c r="BK283"/>
  <c r="J399"/>
  <c i="6" r="J284"/>
  <c r="J150"/>
  <c i="7" r="J263"/>
  <c r="BK286"/>
  <c r="J190"/>
  <c i="8" r="BK584"/>
  <c r="BK656"/>
  <c r="J462"/>
  <c r="J624"/>
  <c r="BK690"/>
  <c r="J222"/>
  <c r="J327"/>
  <c i="9" r="J222"/>
  <c r="BK243"/>
  <c i="11" r="J457"/>
  <c r="BK449"/>
  <c r="BK434"/>
  <c i="12" r="J223"/>
  <c r="J341"/>
  <c i="13" r="J164"/>
  <c i="14" r="BK126"/>
  <c i="15" r="BK97"/>
  <c i="16" r="J202"/>
  <c r="BK166"/>
  <c r="BK148"/>
  <c i="17" r="BK141"/>
  <c i="3" r="BK2558"/>
  <c r="J1675"/>
  <c r="BK748"/>
  <c r="J2389"/>
  <c r="J1248"/>
  <c r="BK1666"/>
  <c i="4" r="BK515"/>
  <c r="J403"/>
  <c r="BK203"/>
  <c r="BK328"/>
  <c i="5" r="BK338"/>
  <c r="BK229"/>
  <c r="J229"/>
  <c r="BK335"/>
  <c i="6" r="J111"/>
  <c r="BK111"/>
  <c i="7" r="J214"/>
  <c r="J396"/>
  <c r="BK399"/>
  <c r="BK141"/>
  <c i="8" r="J621"/>
  <c r="J150"/>
  <c r="BK702"/>
  <c r="BK174"/>
  <c r="BK723"/>
  <c r="J263"/>
  <c i="10" r="BK130"/>
  <c i="11" r="J437"/>
  <c r="BK441"/>
  <c i="12" r="J315"/>
  <c r="BK137"/>
  <c i="13" r="BK208"/>
  <c i="14" r="BK151"/>
  <c i="15" r="BK124"/>
  <c i="16" r="BK413"/>
  <c r="BK364"/>
  <c r="J460"/>
  <c i="2" r="BK184"/>
  <c r="BK203"/>
  <c i="3" r="J2543"/>
  <c r="J1428"/>
  <c r="J2531"/>
  <c r="J1418"/>
  <c r="J406"/>
  <c r="BK2396"/>
  <c r="J2679"/>
  <c r="J1932"/>
  <c r="J1019"/>
  <c r="BK2965"/>
  <c r="BK1870"/>
  <c r="J421"/>
  <c r="J1906"/>
  <c r="BK1135"/>
  <c r="J1337"/>
  <c r="BK321"/>
  <c i="4" r="BK506"/>
  <c r="J441"/>
  <c r="BK444"/>
  <c r="J513"/>
  <c r="BK367"/>
  <c r="BK259"/>
  <c i="5" r="BK277"/>
  <c r="J283"/>
  <c r="BK217"/>
  <c i="6" r="BK177"/>
  <c r="BK132"/>
  <c i="7" r="J390"/>
  <c r="BK202"/>
  <c r="J148"/>
  <c r="J123"/>
  <c i="8" r="J432"/>
  <c r="J694"/>
  <c r="J159"/>
  <c r="BK668"/>
  <c r="J117"/>
  <c r="J260"/>
  <c r="J300"/>
  <c i="9" r="BK225"/>
  <c r="BK127"/>
  <c i="11" r="J244"/>
  <c r="J120"/>
  <c r="BK462"/>
  <c i="12" r="J323"/>
  <c r="J282"/>
  <c i="13" r="BK235"/>
  <c i="14" r="J155"/>
  <c i="15" r="BK110"/>
  <c i="16" r="J166"/>
  <c r="BK370"/>
  <c r="J321"/>
  <c i="2" r="J195"/>
  <c r="BK182"/>
  <c i="3" r="J2015"/>
  <c r="BK1352"/>
  <c r="BK2335"/>
  <c r="J1352"/>
  <c r="BK376"/>
  <c r="J2987"/>
  <c r="J2300"/>
  <c r="J1216"/>
  <c r="J356"/>
  <c r="J1393"/>
  <c r="BK188"/>
  <c r="J1921"/>
  <c r="BK676"/>
  <c r="BK1211"/>
  <c i="4" r="J643"/>
  <c r="J552"/>
  <c r="BK593"/>
  <c r="J509"/>
  <c r="BK412"/>
  <c r="J185"/>
  <c i="5" r="J326"/>
  <c r="J190"/>
  <c r="BK422"/>
  <c i="6" r="J273"/>
  <c r="BK279"/>
  <c i="7" r="J289"/>
  <c r="J245"/>
  <c r="BK269"/>
  <c i="8" r="BK681"/>
  <c r="BK550"/>
  <c r="BK514"/>
  <c r="BK541"/>
  <c r="J120"/>
  <c r="J709"/>
  <c r="J207"/>
  <c i="9" r="BK219"/>
  <c r="BK109"/>
  <c i="11" r="BK302"/>
  <c r="J416"/>
  <c r="J372"/>
  <c i="12" r="BK306"/>
  <c r="BK237"/>
  <c i="13" r="J169"/>
  <c i="14" r="J180"/>
  <c i="16" r="BK383"/>
  <c r="BK270"/>
  <c r="BK424"/>
  <c i="17" r="J150"/>
  <c i="2" r="J200"/>
  <c i="3" r="J2521"/>
  <c r="BK1461"/>
  <c r="BK174"/>
  <c r="J1555"/>
  <c r="BK464"/>
  <c r="J2275"/>
  <c r="J2055"/>
  <c r="BK231"/>
  <c r="BK2079"/>
  <c r="BK1404"/>
  <c r="J203"/>
  <c r="BK2151"/>
  <c r="BK827"/>
  <c r="J1315"/>
  <c i="4" r="J376"/>
  <c r="J160"/>
  <c r="J157"/>
  <c r="BK197"/>
  <c r="J581"/>
  <c r="J238"/>
  <c i="5" r="J211"/>
  <c r="J403"/>
  <c r="J166"/>
  <c i="6" r="J264"/>
  <c r="J126"/>
  <c i="7" r="BK346"/>
  <c r="BK349"/>
  <c r="BK289"/>
  <c r="BK254"/>
  <c i="8" r="BK351"/>
  <c r="J315"/>
  <c r="BK318"/>
  <c r="BK447"/>
  <c r="J487"/>
  <c r="BK348"/>
  <c i="9" r="J156"/>
  <c r="BK228"/>
  <c i="11" r="J410"/>
  <c r="J374"/>
  <c r="J318"/>
  <c i="12" r="J101"/>
  <c r="J165"/>
  <c i="13" r="BK194"/>
  <c i="14" r="J102"/>
  <c i="15" r="J94"/>
  <c i="16" r="J287"/>
  <c r="J475"/>
  <c r="BK524"/>
  <c i="2" r="J225"/>
  <c i="3" r="BK2457"/>
  <c r="BK1589"/>
  <c r="BK1861"/>
  <c r="BK2765"/>
  <c r="J2588"/>
  <c r="J292"/>
  <c r="J1489"/>
  <c r="BK1234"/>
  <c i="4" r="J256"/>
  <c r="BK309"/>
  <c r="BK406"/>
  <c r="J490"/>
  <c i="5" r="BK117"/>
  <c r="BK102"/>
  <c i="6" r="BK258"/>
  <c r="BK249"/>
  <c r="J276"/>
  <c r="J96"/>
  <c r="BK213"/>
  <c i="7" r="BK369"/>
  <c r="J145"/>
  <c r="J224"/>
  <c r="J217"/>
  <c r="J387"/>
  <c i="8" r="BK662"/>
  <c r="J391"/>
  <c r="J456"/>
  <c r="J717"/>
  <c r="J294"/>
  <c r="BK532"/>
  <c r="J216"/>
  <c r="BK459"/>
  <c r="BK618"/>
  <c r="J375"/>
  <c i="9" r="J194"/>
  <c r="J245"/>
  <c i="10" r="BK197"/>
  <c i="11" r="BK453"/>
  <c r="BK485"/>
  <c r="BK478"/>
  <c r="BK422"/>
  <c i="12" r="J291"/>
  <c r="BK187"/>
  <c r="J311"/>
  <c i="13" r="J174"/>
  <c i="14" r="J186"/>
  <c i="15" r="BK92"/>
  <c i="16" r="BK339"/>
  <c r="J335"/>
  <c r="J148"/>
  <c r="BK305"/>
  <c i="17" r="J100"/>
  <c i="2" r="J176"/>
  <c r="BK180"/>
  <c i="3" r="BK2389"/>
  <c r="J1663"/>
  <c r="J920"/>
  <c r="BK2775"/>
  <c r="BK1631"/>
  <c r="J982"/>
  <c r="BK213"/>
  <c r="J2203"/>
  <c r="J2632"/>
  <c r="BK2091"/>
  <c r="BK950"/>
  <c r="J376"/>
  <c r="J2839"/>
  <c r="J2091"/>
  <c r="J1833"/>
  <c r="J1670"/>
  <c r="J1068"/>
  <c r="BK264"/>
  <c r="BK2300"/>
  <c r="J1305"/>
  <c r="J385"/>
  <c r="J1223"/>
  <c i="4" r="J316"/>
  <c r="BK223"/>
  <c r="J415"/>
  <c r="BK561"/>
  <c r="J455"/>
  <c r="BK643"/>
  <c r="J532"/>
  <c r="BK275"/>
  <c i="5" r="BK259"/>
  <c r="J169"/>
  <c r="BK280"/>
  <c r="BK141"/>
  <c i="6" r="J159"/>
  <c r="BK105"/>
  <c r="BK96"/>
  <c i="7" r="BK299"/>
  <c r="BK154"/>
  <c r="BK378"/>
  <c r="BK304"/>
  <c r="BK121"/>
  <c i="8" r="BK366"/>
  <c r="J659"/>
  <c r="BK132"/>
  <c r="J291"/>
  <c r="J554"/>
  <c r="J730"/>
  <c r="J123"/>
  <c r="BK260"/>
  <c i="9" r="BK146"/>
  <c r="BK190"/>
  <c i="10" r="BK95"/>
  <c i="11" r="J390"/>
  <c r="J108"/>
  <c i="12" r="J237"/>
  <c r="BK255"/>
  <c r="BK338"/>
  <c i="13" r="J106"/>
  <c i="14" r="J170"/>
  <c r="BK123"/>
  <c i="16" r="J314"/>
  <c r="J439"/>
  <c r="J305"/>
  <c r="BK290"/>
  <c r="J353"/>
  <c i="17" r="BK128"/>
  <c i="2" r="J139"/>
  <c r="J127"/>
  <c i="3" r="J2558"/>
  <c r="BK1987"/>
  <c r="BK1618"/>
  <c r="BK1287"/>
  <c r="BK196"/>
  <c r="BK2290"/>
  <c r="J2769"/>
  <c r="J2695"/>
  <c r="J1612"/>
  <c r="J2984"/>
  <c r="BK2127"/>
  <c r="BK1374"/>
  <c r="J993"/>
  <c r="BK2898"/>
  <c r="J1937"/>
  <c r="BK1428"/>
  <c r="BK486"/>
  <c r="J1731"/>
  <c r="BK778"/>
  <c i="4" r="J496"/>
  <c r="BK464"/>
  <c r="J576"/>
  <c r="BK163"/>
  <c r="BK268"/>
  <c r="BK364"/>
  <c r="J117"/>
  <c r="BK370"/>
  <c r="BK154"/>
  <c i="5" r="BK332"/>
  <c r="J384"/>
  <c r="J117"/>
  <c r="J114"/>
  <c r="BK274"/>
  <c i="6" r="BK207"/>
  <c r="J186"/>
  <c r="J123"/>
  <c i="7" r="J403"/>
  <c r="J310"/>
  <c r="J371"/>
  <c r="BK371"/>
  <c r="J143"/>
  <c i="8" r="J656"/>
  <c r="BK336"/>
  <c r="J569"/>
  <c r="J165"/>
  <c r="J312"/>
  <c r="BK441"/>
  <c r="BK644"/>
  <c r="J636"/>
  <c r="J256"/>
  <c i="9" r="BK121"/>
  <c r="BK143"/>
  <c i="10" r="BK155"/>
  <c r="J171"/>
  <c i="11" r="J346"/>
  <c r="BK364"/>
  <c r="BK324"/>
  <c i="12" r="BK95"/>
  <c r="J288"/>
  <c i="13" r="J235"/>
  <c i="14" r="BK175"/>
  <c i="15" r="J118"/>
  <c i="16" r="BK314"/>
  <c r="BK107"/>
  <c r="J187"/>
  <c i="17" r="J107"/>
  <c i="3" r="J1654"/>
  <c r="BK655"/>
  <c r="J1837"/>
  <c r="BK1254"/>
  <c r="BK2625"/>
  <c r="BK2732"/>
  <c r="J2103"/>
  <c r="BK993"/>
  <c r="J361"/>
  <c r="BK2497"/>
  <c r="J1710"/>
  <c r="J935"/>
  <c r="J2365"/>
  <c r="BK1393"/>
  <c r="BK192"/>
  <c r="BK639"/>
  <c i="4" r="J476"/>
  <c r="J602"/>
  <c r="J541"/>
  <c r="J229"/>
  <c r="BK544"/>
  <c i="5" r="J280"/>
  <c r="J111"/>
  <c r="J344"/>
  <c r="J184"/>
  <c i="6" r="J207"/>
  <c i="7" r="J378"/>
  <c r="J129"/>
  <c r="J177"/>
  <c i="8" r="BK636"/>
  <c r="J403"/>
  <c r="BK633"/>
  <c r="J688"/>
  <c r="BK725"/>
  <c r="BK144"/>
  <c r="J278"/>
  <c i="9" r="BK237"/>
  <c r="BK159"/>
  <c i="11" r="BK437"/>
  <c r="BK330"/>
  <c r="J132"/>
  <c i="12" r="J216"/>
  <c r="J330"/>
  <c i="13" r="BK257"/>
  <c i="14" r="BK157"/>
  <c i="15" r="BK107"/>
  <c i="16" r="J347"/>
  <c r="J193"/>
  <c r="J446"/>
  <c i="3" r="BK246"/>
  <c r="J2234"/>
  <c r="BK1571"/>
  <c r="J571"/>
  <c r="J1899"/>
  <c r="BK406"/>
  <c r="J1192"/>
  <c i="4" r="BK355"/>
  <c r="BK235"/>
  <c r="J605"/>
  <c r="J502"/>
  <c r="J523"/>
  <c i="5" r="BK208"/>
  <c r="J108"/>
  <c r="BK286"/>
  <c r="J144"/>
  <c i="6" r="BK195"/>
  <c r="BK222"/>
  <c i="7" r="BK291"/>
  <c r="J299"/>
  <c r="BK156"/>
  <c r="J205"/>
  <c i="8" r="J339"/>
  <c r="BK363"/>
  <c r="J366"/>
  <c r="J606"/>
  <c r="BK717"/>
  <c r="J671"/>
  <c i="9" r="J143"/>
  <c i="11" r="J156"/>
  <c r="J434"/>
  <c r="J215"/>
  <c i="12" r="BK193"/>
  <c i="13" r="J157"/>
  <c r="J96"/>
  <c i="14" r="J165"/>
  <c i="16" r="BK403"/>
  <c r="BK329"/>
  <c r="J493"/>
  <c r="J175"/>
  <c i="2" r="BK165"/>
  <c i="3" r="BK2877"/>
  <c r="BK1670"/>
  <c r="BK346"/>
  <c r="J1638"/>
  <c r="BK959"/>
  <c r="BK2718"/>
  <c r="BK2871"/>
  <c r="J2160"/>
  <c r="J1117"/>
  <c r="J2851"/>
  <c r="BK2009"/>
  <c r="J778"/>
  <c r="J2477"/>
  <c r="BK1195"/>
  <c r="J1725"/>
  <c r="BK665"/>
  <c i="4" r="BK628"/>
  <c r="BK581"/>
  <c r="BK558"/>
  <c r="J172"/>
  <c r="J361"/>
  <c i="5" r="J332"/>
  <c r="BK320"/>
  <c r="J250"/>
  <c r="BK159"/>
  <c i="6" r="BK180"/>
  <c r="J183"/>
  <c i="7" r="J358"/>
  <c r="BK365"/>
  <c r="BK281"/>
  <c i="8" r="BK560"/>
  <c r="BK508"/>
  <c r="BK493"/>
  <c r="BK502"/>
  <c r="J529"/>
  <c r="BK659"/>
  <c i="9" r="BK165"/>
  <c r="J200"/>
  <c i="10" r="J143"/>
  <c i="11" r="J313"/>
  <c r="BK346"/>
  <c i="12" r="BK225"/>
  <c r="J146"/>
  <c i="13" r="BK121"/>
  <c i="14" r="BK149"/>
  <c i="16" r="BK435"/>
  <c r="BK407"/>
  <c r="J419"/>
  <c i="17" r="BK150"/>
  <c i="2" r="J114"/>
  <c i="3" r="BK2365"/>
  <c r="J1648"/>
  <c r="J445"/>
  <c r="BK1682"/>
  <c r="J928"/>
  <c r="J2657"/>
  <c r="BK2797"/>
  <c r="J1886"/>
  <c r="J974"/>
  <c r="J2194"/>
  <c r="BK713"/>
  <c r="BK2212"/>
  <c r="BK1432"/>
  <c r="BK1693"/>
  <c i="4" r="J538"/>
  <c r="J631"/>
  <c r="BK527"/>
  <c r="J599"/>
  <c r="J651"/>
  <c r="J220"/>
  <c i="5" r="BK387"/>
  <c r="J214"/>
  <c r="J378"/>
  <c i="6" r="BK183"/>
  <c r="J180"/>
  <c i="7" r="BK352"/>
  <c r="J174"/>
  <c r="J202"/>
  <c r="J180"/>
  <c i="8" r="J284"/>
  <c r="J180"/>
  <c r="J269"/>
  <c r="J348"/>
  <c r="J587"/>
  <c r="BK593"/>
  <c i="9" r="BK235"/>
  <c r="BK232"/>
  <c i="10" r="BK203"/>
  <c i="11" r="BK468"/>
  <c r="BK327"/>
  <c i="12" r="J190"/>
  <c r="BK291"/>
  <c i="13" r="J229"/>
  <c i="14" r="J151"/>
  <c i="16" r="J485"/>
  <c r="BK485"/>
  <c r="J364"/>
  <c r="J227"/>
  <c i="2" r="BK217"/>
  <c i="3" r="BK2606"/>
  <c r="BK1555"/>
  <c r="BK311"/>
  <c r="J1499"/>
  <c r="J665"/>
  <c r="J2507"/>
  <c r="J2250"/>
  <c r="BK424"/>
  <c r="J2756"/>
  <c r="BK1539"/>
  <c r="J742"/>
  <c r="BK1778"/>
  <c r="BK1260"/>
  <c r="J1234"/>
  <c i="4" r="BK532"/>
  <c r="J250"/>
  <c r="J268"/>
  <c r="BK129"/>
  <c r="J535"/>
  <c r="BK331"/>
  <c i="5" r="BK347"/>
  <c r="BK314"/>
  <c r="BK226"/>
  <c r="J341"/>
  <c i="6" r="J153"/>
  <c r="BK156"/>
  <c i="7" r="BK217"/>
  <c r="J286"/>
  <c r="BK145"/>
  <c i="8" r="BK697"/>
  <c r="J183"/>
  <c r="J126"/>
  <c r="J147"/>
  <c r="BK275"/>
  <c r="J138"/>
  <c i="9" r="J181"/>
  <c r="BK239"/>
  <c i="10" r="J146"/>
  <c i="11" r="BK156"/>
  <c r="BK259"/>
  <c i="12" r="J252"/>
  <c r="J111"/>
  <c i="13" r="J117"/>
  <c i="14" r="BK105"/>
  <c i="15" r="BK120"/>
  <c i="16" r="J370"/>
  <c r="J158"/>
  <c r="BK275"/>
  <c i="2" r="J174"/>
  <c r="J147"/>
  <c i="3" r="BK1796"/>
  <c r="BK1293"/>
  <c r="J223"/>
  <c r="J1539"/>
  <c r="J545"/>
  <c r="J2945"/>
  <c r="J2467"/>
  <c r="BK1624"/>
  <c r="J3128"/>
  <c r="BK1942"/>
  <c r="J1178"/>
  <c r="J227"/>
  <c r="J1287"/>
  <c i="4" r="J525"/>
  <c r="J484"/>
  <c r="J479"/>
  <c r="BK586"/>
  <c r="BK126"/>
  <c r="BK400"/>
  <c r="BK611"/>
  <c r="BK427"/>
  <c r="J337"/>
  <c i="5" r="BK369"/>
  <c r="J289"/>
  <c r="J259"/>
  <c r="J129"/>
  <c i="7" r="J328"/>
  <c r="J239"/>
  <c r="BK263"/>
  <c i="8" r="J603"/>
  <c r="BK237"/>
  <c r="BK327"/>
  <c r="BK382"/>
  <c r="J627"/>
  <c r="BK165"/>
  <c r="BK231"/>
  <c r="BK425"/>
  <c i="9" r="BK130"/>
  <c r="BK245"/>
  <c r="BK181"/>
  <c i="10" r="J136"/>
  <c i="11" r="J112"/>
  <c r="BK207"/>
  <c r="J254"/>
  <c r="BK203"/>
  <c i="12" r="J265"/>
  <c r="J333"/>
  <c i="13" r="BK152"/>
  <c r="BK241"/>
  <c i="14" r="J126"/>
  <c i="15" r="J97"/>
  <c i="16" r="BK460"/>
  <c r="J517"/>
  <c r="BK287"/>
  <c r="J231"/>
  <c i="17" r="J97"/>
  <c i="2" r="BK195"/>
  <c r="BK191"/>
  <c i="3" r="BK2883"/>
  <c r="BK1981"/>
  <c r="BK1409"/>
  <c r="BK555"/>
  <c r="J2317"/>
  <c r="BK1545"/>
  <c r="BK790"/>
  <c r="BK2749"/>
  <c r="BK2981"/>
  <c r="J2441"/>
  <c r="BK1757"/>
  <c r="BK1053"/>
  <c r="BK385"/>
  <c r="J2905"/>
  <c r="BK2477"/>
  <c r="J1806"/>
  <c r="BK1513"/>
  <c r="J1182"/>
  <c r="J164"/>
  <c r="BK1675"/>
  <c r="J1140"/>
  <c r="BK1911"/>
  <c r="BK1108"/>
  <c r="J188"/>
  <c i="4" r="BK549"/>
  <c r="BK134"/>
  <c r="BK297"/>
  <c r="J297"/>
  <c r="J331"/>
  <c r="J163"/>
  <c r="BK226"/>
  <c i="5" r="BK326"/>
  <c r="J271"/>
  <c r="BK232"/>
  <c r="J412"/>
  <c r="BK172"/>
  <c i="6" r="BK108"/>
  <c r="BK219"/>
  <c r="BK189"/>
  <c i="7" r="BK340"/>
  <c r="BK106"/>
  <c r="J323"/>
  <c r="BK111"/>
  <c i="8" r="BK647"/>
  <c r="BK300"/>
  <c r="BK462"/>
  <c r="BK526"/>
  <c r="BK213"/>
  <c r="BK189"/>
  <c r="BK333"/>
  <c r="BK572"/>
  <c r="BK222"/>
  <c i="9" r="J213"/>
  <c r="BK115"/>
  <c i="10" r="BK139"/>
  <c i="11" r="BK475"/>
  <c r="J172"/>
  <c i="12" r="BK301"/>
  <c r="BK146"/>
  <c r="BK229"/>
  <c i="13" r="BK174"/>
  <c r="BK117"/>
  <c i="14" r="J108"/>
  <c i="16" r="J413"/>
  <c r="BK317"/>
  <c r="J467"/>
  <c r="J470"/>
  <c r="BK261"/>
  <c i="3" r="J701"/>
  <c r="BK1220"/>
  <c r="J2835"/>
  <c r="J2335"/>
  <c r="J200"/>
  <c r="BK2355"/>
  <c i="4" r="J232"/>
  <c r="BK458"/>
  <c r="BK467"/>
  <c i="6" r="J225"/>
  <c i="7" r="BK233"/>
  <c r="BK266"/>
  <c r="BK272"/>
  <c r="BK117"/>
  <c i="8" r="BK728"/>
  <c r="J728"/>
  <c r="J707"/>
  <c r="BK207"/>
  <c r="BK210"/>
  <c r="BK309"/>
  <c i="9" r="J190"/>
  <c i="10" r="BK118"/>
  <c r="J187"/>
  <c i="11" r="J449"/>
  <c r="J339"/>
  <c r="BK104"/>
  <c i="12" r="J219"/>
  <c i="13" r="BK251"/>
  <c r="BK164"/>
  <c i="14" r="J129"/>
  <c i="16" r="BK467"/>
  <c r="J258"/>
  <c r="J270"/>
  <c i="17" r="J90"/>
  <c i="3" r="BK1438"/>
  <c r="BK525"/>
  <c r="J1771"/>
  <c r="J917"/>
  <c r="BK2537"/>
  <c r="BK2685"/>
  <c r="J1926"/>
  <c r="BK935"/>
  <c r="J235"/>
  <c r="J2594"/>
  <c r="J1678"/>
  <c r="BK1079"/>
  <c r="BK2714"/>
  <c r="J1513"/>
  <c r="BK431"/>
  <c r="BK1113"/>
  <c i="4" r="BK441"/>
  <c r="J322"/>
  <c r="BK241"/>
  <c r="J584"/>
  <c r="BK334"/>
  <c i="5" r="J178"/>
  <c r="J205"/>
  <c r="J159"/>
  <c r="J350"/>
  <c i="6" r="BK144"/>
  <c r="J222"/>
  <c i="7" r="J236"/>
  <c r="BK251"/>
  <c r="J113"/>
  <c i="8" r="J189"/>
  <c r="BK312"/>
  <c r="BK288"/>
  <c r="J472"/>
  <c r="BK621"/>
  <c r="BK627"/>
  <c r="J186"/>
  <c i="9" r="BK112"/>
  <c i="10" r="BK164"/>
  <c i="11" r="J478"/>
  <c r="BK383"/>
  <c i="12" r="BK261"/>
  <c r="BK200"/>
  <c r="J152"/>
  <c i="13" r="BK214"/>
  <c i="14" r="J147"/>
  <c i="16" r="J361"/>
  <c r="BK488"/>
  <c r="J308"/>
  <c i="17" r="BK154"/>
  <c i="3" r="J2808"/>
  <c r="J1830"/>
  <c r="BK991"/>
  <c r="BK2847"/>
  <c r="J1552"/>
  <c r="J655"/>
  <c r="J1240"/>
  <c i="4" r="J412"/>
  <c r="BK143"/>
  <c r="J134"/>
  <c r="BK385"/>
  <c r="BK160"/>
  <c i="5" r="J150"/>
  <c r="BK253"/>
  <c r="J141"/>
  <c i="6" r="J246"/>
  <c i="7" r="J399"/>
  <c r="J367"/>
  <c r="J233"/>
  <c r="BK131"/>
  <c i="8" r="J572"/>
  <c r="J144"/>
  <c r="BK186"/>
  <c r="J281"/>
  <c r="J309"/>
  <c r="BK306"/>
  <c r="BK324"/>
  <c i="9" r="J136"/>
  <c i="11" r="J407"/>
  <c r="J272"/>
  <c r="J193"/>
  <c i="12" r="BK129"/>
  <c r="BK250"/>
  <c i="13" r="BK136"/>
  <c i="14" r="J111"/>
  <c i="16" r="BK398"/>
  <c r="BK530"/>
  <c r="BK392"/>
  <c r="J317"/>
  <c i="2" r="J187"/>
  <c i="3" r="BK2942"/>
  <c r="BK1837"/>
  <c r="J1155"/>
  <c r="J257"/>
  <c r="BK1269"/>
  <c r="J231"/>
  <c r="BK2115"/>
  <c r="BK2507"/>
  <c r="BK1159"/>
  <c r="J431"/>
  <c r="BK2232"/>
  <c r="BK1056"/>
  <c r="J2797"/>
  <c r="J1422"/>
  <c r="BK223"/>
  <c i="4" r="J628"/>
  <c r="BK185"/>
  <c r="J241"/>
  <c r="J180"/>
  <c r="J596"/>
  <c r="BK502"/>
  <c r="J210"/>
  <c i="5" r="J105"/>
  <c r="J347"/>
  <c r="BK353"/>
  <c i="6" r="BK102"/>
  <c r="J135"/>
  <c i="7" r="BK367"/>
  <c r="BK109"/>
  <c r="BK221"/>
  <c r="J159"/>
  <c i="8" r="J520"/>
  <c r="J633"/>
  <c r="J705"/>
  <c r="J162"/>
  <c r="J204"/>
  <c r="BK369"/>
  <c r="BK345"/>
  <c i="9" r="BK139"/>
  <c r="BK204"/>
  <c i="10" r="BK152"/>
  <c i="11" r="J250"/>
  <c r="J284"/>
  <c r="J166"/>
  <c i="12" r="J274"/>
  <c i="13" r="J194"/>
  <c r="BK220"/>
  <c i="14" r="BK141"/>
  <c i="16" r="BK421"/>
  <c r="BK496"/>
  <c r="BK215"/>
  <c r="J134"/>
  <c i="2" r="J154"/>
  <c r="BK174"/>
  <c i="3" r="BK1951"/>
  <c r="BK944"/>
  <c r="BK2549"/>
  <c r="J1034"/>
  <c r="BK2762"/>
  <c r="BK2921"/>
  <c r="BK1688"/>
  <c r="J647"/>
  <c r="BK1937"/>
  <c r="J811"/>
  <c r="J2497"/>
  <c r="J1079"/>
  <c r="BK1248"/>
  <c i="4" r="J328"/>
  <c r="J506"/>
  <c r="J154"/>
  <c r="BK166"/>
  <c r="BK206"/>
  <c r="BK429"/>
  <c i="5" r="J202"/>
  <c r="J256"/>
  <c r="J199"/>
  <c i="6" r="J231"/>
  <c r="BK255"/>
  <c i="7" r="BK330"/>
  <c r="J109"/>
  <c r="J337"/>
  <c i="8" r="J612"/>
  <c r="BK429"/>
  <c r="J593"/>
  <c r="J615"/>
  <c r="J712"/>
  <c r="BK478"/>
  <c i="9" r="BK184"/>
  <c r="J124"/>
  <c i="10" r="BK185"/>
  <c i="11" r="BK184"/>
  <c r="BK100"/>
  <c i="12" r="BK223"/>
  <c r="BK318"/>
  <c i="13" r="J257"/>
  <c i="14" r="J141"/>
  <c i="15" r="J107"/>
  <c i="16" r="BK385"/>
  <c r="J504"/>
  <c r="BK301"/>
  <c i="2" r="BK200"/>
  <c r="J122"/>
  <c i="3" r="BK2317"/>
  <c r="BK1418"/>
  <c r="J2847"/>
  <c r="BK1327"/>
  <c r="J238"/>
  <c r="BK2938"/>
  <c r="J577"/>
  <c r="J2785"/>
  <c r="J2212"/>
  <c r="BK1489"/>
  <c r="J517"/>
  <c r="J2425"/>
  <c r="J1453"/>
  <c r="BK253"/>
  <c r="BK956"/>
  <c i="4" r="J515"/>
  <c r="BK564"/>
  <c r="BK584"/>
  <c r="BK232"/>
  <c r="BK151"/>
  <c i="5" r="BK403"/>
  <c r="J135"/>
  <c r="BK135"/>
  <c r="BK223"/>
  <c i="6" r="BK267"/>
  <c r="BK246"/>
  <c i="7" r="BK301"/>
  <c r="BK381"/>
  <c r="BK115"/>
  <c i="8" r="J114"/>
  <c r="BK263"/>
  <c r="BK410"/>
  <c r="J505"/>
  <c r="J526"/>
  <c r="J508"/>
  <c i="9" r="BK247"/>
  <c r="J165"/>
  <c i="11" r="BK199"/>
  <c r="J181"/>
  <c r="J199"/>
  <c i="12" r="J214"/>
  <c r="J318"/>
  <c i="13" r="J264"/>
  <c i="14" r="J99"/>
  <c i="16" r="BK321"/>
  <c r="BK504"/>
  <c r="J359"/>
  <c r="BK366"/>
  <c i="2" r="BK213"/>
  <c i="3" r="BK2562"/>
  <c r="J1660"/>
  <c r="BK928"/>
  <c r="J2942"/>
  <c r="J1618"/>
  <c r="J938"/>
  <c r="BK2346"/>
  <c r="BK2688"/>
  <c r="BK1192"/>
  <c r="BK2804"/>
  <c r="BK1833"/>
  <c r="BK1089"/>
  <c r="J1764"/>
  <c r="BK227"/>
  <c i="11" r="J332"/>
  <c r="BK116"/>
  <c r="BK211"/>
  <c i="12" r="BK111"/>
  <c r="J125"/>
  <c i="13" r="BK186"/>
  <c r="BK146"/>
  <c i="14" r="BK135"/>
  <c i="15" r="BK112"/>
  <c i="16" r="J392"/>
  <c r="BK419"/>
  <c r="J398"/>
  <c r="J98"/>
  <c i="17" r="J120"/>
  <c i="2" r="BK147"/>
  <c r="BK100"/>
  <c i="3" r="BK2258"/>
  <c r="J1583"/>
  <c r="J733"/>
  <c r="J2552"/>
  <c r="BK1467"/>
  <c r="J424"/>
  <c r="BK2308"/>
  <c r="BK2785"/>
  <c r="BK2169"/>
  <c r="BK1178"/>
  <c r="BK693"/>
  <c r="J170"/>
  <c r="J2688"/>
  <c r="J1997"/>
  <c r="BK1771"/>
  <c r="J1380"/>
  <c r="BK647"/>
  <c r="BK2835"/>
  <c r="J1853"/>
  <c r="BK1377"/>
  <c r="J639"/>
  <c r="J681"/>
  <c i="4" r="BK511"/>
  <c r="J286"/>
  <c r="J487"/>
  <c r="BK108"/>
  <c r="J169"/>
  <c r="BK541"/>
  <c r="BK319"/>
  <c i="5" r="BK366"/>
  <c r="J369"/>
  <c r="J335"/>
  <c r="BK241"/>
  <c i="6" r="J252"/>
  <c r="J189"/>
  <c r="BK162"/>
  <c r="J108"/>
  <c i="7" r="J127"/>
  <c r="BK187"/>
  <c r="J199"/>
  <c r="J154"/>
  <c i="8" r="BK599"/>
  <c r="BK159"/>
  <c r="J336"/>
  <c r="BK606"/>
  <c r="J156"/>
  <c r="BK240"/>
  <c r="BK499"/>
  <c r="BK677"/>
  <c r="J318"/>
  <c i="9" r="BK213"/>
  <c r="BK178"/>
  <c i="10" r="BK200"/>
  <c i="11" r="BK215"/>
  <c r="J453"/>
  <c r="BK410"/>
  <c i="12" r="J243"/>
  <c r="BK286"/>
  <c i="13" r="J268"/>
  <c r="BK261"/>
  <c i="14" r="BK139"/>
  <c i="15" r="BK103"/>
  <c i="16" r="BK361"/>
  <c r="BK475"/>
  <c r="J407"/>
  <c r="J279"/>
  <c i="17" r="BK120"/>
  <c i="2" r="J221"/>
  <c r="J213"/>
  <c i="3" r="BK2880"/>
  <c r="J2021"/>
  <c r="BK1657"/>
  <c r="J845"/>
  <c r="J2670"/>
  <c r="BK356"/>
  <c r="J2901"/>
  <c r="J2457"/>
  <c r="J1188"/>
  <c r="BK2555"/>
  <c r="BK2003"/>
  <c r="J1113"/>
  <c r="J382"/>
  <c r="BK2711"/>
  <c r="BK1660"/>
  <c r="J1185"/>
  <c r="BK200"/>
  <c r="BK1188"/>
  <c i="4" r="BK651"/>
  <c r="BK518"/>
  <c r="J129"/>
  <c r="J394"/>
  <c r="J621"/>
  <c r="J194"/>
  <c r="BK117"/>
  <c r="BK513"/>
  <c r="BK273"/>
  <c i="5" r="BK235"/>
  <c r="BK190"/>
  <c r="BK205"/>
  <c r="BK220"/>
  <c r="BK181"/>
  <c i="6" r="J279"/>
  <c r="BK114"/>
  <c r="BK237"/>
  <c r="BK153"/>
  <c i="7" r="J276"/>
  <c r="J133"/>
  <c r="BK205"/>
  <c r="BK133"/>
  <c r="BK375"/>
  <c i="8" r="BK505"/>
  <c r="J684"/>
  <c r="J253"/>
  <c r="BK406"/>
  <c r="J644"/>
  <c r="J141"/>
  <c r="J288"/>
  <c r="J499"/>
  <c i="9" r="J115"/>
  <c r="J243"/>
  <c i="10" r="J104"/>
  <c i="11" r="BK390"/>
  <c r="BK236"/>
  <c r="J445"/>
  <c r="BK244"/>
  <c i="12" r="J301"/>
  <c r="J200"/>
  <c i="13" r="BK254"/>
  <c i="14" r="J160"/>
  <c i="15" r="J92"/>
  <c i="16" r="J385"/>
  <c r="BK341"/>
  <c r="BK294"/>
  <c r="BK231"/>
  <c i="3" r="J1377"/>
  <c r="J2868"/>
  <c r="J1624"/>
  <c r="J761"/>
  <c r="BK164"/>
  <c r="J2883"/>
  <c r="BK2242"/>
  <c r="J1108"/>
  <c r="J317"/>
  <c r="J2718"/>
  <c r="J2009"/>
  <c r="J1211"/>
  <c r="BK2851"/>
  <c r="J1467"/>
  <c r="J311"/>
  <c r="J827"/>
  <c i="4" r="BK349"/>
  <c r="J114"/>
  <c r="J182"/>
  <c r="BK177"/>
  <c r="BK538"/>
  <c r="J244"/>
  <c i="5" r="J366"/>
  <c r="J314"/>
  <c r="BK214"/>
  <c i="6" r="J147"/>
  <c r="BK117"/>
  <c r="J132"/>
  <c i="7" r="J320"/>
  <c r="J165"/>
  <c r="BK384"/>
  <c i="8" r="BK294"/>
  <c r="BK234"/>
  <c r="J723"/>
  <c r="BK180"/>
  <c r="BK684"/>
  <c i="9" r="BK241"/>
  <c r="BK210"/>
  <c i="10" r="BK193"/>
  <c i="11" r="BK416"/>
  <c r="BK181"/>
  <c r="J364"/>
  <c i="12" r="BK267"/>
  <c i="13" r="J121"/>
  <c i="14" r="BK160"/>
  <c i="15" r="BK105"/>
  <c i="16" r="BK501"/>
  <c r="BK478"/>
  <c r="J323"/>
  <c i="3" r="J192"/>
  <c r="BK2371"/>
  <c r="J1824"/>
  <c r="BK1086"/>
  <c r="BK2752"/>
  <c r="J1464"/>
  <c r="J1942"/>
  <c r="J959"/>
  <c i="4" r="J618"/>
  <c r="J139"/>
  <c r="BK490"/>
  <c r="J203"/>
  <c r="BK262"/>
  <c i="5" r="J375"/>
  <c r="BK375"/>
  <c r="BK426"/>
  <c r="BK175"/>
  <c i="6" r="BK147"/>
  <c r="J204"/>
  <c i="7" r="BK227"/>
  <c r="BK361"/>
  <c r="J352"/>
  <c i="8" r="BK472"/>
  <c r="BK705"/>
  <c r="J677"/>
  <c r="BK114"/>
  <c r="J219"/>
  <c r="BK198"/>
  <c i="9" r="J219"/>
  <c i="10" r="J197"/>
  <c i="11" r="J468"/>
  <c r="J330"/>
  <c i="12" r="J187"/>
  <c r="BK265"/>
  <c i="13" r="J152"/>
  <c i="14" r="BK129"/>
  <c i="15" r="J126"/>
  <c i="16" r="BK353"/>
  <c r="BK528"/>
  <c r="BK158"/>
  <c i="17" r="BK112"/>
  <c i="2" r="BK221"/>
  <c i="3" r="J2187"/>
  <c r="J1480"/>
  <c r="J2778"/>
  <c r="J1493"/>
  <c r="J718"/>
  <c r="J2555"/>
  <c r="J2791"/>
  <c r="BK1710"/>
  <c r="J676"/>
  <c r="J2562"/>
  <c r="BK1362"/>
  <c r="BK183"/>
  <c r="BK1764"/>
  <c r="BK974"/>
  <c r="J1260"/>
  <c i="4" r="BK499"/>
  <c r="J273"/>
  <c r="J166"/>
  <c r="BK602"/>
  <c r="J558"/>
  <c r="J309"/>
  <c i="5" r="BK311"/>
  <c r="BK150"/>
  <c r="BK129"/>
  <c i="6" r="J267"/>
  <c r="BK264"/>
  <c i="7" r="J251"/>
  <c r="BK135"/>
  <c r="J115"/>
  <c i="8" r="BK688"/>
  <c r="J192"/>
  <c r="BK291"/>
  <c r="J357"/>
  <c r="J388"/>
  <c r="BK469"/>
  <c r="J441"/>
  <c i="9" r="J103"/>
  <c i="10" r="BK171"/>
  <c i="11" r="BK405"/>
  <c r="BK481"/>
  <c r="J475"/>
  <c i="12" r="J229"/>
  <c r="J178"/>
  <c r="BK211"/>
  <c i="13" r="BK162"/>
  <c i="15" r="J112"/>
  <c i="16" r="J339"/>
  <c r="BK333"/>
  <c r="BK187"/>
  <c i="2" r="BK210"/>
  <c i="3" r="J2938"/>
  <c r="BK1818"/>
  <c r="J1152"/>
  <c r="J2862"/>
  <c r="BK1399"/>
  <c r="J264"/>
  <c r="J2725"/>
  <c r="J1784"/>
  <c r="J821"/>
  <c r="J1978"/>
  <c r="BK445"/>
  <c r="J1374"/>
  <c r="BK178"/>
  <c i="4" r="J608"/>
  <c r="BK169"/>
  <c r="BK217"/>
  <c r="BK293"/>
  <c r="BK157"/>
  <c r="J527"/>
  <c i="5" r="BK424"/>
  <c r="J102"/>
  <c r="J356"/>
  <c r="BK317"/>
  <c i="6" r="BK286"/>
  <c i="7" r="BK393"/>
  <c r="BK343"/>
  <c r="BK113"/>
  <c i="8" r="BK569"/>
  <c r="J369"/>
  <c r="BK413"/>
  <c r="BK671"/>
  <c r="J647"/>
  <c r="J225"/>
  <c r="BK284"/>
  <c i="9" r="J127"/>
  <c r="BK187"/>
  <c i="11" r="J441"/>
  <c r="J324"/>
  <c r="J472"/>
  <c i="12" r="J117"/>
  <c r="BK311"/>
  <c i="13" r="J251"/>
  <c i="14" r="J157"/>
  <c i="15" r="BK114"/>
  <c i="16" r="J327"/>
  <c r="J345"/>
  <c r="BK335"/>
  <c i="2" r="BK161"/>
  <c r="J182"/>
  <c i="3" r="J2169"/>
  <c r="J1135"/>
  <c r="BK2326"/>
  <c r="J1228"/>
  <c r="J196"/>
  <c r="J3096"/>
  <c r="BK718"/>
  <c r="BK2978"/>
  <c r="BK2021"/>
  <c r="J1165"/>
  <c r="BK2945"/>
  <c r="BK1519"/>
  <c r="BK125"/>
  <c r="BK707"/>
  <c i="4" r="BK306"/>
  <c r="BK210"/>
  <c r="J637"/>
  <c r="J482"/>
  <c r="BK286"/>
  <c i="5" r="BK256"/>
  <c r="BK350"/>
  <c r="J390"/>
  <c i="6" r="BK282"/>
  <c r="J216"/>
  <c i="7" r="J135"/>
  <c r="J369"/>
  <c r="BK307"/>
  <c i="8" r="J459"/>
  <c r="J413"/>
  <c r="BK475"/>
  <c r="J590"/>
  <c r="BK596"/>
  <c r="BK554"/>
  <c i="9" r="J184"/>
  <c r="BK136"/>
  <c i="10" r="J178"/>
  <c i="11" r="BK381"/>
  <c r="BK218"/>
  <c i="12" r="BK101"/>
  <c r="BK133"/>
  <c i="13" r="BK225"/>
  <c i="14" r="J149"/>
  <c i="16" r="BK441"/>
  <c r="J409"/>
  <c r="BK251"/>
  <c r="J116"/>
  <c i="2" r="BK122"/>
  <c i="1" r="AS57"/>
  <c i="3" r="J1739"/>
  <c r="J767"/>
  <c r="J2079"/>
  <c r="J2346"/>
  <c r="BK1263"/>
  <c r="BK2905"/>
  <c r="J1666"/>
  <c r="BK982"/>
  <c r="BK1899"/>
  <c r="BK517"/>
  <c i="4" r="BK647"/>
  <c r="BK137"/>
  <c r="BK200"/>
  <c r="BK271"/>
  <c i="5" r="BK193"/>
  <c r="J220"/>
  <c r="BK105"/>
  <c i="7" r="BK326"/>
  <c i="8" r="J541"/>
  <c r="J720"/>
  <c r="BK192"/>
  <c r="BK575"/>
  <c r="J674"/>
  <c r="BK339"/>
  <c r="J662"/>
  <c r="BK168"/>
  <c r="J481"/>
  <c r="BK111"/>
  <c i="9" r="BK194"/>
  <c r="J241"/>
  <c i="10" r="J110"/>
  <c i="11" r="BK360"/>
  <c r="J267"/>
  <c r="BK284"/>
  <c r="BK112"/>
  <c i="12" r="BK234"/>
  <c r="BK232"/>
  <c r="BK252"/>
  <c r="BK190"/>
  <c i="13" r="J220"/>
  <c i="14" r="BK133"/>
  <c r="J133"/>
  <c i="16" r="BK327"/>
  <c r="J366"/>
  <c r="BK175"/>
  <c r="J501"/>
  <c r="J298"/>
  <c i="17" r="BK90"/>
  <c i="2" r="BK106"/>
  <c i="3" r="BK2791"/>
  <c r="J2127"/>
  <c r="BK1499"/>
  <c r="J334"/>
  <c r="BK2187"/>
  <c r="BK1308"/>
  <c r="BK658"/>
  <c r="J2549"/>
  <c r="J2702"/>
  <c r="J2377"/>
  <c r="BK1603"/>
  <c r="J793"/>
  <c r="BK350"/>
  <c r="J2775"/>
  <c r="J2027"/>
  <c r="J1803"/>
  <c r="J1592"/>
  <c r="J781"/>
  <c r="BK2725"/>
  <c r="BK1592"/>
  <c r="J1008"/>
  <c r="BK1651"/>
  <c r="BK508"/>
  <c i="4" r="BK596"/>
  <c r="J614"/>
  <c r="BK244"/>
  <c r="J379"/>
  <c r="J382"/>
  <c r="BK446"/>
  <c r="J346"/>
  <c i="5" r="J422"/>
  <c r="J172"/>
  <c r="BK156"/>
  <c r="BK99"/>
  <c r="J217"/>
  <c i="6" r="BK228"/>
  <c r="BK123"/>
  <c i="7" r="J375"/>
  <c r="J284"/>
  <c r="BK276"/>
  <c r="BK129"/>
  <c r="BK199"/>
  <c i="8" r="J438"/>
  <c r="J584"/>
  <c r="J210"/>
  <c r="BK453"/>
  <c r="J111"/>
  <c r="J493"/>
  <c r="BK686"/>
  <c r="BK253"/>
  <c r="J397"/>
  <c i="9" r="J159"/>
  <c r="J247"/>
  <c i="11" r="J360"/>
  <c r="BK250"/>
  <c r="BK392"/>
  <c i="12" r="J140"/>
  <c r="J286"/>
  <c r="J183"/>
  <c i="13" r="J180"/>
  <c i="14" r="J175"/>
  <c i="15" r="BK116"/>
  <c i="16" r="BK265"/>
  <c r="BK202"/>
  <c r="J383"/>
  <c r="J126"/>
  <c i="17" r="BK104"/>
  <c i="2" r="BK154"/>
  <c r="J165"/>
  <c i="3" r="J1916"/>
  <c r="J1450"/>
  <c r="J464"/>
  <c r="J2371"/>
  <c r="BK1962"/>
  <c r="J2765"/>
  <c r="BK1921"/>
  <c r="BK681"/>
  <c r="J2801"/>
  <c r="BK1824"/>
  <c r="J1318"/>
  <c r="BK730"/>
  <c r="BK1648"/>
  <c r="J565"/>
  <c i="4" r="BK576"/>
  <c r="BK277"/>
  <c r="J458"/>
  <c r="BK535"/>
  <c r="J421"/>
  <c r="BK340"/>
  <c r="J200"/>
  <c i="5" r="BK406"/>
  <c r="BK299"/>
  <c r="J232"/>
  <c r="J274"/>
  <c r="BK114"/>
  <c r="J162"/>
  <c i="6" r="J174"/>
  <c r="BK126"/>
  <c r="J261"/>
  <c i="7" r="BK159"/>
  <c r="BK125"/>
  <c r="J208"/>
  <c r="BK177"/>
  <c i="8" r="BK394"/>
  <c r="BK444"/>
  <c r="BK581"/>
  <c r="BK117"/>
  <c r="J272"/>
  <c r="J394"/>
  <c r="J544"/>
  <c i="9" r="J210"/>
  <c r="BK172"/>
  <c i="10" r="J152"/>
  <c r="BK195"/>
  <c i="11" r="BK172"/>
  <c r="J96"/>
  <c r="BK267"/>
  <c i="12" r="BK152"/>
  <c r="BK205"/>
  <c i="13" r="J201"/>
  <c r="J254"/>
  <c i="14" r="BK102"/>
  <c r="BK170"/>
  <c i="16" r="J341"/>
  <c r="J427"/>
  <c r="BK379"/>
  <c r="BK349"/>
  <c i="3" r="BK1123"/>
  <c r="BK2383"/>
  <c r="BK1453"/>
  <c r="BK696"/>
  <c r="J2219"/>
  <c r="BK2487"/>
  <c r="BK1638"/>
  <c r="BK733"/>
  <c r="J183"/>
  <c r="J2242"/>
  <c r="J1483"/>
  <c r="BK545"/>
  <c r="J2139"/>
  <c r="J1159"/>
  <c r="J1298"/>
  <c i="4" r="J397"/>
  <c r="BK182"/>
  <c r="BK403"/>
  <c r="J385"/>
  <c r="J177"/>
  <c r="BK188"/>
  <c i="5" r="J418"/>
  <c r="J262"/>
  <c r="BK305"/>
  <c i="6" r="BK284"/>
  <c r="J141"/>
  <c i="7" r="BK196"/>
  <c r="J384"/>
  <c r="J301"/>
  <c i="8" r="BK456"/>
  <c r="BK578"/>
  <c r="J686"/>
  <c r="BK138"/>
  <c r="J228"/>
  <c r="BK297"/>
  <c r="J435"/>
  <c i="9" r="BK156"/>
  <c i="10" r="J155"/>
  <c i="11" r="J141"/>
  <c r="J327"/>
  <c r="J247"/>
  <c i="12" r="BK294"/>
  <c r="J306"/>
  <c i="13" r="J136"/>
  <c i="14" r="J105"/>
  <c i="16" r="J415"/>
  <c r="J290"/>
  <c r="BK409"/>
  <c i="17" r="J124"/>
  <c i="3" r="BK2679"/>
  <c r="J1508"/>
  <c r="J814"/>
  <c r="J2649"/>
  <c r="J1389"/>
  <c r="J1774"/>
  <c r="J178"/>
  <c i="4" r="J555"/>
  <c r="BK640"/>
  <c r="J291"/>
  <c r="J432"/>
  <c r="BK247"/>
  <c i="5" r="J286"/>
  <c r="BK169"/>
  <c r="BK262"/>
  <c i="6" r="BK273"/>
  <c r="J129"/>
  <c i="7" r="BK313"/>
  <c r="BK193"/>
  <c r="BK168"/>
  <c i="8" r="BK694"/>
  <c r="J266"/>
  <c r="J321"/>
  <c r="J429"/>
  <c r="J466"/>
  <c r="J609"/>
  <c r="J566"/>
  <c r="J195"/>
  <c i="10" r="BK110"/>
  <c i="11" r="BK141"/>
  <c r="J310"/>
  <c i="12" r="BK274"/>
  <c r="BK280"/>
  <c i="13" r="J142"/>
  <c i="14" r="BK143"/>
  <c i="15" r="J105"/>
  <c i="16" r="J530"/>
  <c r="BK219"/>
  <c r="BK258"/>
  <c i="17" r="J112"/>
  <c i="2" r="BK163"/>
  <c i="3" r="BK2377"/>
  <c r="BK1577"/>
  <c r="BK571"/>
  <c r="BK1774"/>
  <c r="J1056"/>
  <c r="BK149"/>
  <c r="J2714"/>
  <c r="BK2225"/>
  <c r="BK701"/>
  <c r="BK2801"/>
  <c r="J1951"/>
  <c r="J839"/>
  <c r="BK2657"/>
  <c r="J1545"/>
  <c r="BK340"/>
  <c r="J1195"/>
  <c i="4" r="BK358"/>
  <c r="J647"/>
  <c r="J634"/>
  <c r="J573"/>
  <c r="J529"/>
  <c r="BK288"/>
  <c i="5" r="BK132"/>
  <c r="J132"/>
  <c r="J406"/>
  <c i="6" r="BK138"/>
  <c r="J249"/>
  <c r="BK168"/>
  <c i="7" r="J343"/>
  <c r="J334"/>
  <c i="8" r="BK624"/>
  <c r="BK141"/>
  <c r="BK216"/>
  <c r="J249"/>
  <c r="J351"/>
  <c r="BK204"/>
  <c r="BK225"/>
  <c i="9" r="J216"/>
  <c i="10" r="J139"/>
  <c i="11" r="BK124"/>
  <c r="BK318"/>
  <c r="BK374"/>
  <c i="12" r="BK288"/>
  <c r="J326"/>
  <c i="13" r="BK169"/>
  <c i="14" r="BK93"/>
  <c i="15" r="J100"/>
  <c i="16" r="J376"/>
  <c r="BK298"/>
  <c r="J294"/>
  <c i="17" r="J132"/>
  <c i="2" r="J180"/>
  <c i="3" r="J2749"/>
  <c r="BK1565"/>
  <c r="J658"/>
  <c r="BK1784"/>
  <c r="BK821"/>
  <c r="BK2467"/>
  <c r="BK2194"/>
  <c r="BK1155"/>
  <c r="J3123"/>
  <c r="BK1117"/>
  <c r="BK2890"/>
  <c r="BK1654"/>
  <c r="BK421"/>
  <c r="J1053"/>
  <c i="4" r="J449"/>
  <c r="J373"/>
  <c r="J253"/>
  <c r="J370"/>
  <c r="BK379"/>
  <c r="BK172"/>
  <c r="J271"/>
  <c i="5" r="J296"/>
  <c r="J420"/>
  <c r="BK268"/>
  <c i="6" r="J255"/>
  <c r="BK171"/>
  <c i="7" r="BK279"/>
  <c r="J365"/>
  <c r="BK171"/>
  <c r="BK137"/>
  <c i="8" r="BK707"/>
  <c r="J668"/>
  <c r="J135"/>
  <c r="BK422"/>
  <c r="BK419"/>
  <c r="BK330"/>
  <c i="9" r="J121"/>
  <c i="10" r="BK104"/>
  <c i="11" r="BK120"/>
  <c r="BK372"/>
  <c r="BK294"/>
  <c i="12" r="J193"/>
  <c r="BK341"/>
  <c i="13" r="BK247"/>
  <c i="14" r="BK108"/>
  <c i="15" r="BK94"/>
  <c i="16" r="BK388"/>
  <c r="BK199"/>
  <c r="J388"/>
  <c i="17" r="J128"/>
  <c i="2" r="BK139"/>
  <c i="3" r="J2003"/>
  <c r="J1311"/>
  <c r="BK2594"/>
  <c r="J1409"/>
  <c r="J321"/>
  <c r="BK2839"/>
  <c r="BK842"/>
  <c r="BK142"/>
  <c r="J1981"/>
  <c r="BK1228"/>
  <c r="BK2670"/>
  <c r="BK1386"/>
  <c r="BK1790"/>
  <c i="4" r="BK476"/>
  <c r="BK621"/>
  <c r="J511"/>
  <c r="BK578"/>
  <c r="BK409"/>
  <c r="BK250"/>
  <c i="5" r="BK302"/>
  <c r="J196"/>
  <c r="BK199"/>
  <c i="6" r="J270"/>
  <c r="BK141"/>
  <c i="7" r="BK184"/>
  <c r="J296"/>
  <c r="J184"/>
  <c i="8" r="J578"/>
  <c r="BK615"/>
  <c r="BK674"/>
  <c r="J641"/>
  <c r="BK135"/>
  <c r="BK403"/>
  <c r="BK416"/>
  <c i="9" r="J112"/>
  <c r="J169"/>
  <c i="11" r="J422"/>
  <c r="J465"/>
  <c r="J485"/>
  <c i="12" r="BK323"/>
  <c r="J232"/>
  <c i="13" r="BK201"/>
  <c i="14" r="BK96"/>
  <c i="15" r="J110"/>
  <c i="16" r="BK394"/>
  <c r="J349"/>
  <c i="17" r="J104"/>
  <c i="2" r="BK187"/>
  <c i="3" r="BK1997"/>
  <c i="2" l="1" r="BK93"/>
  <c r="J93"/>
  <c r="J65"/>
  <c r="R160"/>
  <c r="P199"/>
  <c i="3" r="R124"/>
  <c r="T320"/>
  <c r="P810"/>
  <c r="BK1304"/>
  <c r="J1304"/>
  <c r="J75"/>
  <c r="BK1392"/>
  <c r="J1392"/>
  <c r="J79"/>
  <c r="BK1525"/>
  <c r="J1525"/>
  <c r="J81"/>
  <c r="P1595"/>
  <c r="R1681"/>
  <c r="R1777"/>
  <c r="T2193"/>
  <c r="T2717"/>
  <c r="T2755"/>
  <c r="BK2807"/>
  <c r="J2807"/>
  <c r="J93"/>
  <c r="BK2904"/>
  <c r="J2904"/>
  <c r="J94"/>
  <c r="BK3113"/>
  <c r="J3113"/>
  <c r="J96"/>
  <c i="4" r="P107"/>
  <c r="P142"/>
  <c r="T216"/>
  <c r="R505"/>
  <c r="T617"/>
  <c i="5" r="R98"/>
  <c r="T292"/>
  <c r="P415"/>
  <c i="7" r="T147"/>
  <c r="T220"/>
  <c r="T319"/>
  <c r="P374"/>
  <c i="8" r="BK110"/>
  <c r="J110"/>
  <c r="J70"/>
  <c r="R287"/>
  <c r="P409"/>
  <c r="T409"/>
  <c r="R428"/>
  <c r="P553"/>
  <c r="BK640"/>
  <c r="J640"/>
  <c r="J80"/>
  <c r="T655"/>
  <c r="T680"/>
  <c i="9" r="T102"/>
  <c r="R168"/>
  <c r="T203"/>
  <c r="R231"/>
  <c i="10" r="R94"/>
  <c r="P117"/>
  <c r="P170"/>
  <c i="11" r="P95"/>
  <c r="T253"/>
  <c r="R278"/>
  <c r="R429"/>
  <c i="12" r="BK199"/>
  <c r="J199"/>
  <c r="J67"/>
  <c r="P300"/>
  <c i="13" r="P95"/>
  <c r="R145"/>
  <c r="R179"/>
  <c r="P250"/>
  <c i="14" r="R92"/>
  <c i="15" r="P91"/>
  <c r="P109"/>
  <c i="16" r="P97"/>
  <c r="R293"/>
  <c r="R434"/>
  <c r="T523"/>
  <c i="2" r="P160"/>
  <c r="BK199"/>
  <c r="J199"/>
  <c r="J68"/>
  <c i="3" r="BK430"/>
  <c r="J430"/>
  <c r="J71"/>
  <c r="P664"/>
  <c r="T1171"/>
  <c r="R1326"/>
  <c r="BK1470"/>
  <c r="J1470"/>
  <c r="J80"/>
  <c r="BK1558"/>
  <c r="J1558"/>
  <c r="J82"/>
  <c r="BK1681"/>
  <c r="J1681"/>
  <c r="J85"/>
  <c r="T1836"/>
  <c r="R2561"/>
  <c r="T2768"/>
  <c r="P2937"/>
  <c i="4" r="BK153"/>
  <c r="J153"/>
  <c r="J71"/>
  <c r="T315"/>
  <c r="R592"/>
  <c r="P627"/>
  <c i="5" r="BK98"/>
  <c r="J98"/>
  <c r="J68"/>
  <c r="R292"/>
  <c r="T415"/>
  <c i="7" r="P147"/>
  <c r="R220"/>
  <c r="BK319"/>
  <c r="J319"/>
  <c r="J75"/>
  <c r="BK374"/>
  <c r="J374"/>
  <c r="J78"/>
  <c i="8" r="BK287"/>
  <c r="J287"/>
  <c r="J73"/>
  <c r="T381"/>
  <c r="T465"/>
  <c r="BK602"/>
  <c r="J602"/>
  <c r="J79"/>
  <c r="T640"/>
  <c r="P696"/>
  <c i="9" r="R102"/>
  <c r="BK168"/>
  <c r="J168"/>
  <c r="J72"/>
  <c r="T193"/>
  <c r="R215"/>
  <c i="10" r="T94"/>
  <c i="11" r="BK95"/>
  <c r="BK278"/>
  <c r="J278"/>
  <c r="J67"/>
  <c r="T278"/>
  <c r="P429"/>
  <c i="12" r="P199"/>
  <c r="BK300"/>
  <c r="J300"/>
  <c r="J68"/>
  <c i="13" r="P145"/>
  <c r="BK179"/>
  <c r="J179"/>
  <c r="J68"/>
  <c r="BK250"/>
  <c r="J250"/>
  <c r="J70"/>
  <c i="14" r="T159"/>
  <c r="T132"/>
  <c i="15" r="T96"/>
  <c r="T102"/>
  <c r="T128"/>
  <c i="16" r="BK97"/>
  <c r="J97"/>
  <c r="J64"/>
  <c r="T293"/>
  <c r="P434"/>
  <c r="R523"/>
  <c i="2" r="T93"/>
  <c r="R167"/>
  <c i="3" r="P124"/>
  <c r="P320"/>
  <c r="T810"/>
  <c r="R1304"/>
  <c r="P1392"/>
  <c r="T1525"/>
  <c r="P1558"/>
  <c r="BK1669"/>
  <c r="J1669"/>
  <c r="J84"/>
  <c r="R1836"/>
  <c r="BK2561"/>
  <c r="J2561"/>
  <c r="J89"/>
  <c r="BK2768"/>
  <c r="J2768"/>
  <c r="J92"/>
  <c r="BK2937"/>
  <c r="J2937"/>
  <c r="J95"/>
  <c i="4" r="R153"/>
  <c r="P315"/>
  <c r="P592"/>
  <c r="R627"/>
  <c i="5" r="T165"/>
  <c r="BK359"/>
  <c r="J359"/>
  <c r="J71"/>
  <c r="BK415"/>
  <c r="J415"/>
  <c r="J73"/>
  <c i="7" r="BK147"/>
  <c r="J147"/>
  <c r="J71"/>
  <c r="P220"/>
  <c r="R319"/>
  <c r="R374"/>
  <c i="8" r="R110"/>
  <c r="P252"/>
  <c r="T252"/>
  <c r="R259"/>
  <c r="P381"/>
  <c r="BK428"/>
  <c r="J428"/>
  <c r="J76"/>
  <c r="T428"/>
  <c r="R553"/>
  <c r="P640"/>
  <c r="BK680"/>
  <c r="J680"/>
  <c r="J82"/>
  <c r="R680"/>
  <c i="9" r="BK142"/>
  <c r="J142"/>
  <c r="J70"/>
  <c r="P168"/>
  <c r="BK215"/>
  <c r="J215"/>
  <c r="J75"/>
  <c r="P231"/>
  <c i="10" r="P94"/>
  <c r="P93"/>
  <c r="P92"/>
  <c i="1" r="AU65"/>
  <c i="11" r="BK253"/>
  <c r="J253"/>
  <c r="J66"/>
  <c r="T317"/>
  <c r="R461"/>
  <c i="12" r="T199"/>
  <c r="T300"/>
  <c i="13" r="R95"/>
  <c r="BK145"/>
  <c r="J145"/>
  <c r="J67"/>
  <c r="P179"/>
  <c r="R250"/>
  <c i="14" r="P92"/>
  <c i="15" r="BK96"/>
  <c r="J96"/>
  <c r="J65"/>
  <c r="R102"/>
  <c r="R128"/>
  <c i="16" r="R125"/>
  <c r="BK264"/>
  <c r="J264"/>
  <c r="J67"/>
  <c r="BK278"/>
  <c r="J278"/>
  <c r="J68"/>
  <c r="BK459"/>
  <c r="J459"/>
  <c r="J73"/>
  <c i="2" r="P93"/>
  <c r="P92"/>
  <c r="P91"/>
  <c i="1" r="AU56"/>
  <c i="2" r="P167"/>
  <c i="3" r="T124"/>
  <c r="R320"/>
  <c r="BK810"/>
  <c r="J810"/>
  <c r="J73"/>
  <c r="P1304"/>
  <c r="T1392"/>
  <c r="R1525"/>
  <c r="R1558"/>
  <c r="P1669"/>
  <c r="P1836"/>
  <c r="P2561"/>
  <c r="R2768"/>
  <c r="R2937"/>
  <c r="R3113"/>
  <c i="4" r="P153"/>
  <c r="R315"/>
  <c r="BK592"/>
  <c r="J592"/>
  <c r="J77"/>
  <c r="P617"/>
  <c i="5" r="T98"/>
  <c r="P292"/>
  <c r="P402"/>
  <c i="7" r="R105"/>
  <c r="T183"/>
  <c r="R275"/>
  <c r="R333"/>
  <c r="P364"/>
  <c i="8" r="P110"/>
  <c r="T287"/>
  <c r="R409"/>
  <c r="P428"/>
  <c r="BK553"/>
  <c r="J553"/>
  <c r="J78"/>
  <c r="P602"/>
  <c r="R640"/>
  <c r="BK696"/>
  <c r="J696"/>
  <c r="J83"/>
  <c i="9" r="BK102"/>
  <c r="R142"/>
  <c r="P155"/>
  <c r="BK193"/>
  <c r="J193"/>
  <c r="J73"/>
  <c r="BK203"/>
  <c r="J203"/>
  <c r="J74"/>
  <c r="P215"/>
  <c i="10" r="T117"/>
  <c i="11" r="BK317"/>
  <c r="J317"/>
  <c r="J68"/>
  <c r="T429"/>
  <c i="12" r="T94"/>
  <c r="P182"/>
  <c r="R310"/>
  <c r="R309"/>
  <c i="13" r="BK95"/>
  <c r="T127"/>
  <c r="BK200"/>
  <c r="J200"/>
  <c r="J69"/>
  <c i="14" r="T92"/>
  <c i="15" r="BK91"/>
  <c r="J91"/>
  <c r="J64"/>
  <c r="BK109"/>
  <c r="J109"/>
  <c r="J67"/>
  <c i="16" r="T125"/>
  <c r="P264"/>
  <c r="T278"/>
  <c r="T459"/>
  <c r="T458"/>
  <c i="17" r="T89"/>
  <c i="2" r="BK160"/>
  <c r="J160"/>
  <c r="J66"/>
  <c r="T167"/>
  <c i="3" r="R430"/>
  <c r="T664"/>
  <c r="P1171"/>
  <c r="BK1326"/>
  <c r="P1470"/>
  <c r="BK1595"/>
  <c r="J1595"/>
  <c r="J83"/>
  <c r="T1681"/>
  <c r="P2193"/>
  <c r="P2717"/>
  <c r="P2755"/>
  <c r="P2807"/>
  <c r="P2904"/>
  <c i="4" r="T153"/>
  <c r="BK315"/>
  <c r="J315"/>
  <c r="J75"/>
  <c r="T592"/>
  <c r="R617"/>
  <c i="5" r="P98"/>
  <c r="BK292"/>
  <c r="J292"/>
  <c r="J70"/>
  <c r="BK402"/>
  <c r="J402"/>
  <c r="J72"/>
  <c i="6" r="P95"/>
  <c r="P94"/>
  <c r="P93"/>
  <c i="1" r="AU61"/>
  <c i="7" r="R147"/>
  <c r="BK220"/>
  <c r="J220"/>
  <c r="J73"/>
  <c r="BK333"/>
  <c r="J333"/>
  <c r="J76"/>
  <c r="BK364"/>
  <c r="J364"/>
  <c r="J77"/>
  <c i="8" r="BK252"/>
  <c r="J252"/>
  <c r="J71"/>
  <c r="BK259"/>
  <c r="J259"/>
  <c r="J72"/>
  <c r="T259"/>
  <c r="R381"/>
  <c r="P465"/>
  <c r="R602"/>
  <c r="P655"/>
  <c r="R696"/>
  <c i="9" r="P102"/>
  <c r="BK155"/>
  <c r="J155"/>
  <c r="J71"/>
  <c r="T155"/>
  <c r="R193"/>
  <c r="T215"/>
  <c i="10" r="R117"/>
  <c r="T170"/>
  <c i="11" r="P253"/>
  <c r="R317"/>
  <c r="T461"/>
  <c i="12" r="BK94"/>
  <c r="J94"/>
  <c r="J65"/>
  <c r="R182"/>
  <c r="P310"/>
  <c r="P309"/>
  <c i="13" r="BK127"/>
  <c r="J127"/>
  <c r="J66"/>
  <c r="R200"/>
  <c i="14" r="BK92"/>
  <c i="15" r="P96"/>
  <c r="P102"/>
  <c r="BK128"/>
  <c r="J128"/>
  <c r="J68"/>
  <c i="16" r="R97"/>
  <c r="BK293"/>
  <c r="J293"/>
  <c r="J69"/>
  <c r="BK434"/>
  <c r="J434"/>
  <c r="J70"/>
  <c r="P523"/>
  <c i="17" r="T116"/>
  <c i="2" r="BK167"/>
  <c r="J167"/>
  <c r="J67"/>
  <c r="R199"/>
  <c i="3" r="P430"/>
  <c r="R664"/>
  <c r="R1171"/>
  <c r="T1326"/>
  <c r="T1470"/>
  <c r="T1595"/>
  <c r="T1669"/>
  <c r="BK1777"/>
  <c r="J1777"/>
  <c r="J86"/>
  <c r="T1777"/>
  <c r="BK2193"/>
  <c r="J2193"/>
  <c r="J88"/>
  <c r="BK2717"/>
  <c r="J2717"/>
  <c r="J90"/>
  <c r="BK2755"/>
  <c r="J2755"/>
  <c r="J91"/>
  <c r="R2807"/>
  <c r="T2904"/>
  <c i="4" r="T107"/>
  <c r="R142"/>
  <c r="BK216"/>
  <c r="T505"/>
  <c r="T627"/>
  <c i="5" r="BK165"/>
  <c r="J165"/>
  <c r="J69"/>
  <c r="T359"/>
  <c r="R402"/>
  <c i="6" r="T95"/>
  <c r="T94"/>
  <c r="T93"/>
  <c i="7" r="T105"/>
  <c r="BK183"/>
  <c r="J183"/>
  <c r="J72"/>
  <c r="BK275"/>
  <c r="J275"/>
  <c r="J74"/>
  <c r="P319"/>
  <c r="T374"/>
  <c i="10" r="BK94"/>
  <c r="R170"/>
  <c i="11" r="T95"/>
  <c r="T94"/>
  <c r="T93"/>
  <c r="P317"/>
  <c r="BK461"/>
  <c r="J461"/>
  <c r="J70"/>
  <c i="12" r="R199"/>
  <c r="R300"/>
  <c i="13" r="T95"/>
  <c r="T145"/>
  <c r="T179"/>
  <c r="T250"/>
  <c i="14" r="BK159"/>
  <c r="J159"/>
  <c r="J67"/>
  <c i="15" r="R96"/>
  <c r="T109"/>
  <c i="16" r="P125"/>
  <c r="T264"/>
  <c r="R278"/>
  <c r="P459"/>
  <c r="P458"/>
  <c i="17" r="R89"/>
  <c r="BK116"/>
  <c r="J116"/>
  <c r="J63"/>
  <c r="P149"/>
  <c i="3" r="BK124"/>
  <c r="BK320"/>
  <c r="J320"/>
  <c r="J70"/>
  <c r="R810"/>
  <c r="T1304"/>
  <c r="R1392"/>
  <c r="P1525"/>
  <c r="T1558"/>
  <c r="R1669"/>
  <c r="BK1836"/>
  <c r="J1836"/>
  <c r="J87"/>
  <c r="T2561"/>
  <c r="P2768"/>
  <c r="T2937"/>
  <c r="P3113"/>
  <c i="4" r="R107"/>
  <c r="R106"/>
  <c r="BK142"/>
  <c r="J142"/>
  <c r="J70"/>
  <c r="R216"/>
  <c r="R215"/>
  <c r="BK505"/>
  <c r="J505"/>
  <c r="J76"/>
  <c r="BK617"/>
  <c r="J617"/>
  <c r="J78"/>
  <c i="5" r="R165"/>
  <c r="P359"/>
  <c r="R415"/>
  <c i="6" r="R95"/>
  <c r="R94"/>
  <c r="R93"/>
  <c i="7" r="P105"/>
  <c r="R183"/>
  <c r="P275"/>
  <c r="P333"/>
  <c r="R364"/>
  <c i="8" r="P287"/>
  <c r="BK409"/>
  <c r="J409"/>
  <c r="J75"/>
  <c r="R465"/>
  <c r="T602"/>
  <c r="R655"/>
  <c r="P680"/>
  <c i="9" r="P142"/>
  <c r="T168"/>
  <c r="P203"/>
  <c r="BK231"/>
  <c r="J231"/>
  <c r="J76"/>
  <c i="10" r="BK117"/>
  <c r="J117"/>
  <c r="J67"/>
  <c r="BK170"/>
  <c r="J170"/>
  <c r="J69"/>
  <c i="11" r="R95"/>
  <c r="R94"/>
  <c r="R93"/>
  <c r="R253"/>
  <c r="P278"/>
  <c r="BK429"/>
  <c r="J429"/>
  <c r="J69"/>
  <c r="P461"/>
  <c i="12" r="P94"/>
  <c r="P93"/>
  <c r="P92"/>
  <c i="1" r="AU67"/>
  <c i="12" r="BK182"/>
  <c r="J182"/>
  <c r="J66"/>
  <c r="BK310"/>
  <c r="J310"/>
  <c r="J70"/>
  <c i="13" r="R127"/>
  <c r="P200"/>
  <c i="14" r="P159"/>
  <c r="P132"/>
  <c i="15" r="T91"/>
  <c r="T90"/>
  <c r="BK102"/>
  <c r="J102"/>
  <c r="J66"/>
  <c r="P128"/>
  <c i="16" r="BK125"/>
  <c r="R264"/>
  <c r="P278"/>
  <c r="R459"/>
  <c r="R458"/>
  <c i="17" r="BK89"/>
  <c r="J89"/>
  <c r="J61"/>
  <c r="R116"/>
  <c r="R149"/>
  <c i="2" r="R93"/>
  <c r="R92"/>
  <c r="R91"/>
  <c r="T160"/>
  <c r="T199"/>
  <c i="3" r="T430"/>
  <c r="BK664"/>
  <c r="J664"/>
  <c r="J72"/>
  <c r="BK1171"/>
  <c r="J1171"/>
  <c r="J74"/>
  <c r="P1326"/>
  <c r="R1470"/>
  <c r="R1595"/>
  <c r="P1681"/>
  <c r="P1777"/>
  <c r="R2193"/>
  <c r="R2717"/>
  <c r="R2755"/>
  <c r="T2807"/>
  <c r="R2904"/>
  <c r="T3113"/>
  <c i="4" r="BK107"/>
  <c r="T142"/>
  <c r="P216"/>
  <c r="P215"/>
  <c r="P505"/>
  <c r="BK627"/>
  <c r="J627"/>
  <c r="J79"/>
  <c i="5" r="P165"/>
  <c r="R359"/>
  <c r="T402"/>
  <c i="6" r="BK95"/>
  <c r="J95"/>
  <c r="J69"/>
  <c i="7" r="BK105"/>
  <c r="J105"/>
  <c r="J70"/>
  <c r="P183"/>
  <c r="T275"/>
  <c r="T333"/>
  <c r="T364"/>
  <c i="8" r="T110"/>
  <c r="T109"/>
  <c r="T108"/>
  <c r="T107"/>
  <c r="R252"/>
  <c r="P259"/>
  <c r="BK381"/>
  <c r="J381"/>
  <c r="J74"/>
  <c r="BK465"/>
  <c r="J465"/>
  <c r="J77"/>
  <c r="T553"/>
  <c r="BK655"/>
  <c r="J655"/>
  <c r="J81"/>
  <c r="T696"/>
  <c i="9" r="T142"/>
  <c r="R155"/>
  <c r="P193"/>
  <c r="R203"/>
  <c r="T231"/>
  <c i="12" r="R94"/>
  <c r="R93"/>
  <c r="R92"/>
  <c r="T182"/>
  <c r="T310"/>
  <c r="T309"/>
  <c i="13" r="P127"/>
  <c r="T200"/>
  <c i="14" r="R159"/>
  <c r="R132"/>
  <c i="15" r="R91"/>
  <c r="R109"/>
  <c i="16" r="T97"/>
  <c r="P293"/>
  <c r="T434"/>
  <c r="BK523"/>
  <c r="J523"/>
  <c r="J74"/>
  <c i="17" r="P89"/>
  <c r="P88"/>
  <c r="P87"/>
  <c i="1" r="AU72"/>
  <c i="17" r="P116"/>
  <c r="BK149"/>
  <c r="J149"/>
  <c r="J66"/>
  <c r="T149"/>
  <c r="BK158"/>
  <c r="J158"/>
  <c r="J67"/>
  <c r="P158"/>
  <c r="R158"/>
  <c r="T158"/>
  <c i="3" r="BK1321"/>
  <c r="J1321"/>
  <c r="J76"/>
  <c i="4" r="BK209"/>
  <c r="J209"/>
  <c r="J72"/>
  <c i="14" r="BK185"/>
  <c r="J185"/>
  <c r="J68"/>
  <c i="10" r="BK163"/>
  <c r="J163"/>
  <c r="J68"/>
  <c r="BK202"/>
  <c r="J202"/>
  <c r="J70"/>
  <c i="2" r="BK224"/>
  <c r="J224"/>
  <c r="J69"/>
  <c i="4" r="BK646"/>
  <c r="J646"/>
  <c r="J80"/>
  <c i="11" r="BK484"/>
  <c r="J484"/>
  <c r="J71"/>
  <c i="14" r="BK132"/>
  <c r="J132"/>
  <c r="J66"/>
  <c i="16" r="BK454"/>
  <c r="J454"/>
  <c r="J71"/>
  <c i="10" r="BK109"/>
  <c r="J109"/>
  <c r="J66"/>
  <c i="17" r="BK140"/>
  <c r="J140"/>
  <c r="J64"/>
  <c r="BK111"/>
  <c r="J111"/>
  <c r="J62"/>
  <c r="BK145"/>
  <c r="J145"/>
  <c r="J65"/>
  <c i="3" r="BK3127"/>
  <c r="J3127"/>
  <c r="J98"/>
  <c i="4" r="BK650"/>
  <c r="J650"/>
  <c r="J81"/>
  <c i="13" r="BK267"/>
  <c r="J267"/>
  <c r="J71"/>
  <c i="17" r="BE112"/>
  <c r="BE117"/>
  <c r="E48"/>
  <c r="BE120"/>
  <c r="BE124"/>
  <c r="BE90"/>
  <c r="BE94"/>
  <c r="BE150"/>
  <c i="16" r="J125"/>
  <c r="J66"/>
  <c r="BK458"/>
  <c r="J458"/>
  <c r="J72"/>
  <c i="17" r="J52"/>
  <c r="BE128"/>
  <c r="BE107"/>
  <c r="BE154"/>
  <c r="BE159"/>
  <c r="BE97"/>
  <c r="BE100"/>
  <c r="BE146"/>
  <c r="F55"/>
  <c r="BE132"/>
  <c r="BE136"/>
  <c r="BE141"/>
  <c r="BE163"/>
  <c r="BE104"/>
  <c i="16" r="F93"/>
  <c r="BE119"/>
  <c r="BE158"/>
  <c r="BE181"/>
  <c r="BE199"/>
  <c r="BE202"/>
  <c r="BE209"/>
  <c r="BE215"/>
  <c r="BE265"/>
  <c r="BE308"/>
  <c r="BE327"/>
  <c r="BE333"/>
  <c r="BE361"/>
  <c r="BE407"/>
  <c r="BE424"/>
  <c r="BE427"/>
  <c r="BE435"/>
  <c r="BE439"/>
  <c r="BE485"/>
  <c r="BE488"/>
  <c r="BE493"/>
  <c r="BE530"/>
  <c i="15" r="BK90"/>
  <c r="J90"/>
  <c i="16" r="E50"/>
  <c r="J90"/>
  <c r="BE339"/>
  <c r="BE359"/>
  <c r="BE385"/>
  <c r="BE413"/>
  <c r="BE455"/>
  <c r="BE478"/>
  <c r="BE98"/>
  <c r="BE107"/>
  <c r="BE175"/>
  <c r="BE219"/>
  <c r="BE223"/>
  <c r="BE227"/>
  <c r="BE261"/>
  <c r="BE298"/>
  <c r="BE335"/>
  <c r="BE341"/>
  <c r="BE345"/>
  <c r="BE347"/>
  <c r="BE349"/>
  <c r="BE400"/>
  <c r="BE409"/>
  <c r="BE446"/>
  <c r="BE504"/>
  <c r="BE528"/>
  <c r="BE126"/>
  <c r="BE148"/>
  <c r="BE251"/>
  <c r="BE258"/>
  <c r="BE270"/>
  <c r="BE383"/>
  <c r="BE419"/>
  <c r="BE475"/>
  <c r="BE501"/>
  <c r="BE509"/>
  <c r="BE512"/>
  <c r="BE134"/>
  <c r="BE166"/>
  <c r="BE279"/>
  <c r="BE364"/>
  <c r="BE366"/>
  <c r="BE379"/>
  <c r="BE394"/>
  <c r="BE398"/>
  <c r="BE421"/>
  <c r="BE467"/>
  <c r="BE116"/>
  <c r="BE196"/>
  <c r="BE231"/>
  <c r="BE234"/>
  <c r="BE275"/>
  <c r="BE323"/>
  <c r="BE329"/>
  <c r="BE353"/>
  <c r="BE370"/>
  <c r="BE376"/>
  <c r="BE460"/>
  <c r="BE496"/>
  <c r="BE520"/>
  <c r="BE524"/>
  <c r="BE187"/>
  <c r="BE193"/>
  <c r="BE287"/>
  <c r="BE294"/>
  <c r="BE301"/>
  <c r="BE305"/>
  <c r="BE314"/>
  <c r="BE317"/>
  <c r="BE321"/>
  <c r="BE441"/>
  <c r="BE470"/>
  <c r="BE517"/>
  <c r="BE290"/>
  <c r="BE355"/>
  <c r="BE388"/>
  <c r="BE392"/>
  <c r="BE403"/>
  <c r="BE415"/>
  <c i="14" r="J92"/>
  <c r="J65"/>
  <c i="15" r="E78"/>
  <c r="BE100"/>
  <c r="BE103"/>
  <c r="BE105"/>
  <c r="BE114"/>
  <c r="F87"/>
  <c r="BE97"/>
  <c r="BE110"/>
  <c r="BE131"/>
  <c r="BE118"/>
  <c r="BE124"/>
  <c r="J84"/>
  <c r="BE92"/>
  <c r="BE120"/>
  <c r="BE116"/>
  <c r="BE122"/>
  <c r="BE126"/>
  <c r="BE94"/>
  <c r="BE112"/>
  <c r="BE107"/>
  <c r="BE129"/>
  <c i="14" r="BE99"/>
  <c r="BE120"/>
  <c r="BE123"/>
  <c r="BE135"/>
  <c r="BE137"/>
  <c r="BE143"/>
  <c r="E50"/>
  <c r="BE96"/>
  <c r="BE111"/>
  <c r="BE147"/>
  <c r="BE153"/>
  <c r="BE186"/>
  <c r="F87"/>
  <c r="BE108"/>
  <c r="BE133"/>
  <c r="BE141"/>
  <c r="BE180"/>
  <c i="13" r="J95"/>
  <c r="J65"/>
  <c i="14" r="BE102"/>
  <c r="BE105"/>
  <c r="BE114"/>
  <c r="BE129"/>
  <c r="BE157"/>
  <c r="BE160"/>
  <c r="BE165"/>
  <c r="BE170"/>
  <c r="BE175"/>
  <c r="BE126"/>
  <c r="BE145"/>
  <c r="BE149"/>
  <c r="BE151"/>
  <c r="J56"/>
  <c r="BE93"/>
  <c r="BE117"/>
  <c r="BE139"/>
  <c r="BE155"/>
  <c i="13" r="E81"/>
  <c r="BE128"/>
  <c r="BE136"/>
  <c i="12" r="BK93"/>
  <c r="BK309"/>
  <c r="J309"/>
  <c r="J69"/>
  <c i="13" r="BE117"/>
  <c r="BE142"/>
  <c r="BE261"/>
  <c r="BE113"/>
  <c r="BE152"/>
  <c r="BE157"/>
  <c r="BE241"/>
  <c r="J56"/>
  <c r="F90"/>
  <c r="BE214"/>
  <c r="BE220"/>
  <c r="BE225"/>
  <c r="BE121"/>
  <c r="BE162"/>
  <c r="BE186"/>
  <c r="BE229"/>
  <c r="BE264"/>
  <c r="BE208"/>
  <c r="BE251"/>
  <c r="BE254"/>
  <c r="BE257"/>
  <c r="BE180"/>
  <c r="BE191"/>
  <c r="BE194"/>
  <c r="BE201"/>
  <c r="BE268"/>
  <c r="BE96"/>
  <c r="BE100"/>
  <c r="BE106"/>
  <c r="BE146"/>
  <c r="BE164"/>
  <c r="BE169"/>
  <c r="BE174"/>
  <c r="BE235"/>
  <c r="BE247"/>
  <c i="12" r="BE95"/>
  <c r="BE111"/>
  <c r="BE137"/>
  <c r="BE140"/>
  <c r="BE143"/>
  <c r="BE214"/>
  <c r="BE294"/>
  <c r="BE338"/>
  <c r="BE341"/>
  <c r="BE129"/>
  <c r="BE152"/>
  <c r="BE183"/>
  <c r="BE211"/>
  <c r="BE216"/>
  <c r="BE223"/>
  <c r="BE246"/>
  <c r="BE301"/>
  <c i="11" r="J95"/>
  <c r="J65"/>
  <c i="12" r="E80"/>
  <c r="BE117"/>
  <c r="BE190"/>
  <c r="BE276"/>
  <c r="BE323"/>
  <c r="BE330"/>
  <c r="BE333"/>
  <c r="J56"/>
  <c r="BE161"/>
  <c r="BE178"/>
  <c r="BE202"/>
  <c r="BE219"/>
  <c r="BE252"/>
  <c r="BE255"/>
  <c r="BE259"/>
  <c r="BE261"/>
  <c r="BE288"/>
  <c r="BE291"/>
  <c r="BE306"/>
  <c r="BE146"/>
  <c r="BE157"/>
  <c r="BE187"/>
  <c r="BE225"/>
  <c r="BE243"/>
  <c r="BE274"/>
  <c r="BE165"/>
  <c r="BE200"/>
  <c r="BE229"/>
  <c r="BE232"/>
  <c r="BE234"/>
  <c r="BE237"/>
  <c r="BE250"/>
  <c r="BE267"/>
  <c r="BE286"/>
  <c r="BE315"/>
  <c r="BE326"/>
  <c r="F59"/>
  <c r="BE125"/>
  <c r="BE133"/>
  <c r="BE193"/>
  <c r="BE265"/>
  <c r="BE270"/>
  <c r="BE280"/>
  <c r="BE282"/>
  <c r="BE318"/>
  <c r="BE101"/>
  <c r="BE205"/>
  <c r="BE311"/>
  <c i="11" r="E50"/>
  <c r="F90"/>
  <c r="BE262"/>
  <c r="BE267"/>
  <c r="BE306"/>
  <c r="BE310"/>
  <c r="BE374"/>
  <c r="BE381"/>
  <c r="BE398"/>
  <c r="BE416"/>
  <c r="BE449"/>
  <c r="BE475"/>
  <c i="10" r="J94"/>
  <c r="J65"/>
  <c i="11" r="BE96"/>
  <c r="BE100"/>
  <c r="BE104"/>
  <c r="BE108"/>
  <c r="BE112"/>
  <c r="BE124"/>
  <c r="BE132"/>
  <c r="BE211"/>
  <c r="BE250"/>
  <c r="BE284"/>
  <c r="BE313"/>
  <c r="BE366"/>
  <c r="BE405"/>
  <c r="BE453"/>
  <c r="BE462"/>
  <c r="BE481"/>
  <c r="BE120"/>
  <c r="BE150"/>
  <c r="BE181"/>
  <c r="BE218"/>
  <c r="BE236"/>
  <c r="BE318"/>
  <c r="BE383"/>
  <c r="BE392"/>
  <c r="BE407"/>
  <c r="BE430"/>
  <c r="BE434"/>
  <c r="BE441"/>
  <c r="BE445"/>
  <c r="BE184"/>
  <c r="BE199"/>
  <c r="BE244"/>
  <c r="BE324"/>
  <c r="BE327"/>
  <c r="BE330"/>
  <c r="BE332"/>
  <c r="BE468"/>
  <c r="BE472"/>
  <c r="J87"/>
  <c r="BE215"/>
  <c r="BE239"/>
  <c r="BE302"/>
  <c r="BE364"/>
  <c r="BE390"/>
  <c r="BE422"/>
  <c r="BE457"/>
  <c r="BE233"/>
  <c r="BE254"/>
  <c r="BE272"/>
  <c r="BE279"/>
  <c r="BE290"/>
  <c r="BE339"/>
  <c r="BE346"/>
  <c r="BE353"/>
  <c r="BE360"/>
  <c r="BE410"/>
  <c r="BE437"/>
  <c r="BE478"/>
  <c r="BE116"/>
  <c r="BE141"/>
  <c r="BE156"/>
  <c r="BE166"/>
  <c r="BE172"/>
  <c r="BE193"/>
  <c r="BE207"/>
  <c r="BE247"/>
  <c r="BE294"/>
  <c r="BE298"/>
  <c r="BE465"/>
  <c r="BE203"/>
  <c r="BE259"/>
  <c r="BE372"/>
  <c r="BE485"/>
  <c i="10" r="F59"/>
  <c i="9" r="J102"/>
  <c r="J69"/>
  <c i="10" r="E80"/>
  <c r="BE139"/>
  <c r="BE171"/>
  <c r="BE176"/>
  <c r="BE152"/>
  <c r="BE161"/>
  <c r="BE164"/>
  <c r="BE195"/>
  <c r="BE197"/>
  <c r="BE95"/>
  <c r="BE101"/>
  <c r="BE110"/>
  <c r="BE136"/>
  <c r="BE187"/>
  <c r="BE193"/>
  <c r="J56"/>
  <c r="BE104"/>
  <c r="BE118"/>
  <c r="BE143"/>
  <c r="BE178"/>
  <c r="BE155"/>
  <c r="BE125"/>
  <c r="BE130"/>
  <c r="BE146"/>
  <c r="BE185"/>
  <c r="BE200"/>
  <c r="BE203"/>
  <c i="9" r="BE121"/>
  <c r="BE162"/>
  <c r="BE207"/>
  <c r="BE210"/>
  <c r="BE237"/>
  <c r="BE247"/>
  <c r="E52"/>
  <c r="BE103"/>
  <c r="BE159"/>
  <c r="BE197"/>
  <c r="BE222"/>
  <c r="BE232"/>
  <c r="BE235"/>
  <c r="F97"/>
  <c r="BE115"/>
  <c r="BE118"/>
  <c r="BE149"/>
  <c r="BE165"/>
  <c r="BE184"/>
  <c r="BE225"/>
  <c r="BE127"/>
  <c r="BE181"/>
  <c r="BE228"/>
  <c i="8" r="BK109"/>
  <c r="J109"/>
  <c r="J69"/>
  <c i="9" r="J60"/>
  <c r="BE109"/>
  <c r="BE112"/>
  <c r="BE146"/>
  <c r="BE178"/>
  <c r="BE243"/>
  <c r="BE245"/>
  <c r="BE106"/>
  <c r="BE172"/>
  <c r="BE204"/>
  <c r="BE130"/>
  <c r="BE133"/>
  <c r="BE175"/>
  <c r="BE187"/>
  <c r="BE213"/>
  <c r="BE124"/>
  <c r="BE136"/>
  <c r="BE139"/>
  <c r="BE143"/>
  <c r="BE152"/>
  <c r="BE156"/>
  <c r="BE169"/>
  <c r="BE190"/>
  <c r="BE194"/>
  <c r="BE200"/>
  <c r="BE216"/>
  <c r="BE219"/>
  <c r="BE239"/>
  <c r="BE241"/>
  <c i="7" r="BK104"/>
  <c r="BK103"/>
  <c r="BK102"/>
  <c r="J102"/>
  <c i="8" r="F104"/>
  <c r="BE123"/>
  <c r="BE126"/>
  <c r="BE144"/>
  <c r="BE204"/>
  <c r="BE219"/>
  <c r="BE240"/>
  <c r="BE246"/>
  <c r="BE269"/>
  <c r="BE272"/>
  <c r="BE281"/>
  <c r="BE303"/>
  <c r="BE315"/>
  <c r="BE321"/>
  <c r="BE342"/>
  <c r="BE372"/>
  <c r="BE403"/>
  <c r="BE413"/>
  <c r="BE422"/>
  <c r="BE447"/>
  <c r="BE462"/>
  <c r="BE466"/>
  <c r="BE475"/>
  <c r="BE484"/>
  <c r="BE487"/>
  <c r="BE496"/>
  <c r="BE520"/>
  <c r="BE526"/>
  <c r="BE532"/>
  <c r="BE563"/>
  <c r="BE569"/>
  <c r="BE590"/>
  <c r="BE615"/>
  <c r="BE624"/>
  <c r="BE668"/>
  <c r="BE681"/>
  <c r="BE688"/>
  <c r="BE690"/>
  <c r="BE707"/>
  <c r="BE714"/>
  <c r="BE120"/>
  <c r="BE135"/>
  <c r="BE141"/>
  <c r="BE150"/>
  <c r="BE165"/>
  <c r="BE192"/>
  <c r="BE195"/>
  <c r="BE201"/>
  <c r="BE207"/>
  <c r="BE216"/>
  <c r="BE228"/>
  <c r="BE249"/>
  <c r="BE256"/>
  <c r="BE278"/>
  <c r="BE284"/>
  <c r="BE294"/>
  <c r="BE327"/>
  <c r="BE366"/>
  <c r="BE388"/>
  <c r="BE391"/>
  <c r="BE397"/>
  <c r="BE400"/>
  <c r="BE416"/>
  <c r="BE429"/>
  <c r="BE450"/>
  <c r="BE456"/>
  <c r="BE493"/>
  <c r="BE523"/>
  <c r="BE541"/>
  <c r="BE581"/>
  <c r="BE584"/>
  <c r="BE593"/>
  <c r="BE606"/>
  <c r="BE618"/>
  <c r="BE636"/>
  <c r="BE641"/>
  <c r="BE650"/>
  <c r="BE656"/>
  <c r="BE659"/>
  <c r="BE684"/>
  <c r="BE694"/>
  <c r="BE702"/>
  <c r="BE709"/>
  <c r="BE728"/>
  <c r="E93"/>
  <c r="BE114"/>
  <c r="BE132"/>
  <c r="BE153"/>
  <c r="BE156"/>
  <c r="BE159"/>
  <c r="BE162"/>
  <c r="BE177"/>
  <c r="BE186"/>
  <c r="BE198"/>
  <c r="BE210"/>
  <c r="BE222"/>
  <c r="BE225"/>
  <c r="BE231"/>
  <c r="BE266"/>
  <c r="BE336"/>
  <c r="BE357"/>
  <c r="BE369"/>
  <c r="BE385"/>
  <c r="BE419"/>
  <c r="BE425"/>
  <c r="BE435"/>
  <c r="BE469"/>
  <c r="BE478"/>
  <c r="BE490"/>
  <c r="BE499"/>
  <c r="BE508"/>
  <c r="BE514"/>
  <c r="BE529"/>
  <c r="BE535"/>
  <c r="BE538"/>
  <c r="BE575"/>
  <c r="BE578"/>
  <c r="BE587"/>
  <c r="BE609"/>
  <c r="BE612"/>
  <c r="BE647"/>
  <c r="BE662"/>
  <c r="BE665"/>
  <c r="BE686"/>
  <c r="BE705"/>
  <c r="BE712"/>
  <c r="BE720"/>
  <c r="J60"/>
  <c r="BE129"/>
  <c r="BE243"/>
  <c r="BE306"/>
  <c r="BE354"/>
  <c r="BE394"/>
  <c r="BE472"/>
  <c r="BE511"/>
  <c r="BE550"/>
  <c r="BE554"/>
  <c r="BE557"/>
  <c r="BE560"/>
  <c r="BE603"/>
  <c r="BE671"/>
  <c r="BE725"/>
  <c r="BE117"/>
  <c r="BE147"/>
  <c r="BE168"/>
  <c r="BE171"/>
  <c r="BE174"/>
  <c r="BE183"/>
  <c r="BE189"/>
  <c r="BE213"/>
  <c r="BE237"/>
  <c r="BE260"/>
  <c r="BE275"/>
  <c r="BE288"/>
  <c r="BE300"/>
  <c r="BE318"/>
  <c r="BE324"/>
  <c r="BE330"/>
  <c r="BE339"/>
  <c r="BE351"/>
  <c r="BE382"/>
  <c r="BE410"/>
  <c r="BE432"/>
  <c r="BE438"/>
  <c r="BE441"/>
  <c r="BE459"/>
  <c r="BE505"/>
  <c r="BE547"/>
  <c r="BE572"/>
  <c r="BE599"/>
  <c r="BE627"/>
  <c r="BE630"/>
  <c r="BE638"/>
  <c r="BE653"/>
  <c r="BE697"/>
  <c r="BE699"/>
  <c r="BE717"/>
  <c r="BE723"/>
  <c r="BE730"/>
  <c r="BE111"/>
  <c r="BE138"/>
  <c r="BE180"/>
  <c r="BE234"/>
  <c r="BE253"/>
  <c r="BE263"/>
  <c r="BE291"/>
  <c r="BE297"/>
  <c r="BE309"/>
  <c r="BE312"/>
  <c r="BE333"/>
  <c r="BE345"/>
  <c r="BE348"/>
  <c r="BE360"/>
  <c r="BE363"/>
  <c r="BE375"/>
  <c r="BE378"/>
  <c r="BE406"/>
  <c r="BE444"/>
  <c r="BE453"/>
  <c r="BE481"/>
  <c r="BE502"/>
  <c r="BE517"/>
  <c r="BE544"/>
  <c r="BE566"/>
  <c r="BE596"/>
  <c r="BE621"/>
  <c r="BE633"/>
  <c r="BE644"/>
  <c r="BE674"/>
  <c r="BE677"/>
  <c r="BE692"/>
  <c i="7" r="BE133"/>
  <c r="BE145"/>
  <c r="BE148"/>
  <c r="BE151"/>
  <c r="BE217"/>
  <c r="BE236"/>
  <c r="BE263"/>
  <c r="BE266"/>
  <c r="BE269"/>
  <c r="BE272"/>
  <c r="BE279"/>
  <c r="BE281"/>
  <c r="BE304"/>
  <c i="6" r="BK94"/>
  <c r="BK93"/>
  <c r="J93"/>
  <c i="7" r="E52"/>
  <c r="BE129"/>
  <c r="BE135"/>
  <c r="BE137"/>
  <c r="BE139"/>
  <c r="BE141"/>
  <c r="BE208"/>
  <c r="BE211"/>
  <c r="BE214"/>
  <c r="BE248"/>
  <c r="BE251"/>
  <c r="BE254"/>
  <c r="BE257"/>
  <c r="BE260"/>
  <c r="BE276"/>
  <c r="BE286"/>
  <c r="BE289"/>
  <c r="BE291"/>
  <c r="BE294"/>
  <c r="BE296"/>
  <c r="BE299"/>
  <c r="BE301"/>
  <c r="BE328"/>
  <c r="F63"/>
  <c r="BE106"/>
  <c r="BE109"/>
  <c r="BE111"/>
  <c r="BE127"/>
  <c r="BE131"/>
  <c r="BE187"/>
  <c r="BE190"/>
  <c r="BE221"/>
  <c r="BE224"/>
  <c r="BE233"/>
  <c r="BE310"/>
  <c r="BE313"/>
  <c r="BE346"/>
  <c r="BE358"/>
  <c r="BE378"/>
  <c r="BE393"/>
  <c r="BE396"/>
  <c r="BE399"/>
  <c r="BE403"/>
  <c r="BE143"/>
  <c r="BE154"/>
  <c r="BE168"/>
  <c r="BE171"/>
  <c r="BE174"/>
  <c r="BE177"/>
  <c r="BE180"/>
  <c r="BE284"/>
  <c r="BE316"/>
  <c r="BE320"/>
  <c r="BE323"/>
  <c r="BE326"/>
  <c r="BE340"/>
  <c r="BE352"/>
  <c r="BE381"/>
  <c r="BE390"/>
  <c r="J96"/>
  <c r="BE184"/>
  <c r="BE202"/>
  <c r="BE205"/>
  <c r="BE307"/>
  <c r="BE361"/>
  <c r="BE367"/>
  <c r="BE156"/>
  <c r="BE159"/>
  <c r="BE162"/>
  <c r="BE165"/>
  <c r="BE193"/>
  <c r="BE196"/>
  <c r="BE199"/>
  <c r="BE239"/>
  <c r="BE242"/>
  <c r="BE245"/>
  <c r="BE337"/>
  <c r="BE343"/>
  <c r="BE365"/>
  <c r="BE375"/>
  <c r="BE384"/>
  <c r="BE113"/>
  <c r="BE115"/>
  <c r="BE117"/>
  <c r="BE119"/>
  <c r="BE121"/>
  <c r="BE123"/>
  <c r="BE125"/>
  <c r="BE227"/>
  <c r="BE230"/>
  <c r="BE330"/>
  <c r="BE334"/>
  <c r="BE349"/>
  <c r="BE355"/>
  <c r="BE369"/>
  <c r="BE371"/>
  <c r="BE387"/>
  <c r="BE401"/>
  <c i="6" r="F63"/>
  <c r="BE96"/>
  <c r="BE99"/>
  <c r="BE150"/>
  <c r="BE153"/>
  <c r="BE156"/>
  <c r="BE159"/>
  <c r="BE180"/>
  <c r="BE183"/>
  <c r="BE231"/>
  <c r="BE237"/>
  <c r="BE240"/>
  <c r="BE270"/>
  <c r="BE286"/>
  <c i="5" r="BK97"/>
  <c r="J97"/>
  <c i="6" r="E52"/>
  <c r="BE186"/>
  <c r="BE189"/>
  <c r="BE204"/>
  <c r="BE228"/>
  <c r="BE234"/>
  <c r="BE249"/>
  <c r="BE261"/>
  <c r="BE264"/>
  <c r="BE168"/>
  <c r="BE171"/>
  <c r="BE201"/>
  <c r="BE276"/>
  <c r="BE282"/>
  <c r="BE102"/>
  <c r="BE105"/>
  <c r="BE108"/>
  <c r="BE111"/>
  <c r="BE114"/>
  <c r="BE258"/>
  <c r="BE279"/>
  <c r="BE198"/>
  <c r="BE252"/>
  <c r="J87"/>
  <c r="BE162"/>
  <c r="BE174"/>
  <c r="BE177"/>
  <c r="BE195"/>
  <c r="BE207"/>
  <c r="BE210"/>
  <c r="BE213"/>
  <c r="BE216"/>
  <c r="BE222"/>
  <c r="BE267"/>
  <c r="BE138"/>
  <c r="BE141"/>
  <c r="BE144"/>
  <c r="BE147"/>
  <c r="BE165"/>
  <c r="BE219"/>
  <c r="BE243"/>
  <c r="BE246"/>
  <c r="BE117"/>
  <c r="BE120"/>
  <c r="BE123"/>
  <c r="BE126"/>
  <c r="BE129"/>
  <c r="BE132"/>
  <c r="BE135"/>
  <c r="BE192"/>
  <c r="BE225"/>
  <c r="BE255"/>
  <c r="BE273"/>
  <c r="BE284"/>
  <c i="4" r="J216"/>
  <c r="J74"/>
  <c i="5" r="E52"/>
  <c r="BE99"/>
  <c r="BE102"/>
  <c r="BE105"/>
  <c r="BE199"/>
  <c r="BE280"/>
  <c r="BE293"/>
  <c r="BE296"/>
  <c r="BE308"/>
  <c r="BE311"/>
  <c r="BE314"/>
  <c r="J60"/>
  <c r="BE132"/>
  <c r="BE135"/>
  <c r="BE138"/>
  <c r="BE187"/>
  <c r="BE190"/>
  <c r="BE193"/>
  <c r="BE274"/>
  <c r="BE277"/>
  <c r="BE329"/>
  <c r="BE332"/>
  <c r="BE341"/>
  <c r="BE344"/>
  <c r="BE387"/>
  <c r="BE129"/>
  <c r="BE229"/>
  <c r="BE338"/>
  <c r="BE366"/>
  <c r="BE393"/>
  <c r="BE412"/>
  <c r="BE418"/>
  <c i="4" r="J107"/>
  <c r="J69"/>
  <c i="5" r="BE141"/>
  <c r="BE220"/>
  <c r="BE232"/>
  <c r="BE235"/>
  <c r="BE259"/>
  <c r="BE262"/>
  <c r="BE271"/>
  <c r="BE326"/>
  <c r="BE335"/>
  <c r="BE396"/>
  <c r="BE424"/>
  <c r="BE108"/>
  <c r="BE111"/>
  <c r="BE114"/>
  <c r="BE120"/>
  <c r="BE126"/>
  <c r="BE178"/>
  <c r="BE181"/>
  <c r="BE184"/>
  <c r="BE238"/>
  <c r="BE241"/>
  <c r="BE244"/>
  <c r="BE247"/>
  <c r="BE265"/>
  <c r="BE268"/>
  <c r="BE347"/>
  <c r="BE350"/>
  <c r="BE353"/>
  <c r="BE356"/>
  <c r="BE360"/>
  <c r="BE363"/>
  <c r="BE390"/>
  <c r="BE399"/>
  <c r="BE403"/>
  <c r="BE117"/>
  <c r="BE175"/>
  <c r="BE202"/>
  <c r="BE205"/>
  <c r="BE208"/>
  <c r="BE211"/>
  <c r="BE214"/>
  <c r="BE217"/>
  <c r="BE223"/>
  <c r="BE226"/>
  <c r="BE250"/>
  <c r="BE253"/>
  <c r="BE317"/>
  <c r="BE320"/>
  <c r="BE323"/>
  <c r="BE372"/>
  <c r="BE375"/>
  <c r="BE378"/>
  <c r="BE381"/>
  <c r="BE384"/>
  <c r="BE406"/>
  <c r="BE420"/>
  <c r="BE422"/>
  <c r="F63"/>
  <c r="BE123"/>
  <c r="BE144"/>
  <c r="BE147"/>
  <c r="BE150"/>
  <c r="BE153"/>
  <c r="BE156"/>
  <c r="BE159"/>
  <c r="BE162"/>
  <c r="BE166"/>
  <c r="BE169"/>
  <c r="BE172"/>
  <c r="BE196"/>
  <c r="BE256"/>
  <c r="BE283"/>
  <c r="BE286"/>
  <c r="BE289"/>
  <c r="BE299"/>
  <c r="BE302"/>
  <c r="BE305"/>
  <c r="BE369"/>
  <c r="BE409"/>
  <c r="BE416"/>
  <c r="BE426"/>
  <c i="4" r="BE117"/>
  <c r="BE137"/>
  <c r="BE194"/>
  <c r="BE220"/>
  <c r="BE235"/>
  <c r="BE244"/>
  <c r="BE262"/>
  <c r="BE265"/>
  <c r="BE241"/>
  <c r="BE328"/>
  <c r="BE446"/>
  <c r="BE449"/>
  <c r="BE452"/>
  <c r="BE455"/>
  <c r="BE458"/>
  <c r="BE461"/>
  <c r="BE464"/>
  <c r="BE467"/>
  <c r="BE470"/>
  <c r="BE473"/>
  <c r="BE476"/>
  <c r="BE511"/>
  <c r="E91"/>
  <c r="BE148"/>
  <c r="BE157"/>
  <c r="BE160"/>
  <c r="BE169"/>
  <c r="BE185"/>
  <c r="BE191"/>
  <c r="BE200"/>
  <c r="BE203"/>
  <c r="BE206"/>
  <c r="BE210"/>
  <c r="BE322"/>
  <c r="BE325"/>
  <c r="BE379"/>
  <c r="BE397"/>
  <c r="BE400"/>
  <c r="BE403"/>
  <c r="BE406"/>
  <c r="BE479"/>
  <c r="BE546"/>
  <c r="BE567"/>
  <c r="BE570"/>
  <c r="BE586"/>
  <c r="BE602"/>
  <c r="BE631"/>
  <c r="BE640"/>
  <c i="3" r="J1326"/>
  <c r="J78"/>
  <c i="4" r="J99"/>
  <c r="F102"/>
  <c r="BE114"/>
  <c r="BE120"/>
  <c r="BE129"/>
  <c r="BE143"/>
  <c r="BE154"/>
  <c r="BE182"/>
  <c r="BE188"/>
  <c r="BE197"/>
  <c r="BE223"/>
  <c r="BE334"/>
  <c r="BE346"/>
  <c r="BE349"/>
  <c r="BE352"/>
  <c r="BE355"/>
  <c r="BE358"/>
  <c r="BE388"/>
  <c r="BE391"/>
  <c r="BE444"/>
  <c r="BE525"/>
  <c r="BE527"/>
  <c r="BE529"/>
  <c r="BE532"/>
  <c r="BE535"/>
  <c r="BE538"/>
  <c r="BE541"/>
  <c r="BE544"/>
  <c r="BE576"/>
  <c r="BE584"/>
  <c r="BE593"/>
  <c r="BE596"/>
  <c r="BE614"/>
  <c r="BE108"/>
  <c r="BE172"/>
  <c r="BE217"/>
  <c r="BE226"/>
  <c r="BE273"/>
  <c r="BE275"/>
  <c r="BE283"/>
  <c r="BE303"/>
  <c r="BE331"/>
  <c r="BE361"/>
  <c r="BE394"/>
  <c r="BE412"/>
  <c r="BE421"/>
  <c r="BE487"/>
  <c r="BE496"/>
  <c r="BE499"/>
  <c r="BE502"/>
  <c r="BE506"/>
  <c r="BE515"/>
  <c r="BE518"/>
  <c r="BE520"/>
  <c r="BE523"/>
  <c r="BE552"/>
  <c r="BE555"/>
  <c r="BE581"/>
  <c i="3" r="J124"/>
  <c r="J69"/>
  <c i="4" r="BE134"/>
  <c r="BE139"/>
  <c r="BE151"/>
  <c r="BE229"/>
  <c r="BE238"/>
  <c r="BE250"/>
  <c r="BE256"/>
  <c r="BE271"/>
  <c r="BE277"/>
  <c r="BE280"/>
  <c r="BE286"/>
  <c r="BE293"/>
  <c r="BE306"/>
  <c r="BE316"/>
  <c r="BE319"/>
  <c r="BE337"/>
  <c r="BE340"/>
  <c r="BE364"/>
  <c r="BE367"/>
  <c r="BE370"/>
  <c r="BE373"/>
  <c r="BE382"/>
  <c r="BE385"/>
  <c r="BE484"/>
  <c r="BE509"/>
  <c r="BE549"/>
  <c r="BE573"/>
  <c r="BE578"/>
  <c r="BE599"/>
  <c r="BE608"/>
  <c r="BE618"/>
  <c r="BE624"/>
  <c r="BE628"/>
  <c r="BE634"/>
  <c r="BE637"/>
  <c r="BE111"/>
  <c r="BE123"/>
  <c r="BE126"/>
  <c r="BE163"/>
  <c r="BE166"/>
  <c r="BE177"/>
  <c r="BE180"/>
  <c r="BE232"/>
  <c r="BE247"/>
  <c r="BE253"/>
  <c r="BE259"/>
  <c r="BE268"/>
  <c r="BE288"/>
  <c r="BE291"/>
  <c r="BE295"/>
  <c r="BE297"/>
  <c r="BE300"/>
  <c r="BE309"/>
  <c r="BE312"/>
  <c r="BE376"/>
  <c r="BE409"/>
  <c r="BE427"/>
  <c r="BE429"/>
  <c r="BE432"/>
  <c r="BE435"/>
  <c r="BE438"/>
  <c r="BE482"/>
  <c r="BE513"/>
  <c r="BE558"/>
  <c r="BE564"/>
  <c r="BE589"/>
  <c r="BE605"/>
  <c r="BE611"/>
  <c r="BE643"/>
  <c r="BE651"/>
  <c r="BE343"/>
  <c r="BE415"/>
  <c r="BE418"/>
  <c r="BE424"/>
  <c r="BE441"/>
  <c r="BE490"/>
  <c r="BE493"/>
  <c r="BE561"/>
  <c r="BE621"/>
  <c r="BE647"/>
  <c i="2" r="BK92"/>
  <c r="J92"/>
  <c r="J64"/>
  <c i="3" r="E52"/>
  <c r="BE142"/>
  <c r="BE149"/>
  <c r="BE164"/>
  <c r="BE170"/>
  <c r="BE253"/>
  <c r="BE317"/>
  <c r="BE340"/>
  <c r="BE431"/>
  <c r="BE486"/>
  <c r="BE602"/>
  <c r="BE676"/>
  <c r="BE814"/>
  <c r="BE845"/>
  <c r="BE849"/>
  <c r="BE856"/>
  <c r="BE950"/>
  <c r="BE1086"/>
  <c r="BE1140"/>
  <c r="BE1155"/>
  <c r="BE1165"/>
  <c r="BE1185"/>
  <c r="BE1192"/>
  <c r="BE1228"/>
  <c r="BE1263"/>
  <c r="BE1293"/>
  <c r="BE1784"/>
  <c r="BE1886"/>
  <c r="BE1951"/>
  <c r="J116"/>
  <c r="BE174"/>
  <c r="BE183"/>
  <c r="BE188"/>
  <c r="BE196"/>
  <c r="BE213"/>
  <c r="BE246"/>
  <c r="BE268"/>
  <c r="BE292"/>
  <c r="BE321"/>
  <c r="BE334"/>
  <c r="BE356"/>
  <c r="BE376"/>
  <c r="BE464"/>
  <c r="BE545"/>
  <c r="BE571"/>
  <c r="BE718"/>
  <c r="BE724"/>
  <c r="BE761"/>
  <c r="BE778"/>
  <c r="BE821"/>
  <c r="BE935"/>
  <c r="BE938"/>
  <c r="BE959"/>
  <c r="BE1113"/>
  <c r="BE1117"/>
  <c r="BE1152"/>
  <c r="BE1172"/>
  <c r="BE1240"/>
  <c r="BE1269"/>
  <c r="BE1275"/>
  <c r="BE1315"/>
  <c r="BE1327"/>
  <c r="BE1348"/>
  <c r="BE1367"/>
  <c r="BE1399"/>
  <c r="BE1404"/>
  <c r="BE1418"/>
  <c r="BE1422"/>
  <c r="BE1438"/>
  <c r="BE1489"/>
  <c r="BE1499"/>
  <c r="BE1552"/>
  <c r="BE1559"/>
  <c r="BE1589"/>
  <c r="BE1596"/>
  <c r="BE1624"/>
  <c r="BE1631"/>
  <c r="BE1638"/>
  <c r="BE1651"/>
  <c r="BE1670"/>
  <c r="BE1731"/>
  <c r="BE1757"/>
  <c r="BE1790"/>
  <c r="BE1796"/>
  <c r="BE1893"/>
  <c r="BE1921"/>
  <c r="BE1926"/>
  <c r="BE2079"/>
  <c r="BE2285"/>
  <c r="BE2290"/>
  <c r="BE2467"/>
  <c r="BE2507"/>
  <c r="BE2537"/>
  <c r="BE2549"/>
  <c r="BE2632"/>
  <c r="BE2718"/>
  <c r="BE2749"/>
  <c r="BE2756"/>
  <c r="BE2775"/>
  <c r="BE2781"/>
  <c r="BE2785"/>
  <c r="BE2801"/>
  <c r="BE2835"/>
  <c r="BE2839"/>
  <c r="BE2862"/>
  <c r="BE2868"/>
  <c r="BE2871"/>
  <c r="BE2877"/>
  <c r="BE2901"/>
  <c r="BE2978"/>
  <c r="BE3030"/>
  <c r="F119"/>
  <c r="BE178"/>
  <c r="BE257"/>
  <c r="BE280"/>
  <c r="BE328"/>
  <c r="BE350"/>
  <c r="BE367"/>
  <c r="BE391"/>
  <c r="BE424"/>
  <c r="BE525"/>
  <c r="BE535"/>
  <c r="BE565"/>
  <c r="BE577"/>
  <c r="BE701"/>
  <c r="BE704"/>
  <c r="BE707"/>
  <c r="BE739"/>
  <c r="BE920"/>
  <c r="BE928"/>
  <c r="BE982"/>
  <c r="BE1008"/>
  <c r="BE1053"/>
  <c r="BE1108"/>
  <c r="BE1135"/>
  <c r="BE1146"/>
  <c r="BE1159"/>
  <c r="BE1178"/>
  <c r="BE1188"/>
  <c r="BE1195"/>
  <c r="BE1223"/>
  <c r="BE1287"/>
  <c r="BE1318"/>
  <c r="BE1341"/>
  <c r="BE1352"/>
  <c r="BE1377"/>
  <c r="BE1409"/>
  <c r="BE1432"/>
  <c r="BE1480"/>
  <c r="BE1493"/>
  <c r="BE1545"/>
  <c r="BE1555"/>
  <c r="BE1583"/>
  <c r="BE1603"/>
  <c r="BE1618"/>
  <c r="BE1688"/>
  <c r="BE1764"/>
  <c r="BE1809"/>
  <c r="BE1812"/>
  <c r="BE1818"/>
  <c r="BE1853"/>
  <c r="BE1861"/>
  <c r="BE1932"/>
  <c r="BE1997"/>
  <c r="BE2009"/>
  <c r="BE2021"/>
  <c r="BE2027"/>
  <c r="BE2115"/>
  <c r="BE2151"/>
  <c r="BE2187"/>
  <c r="BE2203"/>
  <c r="BE2225"/>
  <c r="BE2250"/>
  <c r="BE2258"/>
  <c r="BE2275"/>
  <c r="BE2346"/>
  <c r="BE2396"/>
  <c r="BE2487"/>
  <c r="BE2649"/>
  <c r="BE2685"/>
  <c r="BE2702"/>
  <c r="BE2725"/>
  <c r="BE2778"/>
  <c r="BE2858"/>
  <c r="BE2883"/>
  <c r="BE2938"/>
  <c r="BE2945"/>
  <c r="BE2987"/>
  <c r="BE3128"/>
  <c r="BE125"/>
  <c r="BE203"/>
  <c r="BE238"/>
  <c r="BE264"/>
  <c r="BE346"/>
  <c r="BE406"/>
  <c r="BE655"/>
  <c r="BE658"/>
  <c r="BE665"/>
  <c r="BE681"/>
  <c r="BE730"/>
  <c r="BE742"/>
  <c r="BE767"/>
  <c r="BE781"/>
  <c r="BE804"/>
  <c r="BE811"/>
  <c r="BE817"/>
  <c r="BE917"/>
  <c r="BE944"/>
  <c r="BE991"/>
  <c r="BE1034"/>
  <c r="BE1056"/>
  <c r="BE1089"/>
  <c r="BE1123"/>
  <c r="BE1182"/>
  <c r="BE1211"/>
  <c r="BE1220"/>
  <c r="BE1234"/>
  <c r="BE1254"/>
  <c r="BE1305"/>
  <c r="BE1386"/>
  <c r="BE1442"/>
  <c r="BE1571"/>
  <c r="BE1577"/>
  <c r="BE1682"/>
  <c r="BE1720"/>
  <c r="BE1725"/>
  <c r="BE1739"/>
  <c r="BE1771"/>
  <c r="BE1774"/>
  <c r="BE1803"/>
  <c r="BE1824"/>
  <c r="BE1837"/>
  <c r="BE1845"/>
  <c r="BE1911"/>
  <c r="BE1916"/>
  <c r="BE1937"/>
  <c r="BE2043"/>
  <c r="BE2067"/>
  <c r="BE2091"/>
  <c r="BE2190"/>
  <c r="BE2234"/>
  <c r="BE2317"/>
  <c r="BE2326"/>
  <c r="BE2558"/>
  <c r="BE2562"/>
  <c r="BE2612"/>
  <c r="BE2641"/>
  <c r="BE2670"/>
  <c r="BE2695"/>
  <c r="BE2714"/>
  <c r="BE2739"/>
  <c r="BE2752"/>
  <c r="BE2762"/>
  <c r="BE2769"/>
  <c r="BE2791"/>
  <c r="BE2804"/>
  <c r="BE2808"/>
  <c r="BE2847"/>
  <c r="BE2851"/>
  <c r="BE2880"/>
  <c r="BE2898"/>
  <c r="BE2942"/>
  <c r="BE2968"/>
  <c r="BE3110"/>
  <c r="BE3114"/>
  <c r="BE1281"/>
  <c r="BE2033"/>
  <c r="BE2055"/>
  <c r="BE2103"/>
  <c r="BE2127"/>
  <c r="BE2169"/>
  <c r="BE2194"/>
  <c r="BE2212"/>
  <c r="BE2242"/>
  <c r="BE2265"/>
  <c r="BE2300"/>
  <c r="BE2335"/>
  <c r="BE2365"/>
  <c r="BE2383"/>
  <c r="BE2389"/>
  <c r="BE2457"/>
  <c r="BE2497"/>
  <c r="BE2514"/>
  <c r="BE2521"/>
  <c r="BE2531"/>
  <c r="BE2543"/>
  <c r="BE2606"/>
  <c r="BE2679"/>
  <c r="BE2688"/>
  <c r="BE2711"/>
  <c r="BE2742"/>
  <c r="BE2765"/>
  <c r="BE192"/>
  <c r="BE200"/>
  <c r="BE223"/>
  <c r="BE227"/>
  <c r="BE273"/>
  <c r="BE311"/>
  <c r="BE361"/>
  <c r="BE382"/>
  <c r="BE385"/>
  <c r="BE421"/>
  <c r="BE445"/>
  <c r="BE555"/>
  <c r="BE583"/>
  <c r="BE713"/>
  <c r="BE733"/>
  <c r="BE827"/>
  <c r="BE839"/>
  <c r="BE842"/>
  <c r="BE956"/>
  <c r="BE974"/>
  <c r="BE993"/>
  <c r="BE1011"/>
  <c r="BE1019"/>
  <c r="BE1040"/>
  <c r="BE1068"/>
  <c r="BE1079"/>
  <c r="BE1216"/>
  <c r="BE1248"/>
  <c r="BE1260"/>
  <c r="BE1311"/>
  <c r="BE1322"/>
  <c r="BE1337"/>
  <c r="BE1380"/>
  <c r="BE1461"/>
  <c r="BE1513"/>
  <c r="BE1519"/>
  <c r="BE1612"/>
  <c r="BE1645"/>
  <c r="BE1654"/>
  <c r="BE1657"/>
  <c r="BE1660"/>
  <c r="BE1675"/>
  <c r="BE1678"/>
  <c r="BE1693"/>
  <c r="BE1710"/>
  <c r="BE1733"/>
  <c r="BE1778"/>
  <c r="BE1899"/>
  <c r="BE1957"/>
  <c r="BE2178"/>
  <c r="BE2219"/>
  <c r="BE2232"/>
  <c r="BE2371"/>
  <c r="BE2377"/>
  <c r="BE2425"/>
  <c r="BE2477"/>
  <c r="BE2546"/>
  <c r="BE2588"/>
  <c r="BE2657"/>
  <c r="BE2890"/>
  <c r="BE2905"/>
  <c r="BE2965"/>
  <c r="BE2981"/>
  <c r="BE2984"/>
  <c r="BE3014"/>
  <c r="BE3027"/>
  <c r="BE3096"/>
  <c r="BE3123"/>
  <c r="BE231"/>
  <c r="BE235"/>
  <c r="BE286"/>
  <c r="BE508"/>
  <c r="BE511"/>
  <c r="BE517"/>
  <c r="BE639"/>
  <c r="BE647"/>
  <c r="BE693"/>
  <c r="BE696"/>
  <c r="BE748"/>
  <c r="BE790"/>
  <c r="BE793"/>
  <c r="BE1130"/>
  <c r="BE1298"/>
  <c r="BE1308"/>
  <c r="BE1362"/>
  <c r="BE1374"/>
  <c r="BE1389"/>
  <c r="BE1393"/>
  <c r="BE1428"/>
  <c r="BE1450"/>
  <c r="BE1453"/>
  <c r="BE1464"/>
  <c r="BE1467"/>
  <c r="BE1471"/>
  <c r="BE1483"/>
  <c r="BE1508"/>
  <c r="BE1522"/>
  <c r="BE1526"/>
  <c r="BE1539"/>
  <c r="BE1565"/>
  <c r="BE1592"/>
  <c r="BE1648"/>
  <c r="BE1663"/>
  <c r="BE1666"/>
  <c r="BE1806"/>
  <c r="BE1830"/>
  <c r="BE1833"/>
  <c r="BE1870"/>
  <c r="BE1906"/>
  <c r="BE1942"/>
  <c r="BE1962"/>
  <c r="BE1968"/>
  <c r="BE1973"/>
  <c r="BE1978"/>
  <c r="BE1981"/>
  <c r="BE1987"/>
  <c r="BE2003"/>
  <c r="BE2015"/>
  <c r="BE2139"/>
  <c r="BE2160"/>
  <c r="BE2308"/>
  <c r="BE2355"/>
  <c r="BE2409"/>
  <c r="BE2441"/>
  <c r="BE2540"/>
  <c r="BE2552"/>
  <c r="BE2555"/>
  <c r="BE2594"/>
  <c r="BE2625"/>
  <c r="BE2732"/>
  <c r="BE2797"/>
  <c r="BE2921"/>
  <c i="2" r="F59"/>
  <c r="BE114"/>
  <c r="BE154"/>
  <c r="BE161"/>
  <c r="BE187"/>
  <c r="BE191"/>
  <c r="BE203"/>
  <c r="BE207"/>
  <c r="BE210"/>
  <c r="E50"/>
  <c r="BE106"/>
  <c r="J85"/>
  <c r="BE94"/>
  <c r="BE200"/>
  <c r="BE127"/>
  <c r="BE174"/>
  <c r="BE176"/>
  <c r="BE178"/>
  <c r="BE180"/>
  <c r="BE122"/>
  <c r="BE163"/>
  <c r="BE165"/>
  <c r="BE168"/>
  <c r="BE182"/>
  <c r="BE184"/>
  <c r="BE195"/>
  <c r="BE221"/>
  <c r="BE225"/>
  <c r="BE135"/>
  <c r="BE139"/>
  <c r="BE147"/>
  <c r="BE100"/>
  <c r="BE213"/>
  <c r="BE217"/>
  <c i="17" r="F37"/>
  <c i="1" r="BD72"/>
  <c i="2" r="F38"/>
  <c i="1" r="BC56"/>
  <c i="15" r="F36"/>
  <c i="1" r="BA70"/>
  <c i="17" r="F36"/>
  <c i="1" r="BC72"/>
  <c i="8" r="F40"/>
  <c i="1" r="BC63"/>
  <c i="8" r="F39"/>
  <c i="1" r="BB63"/>
  <c i="5" r="F40"/>
  <c i="1" r="BC60"/>
  <c i="10" r="J36"/>
  <c i="1" r="AW65"/>
  <c i="13" r="F37"/>
  <c i="1" r="BB68"/>
  <c r="AS55"/>
  <c r="AS54"/>
  <c i="8" r="F41"/>
  <c i="1" r="BD63"/>
  <c i="6" r="F39"/>
  <c i="1" r="BB61"/>
  <c i="7" r="F39"/>
  <c i="1" r="BB62"/>
  <c i="12" r="J36"/>
  <c i="1" r="AW67"/>
  <c i="15" r="F39"/>
  <c i="1" r="BD70"/>
  <c i="3" r="J38"/>
  <c i="1" r="AW58"/>
  <c i="16" r="F36"/>
  <c i="1" r="BA71"/>
  <c i="10" r="F36"/>
  <c i="1" r="BA65"/>
  <c i="11" r="F38"/>
  <c i="1" r="BC66"/>
  <c i="14" r="J36"/>
  <c i="1" r="AW69"/>
  <c i="10" r="F38"/>
  <c i="1" r="BC65"/>
  <c i="15" r="J32"/>
  <c i="17" r="F34"/>
  <c i="1" r="BA72"/>
  <c i="2" r="F36"/>
  <c i="1" r="BA56"/>
  <c i="2" r="J36"/>
  <c i="1" r="AW56"/>
  <c i="4" r="F41"/>
  <c i="1" r="BD59"/>
  <c i="6" r="J34"/>
  <c i="7" r="F41"/>
  <c i="1" r="BD62"/>
  <c i="4" r="J38"/>
  <c i="1" r="AW59"/>
  <c i="11" r="F37"/>
  <c i="1" r="BB66"/>
  <c i="13" r="J36"/>
  <c i="1" r="AW68"/>
  <c i="15" r="F38"/>
  <c i="1" r="BC70"/>
  <c i="16" r="J36"/>
  <c i="1" r="AW71"/>
  <c i="10" r="F39"/>
  <c i="1" r="BD65"/>
  <c i="7" r="J34"/>
  <c i="9" r="F39"/>
  <c i="1" r="BB64"/>
  <c i="17" r="J34"/>
  <c i="1" r="AW72"/>
  <c i="17" r="F35"/>
  <c i="1" r="BB72"/>
  <c i="9" r="F38"/>
  <c i="1" r="BA64"/>
  <c i="12" r="F39"/>
  <c i="1" r="BD67"/>
  <c i="16" r="F39"/>
  <c i="1" r="BD71"/>
  <c i="6" r="F38"/>
  <c i="1" r="BA61"/>
  <c i="9" r="F40"/>
  <c i="1" r="BC64"/>
  <c i="15" r="F37"/>
  <c i="1" r="BB70"/>
  <c i="16" r="F38"/>
  <c i="1" r="BC71"/>
  <c i="6" r="F41"/>
  <c i="1" r="BD61"/>
  <c i="8" r="F38"/>
  <c i="1" r="BA63"/>
  <c i="5" r="F39"/>
  <c i="1" r="BB60"/>
  <c i="6" r="J38"/>
  <c i="1" r="AW61"/>
  <c i="8" r="J38"/>
  <c i="1" r="AW63"/>
  <c i="10" r="F37"/>
  <c i="1" r="BB65"/>
  <c i="3" r="F38"/>
  <c i="1" r="BA58"/>
  <c i="9" r="J38"/>
  <c i="1" r="AW64"/>
  <c i="12" r="F37"/>
  <c i="1" r="BB67"/>
  <c i="14" r="F36"/>
  <c i="1" r="BA69"/>
  <c i="4" r="F39"/>
  <c i="1" r="BB59"/>
  <c i="7" r="F38"/>
  <c i="1" r="BA62"/>
  <c i="5" r="F38"/>
  <c i="1" r="BA60"/>
  <c i="5" r="J34"/>
  <c i="7" r="F40"/>
  <c i="1" r="BC62"/>
  <c i="16" r="F37"/>
  <c i="1" r="BB71"/>
  <c i="2" r="F39"/>
  <c i="1" r="BD56"/>
  <c i="4" r="F38"/>
  <c i="1" r="BA59"/>
  <c i="4" r="F40"/>
  <c i="1" r="BC59"/>
  <c i="11" r="F39"/>
  <c i="1" r="BD66"/>
  <c i="13" r="F38"/>
  <c i="1" r="BC68"/>
  <c i="13" r="F39"/>
  <c i="1" r="BD68"/>
  <c i="3" r="F41"/>
  <c i="1" r="BD58"/>
  <c i="12" r="F38"/>
  <c i="1" r="BC67"/>
  <c i="15" r="J36"/>
  <c i="1" r="AW70"/>
  <c i="3" r="F40"/>
  <c i="1" r="BC58"/>
  <c i="14" r="F37"/>
  <c i="1" r="BB69"/>
  <c i="14" r="F38"/>
  <c i="1" r="BC69"/>
  <c i="11" r="J36"/>
  <c i="1" r="AW66"/>
  <c i="12" r="F36"/>
  <c i="1" r="BA67"/>
  <c i="5" r="F41"/>
  <c i="1" r="BD60"/>
  <c i="6" r="F40"/>
  <c i="1" r="BC61"/>
  <c i="11" r="F36"/>
  <c i="1" r="BA66"/>
  <c i="13" r="F36"/>
  <c i="1" r="BA68"/>
  <c i="2" r="F37"/>
  <c i="1" r="BB56"/>
  <c i="5" r="J38"/>
  <c i="1" r="AW60"/>
  <c i="7" r="J38"/>
  <c i="1" r="AW62"/>
  <c i="9" r="F41"/>
  <c i="1" r="BD64"/>
  <c i="14" r="F39"/>
  <c i="1" r="BD69"/>
  <c i="3" r="F39"/>
  <c i="1" r="BB58"/>
  <c i="4" l="1" r="BK106"/>
  <c i="16" r="T124"/>
  <c r="T96"/>
  <c i="8" r="P109"/>
  <c r="P108"/>
  <c r="P107"/>
  <c i="1" r="AU63"/>
  <c i="16" r="R124"/>
  <c r="R96"/>
  <c i="15" r="R90"/>
  <c i="16" r="BK124"/>
  <c r="J124"/>
  <c r="J65"/>
  <c i="7" r="P104"/>
  <c r="P103"/>
  <c r="P102"/>
  <c i="1" r="AU62"/>
  <c i="3" r="T1325"/>
  <c i="5" r="T97"/>
  <c i="11" r="BK94"/>
  <c r="J94"/>
  <c r="J64"/>
  <c i="4" r="R105"/>
  <c i="3" r="BK1325"/>
  <c r="J1325"/>
  <c r="J77"/>
  <c i="14" r="T91"/>
  <c r="T90"/>
  <c i="9" r="BK101"/>
  <c r="BK100"/>
  <c r="J100"/>
  <c r="J67"/>
  <c i="2" r="T92"/>
  <c r="T91"/>
  <c i="9" r="R101"/>
  <c r="R100"/>
  <c i="15" r="P90"/>
  <c i="1" r="AU70"/>
  <c i="10" r="R93"/>
  <c r="R92"/>
  <c i="3" r="BK123"/>
  <c r="J123"/>
  <c r="J68"/>
  <c i="10" r="BK93"/>
  <c r="J93"/>
  <c r="J64"/>
  <c i="9" r="P101"/>
  <c r="P100"/>
  <c i="1" r="AU64"/>
  <c i="5" r="P97"/>
  <c i="1" r="AU60"/>
  <c i="3" r="R1325"/>
  <c i="13" r="P94"/>
  <c r="P93"/>
  <c i="1" r="AU68"/>
  <c i="3" r="P1325"/>
  <c i="10" r="T93"/>
  <c r="T92"/>
  <c i="4" r="P106"/>
  <c r="P105"/>
  <c i="1" r="AU59"/>
  <c i="7" r="T104"/>
  <c r="T103"/>
  <c r="T102"/>
  <c i="4" r="T106"/>
  <c i="17" r="T88"/>
  <c r="T87"/>
  <c i="12" r="T93"/>
  <c r="T92"/>
  <c i="3" r="T123"/>
  <c r="T122"/>
  <c i="14" r="P91"/>
  <c r="P90"/>
  <c i="1" r="AU69"/>
  <c i="8" r="R109"/>
  <c r="R108"/>
  <c r="R107"/>
  <c i="3" r="P123"/>
  <c r="P122"/>
  <c i="1" r="AU58"/>
  <c i="9" r="T101"/>
  <c r="T100"/>
  <c i="16" r="P124"/>
  <c r="P96"/>
  <c i="1" r="AU71"/>
  <c i="13" r="T94"/>
  <c r="T93"/>
  <c i="4" r="BK215"/>
  <c r="J215"/>
  <c r="J73"/>
  <c i="11" r="P94"/>
  <c r="P93"/>
  <c i="1" r="AU66"/>
  <c i="5" r="R97"/>
  <c i="17" r="R88"/>
  <c r="R87"/>
  <c i="14" r="BK91"/>
  <c r="J91"/>
  <c r="J64"/>
  <c i="13" r="BK94"/>
  <c r="BK93"/>
  <c r="J93"/>
  <c r="J63"/>
  <c i="7" r="R104"/>
  <c r="R103"/>
  <c r="R102"/>
  <c i="13" r="R94"/>
  <c r="R93"/>
  <c i="14" r="R91"/>
  <c r="R90"/>
  <c i="4" r="T215"/>
  <c i="3" r="R123"/>
  <c r="R122"/>
  <c i="17" r="BK88"/>
  <c r="J88"/>
  <c r="J60"/>
  <c i="3" r="BK3126"/>
  <c r="J3126"/>
  <c r="J97"/>
  <c i="16" r="BK96"/>
  <c r="J96"/>
  <c r="J63"/>
  <c i="1" r="AG70"/>
  <c i="15" r="J63"/>
  <c i="12" r="BK92"/>
  <c r="J92"/>
  <c r="J63"/>
  <c r="J93"/>
  <c r="J64"/>
  <c i="8" r="BK108"/>
  <c r="J108"/>
  <c r="J68"/>
  <c i="1" r="AG62"/>
  <c i="7" r="J67"/>
  <c r="J104"/>
  <c r="J69"/>
  <c r="J103"/>
  <c r="J68"/>
  <c i="1" r="AG61"/>
  <c i="6" r="J94"/>
  <c r="J68"/>
  <c r="J67"/>
  <c i="1" r="AG60"/>
  <c i="5" r="J67"/>
  <c i="2" r="BK91"/>
  <c r="J91"/>
  <c i="1" r="BA57"/>
  <c r="AW57"/>
  <c i="6" r="F37"/>
  <c i="1" r="AZ61"/>
  <c i="15" r="F35"/>
  <c i="1" r="AZ70"/>
  <c i="7" r="J37"/>
  <c i="1" r="AV62"/>
  <c r="AT62"/>
  <c r="AN62"/>
  <c i="4" r="J37"/>
  <c i="1" r="AV59"/>
  <c r="AT59"/>
  <c i="11" r="F35"/>
  <c i="1" r="AZ66"/>
  <c r="BD57"/>
  <c i="13" r="F35"/>
  <c i="1" r="AZ68"/>
  <c i="2" r="F35"/>
  <c i="1" r="AZ56"/>
  <c i="2" r="J35"/>
  <c i="1" r="AV56"/>
  <c r="AT56"/>
  <c i="6" r="J37"/>
  <c i="1" r="AV61"/>
  <c r="AT61"/>
  <c r="AN61"/>
  <c i="16" r="J35"/>
  <c i="1" r="AV71"/>
  <c r="AT71"/>
  <c i="12" r="J35"/>
  <c i="1" r="AV67"/>
  <c r="AT67"/>
  <c i="17" r="J33"/>
  <c i="1" r="AV72"/>
  <c r="AT72"/>
  <c i="15" r="J35"/>
  <c i="1" r="AV70"/>
  <c r="AT70"/>
  <c r="AN70"/>
  <c i="8" r="F37"/>
  <c i="1" r="AZ63"/>
  <c i="2" r="J32"/>
  <c i="1" r="AG56"/>
  <c i="9" r="J37"/>
  <c i="1" r="AV64"/>
  <c r="AT64"/>
  <c i="16" r="F35"/>
  <c i="1" r="AZ71"/>
  <c i="10" r="J35"/>
  <c i="1" r="AV65"/>
  <c r="AT65"/>
  <c i="9" r="F37"/>
  <c i="1" r="AZ64"/>
  <c i="17" r="F33"/>
  <c i="1" r="AZ72"/>
  <c i="7" r="F37"/>
  <c i="1" r="AZ62"/>
  <c i="3" r="F37"/>
  <c i="1" r="AZ58"/>
  <c i="11" r="J35"/>
  <c i="1" r="AV66"/>
  <c r="AT66"/>
  <c i="5" r="J37"/>
  <c i="1" r="AV60"/>
  <c r="AT60"/>
  <c r="AN60"/>
  <c r="BB57"/>
  <c r="AX57"/>
  <c i="14" r="F35"/>
  <c i="1" r="AZ69"/>
  <c i="5" r="F37"/>
  <c i="1" r="AZ60"/>
  <c i="12" r="F35"/>
  <c i="1" r="AZ67"/>
  <c i="3" r="J37"/>
  <c i="1" r="AV58"/>
  <c r="AT58"/>
  <c i="14" r="J35"/>
  <c i="1" r="AV69"/>
  <c r="AT69"/>
  <c i="8" r="J37"/>
  <c i="1" r="AV63"/>
  <c r="AT63"/>
  <c i="4" r="F37"/>
  <c i="1" r="AZ59"/>
  <c r="BC57"/>
  <c r="AY57"/>
  <c i="13" r="J35"/>
  <c i="1" r="AV68"/>
  <c r="AT68"/>
  <c i="10" r="F35"/>
  <c i="1" r="AZ65"/>
  <c i="4" l="1" r="T105"/>
  <c r="BK105"/>
  <c r="J105"/>
  <c r="J106"/>
  <c r="J68"/>
  <c i="3" r="BK122"/>
  <c r="J122"/>
  <c i="11" r="BK93"/>
  <c r="J93"/>
  <c r="J63"/>
  <c i="17" r="BK87"/>
  <c r="J87"/>
  <c r="J59"/>
  <c i="13" r="J94"/>
  <c r="J64"/>
  <c i="9" r="J101"/>
  <c r="J68"/>
  <c i="10" r="BK92"/>
  <c r="J92"/>
  <c i="14" r="BK90"/>
  <c r="J90"/>
  <c i="15" r="J41"/>
  <c i="8" r="BK107"/>
  <c r="J107"/>
  <c r="J67"/>
  <c i="7" r="J43"/>
  <c i="6" r="J43"/>
  <c i="5" r="J43"/>
  <c i="1" r="AN56"/>
  <c i="2" r="J63"/>
  <c r="J41"/>
  <c i="9" r="J34"/>
  <c i="1" r="AG64"/>
  <c r="AU57"/>
  <c r="AU55"/>
  <c r="AU54"/>
  <c r="BB55"/>
  <c r="AX55"/>
  <c i="13" r="J32"/>
  <c i="1" r="AG68"/>
  <c r="BA55"/>
  <c r="AZ57"/>
  <c r="AV57"/>
  <c r="AT57"/>
  <c r="BD55"/>
  <c i="10" r="J32"/>
  <c i="1" r="AG65"/>
  <c i="14" r="J32"/>
  <c i="1" r="AG69"/>
  <c r="BC55"/>
  <c i="3" r="J34"/>
  <c i="1" r="AG58"/>
  <c i="12" r="J32"/>
  <c i="1" r="AG67"/>
  <c r="AN67"/>
  <c i="4" r="J34"/>
  <c i="1" r="AG59"/>
  <c i="16" r="J32"/>
  <c i="1" r="AG71"/>
  <c r="AN71"/>
  <c i="10" l="1" r="J41"/>
  <c i="13" r="J41"/>
  <c i="9" r="J43"/>
  <c i="3" r="J43"/>
  <c i="4" r="J43"/>
  <c i="14" r="J41"/>
  <c i="4" r="J67"/>
  <c i="10" r="J63"/>
  <c i="3" r="J67"/>
  <c i="14" r="J63"/>
  <c i="16" r="J41"/>
  <c i="12" r="J41"/>
  <c i="1" r="AN58"/>
  <c r="AN64"/>
  <c r="AN69"/>
  <c r="AN65"/>
  <c r="AN68"/>
  <c r="AN59"/>
  <c r="BC54"/>
  <c r="W32"/>
  <c r="AZ55"/>
  <c r="BA54"/>
  <c r="AW54"/>
  <c r="AK30"/>
  <c i="8" r="J34"/>
  <c i="1" r="AG63"/>
  <c r="AG57"/>
  <c i="17" r="J30"/>
  <c i="1" r="AG72"/>
  <c r="AY55"/>
  <c r="BD54"/>
  <c r="W33"/>
  <c r="BB54"/>
  <c r="W31"/>
  <c i="11" r="J32"/>
  <c i="1" r="AG66"/>
  <c r="AN66"/>
  <c r="AW55"/>
  <c i="11" l="1" r="J41"/>
  <c i="17" r="J39"/>
  <c i="1" r="AN63"/>
  <c i="8" r="J43"/>
  <c i="1" r="AN57"/>
  <c r="AN72"/>
  <c r="AG55"/>
  <c r="AX54"/>
  <c r="AY54"/>
  <c r="AV55"/>
  <c r="AT55"/>
  <c r="AN55"/>
  <c r="AZ54"/>
  <c r="AV54"/>
  <c r="AK29"/>
  <c r="W30"/>
  <c l="1" r="AG54"/>
  <c r="AK26"/>
  <c r="AT54"/>
  <c r="AN54"/>
  <c r="W29"/>
  <c l="1" r="AK35"/>
</calcChain>
</file>

<file path=xl/sharedStrings.xml><?xml version="1.0" encoding="utf-8"?>
<sst xmlns="http://schemas.openxmlformats.org/spreadsheetml/2006/main">
  <si>
    <t>Export Komplet</t>
  </si>
  <si>
    <t>VZ</t>
  </si>
  <si>
    <t>2.0</t>
  </si>
  <si>
    <t>ZAMOK</t>
  </si>
  <si>
    <t>False</t>
  </si>
  <si>
    <t>{53f6dfec-c1b5-4574-8ae9-f1064a3d4109}</t>
  </si>
  <si>
    <t>0,01</t>
  </si>
  <si>
    <t>21</t>
  </si>
  <si>
    <t>12</t>
  </si>
  <si>
    <t>REKAPITULACE STAVBY</t>
  </si>
  <si>
    <t xml:space="preserve">v ---  níže se nacházejí doplnkové a pomocné údaje k sestavám  --- v</t>
  </si>
  <si>
    <t>Návod na vyplnění</t>
  </si>
  <si>
    <t>0,001</t>
  </si>
  <si>
    <t>Kód:</t>
  </si>
  <si>
    <t>250312b</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</si>
  <si>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</si>
  <si>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</si>
  <si>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Základní a mateřská škola Petra Strozziho</t>
  </si>
  <si>
    <t>KSO:</t>
  </si>
  <si>
    <t/>
  </si>
  <si>
    <t>CC-CZ:</t>
  </si>
  <si>
    <t>Místo:</t>
  </si>
  <si>
    <t>Praha 8</t>
  </si>
  <si>
    <t>Datum:</t>
  </si>
  <si>
    <t>1. 10. 2025</t>
  </si>
  <si>
    <t>Zadavatel:</t>
  </si>
  <si>
    <t>IČ:</t>
  </si>
  <si>
    <t>00639524</t>
  </si>
  <si>
    <t>Servisní středisko MČ Praha 8</t>
  </si>
  <si>
    <t>DIČ:</t>
  </si>
  <si>
    <t>CZ00639524</t>
  </si>
  <si>
    <t>Účastník:</t>
  </si>
  <si>
    <t>Vyplň údaj</t>
  </si>
  <si>
    <t>Projektant:</t>
  </si>
  <si>
    <t>26760312</t>
  </si>
  <si>
    <t>d plus projektová a inženýrská a.s.</t>
  </si>
  <si>
    <t>CZ26760312</t>
  </si>
  <si>
    <t>True</t>
  </si>
  <si>
    <t>Zpracovatel:</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</si>
  <si>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</si>
  <si>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_x000d_
Položky, pokud není uvedeno jinak, obsahují veškeré náklady na provedení dle projektu, norem a předpisů výrobců, tzn. dodávku, montáž a montážní prostředky, kotevní a spojovací prvky, přesuny a dopravu, systémové detaily, profily a řešení, povrchovou úpravu, pomocné lešení a přípravné práce (pokud nejsou uvedeny zvlášť)._x000d_
_x000d_
Podrobná specifikace položek je obsažena v projektové dokumentaci (zejména výrobků, výplní otvorů a finálních povrchů v příslušných tabulkách a technických zprávách), která je nedílnou součástí zadávací dokumentace._x000d_
_x000d_
Pokud není uveden výkaz výměr, byly hodnoty převzaty přímo z tabulek v projektu a CAD systémů._x000d_
_x000d_
Pokud se v položkách objeví obchodní název, je uveden pouze orientačně, jako příklad._x000d_
_x000d_
Rozpočet je nedílnou součástí Projektové dokumentace a při jeho ocenění musí zhotovitel brát v potaz veškeré specifikace z Projektové dokumentace._x000d_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</si>
  <si>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</si>
  <si>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</si>
  <si>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</si>
  <si>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</si>
  <si>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</si>
  <si>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</si>
  <si>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</si>
  <si>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</si>
  <si>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</si>
  <si>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</si>
  <si>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</si>
  <si>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</si>
  <si>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</si>
  <si>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</si>
  <si>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</si>
  <si>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</si>
  <si>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</si>
  <si>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</si>
  <si>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</si>
  <si>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</si>
  <si>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</si>
  <si>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</si>
  <si>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</si>
  <si>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</si>
  <si>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</si>
  <si>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</si>
  <si>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</si>
  <si>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</si>
  <si>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</si>
  <si>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</si>
  <si>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</si>
  <si>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</si>
  <si>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</si>
  <si>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</si>
  <si>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</si>
  <si>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</si>
  <si>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</si>
  <si>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</si>
  <si>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B</t>
  </si>
  <si>
    <t>Stavební objekty a technická a technologická zařízení</t>
  </si>
  <si>
    <t>STA</t>
  </si>
  <si>
    <t>1</t>
  </si>
  <si>
    <t>{c49f9407-da23-4d5b-8811-96007776adc0}</t>
  </si>
  <si>
    <t>2</t>
  </si>
  <si>
    <t>/</t>
  </si>
  <si>
    <t>SO 01</t>
  </si>
  <si>
    <t>Příprava území</t>
  </si>
  <si>
    <t>Soupis</t>
  </si>
  <si>
    <t>{fdf9db48-1be4-447e-998b-3660cdcd5164}</t>
  </si>
  <si>
    <t>SO 02</t>
  </si>
  <si>
    <t>Učebnový pavilon</t>
  </si>
  <si>
    <t>{0a61ea4c-494a-4a51-a6db-b6bbba8e89bb}</t>
  </si>
  <si>
    <t>SO 02.1</t>
  </si>
  <si>
    <t>Architektonicko-stavební řešení</t>
  </si>
  <si>
    <t>3</t>
  </si>
  <si>
    <t>{c3a5d839-f0e3-4a63-864e-75b9ca3ee5b2}</t>
  </si>
  <si>
    <t>SO 02.4</t>
  </si>
  <si>
    <t>ZTI</t>
  </si>
  <si>
    <t>{b3dd15bf-f7dd-430a-828a-a66420965c0f}</t>
  </si>
  <si>
    <t>SO 02.5</t>
  </si>
  <si>
    <t>VZT</t>
  </si>
  <si>
    <t>{ffd7e28a-95db-4e77-8652-bad0529e1010}</t>
  </si>
  <si>
    <t>SO 02.6</t>
  </si>
  <si>
    <t>ÚT</t>
  </si>
  <si>
    <t>{950d7eba-85e4-451f-86ea-a7c7c4590160}</t>
  </si>
  <si>
    <t>SO 02.7.1</t>
  </si>
  <si>
    <t>Silnoproud</t>
  </si>
  <si>
    <t>{55c10983-2b98-4b49-ae11-2707e3a4becc}</t>
  </si>
  <si>
    <t>SO 02.7.2</t>
  </si>
  <si>
    <t>Slaboproud</t>
  </si>
  <si>
    <t>{27eeb6dc-1518-4c63-b144-b31684cee8e0}</t>
  </si>
  <si>
    <t>SO 02.7.3</t>
  </si>
  <si>
    <t>MaR</t>
  </si>
  <si>
    <t>{324766f1-6ee6-41b1-bce2-21434cab42ed}</t>
  </si>
  <si>
    <t>SO 03</t>
  </si>
  <si>
    <t>Zpevněné plochy</t>
  </si>
  <si>
    <t>{abc104bd-b9d4-448c-84d1-bdcdb7a741f1}</t>
  </si>
  <si>
    <t>SO 05</t>
  </si>
  <si>
    <t>Přeložka kanalizace</t>
  </si>
  <si>
    <t>{37c62520-21b4-413d-ba43-798864059913}</t>
  </si>
  <si>
    <t>SO 08</t>
  </si>
  <si>
    <t>Kanalizační přípojka</t>
  </si>
  <si>
    <t>{f45607d4-f146-4a75-8157-f5255b8fa4a2}</t>
  </si>
  <si>
    <t>SO 09</t>
  </si>
  <si>
    <t>Úprava oplocení</t>
  </si>
  <si>
    <t>{b373704d-4dee-4b65-ab50-b2cf59b26577}</t>
  </si>
  <si>
    <t>SO 10</t>
  </si>
  <si>
    <t>Sadové úpravy</t>
  </si>
  <si>
    <t>{78787d58-1710-4e65-beac-4b218c691ac2}</t>
  </si>
  <si>
    <t>SO 11</t>
  </si>
  <si>
    <t>Areálové osvětlení</t>
  </si>
  <si>
    <t>{b704793a-ddb7-4f64-a07e-9611733f7576}</t>
  </si>
  <si>
    <t>SO 12</t>
  </si>
  <si>
    <t>Nakládání s děšťovými vodami</t>
  </si>
  <si>
    <t>{22a0bca0-0007-43dc-b0e2-4ecf11d85128}</t>
  </si>
  <si>
    <t>VON</t>
  </si>
  <si>
    <t>Vedlejší a ostatní náklady</t>
  </si>
  <si>
    <t>{f1bc3a1a-2536-41c8-9764-596aec68c04f}</t>
  </si>
  <si>
    <t>KRYCÍ LIST SOUPISU PRACÍ</t>
  </si>
  <si>
    <t>Objekt:</t>
  </si>
  <si>
    <t>B - Stavební objekty a technická a technologická zařízení</t>
  </si>
  <si>
    <t>Soupis:</t>
  </si>
  <si>
    <t>SO 01 - Příprava území</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</si>
  <si>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  Položky, pokud není uvedeno jinak, obsahují veškeré náklady na provedení dle projektu, norem a předpisů výrobců, tzn. dodávku, montáž a montážní prostředky, kotevní a spojovací prvky, přesuny a dopravu, systémové detaily, profily a řešení, povrchovou úpravu, pomocné lešení a přípravné práce (pokud nejsou uvedeny zvlášť).  Podrobná specifikace položek je obsažena v projektové dokumentaci (zejména výrobků, výplní otvorů a finálních povrchů v příslušných tabulkách a technických zprávách), která je nedílnou součástí zadávací dokumentace.  Pokud není uveden výkaz výměr, byly hodnoty převzaty přímo z tabulek v projektu a CAD systémů.  Pokud se v položkách objeví obchodní název, je uveden pouze orientačně, jako příklad.  Rozpočet je nedílnou součástí Projektové dokumentace a při jeho ocenění musí zhotovitel brát v potaz veškeré specifikace z Projektové dokumentace. </t>
  </si>
  <si>
    <t>REKAPITULACE ČLENĚNÍ SOUPISU PRACÍ</t>
  </si>
  <si>
    <t>Kód dílu - Popis</t>
  </si>
  <si>
    <t>Cena celkem [CZK]</t>
  </si>
  <si>
    <t>-1</t>
  </si>
  <si>
    <t>HSV - Práce a dodávky HSV</t>
  </si>
  <si>
    <t xml:space="preserve">    1 - Zemní práce</t>
  </si>
  <si>
    <t xml:space="preserve">    8 - Trubní vedení</t>
  </si>
  <si>
    <t xml:space="preserve">    9 - Ostatní konstrukce a práce, 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</si>
  <si>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</si>
  <si>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</si>
  <si>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</si>
  <si>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</si>
  <si>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</si>
  <si>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</si>
  <si>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</si>
  <si>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</si>
  <si>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</si>
  <si>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</si>
  <si>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</si>
  <si>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</si>
  <si>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</si>
  <si>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</si>
  <si>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</si>
  <si>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</si>
  <si>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</si>
  <si>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</si>
  <si>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</si>
  <si>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</si>
  <si>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113106121</t>
  </si>
  <si>
    <t>Rozebrání dlažeb z betonových nebo kamenných dlaždic komunikací pro pěší ručně</t>
  </si>
  <si>
    <t>m2</t>
  </si>
  <si>
    <t>CS ÚRS 2025 02</t>
  </si>
  <si>
    <t>4</t>
  </si>
  <si>
    <t>525226861</t>
  </si>
  <si>
    <t>PP</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</si>
  <si>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</si>
  <si>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Online PSC</t>
  </si>
  <si>
    <t>https://podminky.urs.cz/item/CS_URS_2025_02/113106121</t>
  </si>
  <si>
    <t>VV</t>
  </si>
  <si>
    <t>betonová dlažba před stávající budovou</t>
  </si>
  <si>
    <t>102,25</t>
  </si>
  <si>
    <t>Součet</t>
  </si>
  <si>
    <t>113106123</t>
  </si>
  <si>
    <t>Rozebrání dlažeb ze zámkových dlaždic komunikací pro pěší ručně</t>
  </si>
  <si>
    <t>902732403</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</si>
  <si>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</si>
  <si>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https://podminky.urs.cz/item/CS_URS_2025_02/113106123</t>
  </si>
  <si>
    <t>stávající chodník</t>
  </si>
  <si>
    <t>185,17</t>
  </si>
  <si>
    <t>113107322</t>
  </si>
  <si>
    <t>Odstranění podkladu z kameniva drceného tl přes 100 do 200 mm strojně pl do 50 m2</t>
  </si>
  <si>
    <t>-1033721956</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</si>
  <si>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</si>
  <si>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https://podminky.urs.cz/item/CS_URS_2025_02/113107322</t>
  </si>
  <si>
    <t>113202111</t>
  </si>
  <si>
    <t>Vytrhání obrub krajníků obrubníků stojatých</t>
  </si>
  <si>
    <t>m</t>
  </si>
  <si>
    <t>-358071034</t>
  </si>
  <si>
    <t>Vytrhání obrub s vybouráním lože, s přemístěním hmot na skládku na vzdálenost do 3 m nebo s naložením na dopravní prostředek z krajníků nebo obrubníků stojatých</t>
  </si>
  <si>
    <t>https://podminky.urs.cz/item/CS_URS_2025_02/113202111</t>
  </si>
  <si>
    <t>obrubník podél chodníku</t>
  </si>
  <si>
    <t>170,22</t>
  </si>
  <si>
    <t>obrubník - okapní chodník</t>
  </si>
  <si>
    <t>51,15</t>
  </si>
  <si>
    <t>5</t>
  </si>
  <si>
    <t>121151113</t>
  </si>
  <si>
    <t>Sejmutí ornice plochy do 500 m2 tl vrstvy do 200 mm strojně</t>
  </si>
  <si>
    <t>1121682515</t>
  </si>
  <si>
    <t>Sejmutí ornice strojně při souvislé ploše přes 100 do 500 m2, tl. vrstvy do 200 mm</t>
  </si>
  <si>
    <t>https://podminky.urs.cz/item/CS_URS_2025_02/121151113</t>
  </si>
  <si>
    <t>1400*0,20</t>
  </si>
  <si>
    <t>6</t>
  </si>
  <si>
    <t>122151105</t>
  </si>
  <si>
    <t>Odkopávky a prokopávky nezapažené v hornině třídy těžitelnosti I skupiny 1 a 2 objem do 1000 m3 strojně</t>
  </si>
  <si>
    <t>m3</t>
  </si>
  <si>
    <t>756372846</t>
  </si>
  <si>
    <t>Odkopávky a prokopávky nezapažené strojně v hornině třídy těžitelnosti I skupiny 1 a 2 přes 500 do 1 000 m3</t>
  </si>
  <si>
    <t>https://podminky.urs.cz/item/CS_URS_2025_02/122151105</t>
  </si>
  <si>
    <t>zemní práce pro nové zpevněné plochy</t>
  </si>
  <si>
    <t xml:space="preserve">91,38   "chodník 80 mm</t>
  </si>
  <si>
    <t xml:space="preserve">27,97   "chodník 60 mm</t>
  </si>
  <si>
    <t xml:space="preserve">61,68   "manipulační plocha</t>
  </si>
  <si>
    <t>7</t>
  </si>
  <si>
    <t>131351R01</t>
  </si>
  <si>
    <t>Odstranění zásypu z betonového recyklátu strojně</t>
  </si>
  <si>
    <t>1501575531</t>
  </si>
  <si>
    <t>P</t>
  </si>
  <si>
    <t>Poznámka k položce:_x000d_
Betonový odpad bude uložen na skládku</t>
  </si>
  <si>
    <t>"Odstranění dočasného zásypu betonovou drtí v místě bouraných šaten" 98,495</t>
  </si>
  <si>
    <t>8</t>
  </si>
  <si>
    <t>162751117</t>
  </si>
  <si>
    <t>Vodorovné přemístění přes 9 000 do 10000 m výkopku/sypaniny z horniny třídy těžitelnosti I skupiny 1 až 3</t>
  </si>
  <si>
    <t>518628051</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</si>
  <si>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</si>
  <si>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https://podminky.urs.cz/item/CS_URS_2025_02/162751117</t>
  </si>
  <si>
    <t>odkopaná zemina</t>
  </si>
  <si>
    <t>181,030</t>
  </si>
  <si>
    <t>přebytečná ornice</t>
  </si>
  <si>
    <t xml:space="preserve">280,0-(165,60+1,97+2,672)   "SO 03, 04, 05</t>
  </si>
  <si>
    <t>9</t>
  </si>
  <si>
    <t>162751119</t>
  </si>
  <si>
    <t>Příplatek k vodorovnému přemístění výkopku/sypaniny z horniny třídy těžitelnosti I skupiny 1 až 3 ZKD 1000 m přes 10000 m</t>
  </si>
  <si>
    <t>-1318555320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</si>
  <si>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</si>
  <si>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https://podminky.urs.cz/item/CS_URS_2025_02/162751119</t>
  </si>
  <si>
    <t>skládka 20 km</t>
  </si>
  <si>
    <t>290,788</t>
  </si>
  <si>
    <t>290,788*10 "Přepočtené koeficientem množství</t>
  </si>
  <si>
    <t>10</t>
  </si>
  <si>
    <t>171201231</t>
  </si>
  <si>
    <t>Poplatek za uložení zeminy a kamení na recyklační skládce (skládkovné) kód odpadu 17 05 04</t>
  </si>
  <si>
    <t>t</t>
  </si>
  <si>
    <t>1394890509</t>
  </si>
  <si>
    <t>Poplatek za uložení stavebního odpadu na recyklační skládce (skládkovné) zeminy a kamení zatříděného do Katalogu odpadů pod kódem 17 05 04</t>
  </si>
  <si>
    <t>https://podminky.urs.cz/item/CS_URS_2025_02/171201231</t>
  </si>
  <si>
    <t xml:space="preserve">109,75*1,40   "ornice</t>
  </si>
  <si>
    <t xml:space="preserve">181,030*1,60   "výkopek</t>
  </si>
  <si>
    <t>Trubní vedení</t>
  </si>
  <si>
    <t>11</t>
  </si>
  <si>
    <t>879221911.1</t>
  </si>
  <si>
    <t>Výměna napojení vodovodní přípojky na potrubí DN 63</t>
  </si>
  <si>
    <t>kus</t>
  </si>
  <si>
    <t>251544544</t>
  </si>
  <si>
    <t>879221911R01.1</t>
  </si>
  <si>
    <t>Zrušení přípojky PEd63 na řadu 200LT provozovatelem vodovodu</t>
  </si>
  <si>
    <t>1735093727</t>
  </si>
  <si>
    <t>13</t>
  </si>
  <si>
    <t>898161201.1</t>
  </si>
  <si>
    <t>Vyplnění stávajícího potrubí do DN 200 inertním materiálem, zrušení přípojky</t>
  </si>
  <si>
    <t>-1514800965</t>
  </si>
  <si>
    <t>Ostatní konstrukce a práce, bourání</t>
  </si>
  <si>
    <t>14</t>
  </si>
  <si>
    <t>961044111</t>
  </si>
  <si>
    <t>Bourání základů z betonu prostého</t>
  </si>
  <si>
    <t>-947393251</t>
  </si>
  <si>
    <t>https://podminky.urs.cz/item/CS_URS_2025_02/961044111</t>
  </si>
  <si>
    <t>základ lavičky</t>
  </si>
  <si>
    <t>0,20*0,40*0,80*8*2</t>
  </si>
  <si>
    <t>15</t>
  </si>
  <si>
    <t>96600111R</t>
  </si>
  <si>
    <t>Demontáž a uschování dětské houpačky včetně uložení do depozitu a ochrany pro následnou montáž</t>
  </si>
  <si>
    <t>-2076640849</t>
  </si>
  <si>
    <t>16</t>
  </si>
  <si>
    <t>96600112R</t>
  </si>
  <si>
    <t>Demontáž a uschování houpadla včetně uložení do depozitu a ochrany pro následnou montáž</t>
  </si>
  <si>
    <t>1844795545</t>
  </si>
  <si>
    <t>17</t>
  </si>
  <si>
    <t>96600113R</t>
  </si>
  <si>
    <t>Demontáž a uschování multifunkčního prvku se skluzavkou včetně uložení do depozitu a ochrany pro následnou montáž</t>
  </si>
  <si>
    <t>-1462866851</t>
  </si>
  <si>
    <t>18</t>
  </si>
  <si>
    <t>96600121R</t>
  </si>
  <si>
    <t>Demontáž a uschování lavičky včetně uložení do depozitu a ochrany pro následnou montáž</t>
  </si>
  <si>
    <t>45043337</t>
  </si>
  <si>
    <t>19</t>
  </si>
  <si>
    <t>96600141R</t>
  </si>
  <si>
    <t>Demontáž a uschováníí dětského pískoviště včetně uložení do depozitu a ochrany pro následnou montáž</t>
  </si>
  <si>
    <t>1873528791</t>
  </si>
  <si>
    <t>20</t>
  </si>
  <si>
    <t>966008221</t>
  </si>
  <si>
    <t>Bourání betonového nebo polymerbetonového odvodňovacího žlabu š do 200 mm</t>
  </si>
  <si>
    <t>-2050996643</t>
  </si>
  <si>
    <t>Bourání odvodňovacího žlabu s odklizením a uložením vybouraného materiálu na skládku na vzdálenost do 10 m nebo s naložením na dopravní prostředek betonového nebo polymerbetonového s krycím roštem šířky do 200 mm</t>
  </si>
  <si>
    <t>https://podminky.urs.cz/item/CS_URS_2025_02/966008221</t>
  </si>
  <si>
    <t>966071711</t>
  </si>
  <si>
    <t>Bourání sloupků a vzpěr plotových ocelových do 2,5 m zabetonovaných</t>
  </si>
  <si>
    <t>1447611668</t>
  </si>
  <si>
    <t>Bourání plotových sloupků a vzpěr ocelových trubkových nebo profilovaných výšky do 2,50 m zabetonovaných</t>
  </si>
  <si>
    <t>https://podminky.urs.cz/item/CS_URS_2025_02/966071711</t>
  </si>
  <si>
    <t>"Dočasné oplocení" 53</t>
  </si>
  <si>
    <t>22</t>
  </si>
  <si>
    <t>966071821</t>
  </si>
  <si>
    <t>Rozebrání oplocení z drátěného pletiva se čtvercovými oky v do 1,6 m</t>
  </si>
  <si>
    <t>302121547</t>
  </si>
  <si>
    <t>Rozebrání oplocení z pletiva drátěného se čtvercovými oky, výšky do 1,6 m</t>
  </si>
  <si>
    <t>https://podminky.urs.cz/item/CS_URS_2025_02/966071821</t>
  </si>
  <si>
    <t>"Dočasné oplocení" 90,9-1,5</t>
  </si>
  <si>
    <t>23</t>
  </si>
  <si>
    <t>966073810</t>
  </si>
  <si>
    <t>Rozebrání vrat a vrátek k oplocení pl do 2 m2</t>
  </si>
  <si>
    <t>737632722</t>
  </si>
  <si>
    <t>Rozebrání vrat a vrátek k oplocení plochy jednotlivě do 2 m2</t>
  </si>
  <si>
    <t>https://podminky.urs.cz/item/CS_URS_2025_02/966073810</t>
  </si>
  <si>
    <t>"Dočasné oplocení" 1</t>
  </si>
  <si>
    <t>997</t>
  </si>
  <si>
    <t>Přesun sutě</t>
  </si>
  <si>
    <t>24</t>
  </si>
  <si>
    <t>997221551</t>
  </si>
  <si>
    <t>Vodorovná doprava suti ze sypkých materiálů do 1 km</t>
  </si>
  <si>
    <t>-635747255</t>
  </si>
  <si>
    <t>Vodorovná doprava suti bez naložení, ale se složením a s hrubým urovnáním ze sypkých materiálů, na vzdálenost do 1 km</t>
  </si>
  <si>
    <t>https://podminky.urs.cz/item/CS_URS_2025_02/997221551</t>
  </si>
  <si>
    <t>25</t>
  </si>
  <si>
    <t>997221559</t>
  </si>
  <si>
    <t>Příplatek ZKD 1 km u vodorovné dopravy suti ze sypkých materiálů</t>
  </si>
  <si>
    <t>39267199</t>
  </si>
  <si>
    <t>Vodorovná doprava suti bez naložení, ale se složením a s hrubým urovnáním ze sypkých materiálů, na vzdálenost Příplatek k ceně za každý další započatý 1 km přes 1 km</t>
  </si>
  <si>
    <t>https://podminky.urs.cz/item/CS_URS_2025_02/997221559</t>
  </si>
  <si>
    <t>393,796*19 'Přepočtené koeficientem množství</t>
  </si>
  <si>
    <t>26</t>
  </si>
  <si>
    <t>997221611</t>
  </si>
  <si>
    <t>Nakládání suti na dopravní prostředky pro vodorovnou dopravu</t>
  </si>
  <si>
    <t>88820032</t>
  </si>
  <si>
    <t>Nakládání na dopravní prostředky pro vodorovnou dopravu suti</t>
  </si>
  <si>
    <t>https://podminky.urs.cz/item/CS_URS_2025_02/997221611</t>
  </si>
  <si>
    <t>27</t>
  </si>
  <si>
    <t>997013631</t>
  </si>
  <si>
    <t>Poplatek za uložení na skládce (skládkovné) stavebního odpadu směsného kód odpadu 17 09 04</t>
  </si>
  <si>
    <t>-1649097199</t>
  </si>
  <si>
    <t>Poplatek za uložení stavebního odpadu na skládce (skládkovné) směsného stavebního a demoličního zatříděného do Katalogu odpadů pod kódem 17 09 04</t>
  </si>
  <si>
    <t>https://podminky.urs.cz/item/CS_URS_2025_02/997013631</t>
  </si>
  <si>
    <t>28</t>
  </si>
  <si>
    <t>997221615</t>
  </si>
  <si>
    <t>Poplatek za uložení na skládce (skládkovné) stavebního odpadu betonového kód odpadu 17 01 01</t>
  </si>
  <si>
    <t>815383844</t>
  </si>
  <si>
    <t>Poplatek za uložení stavebního odpadu na skládce (skládkovné) z prostého betonu zatříděného do Katalogu odpadů pod kódem 17 01 01</t>
  </si>
  <si>
    <t>https://podminky.urs.cz/item/CS_URS_2025_02/997221615</t>
  </si>
  <si>
    <t>289,088*0,1 'Přepočtené koeficientem množství</t>
  </si>
  <si>
    <t>29</t>
  </si>
  <si>
    <t>997221861</t>
  </si>
  <si>
    <t>Poplatek za uložení na recyklační skládce (skládkovné) stavebního odpadu z prostého betonu pod kódem 17 01 01</t>
  </si>
  <si>
    <t>598092685</t>
  </si>
  <si>
    <t>Poplatek za uložení stavebního odpadu na recyklační skládce (skládkovné) z prostého betonu zatříděného do Katalogu odpadů pod kódem 17 01 01</t>
  </si>
  <si>
    <t>https://podminky.urs.cz/item/CS_URS_2025_02/997221861</t>
  </si>
  <si>
    <t>289,088*0,9 'Přepočtené koeficientem množství</t>
  </si>
  <si>
    <t>30</t>
  </si>
  <si>
    <t>997221873</t>
  </si>
  <si>
    <t>Poplatek za uložení na recyklační skládce (skládkovné) stavebního odpadu zeminy a kamení zatříděného do Katalogu odpadů pod kódem 17 05 04</t>
  </si>
  <si>
    <t>-1736122179</t>
  </si>
  <si>
    <t>https://podminky.urs.cz/item/CS_URS_2025_02/997221873</t>
  </si>
  <si>
    <t>998</t>
  </si>
  <si>
    <t>Přesun hmot</t>
  </si>
  <si>
    <t>31</t>
  </si>
  <si>
    <t>998222012</t>
  </si>
  <si>
    <t>Přesun hmot pro tělovýchovné plochy</t>
  </si>
  <si>
    <t>520032441</t>
  </si>
  <si>
    <t>Přesun hmot pro tělovýchovné plochy dopravní vzdálenost do 200 m</t>
  </si>
  <si>
    <t>https://podminky.urs.cz/item/CS_URS_2025_02/998222012</t>
  </si>
  <si>
    <t>SO 02 - Učebnový pavilon</t>
  </si>
  <si>
    <t>Úroveň 3:</t>
  </si>
  <si>
    <t>SO 02.1 - Architektonicko-stavební řešení</t>
  </si>
  <si>
    <t xml:space="preserve">    2 - Zakládání</t>
  </si>
  <si>
    <t xml:space="preserve">    3 - Svislé a kompletní konstrukce</t>
  </si>
  <si>
    <t xml:space="preserve">    4 - Vodorovné konstrukce</t>
  </si>
  <si>
    <t xml:space="preserve">    6 - Úpravy povrchů, podlahy a osazování výplní</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</si>
  <si>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</si>
  <si>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</si>
  <si>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</si>
  <si>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</si>
  <si>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</si>
  <si>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</si>
  <si>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</si>
  <si>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</si>
  <si>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</si>
  <si>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</si>
  <si>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</si>
  <si>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</si>
  <si>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</si>
  <si>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</si>
  <si>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</si>
  <si>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</si>
  <si>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</si>
  <si>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</si>
  <si>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</si>
  <si>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</si>
  <si>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M - Práce a dodávky M</t>
  </si>
  <si>
    <t xml:space="preserve">    33-M - Montáže dopr.zaříz.,sklad. zař. a váh</t>
  </si>
  <si>
    <t>131151206</t>
  </si>
  <si>
    <t>Hloubení jam zapažených v hornině třídy těžitelnosti I skupiny 1 a 2 objem do 5000 m3 strojně</t>
  </si>
  <si>
    <t>-372146636</t>
  </si>
  <si>
    <t>Hloubení zapažených jam a zářezů strojně s urovnáním dna do předepsaného profilu a spádu v hornině třídy těžitelnosti I skupiny 1 a 2 přes 1 000 do 5 000 m3</t>
  </si>
  <si>
    <t>https://podminky.urs.cz/item/CS_URS_2025_02/131151206</t>
  </si>
  <si>
    <t>výkop budova</t>
  </si>
  <si>
    <t>(25,15+2,0)*(18,805+2,0)*2,50</t>
  </si>
  <si>
    <t>(4,70+1,0)*(8,20+1,0)*0,50</t>
  </si>
  <si>
    <t xml:space="preserve">2,725*2,45*0,80  "výtahová šachta</t>
  </si>
  <si>
    <t>výkop pro jímku</t>
  </si>
  <si>
    <t>(2,60+0,60*2)*(1,60+0,60*2)*2,50</t>
  </si>
  <si>
    <t>Mezisoučet</t>
  </si>
  <si>
    <t>obnažení kabelovodu přesahujícího obvod výkopu jámy pro budovu</t>
  </si>
  <si>
    <t>3,10*2,20*9,0-1,00*1,00*9</t>
  </si>
  <si>
    <t>výkop pro vnitroareálový rozvod</t>
  </si>
  <si>
    <t>(2,0+2,70)/2*0,70*27,0+(2,0+3,90)/2*0,70*16,50</t>
  </si>
  <si>
    <t>výkop pro akumulační nádrž</t>
  </si>
  <si>
    <t>6,0*5,5*4,0</t>
  </si>
  <si>
    <t>131151204</t>
  </si>
  <si>
    <t>Hloubení jam zapažených v hornině třídy těžitelnosti I skupiny 1 a 2 objem do 500 m3 strojně</t>
  </si>
  <si>
    <t>408163993</t>
  </si>
  <si>
    <t>Hloubení zapažených jam a zářezů strojně s urovnáním dna do předepsaného profilu a spádu v hornině třídy těžitelnosti I skupiny 1 a 2 přes 100 do 500 m3</t>
  </si>
  <si>
    <t>https://podminky.urs.cz/item/CS_URS_2025_02/131151204</t>
  </si>
  <si>
    <t xml:space="preserve">75,0   "ÚT</t>
  </si>
  <si>
    <t xml:space="preserve">0,35*0,80*5,0   "silnoproud</t>
  </si>
  <si>
    <t xml:space="preserve">0,35*0,7*165,0   "slaboproud</t>
  </si>
  <si>
    <t>132154205</t>
  </si>
  <si>
    <t>Hloubení zapažených rýh š do 2000 mm v hornině třídy těžitelnosti I skupiny 1 a 2 objem do 1000 m3</t>
  </si>
  <si>
    <t>1779213237</t>
  </si>
  <si>
    <t>Hloubení zapažených rýh šířky přes 800 do 2 000 mm strojně s urovnáním dna do předepsaného profilu a spádu v hornině třídy těžitelnosti I skupiny 1 a 2 přes 500 do 1 000 m3</t>
  </si>
  <si>
    <t>https://podminky.urs.cz/item/CS_URS_2025_02/132154205</t>
  </si>
  <si>
    <t>základy -5,25/4,45</t>
  </si>
  <si>
    <t>(3,55+0,30+7,65+0,15+2,73+5,20+0,50)*0,80*0,80</t>
  </si>
  <si>
    <t>(1,43+1,85)*0,50*0,80</t>
  </si>
  <si>
    <t>0,15*0,55*0,80</t>
  </si>
  <si>
    <t>základy -5,25/4,00</t>
  </si>
  <si>
    <t>1,975*0,55*1,25</t>
  </si>
  <si>
    <t>(0,70+2,10)*0,50*1,25</t>
  </si>
  <si>
    <t>1,50*0,80*1,25</t>
  </si>
  <si>
    <t>základy -4,80/4,00</t>
  </si>
  <si>
    <t>((25,15+18,705)*2-4,15-8,10)*0,80*0,80</t>
  </si>
  <si>
    <t>(7,045*2+11,10+17,505+17,45+6,45+5,90)*0,80*0,80</t>
  </si>
  <si>
    <t>151711111</t>
  </si>
  <si>
    <t>Osazení zápor ocelových dl do 8 m</t>
  </si>
  <si>
    <t>583561400</t>
  </si>
  <si>
    <t>Osazení ocelových zápor pro pažení hloubených vykopávek do předem provedených vrtů se zabetonováním spodního konce, s případným obsypem zápory pískem délky od 0 do 8 m</t>
  </si>
  <si>
    <t>https://podminky.urs.cz/item/CS_URS_2025_02/151711111</t>
  </si>
  <si>
    <t xml:space="preserve">7,4*43   "IPE 360</t>
  </si>
  <si>
    <t xml:space="preserve">4,50*6    "IPE 270</t>
  </si>
  <si>
    <t>M</t>
  </si>
  <si>
    <t>13011016</t>
  </si>
  <si>
    <t>ocel profilová jakost S235JR (11 375) průřez IPE 360</t>
  </si>
  <si>
    <t>1794945694</t>
  </si>
  <si>
    <t>43*7,4*0,057</t>
  </si>
  <si>
    <t>13010758</t>
  </si>
  <si>
    <t>ocel profilová jakost S235JR (11 375) průřez IPE 270</t>
  </si>
  <si>
    <t>205399365</t>
  </si>
  <si>
    <t>4,50*6*0,037</t>
  </si>
  <si>
    <t>58932563</t>
  </si>
  <si>
    <t>beton C 16/20 X0,XC1-2 kamenivo frakce 0/8</t>
  </si>
  <si>
    <t>1787328169</t>
  </si>
  <si>
    <t>(4,70*35+3,20*8)*3,14*0,31*0,31</t>
  </si>
  <si>
    <t>2,0*6*3,14*0,31*0,31</t>
  </si>
  <si>
    <t>151711121</t>
  </si>
  <si>
    <t>Osazení zápor ocelových dl do 14 m</t>
  </si>
  <si>
    <t>-573212230</t>
  </si>
  <si>
    <t>Osazení ocelových zápor pro pažení hloubených vykopávek do předem provedených vrtů se zabetonováním spodního konce, s případným obsypem zápory pískem délky od 0 do 14 m</t>
  </si>
  <si>
    <t>https://podminky.urs.cz/item/CS_URS_2025_02/151711121</t>
  </si>
  <si>
    <t xml:space="preserve">9,2*14+5,0*2   "IPE 400</t>
  </si>
  <si>
    <t>13011017</t>
  </si>
  <si>
    <t>ocel profilová jakost S235JR (11 375) průřez IPE 400</t>
  </si>
  <si>
    <t>418790791</t>
  </si>
  <si>
    <t>(9,5*14+5,0*2)*0,069</t>
  </si>
  <si>
    <t>892373225</t>
  </si>
  <si>
    <t>3,14*0,31*0,31*(6,0*14+4,8*2)</t>
  </si>
  <si>
    <t>151713111</t>
  </si>
  <si>
    <t>Zřízení vrchního kotvení zápor při délce zápory do 8 m</t>
  </si>
  <si>
    <t>1985214009</t>
  </si>
  <si>
    <t>Vrchní kotvení zápor na povrch výkopové jámy s provedením kotevních bloků z betonu nebo se zaberaněním ocelových pilot, případně s provedením vrtů a jejich výplní betonem, s dodáním hmot při délce zápory do 8 m zřízení</t>
  </si>
  <si>
    <t>https://podminky.urs.cz/item/CS_URS_2025_02/151713111</t>
  </si>
  <si>
    <t>"Zápora č. 58, 59 - kotvení pomocí táhel" 2</t>
  </si>
  <si>
    <t>151713112</t>
  </si>
  <si>
    <t>Odstranění vrchního kotvení zápor při délce zápory do 8 m</t>
  </si>
  <si>
    <t>33019079</t>
  </si>
  <si>
    <t>Vrchní kotvení zápor na povrch výkopové jámy s provedením kotevních bloků z betonu nebo se zaberaněním ocelových pilot, případně s provedením vrtů a jejich výplní betonem, s dodáním hmot při délce zápory do 8 m odstranění</t>
  </si>
  <si>
    <t>https://podminky.urs.cz/item/CS_URS_2025_02/151713112</t>
  </si>
  <si>
    <t>151721111</t>
  </si>
  <si>
    <t>Zřízení pažení do ocelových zápor hl výkopu do 4 m s jeho následným odstraněním</t>
  </si>
  <si>
    <t>280620261</t>
  </si>
  <si>
    <t>Pažení do ocelových zápor bez ohledu na druh pažin, s odstraněním pažení, hloubky výkopu do 4 m</t>
  </si>
  <si>
    <t>https://podminky.urs.cz/item/CS_URS_2025_02/151721111</t>
  </si>
  <si>
    <t>((25,15+2,0)+(18,805+2,0))*2*2,50-5,5*2,50</t>
  </si>
  <si>
    <t>((4,70+1,0)+(8,20+1,0))*0,50</t>
  </si>
  <si>
    <t>(3,0+2,20)*2*2,75</t>
  </si>
  <si>
    <t>(6,0+5,5+6,0)*4,0</t>
  </si>
  <si>
    <t>153891112</t>
  </si>
  <si>
    <t>Osazení ocelové roznášecí konstrukce hmotnosti přes 40 do 200 kg</t>
  </si>
  <si>
    <t>kg</t>
  </si>
  <si>
    <t>876781786</t>
  </si>
  <si>
    <t>Osazení a rozebrání ocelové roznášecí konstrukce z válcovaných profilů a plechů pod kotvy, trny nebo táhla při osazení, o hmotnosti jednotlivých částí konstrukce přes 40 do 200 kg</t>
  </si>
  <si>
    <t>https://podminky.urs.cz/item/CS_URS_2025_02/153891112</t>
  </si>
  <si>
    <t>"U 300 - u akumulační jímky"</t>
  </si>
  <si>
    <t>(1,9+6,0+6,8+6,0+1,9)*46,2</t>
  </si>
  <si>
    <t>"Tr 194/10 - u akumulační jímky"</t>
  </si>
  <si>
    <t>(2,5+6,2+2,5)*45,38</t>
  </si>
  <si>
    <t>"U 240 - u šachty"</t>
  </si>
  <si>
    <t>(4,0+2,5)*2*33,2</t>
  </si>
  <si>
    <t>13010830</t>
  </si>
  <si>
    <t>ocel profilová jakost S235JR (11 375) průřez U (UPN) 240</t>
  </si>
  <si>
    <t>-1259134180</t>
  </si>
  <si>
    <t>(4,0+2,5)*2*33,2*0,001</t>
  </si>
  <si>
    <t>0,432*1,01 'Přepočtené koeficientem množství</t>
  </si>
  <si>
    <t>13010836</t>
  </si>
  <si>
    <t>ocel profilová jakost S235JR (11 375) průřez U (UPN) 300</t>
  </si>
  <si>
    <t>881675285</t>
  </si>
  <si>
    <t>(1,9+6,0+6,8+6,0+1,9)*46,2*0,001</t>
  </si>
  <si>
    <t>1,044*1,01 'Přepočtené koeficientem množství</t>
  </si>
  <si>
    <t>55283928</t>
  </si>
  <si>
    <t>trubka ocelová bezešvá hladká jakost 11 353 194x10,0mm</t>
  </si>
  <si>
    <t>-1791656140</t>
  </si>
  <si>
    <t>2,5+6,2+2,5</t>
  </si>
  <si>
    <t>11,2*1,01 'Přepočtené koeficientem množství</t>
  </si>
  <si>
    <t>153891121</t>
  </si>
  <si>
    <t>Rozebrání ocelové roznášecí konstrukce do 200 kg</t>
  </si>
  <si>
    <t>982350911</t>
  </si>
  <si>
    <t>Osazení a rozebrání ocelové roznášecí konstrukce z válcovaných profilů a plechů pod kotvy, trny nebo táhla rozebrání, o hmotnosti do 200 kg</t>
  </si>
  <si>
    <t>https://podminky.urs.cz/item/CS_URS_2025_02/153891121</t>
  </si>
  <si>
    <t>162351103</t>
  </si>
  <si>
    <t>Vodorovné přemístění přes 50 do 500 m výkopku/sypaniny z horniny třídy těžitelnosti I skupiny 1 až 3</t>
  </si>
  <si>
    <t>1185695636</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</si>
  <si>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</si>
  <si>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https://podminky.urs.cz/item/CS_URS_2025_02/162351103</t>
  </si>
  <si>
    <t>zemina na meziskládku a zpětný zásyp</t>
  </si>
  <si>
    <t>682,317*2</t>
  </si>
  <si>
    <t>štěrkopísek - obsyp</t>
  </si>
  <si>
    <t>16,965</t>
  </si>
  <si>
    <t>1992734657</t>
  </si>
  <si>
    <t>přebytečná zemina na skládku</t>
  </si>
  <si>
    <t>1601,168+113,528+116,825</t>
  </si>
  <si>
    <t>-682,317</t>
  </si>
  <si>
    <t>-1514051722</t>
  </si>
  <si>
    <t>1149,204*10 'Přepočtené koeficientem množství</t>
  </si>
  <si>
    <t>162751137</t>
  </si>
  <si>
    <t>Vodorovné přemístění přes 9 000 do 10000 m výkopku/sypaniny z horniny třídy těžitelnosti II skupiny 4 a 5</t>
  </si>
  <si>
    <t>1640374276</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</si>
  <si>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</si>
  <si>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https://podminky.urs.cz/item/CS_URS_2025_02/162751137</t>
  </si>
  <si>
    <t>"Zemina z vrtů na skládku"</t>
  </si>
  <si>
    <t>"Zápory" 472,2*Pi*(0,31)^2</t>
  </si>
  <si>
    <t>"Piloty" (89,5+53,0)*Pi*(0,45)^2</t>
  </si>
  <si>
    <t>162751139</t>
  </si>
  <si>
    <t>Příplatek k vodorovnému přemístění výkopku/sypaniny z horniny třídy těžitelnosti II skupiny 4 a 5 ZKD 1000 m přes 10000 m</t>
  </si>
  <si>
    <t>-920488220</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</si>
  <si>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</si>
  <si>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https://podminky.urs.cz/item/CS_URS_2025_02/162751139</t>
  </si>
  <si>
    <t>233,216*10 'Přepočtené koeficientem množství</t>
  </si>
  <si>
    <t>167151111</t>
  </si>
  <si>
    <t>Nakládání výkopku z hornin třídy těžitelnosti I skupiny 1 až 3 přes 100 m3</t>
  </si>
  <si>
    <t>-287115035</t>
  </si>
  <si>
    <t>Nakládání, skládání a překládání neulehlého výkopku nebo sypaniny strojně nakládání, množství přes 100 m3, z hornin třídy těžitelnosti I, skupiny 1 až 3</t>
  </si>
  <si>
    <t>https://podminky.urs.cz/item/CS_URS_2025_02/167151111</t>
  </si>
  <si>
    <t>682,317+16,965</t>
  </si>
  <si>
    <t>167151112</t>
  </si>
  <si>
    <t>Nakládání výkopku z hornin třídy těžitelnosti II skupiny 4 a 5 přes 100 m3</t>
  </si>
  <si>
    <t>939590547</t>
  </si>
  <si>
    <t>Nakládání, skládání a překládání neulehlého výkopku nebo sypaniny strojně nakládání, množství přes 100 m3, z hornin třídy těžitelnosti II, skupiny 4 a 5</t>
  </si>
  <si>
    <t>https://podminky.urs.cz/item/CS_URS_2025_02/167151112</t>
  </si>
  <si>
    <t>"Zemina z vrtů"</t>
  </si>
  <si>
    <t>171151103</t>
  </si>
  <si>
    <t>Uložení sypaniny z hornin soudržných do násypů zhutněných strojně</t>
  </si>
  <si>
    <t>-472176013</t>
  </si>
  <si>
    <t>Uložení sypanin do násypů strojně s rozprostřením sypaniny ve vrstvách a s hrubým urovnáním zhutněných z hornin soudržných jakékoliv třídy těžitelnosti</t>
  </si>
  <si>
    <t>https://podminky.urs.cz/item/CS_URS_2025_02/171151103</t>
  </si>
  <si>
    <t>zemina na meziskládce</t>
  </si>
  <si>
    <t>682,317</t>
  </si>
  <si>
    <t>-1130680225</t>
  </si>
  <si>
    <t>1202,591*1,60</t>
  </si>
  <si>
    <t>"Zemina z vrtů" 233,216*1,8</t>
  </si>
  <si>
    <t>174151101</t>
  </si>
  <si>
    <t>Zásyp jam, šachet rýh nebo kolem objektů sypaninou se zhutněním</t>
  </si>
  <si>
    <t>-383338496</t>
  </si>
  <si>
    <t>Zásyp sypaninou z jakékoliv horniny strojně s uložením výkopku ve vrstvách se zhutněním jam, šachet, rýh nebo kolem objektů v těchto vykopávkách</t>
  </si>
  <si>
    <t>https://podminky.urs.cz/item/CS_URS_2025_02/174151101</t>
  </si>
  <si>
    <t>výkopek celkem</t>
  </si>
  <si>
    <t>1733,168+113,528</t>
  </si>
  <si>
    <t>1,0*1,0*9,0</t>
  </si>
  <si>
    <t>odečet</t>
  </si>
  <si>
    <t xml:space="preserve">-(25,15-0,40)*(18,70-0,40)*2,45+5,70*9,20*0,50  "budova</t>
  </si>
  <si>
    <t xml:space="preserve">-2,725*2,45*0,80  "výtahová šachta</t>
  </si>
  <si>
    <t xml:space="preserve">-(2,60+0,60*2)*(1,60+0,60*2)*2,60   "jímka</t>
  </si>
  <si>
    <t xml:space="preserve">-84,525   "zákl. pasy</t>
  </si>
  <si>
    <t xml:space="preserve">-13,05   "podsyp</t>
  </si>
  <si>
    <t xml:space="preserve">-16,965  "obsyp</t>
  </si>
  <si>
    <t xml:space="preserve">116,825   "ÚT, silnoproud, slaboproud</t>
  </si>
  <si>
    <t xml:space="preserve">-19,40   "podsyp</t>
  </si>
  <si>
    <t xml:space="preserve">-Pi*(1,8)^2*3,8   "akumulační jímka</t>
  </si>
  <si>
    <t xml:space="preserve">-Pi*(1,9)^2*0,1   "podkladní beton</t>
  </si>
  <si>
    <t>175151101</t>
  </si>
  <si>
    <t>Obsypání potrubí strojně sypaninou bez prohození, uloženou do 3 m</t>
  </si>
  <si>
    <t>-837493992</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</si>
  <si>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</si>
  <si>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https://podminky.urs.cz/item/CS_URS_2025_02/175151101</t>
  </si>
  <si>
    <t>vnitroareálový rozvod</t>
  </si>
  <si>
    <t>2,0*(27,0+16,50)*0,30-0,21*(27,0+16,50)</t>
  </si>
  <si>
    <t>58337303</t>
  </si>
  <si>
    <t>štěrkopísek frakce 0/8</t>
  </si>
  <si>
    <t>811420677</t>
  </si>
  <si>
    <t>16,965*2 "Přepočtené koeficientem množství</t>
  </si>
  <si>
    <t>Zakládání</t>
  </si>
  <si>
    <t>226112212</t>
  </si>
  <si>
    <t>Vrty velkoprofilové svislé nezapažené D od 550 do 650 mm hl přes 5 m hornina II</t>
  </si>
  <si>
    <t>-1071838548</t>
  </si>
  <si>
    <t>Velkoprofilové vrty náběrovým vrtáním svislé nezapažené průměru přes 550 do 650 mm, v hl přes 5 m v hornině tř. II</t>
  </si>
  <si>
    <t>https://podminky.urs.cz/item/CS_URS_2025_02/226112212</t>
  </si>
  <si>
    <t xml:space="preserve">7,2*43   "ocelové zápory IPE 360</t>
  </si>
  <si>
    <t xml:space="preserve">9,0*14+4,8*2   "ocelové zápory IPE 400</t>
  </si>
  <si>
    <t xml:space="preserve">4,5*6   "ocelové zápory IPE 270</t>
  </si>
  <si>
    <t>32</t>
  </si>
  <si>
    <t>226113112</t>
  </si>
  <si>
    <t>Vrty velkoprofilové svislé nezapažené D přes 850 do 1050 mm hl od 0 do 5 m hornina II</t>
  </si>
  <si>
    <t>-1565932489</t>
  </si>
  <si>
    <t>Velkoprofilové vrty náběrovým vrtáním svislé nezapažené průměru přes 850 do 1050 mm, v hl od 0 do 5 m v hornině tř. II</t>
  </si>
  <si>
    <t>https://podminky.urs.cz/item/CS_URS_2025_02/226113112</t>
  </si>
  <si>
    <t>tabulka pilot - výkr.č. 04</t>
  </si>
  <si>
    <t>4,0+4,5*2+4,0+4,5+4,0+4,5+3,50+4,5+4,0+4,5+5,0+3,50*2+4,5*2+4,0+5,0*2+4,5+3,5</t>
  </si>
  <si>
    <t>33</t>
  </si>
  <si>
    <t>226113212</t>
  </si>
  <si>
    <t>Vrty velkoprofilové svislé nezapažené D přes 850 do 1050 mm hl přes 5 m hornina II</t>
  </si>
  <si>
    <t>840632117</t>
  </si>
  <si>
    <t>Velkoprofilové vrty náběrovým vrtáním svislé nezapažené průměru přes 850 do 1050 mm, v hl přes 5 m v hornině tř. II</t>
  </si>
  <si>
    <t>https://podminky.urs.cz/item/CS_URS_2025_02/226113212</t>
  </si>
  <si>
    <t>5,5*2+6,5+5,5+6,0*2+6,0+5,5+6,5</t>
  </si>
  <si>
    <t>34</t>
  </si>
  <si>
    <t>231112113</t>
  </si>
  <si>
    <t>Zřízení pilot svislých D přes 650 do 1250 mm hl od 0 do 10 m bez vytažení pažnic z betonu železového</t>
  </si>
  <si>
    <t>1657201387</t>
  </si>
  <si>
    <t>Zřízení výplně pilot bez vytažení pažnic nezapažených nebo zapažených bentonitovou suspenzí svislých z betonu železového, v hl od 0 do 10 m, při průměru piloty přes 650 do 1250 mm</t>
  </si>
  <si>
    <t>https://podminky.urs.cz/item/CS_URS_2025_02/231112113</t>
  </si>
  <si>
    <t>89,50+53,0</t>
  </si>
  <si>
    <t>35</t>
  </si>
  <si>
    <t>58932935</t>
  </si>
  <si>
    <t>beton C 25/30 X0,XC1-4,XD1-2,XA1-2,XF1 kamenivo frakce 0/8</t>
  </si>
  <si>
    <t>863136156</t>
  </si>
  <si>
    <t>3,14*0,45*0,45*142,50</t>
  </si>
  <si>
    <t>36</t>
  </si>
  <si>
    <t>231611114</t>
  </si>
  <si>
    <t>Výztuž pilot betonovaných do země ocel z betonářské oceli 10 505</t>
  </si>
  <si>
    <t>-667111914</t>
  </si>
  <si>
    <t>Výztuž pilot betonovaných do země z oceli 10 505 (R)</t>
  </si>
  <si>
    <t>https://podminky.urs.cz/item/CS_URS_2025_02/231611114</t>
  </si>
  <si>
    <t>dle výkazu výztuže</t>
  </si>
  <si>
    <t>3,472</t>
  </si>
  <si>
    <t>37</t>
  </si>
  <si>
    <t>271572211</t>
  </si>
  <si>
    <t>Podsyp pod základové konstrukce se zhutněním z netříděného štěrkopísku</t>
  </si>
  <si>
    <t>1546777339</t>
  </si>
  <si>
    <t>Podsyp pod základové konstrukce se zhutněním a urovnáním povrchu ze štěrkopísku netříděného</t>
  </si>
  <si>
    <t>https://podminky.urs.cz/item/CS_URS_2025_02/271572211</t>
  </si>
  <si>
    <t>podsyp pod základovou žlb deskou</t>
  </si>
  <si>
    <t>(8,455*5,90*2+(0,90+4,55)*7,405+(6,655+3,65)*5,20+2,42*1,85+2,80*17,452+8,40*6,45)*0,10</t>
  </si>
  <si>
    <t>38</t>
  </si>
  <si>
    <t>273313511</t>
  </si>
  <si>
    <t>Základové desky z betonu tř. C 12/15</t>
  </si>
  <si>
    <t>86766901</t>
  </si>
  <si>
    <t>Základy z betonu prostého desky z betonu kamenem neprokládaného tř. C 12/15</t>
  </si>
  <si>
    <t>https://podminky.urs.cz/item/CS_URS_2025_02/273313511</t>
  </si>
  <si>
    <t>podkladní betonová deska pod základovou deskou</t>
  </si>
  <si>
    <t>(8,455*5,90*2+(0,90+4,55)*7,405+(6,655+3,65)*5,20+2,42*1,85+2,80*17,452+8,40*6,45)*0,15</t>
  </si>
  <si>
    <t>39</t>
  </si>
  <si>
    <t>273321511</t>
  </si>
  <si>
    <t>Základové desky ze ŽB bez zvýšených nároků na prostředí tř. C 25/30</t>
  </si>
  <si>
    <t>287677851</t>
  </si>
  <si>
    <t>Základy z betonu železového (bez výztuže) desky z betonu bez zvláštních nároků na prostředí tř. C 25/30</t>
  </si>
  <si>
    <t>https://podminky.urs.cz/item/CS_URS_2025_02/273321511</t>
  </si>
  <si>
    <t>(25,15-0,40)*(18,70-0,40)*0,20</t>
  </si>
  <si>
    <t>odečet výtahu</t>
  </si>
  <si>
    <t>-2,325*2,10*0,25</t>
  </si>
  <si>
    <t>dno výtahu</t>
  </si>
  <si>
    <t>2,325*2,10*0,30</t>
  </si>
  <si>
    <t>40</t>
  </si>
  <si>
    <t>273351121</t>
  </si>
  <si>
    <t>Zřízení bednění základových desek</t>
  </si>
  <si>
    <t>-885608978</t>
  </si>
  <si>
    <t>Bednění základů desek zřízení</t>
  </si>
  <si>
    <t>https://podminky.urs.cz/item/CS_URS_2025_02/273351121</t>
  </si>
  <si>
    <t>(2,325+2,10)*2*0,30</t>
  </si>
  <si>
    <t>41</t>
  </si>
  <si>
    <t>273351122</t>
  </si>
  <si>
    <t>Odstranění bednění základových desek</t>
  </si>
  <si>
    <t>1548431213</t>
  </si>
  <si>
    <t>Bednění základů desek odstranění</t>
  </si>
  <si>
    <t>https://podminky.urs.cz/item/CS_URS_2025_02/273351122</t>
  </si>
  <si>
    <t>42</t>
  </si>
  <si>
    <t>273361821</t>
  </si>
  <si>
    <t>Výztuž základových desek betonářskou ocelí 10 505 (R)</t>
  </si>
  <si>
    <t>573611223</t>
  </si>
  <si>
    <t>Výztuž základů desek z betonářské oceli 10 505 (R) nebo BSt 500</t>
  </si>
  <si>
    <t>https://podminky.urs.cz/item/CS_URS_2025_02/273361821</t>
  </si>
  <si>
    <t>množství výztuže 140kg/m3</t>
  </si>
  <si>
    <t>90,829*0,14</t>
  </si>
  <si>
    <t>43</t>
  </si>
  <si>
    <t>274322611</t>
  </si>
  <si>
    <t>Základové pasy ze ŽB se zvýšenými nároky na prostředí tř. C 30/37</t>
  </si>
  <si>
    <t>-685912217</t>
  </si>
  <si>
    <t>Základy z betonu železového (bez výztuže) pasy z betonu se zvýšenými nároky na prostředí tř. C 30/37</t>
  </si>
  <si>
    <t>https://podminky.urs.cz/item/CS_URS_2025_02/274322611</t>
  </si>
  <si>
    <t>(3,55+0,30+7,65+0,15+2,73+5,20+0,50)*0,60*0,80</t>
  </si>
  <si>
    <t>(1,43+1,85)*0,30*0,80</t>
  </si>
  <si>
    <t>0,15*0,35*0,80</t>
  </si>
  <si>
    <t>1,975*0,35*1,25</t>
  </si>
  <si>
    <t>(0,70+2,10)*0,30*1,25</t>
  </si>
  <si>
    <t>1,50*0,60*1,25</t>
  </si>
  <si>
    <t>((25,15+18,705)*2-4,15-8,10)*0,60*0,80</t>
  </si>
  <si>
    <t>(7,045*2+11,10+17,505+17,45+6,45+5,90)*0,60*0,80</t>
  </si>
  <si>
    <t>44</t>
  </si>
  <si>
    <t>274351121</t>
  </si>
  <si>
    <t>Zřízení bednění základových pasů rovného</t>
  </si>
  <si>
    <t>1380725567</t>
  </si>
  <si>
    <t>Bednění základů pasů rovné zřízení</t>
  </si>
  <si>
    <t>https://podminky.urs.cz/item/CS_URS_2025_02/274351121</t>
  </si>
  <si>
    <t>(3,55+0,30+7,65+0,15+2,73+5,20+0,50)*2*0,80</t>
  </si>
  <si>
    <t>(1,43+1,85)*2*0,80</t>
  </si>
  <si>
    <t>0,15*2*0,80</t>
  </si>
  <si>
    <t>1,975*2*1,25</t>
  </si>
  <si>
    <t>(0,70+2,10)*2*1,25</t>
  </si>
  <si>
    <t>1,50*2*1,25</t>
  </si>
  <si>
    <t>((25,15+18,705)*2-4,15-8,10)*2*0,80</t>
  </si>
  <si>
    <t>(7,045*2+11,10+17,505+17,45+6,45+5,90)*2*0,80</t>
  </si>
  <si>
    <t>45</t>
  </si>
  <si>
    <t>274351122</t>
  </si>
  <si>
    <t>Odstranění bednění základových pasů rovného</t>
  </si>
  <si>
    <t>-488150580</t>
  </si>
  <si>
    <t>Bednění základů pasů rovné odstranění</t>
  </si>
  <si>
    <t>https://podminky.urs.cz/item/CS_URS_2025_02/274351122</t>
  </si>
  <si>
    <t>46</t>
  </si>
  <si>
    <t>274361821</t>
  </si>
  <si>
    <t>Výztuž základových pasů betonářskou ocelí 10 505 (R)</t>
  </si>
  <si>
    <t>1608874419</t>
  </si>
  <si>
    <t>Výztuž základů pasů z betonářské oceli 10 505 (R) nebo BSt 500</t>
  </si>
  <si>
    <t>https://podminky.urs.cz/item/CS_URS_2025_02/274361821</t>
  </si>
  <si>
    <t>84,525*0,14</t>
  </si>
  <si>
    <t>Svislé a kompletní konstrukce</t>
  </si>
  <si>
    <t>47</t>
  </si>
  <si>
    <t>311234011</t>
  </si>
  <si>
    <t>Zdivo jednovrstvé z cihel děrovaných přes P10 do P15 na maltu M5 tl 175 mm</t>
  </si>
  <si>
    <t>449672134</t>
  </si>
  <si>
    <t>Zdivo jednovrstvé z cihel děrovaných nebroušených klasických spojených na pero a drážku na maltu M5, pevnost cihel přes P10 do P15, tl. zdiva 175 mm</t>
  </si>
  <si>
    <t>https://podminky.urs.cz/item/CS_URS_2025_02/311234011</t>
  </si>
  <si>
    <t>1.PP</t>
  </si>
  <si>
    <t xml:space="preserve">4,60*2*3,35-0,80*2,0*2   "mč. 0.11/12, 0.15/16</t>
  </si>
  <si>
    <t xml:space="preserve"> 0,50*3,35*3   "dozdívka u WC</t>
  </si>
  <si>
    <t xml:space="preserve">1,05*3,35   "mč. 0.07/08</t>
  </si>
  <si>
    <t>1.NP</t>
  </si>
  <si>
    <t xml:space="preserve">(2,85+0,50)*3,75   "mč. 1.03,04/02,08</t>
  </si>
  <si>
    <t xml:space="preserve">0,50*3,75*4   "WC</t>
  </si>
  <si>
    <t>2.NP</t>
  </si>
  <si>
    <t xml:space="preserve">(1,70+0,85)*3,75   "mč. 2.06/04,07</t>
  </si>
  <si>
    <t xml:space="preserve">0,50*3,75*6   "WC</t>
  </si>
  <si>
    <t>48</t>
  </si>
  <si>
    <t>311234051</t>
  </si>
  <si>
    <t>Zdivo jednovrstvé z cihel děrovaných do P10 na maltu M5 tl 300 mm</t>
  </si>
  <si>
    <t>-70625631</t>
  </si>
  <si>
    <t>Zdivo jednovrstvé z cihel děrovaných nebroušených klasických spojených na pero a drážku na maltu M5, pevnost cihel do P10, tl. zdiva 300 mm</t>
  </si>
  <si>
    <t>https://podminky.urs.cz/item/CS_URS_2025_02/311234051</t>
  </si>
  <si>
    <t>(4,60+0,30*2+0,70+7,40*3+8,15+4,40+2,76+0,34+0,30+2,52+2,825+18,10+5,55*2)*3,35</t>
  </si>
  <si>
    <t xml:space="preserve">4,125   "zdivo na zlomu desky</t>
  </si>
  <si>
    <t>-(1,35*2,60+1,20*2,0+0,9*2,0*5)</t>
  </si>
  <si>
    <t>(6,15+17,90+17,80+6,70*2+7,60+5,55+7,40-1,50+1,10-0,50+3,83+1,05-0,50+2,53)*3,75</t>
  </si>
  <si>
    <t>-(0,90*2,67*5+0,80*2,67)</t>
  </si>
  <si>
    <t>(6,15+17,90+17,80+6,70*2+7,60+7,40-1,50+1,10-0,50+4,0+2,35-0,50+1,05-0,50+2,53+2,825+0,925)*3,75</t>
  </si>
  <si>
    <t>-0,90*2,67*6</t>
  </si>
  <si>
    <t>obezdívka nad střešní rovinou řez D-D</t>
  </si>
  <si>
    <t>(3,70+0,85)*0,60</t>
  </si>
  <si>
    <t>49</t>
  </si>
  <si>
    <t>311321411</t>
  </si>
  <si>
    <t>Nosná zeď ze ŽB tř. C 25/30 bez výztuže</t>
  </si>
  <si>
    <t>410227156</t>
  </si>
  <si>
    <t>Nadzákladové zdi z betonu železového (bez výztuže) nosné bez zvláštních nároků na vliv prostředí tř. C 25/30</t>
  </si>
  <si>
    <t>https://podminky.urs.cz/item/CS_URS_2025_02/311321411</t>
  </si>
  <si>
    <t>nosné stěny</t>
  </si>
  <si>
    <t>7,95*12,95*0,20</t>
  </si>
  <si>
    <t>((25,15*2-7,95-0,40)+(18,70-0,80)*2)*12,45*0,20</t>
  </si>
  <si>
    <t xml:space="preserve">(3,0+3,86-0,25)*0,25*1,25   "zeď 1.PP úroveň -1,5/0,0</t>
  </si>
  <si>
    <t>odečet otvorů</t>
  </si>
  <si>
    <t xml:space="preserve">-0,60*1,50*10,0*0,20   "01</t>
  </si>
  <si>
    <t xml:space="preserve">-0,60*2,70*12*0,20   "02</t>
  </si>
  <si>
    <t xml:space="preserve">-5,94*27*0,20   "03</t>
  </si>
  <si>
    <t xml:space="preserve">-6,16*2*0,20   "04</t>
  </si>
  <si>
    <t xml:space="preserve">-3,14*1,10*2*0,20   "05</t>
  </si>
  <si>
    <t xml:space="preserve">-2,20*2,70*0,20   "06</t>
  </si>
  <si>
    <t xml:space="preserve">-2,20*3,00*0,20   "07</t>
  </si>
  <si>
    <t xml:space="preserve">-2,20*2,80*0,20   "08</t>
  </si>
  <si>
    <t xml:space="preserve">-0,60*1,50*5,0*0,20   "09</t>
  </si>
  <si>
    <t>stěny výtahu</t>
  </si>
  <si>
    <t>(1,925*0,20+1,925*0,30+2,10*0,20*2)*(8,70-0,85+4,60)</t>
  </si>
  <si>
    <t>0,90*2,0*4*0,20</t>
  </si>
  <si>
    <t>50</t>
  </si>
  <si>
    <t>311351121</t>
  </si>
  <si>
    <t>Zřízení oboustranného bednění nosných nadzákladových zdí</t>
  </si>
  <si>
    <t>1844191250</t>
  </si>
  <si>
    <t>Bednění nadzákladových zdí nosných rovné oboustranné za každou stranu zřízení</t>
  </si>
  <si>
    <t>https://podminky.urs.cz/item/CS_URS_2025_02/311351121</t>
  </si>
  <si>
    <t>(25,15-0,40)*(12,45+12,45-0,50)*2+7,95*2*0,50</t>
  </si>
  <si>
    <t>((18,70-0,40)*12,45+(18,70-0,80)*(12,45-0,50))*2</t>
  </si>
  <si>
    <t>(3,0+3,86-0,25)*1,25*2</t>
  </si>
  <si>
    <t xml:space="preserve">-0,60*1,50*10,0*2   "01</t>
  </si>
  <si>
    <t xml:space="preserve">-0,60*2,70*12*2   "02</t>
  </si>
  <si>
    <t xml:space="preserve">-5,94*27*2   "03</t>
  </si>
  <si>
    <t xml:space="preserve">-6,16*2*2   "04</t>
  </si>
  <si>
    <t xml:space="preserve">-3,14*1,10*2*2   "05</t>
  </si>
  <si>
    <t xml:space="preserve">-2,20*2,70*2   "06</t>
  </si>
  <si>
    <t xml:space="preserve">-2,20*3,00*2   "07</t>
  </si>
  <si>
    <t xml:space="preserve">-2,20*2,80*2   "08</t>
  </si>
  <si>
    <t xml:space="preserve">-0,60*1,50*5,0*2   "09</t>
  </si>
  <si>
    <t>(1,965+2,10)*((8,70-0,85+4,60)+(8,70-0,85+4,60-0,50))*2</t>
  </si>
  <si>
    <t>0,90*2,0*4*2</t>
  </si>
  <si>
    <t>51</t>
  </si>
  <si>
    <t>311351122</t>
  </si>
  <si>
    <t>Odstranění oboustranného bednění nosných nadzákladových zdí</t>
  </si>
  <si>
    <t>1819718659</t>
  </si>
  <si>
    <t>Bednění nadzákladových zdí nosných rovné oboustranné za každou stranu odstranění</t>
  </si>
  <si>
    <t>https://podminky.urs.cz/item/CS_URS_2025_02/311351122</t>
  </si>
  <si>
    <t>52</t>
  </si>
  <si>
    <t>311361821</t>
  </si>
  <si>
    <t>Výztuž nosných zdí betonářskou ocelí 10 505</t>
  </si>
  <si>
    <t>-1039727765</t>
  </si>
  <si>
    <t>Výztuž nadzákladových zdí nosných svislých nebo odkloněných od svislice, rovných nebo oblých z betonářské oceli 10 505 (R) nebo BSt 500</t>
  </si>
  <si>
    <t>https://podminky.urs.cz/item/CS_URS_2025_02/311361821</t>
  </si>
  <si>
    <t>193,886*0,14</t>
  </si>
  <si>
    <t>53</t>
  </si>
  <si>
    <t>317168021</t>
  </si>
  <si>
    <t>Překlad keramický plochý š 145 mm dl 1000 mm</t>
  </si>
  <si>
    <t>-1406807042</t>
  </si>
  <si>
    <t>Překlady keramické ploché osazené do maltového lože, výšky překladu 71 mm šířky 145 mm, délky 1000 mm</t>
  </si>
  <si>
    <t>https://podminky.urs.cz/item/CS_URS_2025_02/317168021</t>
  </si>
  <si>
    <t>2,0</t>
  </si>
  <si>
    <t>54</t>
  </si>
  <si>
    <t>317168022</t>
  </si>
  <si>
    <t>Překlad keramický plochý š 145 mm dl 1250 mm</t>
  </si>
  <si>
    <t>-1940460657</t>
  </si>
  <si>
    <t>Překlady keramické ploché osazené do maltového lože, výšky překladu 71 mm šířky 145 mm, délky 1250 mm</t>
  </si>
  <si>
    <t>https://podminky.urs.cz/item/CS_URS_2025_02/317168022</t>
  </si>
  <si>
    <t>19,0</t>
  </si>
  <si>
    <t>5,0</t>
  </si>
  <si>
    <t>6,0</t>
  </si>
  <si>
    <t>55</t>
  </si>
  <si>
    <t>317168027</t>
  </si>
  <si>
    <t>Překlad keramický plochý š 145 mm dl 2500 mm</t>
  </si>
  <si>
    <t>359320855</t>
  </si>
  <si>
    <t>Překlady keramické ploché osazené do maltového lože, výšky překladu 71 mm šířky 145 mm, délky 2500 mm</t>
  </si>
  <si>
    <t>https://podminky.urs.cz/item/CS_URS_2025_02/317168027</t>
  </si>
  <si>
    <t>1,0</t>
  </si>
  <si>
    <t>56</t>
  </si>
  <si>
    <t>317168051</t>
  </si>
  <si>
    <t>Překlad keramický vysoký v 238 mm dl 1000 mm</t>
  </si>
  <si>
    <t>-74331915</t>
  </si>
  <si>
    <t>Překlady keramické vysoké osazené do maltového lože, šířky překladu 70 mm výšky 238 mm, délky 1000 mm</t>
  </si>
  <si>
    <t>https://podminky.urs.cz/item/CS_URS_2025_02/317168051</t>
  </si>
  <si>
    <t>57</t>
  </si>
  <si>
    <t>317168052</t>
  </si>
  <si>
    <t>Překlad keramický vysoký v 238 mm dl 1250 mm</t>
  </si>
  <si>
    <t>-1155901713</t>
  </si>
  <si>
    <t>Překlady keramické vysoké osazené do maltového lože, šířky překladu 70 mm výšky 238 mm, délky 1250 mm</t>
  </si>
  <si>
    <t>https://podminky.urs.cz/item/CS_URS_2025_02/317168052</t>
  </si>
  <si>
    <t>24,0</t>
  </si>
  <si>
    <t>26,0</t>
  </si>
  <si>
    <t>58</t>
  </si>
  <si>
    <t>317168053</t>
  </si>
  <si>
    <t>Překlad keramický vysoký v 238 mm dl 1500 mm</t>
  </si>
  <si>
    <t>725505868</t>
  </si>
  <si>
    <t>Překlady keramické vysoké osazené do maltového lože, šířky překladu 70 mm výšky 238 mm, délky 1500 mm</t>
  </si>
  <si>
    <t>https://podminky.urs.cz/item/CS_URS_2025_02/317168053</t>
  </si>
  <si>
    <t>12,0</t>
  </si>
  <si>
    <t>59</t>
  </si>
  <si>
    <t>317168054</t>
  </si>
  <si>
    <t>Překlad keramický vysoký v 238 mm dl 1750 mm</t>
  </si>
  <si>
    <t>-1864619383</t>
  </si>
  <si>
    <t>Překlady keramické vysoké osazené do maltového lože, šířky překladu 70 mm výšky 238 mm, délky 1750 mm</t>
  </si>
  <si>
    <t>https://podminky.urs.cz/item/CS_URS_2025_02/317168054</t>
  </si>
  <si>
    <t>4,0</t>
  </si>
  <si>
    <t>60</t>
  </si>
  <si>
    <t>317168055</t>
  </si>
  <si>
    <t>Překlad keramický vysoký v 238 mm dl 2000 mm</t>
  </si>
  <si>
    <t>931592405</t>
  </si>
  <si>
    <t>Překlady keramické vysoké osazené do maltového lože, šířky překladu 70 mm výšky 238 mm, délky 2000 mm</t>
  </si>
  <si>
    <t>https://podminky.urs.cz/item/CS_URS_2025_02/317168055</t>
  </si>
  <si>
    <t>61</t>
  </si>
  <si>
    <t>342244101</t>
  </si>
  <si>
    <t>Příčka z cihel děrovaných do P10 na maltu M5 tloušťky 80 mm</t>
  </si>
  <si>
    <t>-931575052</t>
  </si>
  <si>
    <t>Příčky jednoduché z cihel děrovaných klasických spojených na pero a drážku na maltu M5, pevnost cihel do P15, tl. příčky 80 mm</t>
  </si>
  <si>
    <t>https://podminky.urs.cz/item/CS_URS_2025_02/342244101</t>
  </si>
  <si>
    <t xml:space="preserve">1,52*3,35-0,60*2,0   "mč. 0.05/06</t>
  </si>
  <si>
    <t xml:space="preserve">2,825*3,35-0,60*2,0   "mč. 0.07/06</t>
  </si>
  <si>
    <t xml:space="preserve">((0,92+1,34)*3,35-0,70*2,0)*2   "mč. 0.13,14</t>
  </si>
  <si>
    <t xml:space="preserve">(3,7+0,3)*2,2   "mč. 0.24</t>
  </si>
  <si>
    <t xml:space="preserve">(0,62+0,66)*3,75   "mč. 1.07</t>
  </si>
  <si>
    <t xml:space="preserve">(0,59+0,86)*3,75   "mč. 1.01</t>
  </si>
  <si>
    <t xml:space="preserve">(0,125*0,20)*3,75   "mč. 1.14</t>
  </si>
  <si>
    <t xml:space="preserve">2,03*3,75-0,80*2,0   "mč. 2.02/21</t>
  </si>
  <si>
    <t xml:space="preserve">1,90*3,75-0,70*2,0   "mč. 2.03/04</t>
  </si>
  <si>
    <t xml:space="preserve">(0,66+0,58)*3,75   "mč. 2.09</t>
  </si>
  <si>
    <t xml:space="preserve">(0,86+0,67)*3,75   "mč. 2.01</t>
  </si>
  <si>
    <t xml:space="preserve">(0,125+0,20)*3,75   "mč. 2.10</t>
  </si>
  <si>
    <t>62</t>
  </si>
  <si>
    <t>342244121</t>
  </si>
  <si>
    <t>Příčka z cihel děrovaných do P10 na maltu M5 tloušťky 140 mm</t>
  </si>
  <si>
    <t>-1432440819</t>
  </si>
  <si>
    <t>Příčky jednoduché z cihel děrovaných klasických spojených na pero a drážku na maltu M5, pevnost cihel do P15, tl. příčky 140 mm</t>
  </si>
  <si>
    <t>https://podminky.urs.cz/item/CS_URS_2025_02/342244121</t>
  </si>
  <si>
    <t xml:space="preserve">3,10*1,85   "0,01 schodiště</t>
  </si>
  <si>
    <t xml:space="preserve">2,825*3,35-0,80*2,0   "mč. 0,02a/2b</t>
  </si>
  <si>
    <t xml:space="preserve">(1,70+2,06+4,25)*3,35-0,80*2,0*2   "mč. 0,02b/2c,d</t>
  </si>
  <si>
    <t xml:space="preserve">1,85*3,35*2-0,80*2,0*2   "mč. 0.04,03/25</t>
  </si>
  <si>
    <t xml:space="preserve">(3,16+1,68+0,14)*3,35-0,80*2,0   "mč. 0.06/25</t>
  </si>
  <si>
    <t xml:space="preserve">(4,45+1,05)*3,35-0,90*2,0*2   "mč. 0.08/25</t>
  </si>
  <si>
    <t xml:space="preserve">(6,25+4,86)*3,35-0,90*2,0*2   "mč. 0.10,11/18</t>
  </si>
  <si>
    <t xml:space="preserve">(7,77+4,60)*3,35-0,90*2,0*2   "mč. 0.15,16,17/18</t>
  </si>
  <si>
    <t xml:space="preserve">3,10*3,35-0,90*2,0   "0.18/25</t>
  </si>
  <si>
    <t xml:space="preserve">3,10*3,35-1,80*2,50   "0.01/25</t>
  </si>
  <si>
    <t xml:space="preserve">(8,70+5,40*2+2,805)*3,35-0,80*2,0*4   "mč. 0.19-22/18</t>
  </si>
  <si>
    <t xml:space="preserve">((3,28+0,14+3,28)*2+2,81)*3,35-0,90*2,0*2   "mč. 0.23a,b, 24/18</t>
  </si>
  <si>
    <t xml:space="preserve">(3,66+2,825)*3,75-1,80*2,20    "mč. 1.02/01, 20</t>
  </si>
  <si>
    <t xml:space="preserve">(3,86+3,085)*3,75-0,80*2,0*2-0,70*2,0   "mč. 1.05,06/20</t>
  </si>
  <si>
    <t xml:space="preserve">3,86*3,75-0,70*2,0   "mč. 1.07/08,12</t>
  </si>
  <si>
    <t xml:space="preserve">(1,60+7,40)*3,75   "mč. 1.13/14</t>
  </si>
  <si>
    <t xml:space="preserve">3,10*3,75-1,80*2,80   "mč. 1.01/20</t>
  </si>
  <si>
    <t xml:space="preserve">(3,40+1,10+3,45)*3,75-0,80*2,0   "mč. 1.07,11,12/20</t>
  </si>
  <si>
    <t xml:space="preserve">(6,05+3,86)*3,75-0,70*2,0*2-0,80*2,0*2   "mč. 2.03,07,08/21</t>
  </si>
  <si>
    <t xml:space="preserve">3,86*3,75-0,70*2,0   "mč. 2.09/10</t>
  </si>
  <si>
    <t xml:space="preserve">(3,40+1,10+3,40)*3,75-0,80*2,0   "mč. 2.09,10/21</t>
  </si>
  <si>
    <t xml:space="preserve">7,40+3,75   "mč. 2.15/16</t>
  </si>
  <si>
    <t xml:space="preserve">3,10*3,75-1,80*2,80   "mč. 2.01/21</t>
  </si>
  <si>
    <t>(0,71+3,40)*0,60</t>
  </si>
  <si>
    <t>obezdívky ZTI</t>
  </si>
  <si>
    <t>mč. 0.01, 1.01., 2.01</t>
  </si>
  <si>
    <t>(0,59+0,86)*(3,10+3,70*2)</t>
  </si>
  <si>
    <t>mč. 1.14, 2.16</t>
  </si>
  <si>
    <t>(0,425+0,15)*3,60</t>
  </si>
  <si>
    <t>63</t>
  </si>
  <si>
    <t>380326132</t>
  </si>
  <si>
    <t>Kompletní konstrukce ČOV, nádrží ze ŽB se zvýšenými nároky na prostředí tř. C 30/37 tl přes 150 do 300 mm</t>
  </si>
  <si>
    <t>376629424</t>
  </si>
  <si>
    <t>Kompletní konstrukce čistíren odpadních vod, nádrží, vodojemů, kanálů z betonu železového bez výztuže a bednění se zvýšenými nároky na prostředí tř. C 30/37, tl. přes 150 do 300 mm</t>
  </si>
  <si>
    <t>https://podminky.urs.cz/item/CS_URS_2025_02/380326132</t>
  </si>
  <si>
    <t>jímka - pod mč. 0.11</t>
  </si>
  <si>
    <t xml:space="preserve">2,60*1,60*0,20   "dno</t>
  </si>
  <si>
    <t xml:space="preserve">(2,60+1,20)*2*1,90*0,20   "stěny</t>
  </si>
  <si>
    <t xml:space="preserve">2,60*1,60*0,20-1,0*1,0*0,20   "strop</t>
  </si>
  <si>
    <t>64</t>
  </si>
  <si>
    <t>380356211</t>
  </si>
  <si>
    <t>Bednění kompletních konstrukcí ČOV, nádrží nebo vodojemů omítaných ploch rovinných zřízení</t>
  </si>
  <si>
    <t>-1796161471</t>
  </si>
  <si>
    <t>Bednění kompletních konstrukcí čistíren odpadních vod, nádrží, vodojemů, kanálů konstrukcí omítaných z betonu prostého nebo železového ploch rovinných zřízení</t>
  </si>
  <si>
    <t>https://podminky.urs.cz/item/CS_URS_2025_02/380356211</t>
  </si>
  <si>
    <t>2,20*1,20</t>
  </si>
  <si>
    <t xml:space="preserve">(2,60+1,60)*2*2,10 </t>
  </si>
  <si>
    <t>(2,20+1,20)*2*1,90</t>
  </si>
  <si>
    <t>65</t>
  </si>
  <si>
    <t>380356212</t>
  </si>
  <si>
    <t>Bednění kompletních konstrukcí ČOV, nádrží nebo vodojemů omítaných ploch rovinných odstranění</t>
  </si>
  <si>
    <t>-447020387</t>
  </si>
  <si>
    <t>Bednění kompletních konstrukcí čistíren odpadních vod, nádrží, vodojemů, kanálů konstrukcí omítaných z betonu prostého nebo železového ploch rovinných odstranění</t>
  </si>
  <si>
    <t>https://podminky.urs.cz/item/CS_URS_2025_02/380356212</t>
  </si>
  <si>
    <t>66</t>
  </si>
  <si>
    <t>380361006</t>
  </si>
  <si>
    <t>Výztuž kompletních konstrukcí ČOV, nádrží nebo vodojemů z betonářské oceli 10 505</t>
  </si>
  <si>
    <t>-1555061848</t>
  </si>
  <si>
    <t>Výztuž kompletních konstrukcí čistíren odpadních vod, nádrží, vodojemů, kanálů z oceli 10 505 (R) nebo BSt 500</t>
  </si>
  <si>
    <t>https://podminky.urs.cz/item/CS_URS_2025_02/380361006</t>
  </si>
  <si>
    <t>4,352*0,14</t>
  </si>
  <si>
    <t>Vodorovné konstrukce</t>
  </si>
  <si>
    <t>67</t>
  </si>
  <si>
    <t>411321414</t>
  </si>
  <si>
    <t>Stropy deskové ze ŽB tř. C 25/30</t>
  </si>
  <si>
    <t>1705102277</t>
  </si>
  <si>
    <t>Stropy z betonu železového (bez výztuže) stropů deskových, plochých střech, desek balkonových, desek hřibových stropů včetně hlavic hřibových sloupů tř. C 25/30</t>
  </si>
  <si>
    <t>https://podminky.urs.cz/item/CS_URS_2025_02/411321414</t>
  </si>
  <si>
    <t>stropy na kótě -0,15, +3,85, +7,80</t>
  </si>
  <si>
    <t>(25,15-0,80)*(18,70-0,80)*0,25*3</t>
  </si>
  <si>
    <t>odečet konstrukce schodiště</t>
  </si>
  <si>
    <t>-(0,32*12*3,20+0,95*1,20)*0,25</t>
  </si>
  <si>
    <t>-0,32*1,21*2*0,25</t>
  </si>
  <si>
    <t>-0,32*9*1,45*0,25</t>
  </si>
  <si>
    <t>-(0,32*16*1,45)*2</t>
  </si>
  <si>
    <t>419</t>
  </si>
  <si>
    <t>411322525</t>
  </si>
  <si>
    <t>Stropy trámové nebo kazetové ze ŽB tř. C 20/25</t>
  </si>
  <si>
    <t>-367909392</t>
  </si>
  <si>
    <t>Stropy z betonu železového (bez výztuže) trámových, žebrových, kazetových nebo vložkových z tvárnic nebo z hraněných či zaoblených vln zabudovaného plechového bednění tř. C 20/25</t>
  </si>
  <si>
    <t>https://podminky.urs.cz/item/CS_URS_2025_02/411322525</t>
  </si>
  <si>
    <t xml:space="preserve">3,7*0,3*0,1   "mč. 0.24</t>
  </si>
  <si>
    <t>68</t>
  </si>
  <si>
    <t>411351011</t>
  </si>
  <si>
    <t>Zřízení bednění stropů deskových tl přes 5 do 25 cm bez podpěrné kce</t>
  </si>
  <si>
    <t>-805556122</t>
  </si>
  <si>
    <t>Bednění stropních konstrukcí - bez podpěrné konstrukce desek tloušťky stropní desky přes 5 do 25 cm zřízení</t>
  </si>
  <si>
    <t>https://podminky.urs.cz/item/CS_URS_2025_02/411351011</t>
  </si>
  <si>
    <t xml:space="preserve">(3,7+0,3)*0,1   "mč. 0.24</t>
  </si>
  <si>
    <t>(25,15-0,80)*(18,70-0,80)*3</t>
  </si>
  <si>
    <t>-(0,32*12*3,20+0,95*1,20)</t>
  </si>
  <si>
    <t>-0,32*1,21*2</t>
  </si>
  <si>
    <t>-0,32*9*1,45</t>
  </si>
  <si>
    <t>-(0,32*16*1,45)</t>
  </si>
  <si>
    <t>69</t>
  </si>
  <si>
    <t>411351012</t>
  </si>
  <si>
    <t>Odstranění bednění stropů deskových tl přes 5 do 25 cm bez podpěrné kce</t>
  </si>
  <si>
    <t>-1171388974</t>
  </si>
  <si>
    <t>Bednění stropních konstrukcí - bez podpěrné konstrukce desek tloušťky stropní desky přes 5 do 25 cm odstranění</t>
  </si>
  <si>
    <t>https://podminky.urs.cz/item/CS_URS_2025_02/411351012</t>
  </si>
  <si>
    <t>420</t>
  </si>
  <si>
    <t>411354245</t>
  </si>
  <si>
    <t>Bednění stropů ztracené z hraněných trapézových vln v 60 mm plech pozinkovaný tl 0,75 mm</t>
  </si>
  <si>
    <t>-1144263448</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</si>
  <si>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</si>
  <si>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https://podminky.urs.cz/item/CS_URS_2025_02/411354245</t>
  </si>
  <si>
    <t xml:space="preserve">3,7*0,3   "mč. 0.24</t>
  </si>
  <si>
    <t>70</t>
  </si>
  <si>
    <t>411354313</t>
  </si>
  <si>
    <t>Zřízení podpěrné konstrukce stropů výšky do 4 m tl přes 15 do 25 cm</t>
  </si>
  <si>
    <t>601401191</t>
  </si>
  <si>
    <t>Podpěrná konstrukce stropů - desek, kleneb a skořepin výška podepření do 4 m tloušťka stropu přes 15 do 25 cm zřízení</t>
  </si>
  <si>
    <t>https://podminky.urs.cz/item/CS_URS_2025_02/411354313</t>
  </si>
  <si>
    <t>71</t>
  </si>
  <si>
    <t>411354314</t>
  </si>
  <si>
    <t>Odstranění podpěrné konstrukce stropů výšky do 4 m tl přes 15 do 25 cm</t>
  </si>
  <si>
    <t>1643422171</t>
  </si>
  <si>
    <t>Podpěrná konstrukce stropů - desek, kleneb a skořepin výška podepření do 4 m tloušťka stropu přes 15 do 25 cm odstranění</t>
  </si>
  <si>
    <t>https://podminky.urs.cz/item/CS_URS_2025_02/411354314</t>
  </si>
  <si>
    <t>72</t>
  </si>
  <si>
    <t>411361821</t>
  </si>
  <si>
    <t>Výztuž stropů betonářskou ocelí 10 505</t>
  </si>
  <si>
    <t>-964542632</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</si>
  <si>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</si>
  <si>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https://podminky.urs.cz/item/CS_URS_2025_02/411361821</t>
  </si>
  <si>
    <t>307,456*0,14</t>
  </si>
  <si>
    <t>421</t>
  </si>
  <si>
    <t>411362021</t>
  </si>
  <si>
    <t>Výztuž stropů svařovanými sítěmi Kari</t>
  </si>
  <si>
    <t>-1288111491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</si>
  <si>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</si>
  <si>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https://podminky.urs.cz/item/CS_URS_2025_02/411362021</t>
  </si>
  <si>
    <t xml:space="preserve">3,7*0,3*3*0,001*1,1   "mč. 0.24</t>
  </si>
  <si>
    <t>73</t>
  </si>
  <si>
    <t>413321414</t>
  </si>
  <si>
    <t>Nosníky ze ŽB tř. C 25/30</t>
  </si>
  <si>
    <t>1569769331</t>
  </si>
  <si>
    <t>Nosníky z betonu železového (bez výztuže) včetně stěnových i jeřábových drah, volných trámů, průvlaků, rámových příčlí, ztužidel, konzol, vodorovných táhel apod., tyčových konstrukcí tř. C 25/30</t>
  </si>
  <si>
    <t>https://podminky.urs.cz/item/CS_URS_2025_02/413321414</t>
  </si>
  <si>
    <t>průchod VZT</t>
  </si>
  <si>
    <t>4,85*0,30*0,28</t>
  </si>
  <si>
    <t>74</t>
  </si>
  <si>
    <t>413351121</t>
  </si>
  <si>
    <t>Zřízení bednění nosníků a průvlaků bez podpěrné kce výšky přes 100 cm</t>
  </si>
  <si>
    <t>1399579488</t>
  </si>
  <si>
    <t>Bednění nosníků a průvlaků - bez podpěrné konstrukce výška nosníku po spodní líc stropní desky přes 100 cm zřízení</t>
  </si>
  <si>
    <t>https://podminky.urs.cz/item/CS_URS_2025_02/413351121</t>
  </si>
  <si>
    <t>(4,85*0,28+0,30*0,28)*2</t>
  </si>
  <si>
    <t>75</t>
  </si>
  <si>
    <t>413351122</t>
  </si>
  <si>
    <t>Odstranění bednění nosníků a průvlaků bez podpěrné kce výšky přes 100 cm</t>
  </si>
  <si>
    <t>1064962373</t>
  </si>
  <si>
    <t>Bednění nosníků a průvlaků - bez podpěrné konstrukce výška nosníku po spodní líc stropní desky přes 100 cm odstranění</t>
  </si>
  <si>
    <t>https://podminky.urs.cz/item/CS_URS_2025_02/413351122</t>
  </si>
  <si>
    <t>76</t>
  </si>
  <si>
    <t>413352115</t>
  </si>
  <si>
    <t>Zřízení podpěrné konstrukce nosníků výšky podepření do 4 m pro nosník výšky přes 100 cm</t>
  </si>
  <si>
    <t>1374910325</t>
  </si>
  <si>
    <t>Podpěrná konstrukce nosníků a průvlaků výšky podepření do 4 m výšky nosníku (po spodní hranu stropní desky) přes 100 cm zřízení</t>
  </si>
  <si>
    <t>https://podminky.urs.cz/item/CS_URS_2025_02/413352115</t>
  </si>
  <si>
    <t>4,85*0,30</t>
  </si>
  <si>
    <t>77</t>
  </si>
  <si>
    <t>413352116</t>
  </si>
  <si>
    <t>Odstranění podpěrné konstrukce nosníků výšky podepření do 4 m pro nosník výšky přes 100 cm</t>
  </si>
  <si>
    <t>-1078049009</t>
  </si>
  <si>
    <t>Podpěrná konstrukce nosníků a průvlaků výšky podepření do 4 m výšky nosníku (po spodní hranu stropní desky) přes 100 cm odstranění</t>
  </si>
  <si>
    <t>https://podminky.urs.cz/item/CS_URS_2025_02/413352116</t>
  </si>
  <si>
    <t>78</t>
  </si>
  <si>
    <t>413361821</t>
  </si>
  <si>
    <t>Výztuž nosníků, volných trámů nebo průvlaků volných trámů betonářskou ocelí 10 505</t>
  </si>
  <si>
    <t>200815991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</si>
  <si>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</si>
  <si>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https://podminky.urs.cz/item/CS_URS_2025_02/413361821</t>
  </si>
  <si>
    <t>0,407*0,140</t>
  </si>
  <si>
    <t>79</t>
  </si>
  <si>
    <t>430321414</t>
  </si>
  <si>
    <t>Schodišťová konstrukce a rampa ze ŽB tř. C 25/30</t>
  </si>
  <si>
    <t>-1365278263</t>
  </si>
  <si>
    <t>Schodišťové konstrukce a rampy z betonu železového (bez výztuže) stupně, schodnice, ramena, podesty s nosníky tř. C 25/30</t>
  </si>
  <si>
    <t>https://podminky.urs.cz/item/CS_URS_2025_02/430321414</t>
  </si>
  <si>
    <t xml:space="preserve">0,90*0,40*1,20   "základ schodiště</t>
  </si>
  <si>
    <t xml:space="preserve">(1,20+1,80)*1,20*0,15   "rameno</t>
  </si>
  <si>
    <t xml:space="preserve">0,95*1,20*0,15   "podesta</t>
  </si>
  <si>
    <t xml:space="preserve">0,32*0,1665/2*1,20*12   "stupně</t>
  </si>
  <si>
    <t xml:space="preserve">0,32*2*0,30*1,21+0,32*0,150/2*2*1,21   "schodiště u výtahu</t>
  </si>
  <si>
    <t>hlavní schodiště</t>
  </si>
  <si>
    <t xml:space="preserve">3,30*4*1,45*0,15   "ramena</t>
  </si>
  <si>
    <t xml:space="preserve">0,32*0,1665/2*1,45*12*4   "stupně</t>
  </si>
  <si>
    <t>80</t>
  </si>
  <si>
    <t>430361821</t>
  </si>
  <si>
    <t>Výztuž schodišťové konstrukce a rampy betonářskou ocelí 10 505</t>
  </si>
  <si>
    <t>-1100951912</t>
  </si>
  <si>
    <t>Výztuž schodišťových konstrukcí a ramp stupňů, schodnic, ramen, podest s nosníky z betonářské oceli 10 505 (R) nebo BSt 500</t>
  </si>
  <si>
    <t>https://podminky.urs.cz/item/CS_URS_2025_02/430361821</t>
  </si>
  <si>
    <t>6,542*0,14</t>
  </si>
  <si>
    <t>81</t>
  </si>
  <si>
    <t>431351121</t>
  </si>
  <si>
    <t>Zřízení bednění podest schodišť a ramp přímočarých v do 4 m</t>
  </si>
  <si>
    <t>726021904</t>
  </si>
  <si>
    <t>Bednění podest, podstupňových desek a ramp včetně podpěrné konstrukce výšky do 4 m půdorysně přímočarých zřízení</t>
  </si>
  <si>
    <t>https://podminky.urs.cz/item/CS_URS_2025_02/431351121</t>
  </si>
  <si>
    <t xml:space="preserve">(0,90+1,20)*2*0,40   "základ schodiště</t>
  </si>
  <si>
    <t xml:space="preserve">(1,20+1,80)*1,20   "rameno</t>
  </si>
  <si>
    <t xml:space="preserve">0,95*1,20   "podesta</t>
  </si>
  <si>
    <t xml:space="preserve">0,32*0,1665/2*12   "stupně</t>
  </si>
  <si>
    <t xml:space="preserve">3,30*4*1,45   "ramena</t>
  </si>
  <si>
    <t>82</t>
  </si>
  <si>
    <t>431351122</t>
  </si>
  <si>
    <t>Odstranění bednění podest schodišť a ramp přímočarých v do 4 m</t>
  </si>
  <si>
    <t>-9617044</t>
  </si>
  <si>
    <t>Bednění podest, podstupňových desek a ramp včetně podpěrné konstrukce výšky do 4 m půdorysně přímočarých odstranění</t>
  </si>
  <si>
    <t>https://podminky.urs.cz/item/CS_URS_2025_02/431351122</t>
  </si>
  <si>
    <t>83</t>
  </si>
  <si>
    <t>434351141</t>
  </si>
  <si>
    <t>Zřízení bednění stupňů přímočarých schodišť</t>
  </si>
  <si>
    <t>933102613</t>
  </si>
  <si>
    <t>Bednění stupňů betonovaných na podstupňové desce nebo na terénu půdorysně přímočarých zřízení</t>
  </si>
  <si>
    <t>https://podminky.urs.cz/item/CS_URS_2025_02/434351141</t>
  </si>
  <si>
    <t xml:space="preserve">0,1665*1,20*12   "stupně</t>
  </si>
  <si>
    <t xml:space="preserve">0,150*2*1,21   "schodiště u výtahu</t>
  </si>
  <si>
    <t xml:space="preserve">0,1665*1,45*12*4   "stupně</t>
  </si>
  <si>
    <t>84</t>
  </si>
  <si>
    <t>434351142</t>
  </si>
  <si>
    <t>Odstranění bednění stupňů přímočarých schodišť</t>
  </si>
  <si>
    <t>-1827881951</t>
  </si>
  <si>
    <t>Bednění stupňů betonovaných na podstupňové desce nebo na terénu půdorysně přímočarých odstranění</t>
  </si>
  <si>
    <t>https://podminky.urs.cz/item/CS_URS_2025_02/434351142</t>
  </si>
  <si>
    <t>85</t>
  </si>
  <si>
    <t>451573111</t>
  </si>
  <si>
    <t>Lože pod potrubí otevřený výkop ze štěrkopísku</t>
  </si>
  <si>
    <t>-300855324</t>
  </si>
  <si>
    <t>Lože pod potrubí, stoky a drobné objekty v otevřeném výkopu z písku a štěrkopísku do 63 mm</t>
  </si>
  <si>
    <t>https://podminky.urs.cz/item/CS_URS_2025_02/451573111</t>
  </si>
  <si>
    <t>2,0*(27,0+16,50)*0,15</t>
  </si>
  <si>
    <t xml:space="preserve">7,5   "ÚT</t>
  </si>
  <si>
    <t xml:space="preserve">0,35*5,0*0,20   "silnoproud</t>
  </si>
  <si>
    <t xml:space="preserve">0,35*165,0*0,20   "slaboproud</t>
  </si>
  <si>
    <t>86</t>
  </si>
  <si>
    <t>452311131</t>
  </si>
  <si>
    <t>Podkladní desky z betonu prostého bez zvýšených nároků na prostředí tř. C 12/15 otevřený výkop</t>
  </si>
  <si>
    <t>1102301535</t>
  </si>
  <si>
    <t>Podkladní a zajišťovací konstrukce z betonu prostého v otevřeném výkopu bez zvýšených nároků na prostředí desky pod potrubí, stoky a drobné objekty z betonu tř. C 12/15</t>
  </si>
  <si>
    <t>https://podminky.urs.cz/item/CS_URS_2025_02/452311131</t>
  </si>
  <si>
    <t>jímka</t>
  </si>
  <si>
    <t>2,80*1,80*0,10</t>
  </si>
  <si>
    <t>Úpravy povrchů, podlahy a osazování výplní</t>
  </si>
  <si>
    <t>87</t>
  </si>
  <si>
    <t>611131101</t>
  </si>
  <si>
    <t>Cementový postřik vnitřních stropů nanášený celoplošně ručně</t>
  </si>
  <si>
    <t>-714528682</t>
  </si>
  <si>
    <t>Podkladní a spojovací vrstva vnitřních omítaných ploch cementový postřik nanášený ručně celoplošně stropů</t>
  </si>
  <si>
    <t>https://podminky.urs.cz/item/CS_URS_2025_02/611131101</t>
  </si>
  <si>
    <t>88</t>
  </si>
  <si>
    <t>611131105</t>
  </si>
  <si>
    <t>Cementový postřik vnitřních schodišťových konstrukcí nanášený celoplošně ručně</t>
  </si>
  <si>
    <t>1166885385</t>
  </si>
  <si>
    <t>Podkladní a spojovací vrstva vnitřních omítaných ploch cementový postřik nanášený ručně celoplošně schodišťových konstrukcí</t>
  </si>
  <si>
    <t>https://podminky.urs.cz/item/CS_URS_2025_02/611131105</t>
  </si>
  <si>
    <t>89</t>
  </si>
  <si>
    <t>611142002</t>
  </si>
  <si>
    <t>Pletivo sklovláknité vnitřních stropů provizorně přichycené</t>
  </si>
  <si>
    <t>-354173436</t>
  </si>
  <si>
    <t>Pletivo vnitřních ploch v ploše nebo pruzích, na plném podkladu sklovláknité upevněné provizorním přichycením stropů</t>
  </si>
  <si>
    <t>https://podminky.urs.cz/item/CS_URS_2025_02/611142002</t>
  </si>
  <si>
    <t>"Vnitřní omítky stropů" 88,61</t>
  </si>
  <si>
    <t>90</t>
  </si>
  <si>
    <t>611321141</t>
  </si>
  <si>
    <t>Vápenocementová omítka štuková dvouvrstvá vnitřních stropů rovných nanášená ručně</t>
  </si>
  <si>
    <t>-1744568852</t>
  </si>
  <si>
    <t>Omítka vápenocementová vnitřních ploch nanášená ručně dvouvrstvá, tloušťky jádrové omítky do 10 mm a tloušťky štuku do 3 mm štuková vodorovných konstrukcí stropů rovných</t>
  </si>
  <si>
    <t>https://podminky.urs.cz/item/CS_URS_2025_02/611321141</t>
  </si>
  <si>
    <t>1.PP - stropy bez podhledu</t>
  </si>
  <si>
    <t>4,69+5,08+8,75+7,22+35,89+17,49+9,49</t>
  </si>
  <si>
    <t>91</t>
  </si>
  <si>
    <t>611321145</t>
  </si>
  <si>
    <t>Vápenocementová omítka štuková dvouvrstvá vnitřních schodišťových konstrukcí nanášená ručně</t>
  </si>
  <si>
    <t>-911872524</t>
  </si>
  <si>
    <t>Omítka vápenocementová vnitřních ploch nanášená ručně dvouvrstvá, tloušťky jádrové omítky do 10 mm a tloušťky štuku do 3 mm štuková schodišťových konstrukcí stropů, stěn, ramen nebo nosníků</t>
  </si>
  <si>
    <t>https://podminky.urs.cz/item/CS_URS_2025_02/611321145</t>
  </si>
  <si>
    <t xml:space="preserve">3,10*1,60+3,50*3,10*2+3,50*1,45*2   "mč. 0.01 schodiště</t>
  </si>
  <si>
    <t xml:space="preserve">(1,20+7,40)*2,60-1,35*2,60   "mč. 0.18 schodiště</t>
  </si>
  <si>
    <t xml:space="preserve">(3,52*3,0*3,52*1,45)*2   "mč. 1.01 schodiště</t>
  </si>
  <si>
    <t xml:space="preserve">(1,20+7,40+1,90)*2*2,60-2,70*2,20  "1.15 schodiště</t>
  </si>
  <si>
    <t xml:space="preserve">(3,52*3,10+3,52*1,45)*2   "mč. 2.01 schodiště</t>
  </si>
  <si>
    <t>92</t>
  </si>
  <si>
    <t>612131100</t>
  </si>
  <si>
    <t>Vápenný postřik vnitřních stěn nanášený ručně</t>
  </si>
  <si>
    <t>-1043997067</t>
  </si>
  <si>
    <t>Podkladní a spojovací vrstva vnitřních omítaných ploch vápenný postřik nanášený ručně celoplošně stěn</t>
  </si>
  <si>
    <t>https://podminky.urs.cz/item/CS_URS_2025_02/612131100</t>
  </si>
  <si>
    <t>93</t>
  </si>
  <si>
    <t>612131101</t>
  </si>
  <si>
    <t>Cementový postřik vnitřních stěn nanášený celoplošně ručně</t>
  </si>
  <si>
    <t>1693823306</t>
  </si>
  <si>
    <t>Podkladní a spojovací vrstva vnitřních omítaných ploch cementový postřik nanášený ručně celoplošně stěn</t>
  </si>
  <si>
    <t>https://podminky.urs.cz/item/CS_URS_2025_02/612131101</t>
  </si>
  <si>
    <t>94</t>
  </si>
  <si>
    <t>612142002</t>
  </si>
  <si>
    <t>Pletivo sklovláknité vnitřních stěn provizorně přichycené</t>
  </si>
  <si>
    <t>1744108303</t>
  </si>
  <si>
    <t>Pletivo vnitřních ploch v ploše nebo pruzích, na plném podkladu sklovláknité upevněné provizorním přichycením stěn</t>
  </si>
  <si>
    <t>https://podminky.urs.cz/item/CS_URS_2025_02/612142002</t>
  </si>
  <si>
    <t>"Vnitřní omítky stěn" 244,148+419,392+1726,1+81,89</t>
  </si>
  <si>
    <t>95</t>
  </si>
  <si>
    <t>612311121</t>
  </si>
  <si>
    <t>Vápenná omítka hladká jednovrstvá vnitřních stěn nanášená ručně</t>
  </si>
  <si>
    <t>848516162</t>
  </si>
  <si>
    <t>Omítka vápenná vnitřních ploch nanášená ručně jednovrstvá hladká, tloušťky do 10 mm svislých konstrukcí stěn</t>
  </si>
  <si>
    <t>https://podminky.urs.cz/item/CS_URS_2025_02/612311121</t>
  </si>
  <si>
    <t>omítka pod obklad</t>
  </si>
  <si>
    <t>výpočet v položce vnitřní obklady</t>
  </si>
  <si>
    <t>419,392</t>
  </si>
  <si>
    <t>96</t>
  </si>
  <si>
    <t>612321141</t>
  </si>
  <si>
    <t>Vápenocementová omítka štuková dvouvrstvá vnitřních stěn nanášená ručně</t>
  </si>
  <si>
    <t>1769908604</t>
  </si>
  <si>
    <t>Omítka vápenocementová vnitřních ploch nanášená ručně dvouvrstvá, tloušťky jádrové omítky do 10 mm a tloušťky štuku do 3 mm štuková svislých konstrukcí stěn</t>
  </si>
  <si>
    <t>https://podminky.urs.cz/item/CS_URS_2025_02/612321141</t>
  </si>
  <si>
    <t xml:space="preserve">(2,12+3,10+1,75)*2*2,50-1,80*2,50-0,90*2,0   "mč. 0.01</t>
  </si>
  <si>
    <t xml:space="preserve">(1,60+2,285)*2*2,10-0,80*2,0   "mč. 0.02a</t>
  </si>
  <si>
    <t xml:space="preserve">(1,70+4,25)*2*2,10-0,80*2,0-1,50*0,60   "mč. 0.02b</t>
  </si>
  <si>
    <t xml:space="preserve">(2,06+4,25)*2*2,10-0,80*2,0-1,50*0,60   "mč. 0.02c</t>
  </si>
  <si>
    <t xml:space="preserve">(1,21+4,20)*2*2,10-0,80*2,0*3-1,21*2,10   "mč. 0.02d</t>
  </si>
  <si>
    <t xml:space="preserve">((1,85+2,62)*2*2,80-0,80*2,0-1,50*0,60)*2   "mč. 0.03,04</t>
  </si>
  <si>
    <t xml:space="preserve">(1,50+1,025)*2*2,80-0,60*2,0-1,50*0,60   "mč. 0.05</t>
  </si>
  <si>
    <t xml:space="preserve">(1,68+3,16)*2*2,80-0,60*2,0-0,80*2,0   "mč. 0.06</t>
  </si>
  <si>
    <t xml:space="preserve">(1,05+2,825)*2*2,80-0,60*2,0   "mč. 0.07</t>
  </si>
  <si>
    <t xml:space="preserve">(1,05+3,0)*2*2,80-0,80*2,0   "mč. 0.08</t>
  </si>
  <si>
    <t xml:space="preserve">(7,40+4,85)*2*3,10-1,20*2,0   "mč. 0.09</t>
  </si>
  <si>
    <t xml:space="preserve">(6,25+2,80)*2*3,10-0,67*3,12-2,70*0,60-0,90*2,0   "mč. 0.10</t>
  </si>
  <si>
    <t xml:space="preserve">(4,60+2,86)*2*2,80-2,70*0,60-0,90*2,0-0,80*2,0   "mč. 0.11</t>
  </si>
  <si>
    <t xml:space="preserve">(4,60+2,825)*2*2,80-2,70*0,60-0,80*2,0-0,70*2,0   "mč. 0.12</t>
  </si>
  <si>
    <t xml:space="preserve">((1,26+0,92)*2*2,80-0,70*2,0)*2   "mč. 0.13,14</t>
  </si>
  <si>
    <t xml:space="preserve">(4,60+2,825)*2*2,80-2,70*0,60-0,70*2,0-0,80*2,0   "mč. 0.15</t>
  </si>
  <si>
    <t xml:space="preserve">(4,60+2,86)*2*2,80-2,70*0,60-0,90*2,0-0,80*2,0   "mč. 0.16</t>
  </si>
  <si>
    <t xml:space="preserve">(4,60+2,80)*2*2,80-2,70*0,60-0,90*2,0   "mč. 0.17</t>
  </si>
  <si>
    <t xml:space="preserve">(1,51+14,96+1,50)*2*2,60-0,90*2,0*5-1,35*2,60   "mč.0.18</t>
  </si>
  <si>
    <t xml:space="preserve">12,10*2*2,80+1,21*0,20-0,80*2,0*4-0,90*2,0-2,70*0,60*4  "mč. 0.18</t>
  </si>
  <si>
    <t xml:space="preserve">((2,805+5,40)*2*2,60-0,80*2,0-0,90*2,0)*3   "mč. 0.19,21,22</t>
  </si>
  <si>
    <t xml:space="preserve">(2,81+5,40)*2*2,60-0,80*2,0-0,90*2,0   "mč. 0.20</t>
  </si>
  <si>
    <t xml:space="preserve">(2,81+3,28)*2*3,10-0,90*2,0-2,70*0,60  "mč. 0.23a</t>
  </si>
  <si>
    <t xml:space="preserve">(2,81+3,28)*2*2,80-0,90*2,0*2  "mč. 0.23b</t>
  </si>
  <si>
    <t xml:space="preserve">(2,905+6,80)*2*2,60-2,70*0,60-0,90*2,0   "mč. 24</t>
  </si>
  <si>
    <t xml:space="preserve">(3,10+6,50+2,28+3,50+1,80+2,84)*2*2,50-0,90*2,0*5-1,20*2,0-1,80*2,50-0,90*2,0-0,80*2,0*4-1,21*2,50   "mč. 0.25</t>
  </si>
  <si>
    <t xml:space="preserve">(2,19*2+3,10*2+1,96*2+2,825)*3,0-1,80*2,80-0,90*2,0-2,80*2,20-1,80*2,2   "mč. 1.01</t>
  </si>
  <si>
    <t xml:space="preserve">(2,825+3,66)*2*3,0-2,20*3,0-1,80*2,20  "mč. 1.02</t>
  </si>
  <si>
    <t xml:space="preserve">(1,75+3,90)*2*2,60-1,50*0,60*2-0,70*2,0   "mč. 1.03,04</t>
  </si>
  <si>
    <t xml:space="preserve">(0,935+1,91)*2*2,60-0,80*2,0   "mč. 1.05</t>
  </si>
  <si>
    <t xml:space="preserve">(2,01+3,86)*2*2,60-1,50*0,60-0,80*2,0-0,70*2,0   "mč. 1.06</t>
  </si>
  <si>
    <t xml:space="preserve">(2,0+3,86)*2*2,60-1,50*0,60-0,8*0,60-0,70*2,0   "mč. 1.07</t>
  </si>
  <si>
    <t xml:space="preserve">(2,65+3,86+0,994+0,15)*2*2,60-1,50*0,60-0,70*2,0   "mč. 1.08,9,10,11,12</t>
  </si>
  <si>
    <t xml:space="preserve">(3,11+7,40)*2*3,10-2,70*0,60-0,90*2,67   "mč. 1.13</t>
  </si>
  <si>
    <t xml:space="preserve">(1,60+5,36)*2*3,10-0,80*2,67   "mč. 1.14</t>
  </si>
  <si>
    <t xml:space="preserve">(6,15+8,80+8,70+6,15)*2*3,10-3,14*1,10*1,10-2,70*2,20*6-0,90*2,67*2   "mč. 1.16,17</t>
  </si>
  <si>
    <t xml:space="preserve">(8,70+6,70)*2*3,10-2,70*2,20*6-0,90*2,67*2   "mč. 1.18,19</t>
  </si>
  <si>
    <t xml:space="preserve">(3,10+7,60+2,52+2,53+1,925+0,20+3,70)*3,0-0,90*2,67*4-1,80*2,70-0,90*2,0-0,80*2,0*3   "mč. 1.20   </t>
  </si>
  <si>
    <t xml:space="preserve">(3,10+2,26+1,90)*2*3,10-1,80*2,70-0,90*1,10  "mč. 2.01</t>
  </si>
  <si>
    <t xml:space="preserve">(2,825+1,50)*2*3,10-0,80*2,0-0,90*2,20   "mč. 2.02</t>
  </si>
  <si>
    <t xml:space="preserve">((1,87+0,92)*2*2,60-0,70*2,0)*2   "mč. 2.03,04</t>
  </si>
  <si>
    <t xml:space="preserve">(3,90+ 1,735)*2*2,60-1,50*0,60*2-0,70*2,0   "mč. 2.06 </t>
  </si>
  <si>
    <t xml:space="preserve">(2,01+3,86)*2*2,60-1,50*0,60-0,70*2,0-0,80*2,0   "mč. 2.08</t>
  </si>
  <si>
    <t xml:space="preserve">(2,0+3,86)*2*2,60-1,50*0,60-0,70*2,0-0,80*2,0   "mč. 2.09</t>
  </si>
  <si>
    <t xml:space="preserve">(2,65+3,86+0,994+0,15)*2*2,60-1,50*0,60-0,70*2,0   "mč. 2.10,11,12,13,14</t>
  </si>
  <si>
    <t xml:space="preserve">(3,11+7,40)*2*3,10-2,70*2,20-0,90*2,67   "mč.2.15</t>
  </si>
  <si>
    <t xml:space="preserve">(3,10+7,40)*2*3,10-2,70*2,20-0,90*2,67   "mč. 2.16</t>
  </si>
  <si>
    <t xml:space="preserve">(6,15+8,80+8,70+6,15)*2*3,10-3,14*1,10*1,10-2,70*2,20*6-0,90*2,67*2   "mč. 2.17,18</t>
  </si>
  <si>
    <t xml:space="preserve">(8,70+6,70)*2*3,10-2,70*2,20*6-0,90*2,67*2   "mč. 2.19,20</t>
  </si>
  <si>
    <t xml:space="preserve">(10,12+3,10+3,70+7,68)*2*3,10-0,90*2,67*6-0,90*2,0-0,80*2,0*4-0,70*2,0-1,825*2,20   "mč. 2.21</t>
  </si>
  <si>
    <t>odečet obkladů</t>
  </si>
  <si>
    <t>-419,392</t>
  </si>
  <si>
    <t>odečet akustického obkladu</t>
  </si>
  <si>
    <t>-65,0</t>
  </si>
  <si>
    <t>97</t>
  </si>
  <si>
    <t>617131101</t>
  </si>
  <si>
    <t>Cementový postřik světlíků nebo výtahových šachet nanášený celoplošně ručně</t>
  </si>
  <si>
    <t>117306230</t>
  </si>
  <si>
    <t>Podkladní a spojovací vrstva vnitřních omítaných ploch cementový postřik nanášený ručně celoplošně světlíků nebo výtahových šachet</t>
  </si>
  <si>
    <t>https://podminky.urs.cz/item/CS_URS_2025_02/617131101</t>
  </si>
  <si>
    <t>98</t>
  </si>
  <si>
    <t>617321121</t>
  </si>
  <si>
    <t>Vápenocementová omítka hladká jednovrstvá světlíků nebo výtahových šachet nanášená ručně</t>
  </si>
  <si>
    <t>-2132120857</t>
  </si>
  <si>
    <t>Omítka vápenocementová vnitřních ploch nanášená ručně jednovrstvá, tloušťky do 10 mm hladká uzavřených nebo omezených prostor světlíků nebo výtahových šachet</t>
  </si>
  <si>
    <t>https://podminky.urs.cz/item/CS_URS_2025_02/617321121</t>
  </si>
  <si>
    <t>výtah</t>
  </si>
  <si>
    <t>(1,60+1,925)*2*12,20+1,60*1,925</t>
  </si>
  <si>
    <t>odečet dveří</t>
  </si>
  <si>
    <t>-0,90*2,0*4</t>
  </si>
  <si>
    <t>99</t>
  </si>
  <si>
    <t>622143003</t>
  </si>
  <si>
    <t>Montáž omítkových plastových nebo pozinkovaných rohových profilů</t>
  </si>
  <si>
    <t>777069126</t>
  </si>
  <si>
    <t>Montáž omítkových profilů plastových, pozinkovaných nebo dřevěných upevněných vtlačením do podkladní vrstvy nebo přibitím rohových s tkaninou</t>
  </si>
  <si>
    <t>https://podminky.urs.cz/item/CS_URS_2025_02/622143003</t>
  </si>
  <si>
    <t>výpis ostatních výrobků</t>
  </si>
  <si>
    <t>21,0*2</t>
  </si>
  <si>
    <t xml:space="preserve">2,70*27*2   "rohové Al profily aerogelová izolace</t>
  </si>
  <si>
    <t>100</t>
  </si>
  <si>
    <t>59051480R</t>
  </si>
  <si>
    <t xml:space="preserve">lišta rohová eloxovaný Al 30/30  bal. 2,0 m - O38</t>
  </si>
  <si>
    <t>1553139411</t>
  </si>
  <si>
    <t>Poznámka k položce:_x000d_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</si>
  <si>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101</t>
  </si>
  <si>
    <t>59051470R</t>
  </si>
  <si>
    <t>lišta rohová Al 23 / 23 mm perforovaná</t>
  </si>
  <si>
    <t>778776592</t>
  </si>
  <si>
    <t>viz. DET 01</t>
  </si>
  <si>
    <t>2,70*27</t>
  </si>
  <si>
    <t>102</t>
  </si>
  <si>
    <t>5905147R1</t>
  </si>
  <si>
    <t>profil okenní začišťovací bez tkaniny</t>
  </si>
  <si>
    <t>-1223479227</t>
  </si>
  <si>
    <t>72,90</t>
  </si>
  <si>
    <t>103</t>
  </si>
  <si>
    <t>622143004</t>
  </si>
  <si>
    <t>Montáž omítkových samolepících začišťovacích profilů pro spojení s okenním rámem</t>
  </si>
  <si>
    <t>1840785073</t>
  </si>
  <si>
    <t>Montáž omítkových profilů plastových, pozinkovaných nebo dřevěných upevněných vtlačením do podkladní vrstvy nebo přibitím začišťovacích samolepících pro vytvoření dilatujícího spoje s okenním rámem</t>
  </si>
  <si>
    <t>https://podminky.urs.cz/item/CS_URS_2025_02/622143004</t>
  </si>
  <si>
    <t>329,0</t>
  </si>
  <si>
    <t>104</t>
  </si>
  <si>
    <t>28342207</t>
  </si>
  <si>
    <t>profil napojovací nadokenní PVC s okapnicí a zdvojenou výztužnou tkaninou</t>
  </si>
  <si>
    <t>-652254312</t>
  </si>
  <si>
    <t>329*1,05 "Přepočtené koeficientem množství</t>
  </si>
  <si>
    <t>105</t>
  </si>
  <si>
    <t>622151011</t>
  </si>
  <si>
    <t>Penetrační silikátový nátěr vnějších pastovitých tenkovrstvých omítek stěn</t>
  </si>
  <si>
    <t>-1092517333</t>
  </si>
  <si>
    <t>Penetrační nátěr vnějších pastovitých tenkovrstvých omítek silikátový stěn</t>
  </si>
  <si>
    <t>https://podminky.urs.cz/item/CS_URS_2025_02/622151011</t>
  </si>
  <si>
    <t>výpočet v pol. kontaktního zateplení</t>
  </si>
  <si>
    <t>535,895</t>
  </si>
  <si>
    <t>ostění oken + dveří</t>
  </si>
  <si>
    <t>(0,60*2+1,50)*0,20*15</t>
  </si>
  <si>
    <t>(0,60*2+2,70)*0,20*12</t>
  </si>
  <si>
    <t>(2,20*2+2,70)*0,20*27</t>
  </si>
  <si>
    <t>(2,20*2+2,80)*0,20*3</t>
  </si>
  <si>
    <t>3,14*2,20/4*3*2*0,20</t>
  </si>
  <si>
    <t>2,20*2+2,70+2,20*2+3,0</t>
  </si>
  <si>
    <t>odečet cihelného obklad</t>
  </si>
  <si>
    <t>-176,345</t>
  </si>
  <si>
    <t>106</t>
  </si>
  <si>
    <t>622151021</t>
  </si>
  <si>
    <t>Penetrační akrylátový nátěr vnějších mozaikových tenkovrstvých omítek stěn</t>
  </si>
  <si>
    <t>1094618906</t>
  </si>
  <si>
    <t>Penetrační nátěr vnějších pastovitých tenkovrstvých omítek mozaikových akrylátový stěn</t>
  </si>
  <si>
    <t>https://podminky.urs.cz/item/CS_URS_2025_02/622151021</t>
  </si>
  <si>
    <t>sokl budovy</t>
  </si>
  <si>
    <t>((25,15+18,70)*2-7,90-10,56)*0,25</t>
  </si>
  <si>
    <t>-(3,30+2,70)*0,25</t>
  </si>
  <si>
    <t>107</t>
  </si>
  <si>
    <t>622211041</t>
  </si>
  <si>
    <t>Montáž kontaktního zateplení vnějších stěn lepením a mechanickým kotvením polystyrénových desek do betonu a zdiva tl přes 160 do 200 mm</t>
  </si>
  <si>
    <t>1595153069</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</si>
  <si>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</si>
  <si>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https://podminky.urs.cz/item/CS_URS_2025_02/622211041</t>
  </si>
  <si>
    <t>zateplení soklu do v. +0,25</t>
  </si>
  <si>
    <t>(20,15+18,70-0,40)*2*2,70</t>
  </si>
  <si>
    <t>(3,55+0,30+7,65+0,15+2,73+5,20+0,50)*(3,45-2,70)</t>
  </si>
  <si>
    <t>108</t>
  </si>
  <si>
    <t>28376404</t>
  </si>
  <si>
    <t>deska XPS hrana rovná a strukturovaný povrch λ=0,033</t>
  </si>
  <si>
    <t>-1676543816</t>
  </si>
  <si>
    <t>109</t>
  </si>
  <si>
    <t>622221141</t>
  </si>
  <si>
    <t>Montáž kontaktního zateplení vnějších stěn lepením a mechanickým kotvením desek z minerální vlny s kolmou orientací do zdiva a betonu tl přes 160 do 200 mm</t>
  </si>
  <si>
    <t>287924048</t>
  </si>
  <si>
    <t>Montáž kontaktního zateplení lepením a mechanickým kotvením z desek z minerální vlny s kolmou orientací vláken na vnější stěny, na podklad betonový nebo z lehčeného betonu, z tvárnic keramických nebo vápenopískových, tloušťky desek přes 160 do 200 mm</t>
  </si>
  <si>
    <t>https://podminky.urs.cz/item/CS_URS_2025_02/622221141</t>
  </si>
  <si>
    <t>(20,15+18,70-0,40)*2*9,95+7,95*0,25</t>
  </si>
  <si>
    <t xml:space="preserve">-0,60*1,50*10,0   "01</t>
  </si>
  <si>
    <t xml:space="preserve">-0,60*2,70*12   "02</t>
  </si>
  <si>
    <t xml:space="preserve">-5,94*27   "03</t>
  </si>
  <si>
    <t xml:space="preserve">-6,16*2   "04</t>
  </si>
  <si>
    <t xml:space="preserve">-3,14*1,10*2   "05</t>
  </si>
  <si>
    <t xml:space="preserve">-2,20*2,70   "06</t>
  </si>
  <si>
    <t xml:space="preserve">-2,20*3,00   "07</t>
  </si>
  <si>
    <t xml:space="preserve">-2,20*2,80   "08</t>
  </si>
  <si>
    <t xml:space="preserve">-0,60*1,50*5,0   "09</t>
  </si>
  <si>
    <t>110</t>
  </si>
  <si>
    <t>63142048</t>
  </si>
  <si>
    <t>deska tepelně izolační minerální kontaktních fasád podélné vlákno λ=0,037-0,038 tl 200mm</t>
  </si>
  <si>
    <t>CS ÚRS 2025 01</t>
  </si>
  <si>
    <t>1983421668</t>
  </si>
  <si>
    <t>535,895*1,02 "Přepočtené koeficientem množství</t>
  </si>
  <si>
    <t>111</t>
  </si>
  <si>
    <t>622511112</t>
  </si>
  <si>
    <t>Tenkovrstvá akrylátová mozaiková střednězrnná omítka vnějších stěn</t>
  </si>
  <si>
    <t>-1783376057</t>
  </si>
  <si>
    <t>Omítka tenkovrstvá akrylátová vnějších ploch probarvená bez penetrace mozaiková střednězrnná stěn</t>
  </si>
  <si>
    <t>https://podminky.urs.cz/item/CS_URS_2025_02/622511112</t>
  </si>
  <si>
    <t>112</t>
  </si>
  <si>
    <t>622521012</t>
  </si>
  <si>
    <t>Tenkovrstvá silikátová zatíraná omítka zrnitost 1,5 mm vnějších stěn</t>
  </si>
  <si>
    <t>-1128813874</t>
  </si>
  <si>
    <t>Omítka tenkovrstvá silikátová vnějších ploch probarvená bez penetrace zatíraná (škrábaná ), zrnitost 1,5 mm stěn</t>
  </si>
  <si>
    <t>https://podminky.urs.cz/item/CS_URS_2025_02/622521012</t>
  </si>
  <si>
    <t>113</t>
  </si>
  <si>
    <t>631311113</t>
  </si>
  <si>
    <t>Mazanina tl přes 50 do 80 mm z betonu prostého bez zvýšených nároků na prostředí tř. C 12/15</t>
  </si>
  <si>
    <t>-1097196276</t>
  </si>
  <si>
    <t>Mazanina z betonu prostého bez zvýšených nároků na prostředí tl. přes 50 do 80 mm tř. C 12/15</t>
  </si>
  <si>
    <t>https://podminky.urs.cz/item/CS_URS_2025_02/631311113</t>
  </si>
  <si>
    <t>podkladní betonová deska - základová spára</t>
  </si>
  <si>
    <t>114</t>
  </si>
  <si>
    <t>631311114</t>
  </si>
  <si>
    <t>Mazanina tl přes 50 do 80 mm z betonu prostého bez zvýšených nároků na prostředí tř. C 16/20</t>
  </si>
  <si>
    <t>-1234087548</t>
  </si>
  <si>
    <t>Mazanina z betonu prostého bez zvýšených nároků na prostředí tl. přes 50 do 80 mm tř. C 16/20</t>
  </si>
  <si>
    <t>https://podminky.urs.cz/item/CS_URS_2025_02/631311114</t>
  </si>
  <si>
    <t>ochranná betonová vrstva základové desky</t>
  </si>
  <si>
    <t>(8,455*5,90*2+(0,90+4,55)*7,405+(6,655+3,65)*5,20+2,42*1,85+2,80*17,452+8,40*6,45)*0,05</t>
  </si>
  <si>
    <t>skladba P01</t>
  </si>
  <si>
    <t>288,2*0,08</t>
  </si>
  <si>
    <t>skladba P02</t>
  </si>
  <si>
    <t>84,3*0,08</t>
  </si>
  <si>
    <t>1.+2.NP - skladba P04,05,06</t>
  </si>
  <si>
    <t>(48,42+70,16+650,20)*0,07</t>
  </si>
  <si>
    <t>115</t>
  </si>
  <si>
    <t>631319171</t>
  </si>
  <si>
    <t>Příplatek k mazanině tl přes 50 do 80 mm za stržení povrchu spodní vrstvy před vložením výztuže</t>
  </si>
  <si>
    <t>301241685</t>
  </si>
  <si>
    <t>Příplatek k cenám mazanin za stržení povrchu spodní vrstvy mazaniny latí před vložením výztuže nebo pletiva pro tl. obou vrstev mazaniny přes 50 do 80 mm</t>
  </si>
  <si>
    <t>https://podminky.urs.cz/item/CS_URS_2025_02/631319171</t>
  </si>
  <si>
    <t>116</t>
  </si>
  <si>
    <t>631362021</t>
  </si>
  <si>
    <t>Výztuž mazanin svařovanými sítěmi Kari</t>
  </si>
  <si>
    <t>-1501206702</t>
  </si>
  <si>
    <t>Výztuž mazanin ze svařovaných sítí z drátů typu KARI</t>
  </si>
  <si>
    <t>https://podminky.urs.cz/item/CS_URS_2025_02/631362021</t>
  </si>
  <si>
    <t>KARI síť 6/100</t>
  </si>
  <si>
    <t>skladba P01 + 10% prostřih</t>
  </si>
  <si>
    <t>288,2*0,004335*1,10</t>
  </si>
  <si>
    <t>skladba P02 + 10% prostřih</t>
  </si>
  <si>
    <t>84,3*0,004335*1,10</t>
  </si>
  <si>
    <t>1.+2.NP - skladba P04,05 + 10% prostřih</t>
  </si>
  <si>
    <t>(48,42+70,16+650,20)*0,004335*1,10</t>
  </si>
  <si>
    <t>117</t>
  </si>
  <si>
    <t>632481213</t>
  </si>
  <si>
    <t>Separační vrstva z PE fólie</t>
  </si>
  <si>
    <t>155962727</t>
  </si>
  <si>
    <t>Separační vrstva k oddělení podlahových vrstev z polyetylénové fólie</t>
  </si>
  <si>
    <t>https://podminky.urs.cz/item/CS_URS_2025_02/632481213</t>
  </si>
  <si>
    <t>skladba P01 + 10% přesah</t>
  </si>
  <si>
    <t>288,2*1,10</t>
  </si>
  <si>
    <t>skladba P02 + 10% přesah</t>
  </si>
  <si>
    <t>84,3*1,10</t>
  </si>
  <si>
    <t>1.+2.NP - skladba P04,05,06 + 10% přesah</t>
  </si>
  <si>
    <t>(48,42+70,16+650,20)*1,10</t>
  </si>
  <si>
    <t>118</t>
  </si>
  <si>
    <t>636311121</t>
  </si>
  <si>
    <t>Kladení dlažby z betonových dlaždic 500x500 mm na sucho na terče do výšky do 25 mm</t>
  </si>
  <si>
    <t>711528757</t>
  </si>
  <si>
    <t>Kladení dlažby z betonových dlaždic na sucho na terče rozměr dlažby 500x500 mm, výška terče do 25 mm</t>
  </si>
  <si>
    <t>https://podminky.urs.cz/item/CS_URS_2025_02/636311121</t>
  </si>
  <si>
    <t>střecha objektu - D02.01.06</t>
  </si>
  <si>
    <t>(10,5+1,50*2+9,5+8+1,25+3,75*2+6,0+2,5+4,5)*1,0</t>
  </si>
  <si>
    <t>0,50*0,50+1,0*0,50+1,50*0,75+0,75*0,50-1,50*0,25</t>
  </si>
  <si>
    <t>119</t>
  </si>
  <si>
    <t>59245601</t>
  </si>
  <si>
    <t>dlažba desková betonová tl 50mm přírodní</t>
  </si>
  <si>
    <t>-173313558</t>
  </si>
  <si>
    <t>54,625*1,02 "Přepočtené koeficientem množství</t>
  </si>
  <si>
    <t>120</t>
  </si>
  <si>
    <t>642944121</t>
  </si>
  <si>
    <t>Osazování ocelových zárubní dodatečné pl do 2,5 m2</t>
  </si>
  <si>
    <t>1901132915</t>
  </si>
  <si>
    <t>Osazení ocelových dveřních zárubní lisovaných nebo z úhelníků dodatečně s vybetonováním prahu, plochy do 2,5 m2</t>
  </si>
  <si>
    <t>https://podminky.urs.cz/item/CS_URS_2025_02/642944121</t>
  </si>
  <si>
    <t xml:space="preserve">2,0   "01</t>
  </si>
  <si>
    <t xml:space="preserve">3,0   "02</t>
  </si>
  <si>
    <t xml:space="preserve">4,0   "03</t>
  </si>
  <si>
    <t xml:space="preserve">1,0   "04</t>
  </si>
  <si>
    <t xml:space="preserve">1,0   "05</t>
  </si>
  <si>
    <t xml:space="preserve">2,0   "06</t>
  </si>
  <si>
    <t xml:space="preserve">3,0   "07</t>
  </si>
  <si>
    <t xml:space="preserve">4,0   "08</t>
  </si>
  <si>
    <t xml:space="preserve">2,0   "09</t>
  </si>
  <si>
    <t xml:space="preserve">2,0   "10</t>
  </si>
  <si>
    <t xml:space="preserve">1,0   "13</t>
  </si>
  <si>
    <t xml:space="preserve">3,0   "14</t>
  </si>
  <si>
    <t xml:space="preserve">5,0   "19</t>
  </si>
  <si>
    <t xml:space="preserve">1,0   "24</t>
  </si>
  <si>
    <t xml:space="preserve">1,0   "25</t>
  </si>
  <si>
    <t>121</t>
  </si>
  <si>
    <t>55331481</t>
  </si>
  <si>
    <t>zárubeň jednokřídlá ocelová pro zdění tl stěny 75-100mm rozměru 700/1970, 2100mm</t>
  </si>
  <si>
    <t>1127838190</t>
  </si>
  <si>
    <t>122</t>
  </si>
  <si>
    <t>55331482</t>
  </si>
  <si>
    <t>zárubeň jednokřídlá ocelová pro zdění tl stěny 75-100mm rozměru 800/1970, 2100mm</t>
  </si>
  <si>
    <t>563240837</t>
  </si>
  <si>
    <t>123</t>
  </si>
  <si>
    <t>55331486</t>
  </si>
  <si>
    <t>zárubeň jednokřídlá ocelová pro zdění tl stěny 110-150mm rozměru 700/1970, 2100mm</t>
  </si>
  <si>
    <t>2070871530</t>
  </si>
  <si>
    <t>124</t>
  </si>
  <si>
    <t>55331487</t>
  </si>
  <si>
    <t>zárubeň jednokřídlá ocelová pro zdění tl stěny 110-150mm rozměru 800/1970, 2100mm</t>
  </si>
  <si>
    <t>2141334755</t>
  </si>
  <si>
    <t>125</t>
  </si>
  <si>
    <t>55331488</t>
  </si>
  <si>
    <t>zárubeň jednokřídlá ocelová pro zdění tl stěny 110-150mm rozměru 900/1970, 2100mm</t>
  </si>
  <si>
    <t>621393586</t>
  </si>
  <si>
    <t>126</t>
  </si>
  <si>
    <t>55331222R</t>
  </si>
  <si>
    <t>zárubeň ocelová s drážkou pro těsnění H 175 DV 800 L/P</t>
  </si>
  <si>
    <t>106925531</t>
  </si>
  <si>
    <t>127</t>
  </si>
  <si>
    <t>55331177R</t>
  </si>
  <si>
    <t>zárubeň ocelová s drážkou pro těsnění H 300 800 L/P výška zárubně 1970+700 mm</t>
  </si>
  <si>
    <t>-81716937</t>
  </si>
  <si>
    <t>dveře s nadsvětlíkem</t>
  </si>
  <si>
    <t>128</t>
  </si>
  <si>
    <t>55331179R</t>
  </si>
  <si>
    <t>zárubeň ocelová s drážkou pro těsnění H 300 900 L/P výška zárubně 1970+700 mm</t>
  </si>
  <si>
    <t>-1265891584</t>
  </si>
  <si>
    <t>129</t>
  </si>
  <si>
    <t>642944221</t>
  </si>
  <si>
    <t>Osazování ocelových zárubní dodatečné pl přes 2,5 m2</t>
  </si>
  <si>
    <t>-107765035</t>
  </si>
  <si>
    <t>Osazení ocelových dveřních zárubní lisovaných nebo z úhelníků dodatečně s vybetonováním prahu, plochy přes 2,5 m2</t>
  </si>
  <si>
    <t>https://podminky.urs.cz/item/CS_URS_2025_02/642944221</t>
  </si>
  <si>
    <t>130</t>
  </si>
  <si>
    <t>1675699986</t>
  </si>
  <si>
    <t xml:space="preserve">3,0   "15</t>
  </si>
  <si>
    <t>131</t>
  </si>
  <si>
    <t>55331225R</t>
  </si>
  <si>
    <t>zárubeň ocelová s drážkou pro těsnění H 300 DV 900 L/P</t>
  </si>
  <si>
    <t>1206501575</t>
  </si>
  <si>
    <t xml:space="preserve">4,0   "16</t>
  </si>
  <si>
    <t xml:space="preserve">1,0   "17</t>
  </si>
  <si>
    <t>132</t>
  </si>
  <si>
    <t>55331226R</t>
  </si>
  <si>
    <t>zárubeň ocelová s drážkou pro těsnění H 300 DV 900 L/P výška zárubně 1970+700 mm</t>
  </si>
  <si>
    <t>780846709</t>
  </si>
  <si>
    <t xml:space="preserve">6,0   "20</t>
  </si>
  <si>
    <t>133</t>
  </si>
  <si>
    <t>941111122</t>
  </si>
  <si>
    <t>Montáž lešení řadového trubkového lehkého s podlahami zatížení do 200 kg/m2 š od 0,9 do 1,2 m v přes 10 do 25 m</t>
  </si>
  <si>
    <t>739426626</t>
  </si>
  <si>
    <t>Lešení řadové trubkové lehké pracovní s podlahami s provozním zatížením tř. 3 do 200 kg/m2 šířky tř. W09 od 0,9 do 1,2 m, výšky výšky přes 10 do 25 m montáž</t>
  </si>
  <si>
    <t>https://podminky.urs.cz/item/CS_URS_2025_02/941111122</t>
  </si>
  <si>
    <t>((25,15+18,70)*2-7,95)*(10,20-2,0)</t>
  </si>
  <si>
    <t>7,95*(10,70-2,0)</t>
  </si>
  <si>
    <t>134</t>
  </si>
  <si>
    <t>941111222</t>
  </si>
  <si>
    <t>Příplatek k lešení řadovému trubkovému lehkému s podlahami do 200 kg/m2 š od 0,9 do 1,2 m v přes 10 do 25 m za každý den použití</t>
  </si>
  <si>
    <t>-600201422</t>
  </si>
  <si>
    <t>Lešení řadové trubkové lehké pracovní s podlahami s provozním zatížením tř. 3 do 200 kg/m2 šířky tř. W09 od 0,9 do 1,2 m, výšky výšky přes 10 do 25 m příplatek k ceně za každý den použití</t>
  </si>
  <si>
    <t>https://podminky.urs.cz/item/CS_URS_2025_02/941111222</t>
  </si>
  <si>
    <t>723,115*90 "Přepočtené koeficientem množství</t>
  </si>
  <si>
    <t>135</t>
  </si>
  <si>
    <t>941111822</t>
  </si>
  <si>
    <t>Demontáž lešení řadového trubkového lehkého s podlahami zatížení do 200 kg/m2 š od 0,9 do 1,2 m v přes 10 do 25 m</t>
  </si>
  <si>
    <t>842372542</t>
  </si>
  <si>
    <t>Lešení řadové trubkové lehké pracovní s podlahami s provozním zatížením tř. 3 do 200 kg/m2 šířky tř. W09 od 0,9 do 1,2 m, výšky výšky přes 10 do 25 m demontáž</t>
  </si>
  <si>
    <t>https://podminky.urs.cz/item/CS_URS_2025_02/941111822</t>
  </si>
  <si>
    <t>136</t>
  </si>
  <si>
    <t>944511111</t>
  </si>
  <si>
    <t>Montáž ochranné sítě z textilie z umělých vláken</t>
  </si>
  <si>
    <t>2014086588</t>
  </si>
  <si>
    <t>Síť ochranná zavěšená na konstrukci lešení z textilie z umělých vláken montáž</t>
  </si>
  <si>
    <t>https://podminky.urs.cz/item/CS_URS_2025_02/944511111</t>
  </si>
  <si>
    <t>137</t>
  </si>
  <si>
    <t>944511211</t>
  </si>
  <si>
    <t>Příplatek k ochranné síti za každý den použití</t>
  </si>
  <si>
    <t>-1974924612</t>
  </si>
  <si>
    <t>Síť ochranná zavěšená na konstrukci lešení z textilie z umělých vláken příplatek k ceně za každý den použití</t>
  </si>
  <si>
    <t>https://podminky.urs.cz/item/CS_URS_2025_02/944511211</t>
  </si>
  <si>
    <t>138</t>
  </si>
  <si>
    <t>944511811</t>
  </si>
  <si>
    <t>Demontáž ochranné sítě z textilie z umělých vláken</t>
  </si>
  <si>
    <t>-2052645095</t>
  </si>
  <si>
    <t>Síť ochranná zavěšená na konstrukci lešení z textilie z umělých vláken demontáž</t>
  </si>
  <si>
    <t>https://podminky.urs.cz/item/CS_URS_2025_02/944511811</t>
  </si>
  <si>
    <t>139</t>
  </si>
  <si>
    <t>949101111</t>
  </si>
  <si>
    <t>Lešení pomocné pro objekty pozemních staveb s lešeňovou podlahou v do 1,9 m zatížení do 150 kg/m2</t>
  </si>
  <si>
    <t>-1162860050</t>
  </si>
  <si>
    <t>Lešení pomocné pracovní pro objekty pozemních staveb pro zatížení do 150 kg/m2, o výšce lešeňové podlahy do 1,9 m</t>
  </si>
  <si>
    <t>https://podminky.urs.cz/item/CS_URS_2025_02/949101111</t>
  </si>
  <si>
    <t>17,04+4,69+5,08+8,75+7,22+4,56*2+1,54+5,22+2,96+3,15</t>
  </si>
  <si>
    <t>(7,40+1,85)*2*1,50+17,49+13,15+11,49+1,15*2+11,49</t>
  </si>
  <si>
    <t>13,15+12,87+44,43+15,16*4+9,49+9,21+19,75+50,01</t>
  </si>
  <si>
    <t>28,20+10,34+1,63+5,03+1,79+7,75+7,29+4,35+0,99*2+2,15</t>
  </si>
  <si>
    <t>1,13+23,01+8,57+12,43+(8,70+3,15)*2*1,50*2+52,78</t>
  </si>
  <si>
    <t>(8,70+3,70)*2*1,50*2</t>
  </si>
  <si>
    <t>22,93+4,22+1,74*2+1,63+5,03+3,26+7,75+7,29+4,35+0,99*2</t>
  </si>
  <si>
    <t>2,15+1,13+23,01+22,93+57,94</t>
  </si>
  <si>
    <t>(8,80+3,15)*2*1,50+(8,70+3,15)*2*1,50+(8,70+3,70)*2*1,50*2</t>
  </si>
  <si>
    <t>140</t>
  </si>
  <si>
    <t>949321112</t>
  </si>
  <si>
    <t>Montáž lešení dílcového do šachet o půdorysné ploše do 6 m2 v přes 10 do 20 m</t>
  </si>
  <si>
    <t>1054956205</t>
  </si>
  <si>
    <t>Lešení dílcové do šachet (výtahových, potrubních) o půdorysné ploše do 6 m2, výšky přes 10 do 20 m montáž</t>
  </si>
  <si>
    <t>https://podminky.urs.cz/item/CS_URS_2025_02/949321112</t>
  </si>
  <si>
    <t>12,20-2,0</t>
  </si>
  <si>
    <t>141</t>
  </si>
  <si>
    <t>949321211</t>
  </si>
  <si>
    <t>Příplatek k lešení dílcovému do šachet do 6 m2 v do 10 m za každý den použití</t>
  </si>
  <si>
    <t>-1005224115</t>
  </si>
  <si>
    <t>Lešení dílcové do šachet (výtahových, potrubních) o půdorysné ploše do 6 m2, výšky do 10 m příplatek k ceně za každý den použití</t>
  </si>
  <si>
    <t>https://podminky.urs.cz/item/CS_URS_2025_02/949321211</t>
  </si>
  <si>
    <t>10,2*60 "Přepočtené koeficientem množství</t>
  </si>
  <si>
    <t>142</t>
  </si>
  <si>
    <t>949321812</t>
  </si>
  <si>
    <t>Demontáž lešení dílcového do šachet o půdorysné ploše do 6 m2 v přes 10 do 20 m</t>
  </si>
  <si>
    <t>1737577983</t>
  </si>
  <si>
    <t>Lešení dílcové do šachet (výtahových, potrubních) o půdorysné ploše do 6 m2, výšky přes 10 do 20 m demontáž</t>
  </si>
  <si>
    <t>https://podminky.urs.cz/item/CS_URS_2025_02/949321812</t>
  </si>
  <si>
    <t>143</t>
  </si>
  <si>
    <t>952901111</t>
  </si>
  <si>
    <t>Vyčištění budov bytové a občanské výstavby při výšce podlaží do 4 m</t>
  </si>
  <si>
    <t>-370789631</t>
  </si>
  <si>
    <t>Vyčištění budov nebo objektů před předáním do užívání budov bytové nebo občanské výstavby, světlé výšky podlaží do 4 m</t>
  </si>
  <si>
    <t>https://podminky.urs.cz/item/CS_URS_2025_02/952901111</t>
  </si>
  <si>
    <t>25,15*18,70*3</t>
  </si>
  <si>
    <t>144</t>
  </si>
  <si>
    <t>953171021</t>
  </si>
  <si>
    <t>Osazování poklopů litinových nebo ocelových hm do 50 kg - nádrže</t>
  </si>
  <si>
    <t>126107648</t>
  </si>
  <si>
    <t>Osazování kovových předmětů poklopů litinových nebo ocelových včetně rámů, hmotnosti do 50 kg</t>
  </si>
  <si>
    <t>https://podminky.urs.cz/item/CS_URS_2025_02/953171021</t>
  </si>
  <si>
    <t>výpis zámečnických výrobků</t>
  </si>
  <si>
    <t>145</t>
  </si>
  <si>
    <t>5524109R1</t>
  </si>
  <si>
    <t>poklop vodotěsný a plynotěsný 1000x1000 mm pozinkovaný včetně rámu, tř, B 125 - Z01</t>
  </si>
  <si>
    <t>-677203336</t>
  </si>
  <si>
    <t>uzamykatelný s úchyty, poklop včetně armovací sítě, těsnění a sady klíčů</t>
  </si>
  <si>
    <t>146</t>
  </si>
  <si>
    <t>95361112R</t>
  </si>
  <si>
    <t>Schodišťové nosné a zvukově-izolační prvky tlumení kročejového hluku - O50</t>
  </si>
  <si>
    <t>kpl</t>
  </si>
  <si>
    <t>875421207</t>
  </si>
  <si>
    <t xml:space="preserve">prvek mezi schodišť. podestou a ramenem s profilovými elastometrovými ložisky - 7x dl. 1450mm, 1x dl. 1200mm, ref. výr. Halfen HTF </t>
  </si>
  <si>
    <t>a 38bm spárová deska pro oddilatování schodiště , ref. výr. Halfen HTPL</t>
  </si>
  <si>
    <t>147</t>
  </si>
  <si>
    <t>9539414R1</t>
  </si>
  <si>
    <t xml:space="preserve">D+M hasicí přístroj práškový 34A 183B  včetně kovového držáku a pomocného materiál - O36</t>
  </si>
  <si>
    <t>157159502</t>
  </si>
  <si>
    <t>D+M hasicí přístroj práškový 34A 183B včetně kovového držáku a pomocného materiál - O36</t>
  </si>
  <si>
    <t xml:space="preserve">výpis ostatních výrobků </t>
  </si>
  <si>
    <t>15,0</t>
  </si>
  <si>
    <t>148</t>
  </si>
  <si>
    <t>9539414R2</t>
  </si>
  <si>
    <t xml:space="preserve">D+M hasicí přístroj sněhový 70B  včetně kovového držáku a pomocného materiál - O35</t>
  </si>
  <si>
    <t>-2042470413</t>
  </si>
  <si>
    <t>D+M hasicí přístroj sněhový 70B včetně kovového držáku a pomocného materiál - O35</t>
  </si>
  <si>
    <t>149</t>
  </si>
  <si>
    <t>9539428R1</t>
  </si>
  <si>
    <t>D+M háčky na oděvy kovové bílé uchycení na stěnu nebo dveře - O20</t>
  </si>
  <si>
    <t>904593899</t>
  </si>
  <si>
    <t>150</t>
  </si>
  <si>
    <t>9539428R2</t>
  </si>
  <si>
    <t>Osazení tabulka pro označení hlavního uzávěru vody, hlavní vypínač apod - O41</t>
  </si>
  <si>
    <t>759562773</t>
  </si>
  <si>
    <t>výpis ostatních výrobků - materiál plast</t>
  </si>
  <si>
    <t>151</t>
  </si>
  <si>
    <t>9539428R3</t>
  </si>
  <si>
    <t>D+M tabulka s piktogramem na dveře, broušený nerez 160x160 mm - O33</t>
  </si>
  <si>
    <t>-235681663</t>
  </si>
  <si>
    <t>výpis ostatních výrobků - WC 2x, WC dívky 2x,WC chlapci 2x, WC invalidi chlapci/dívky 2x</t>
  </si>
  <si>
    <t>55,0</t>
  </si>
  <si>
    <t>152</t>
  </si>
  <si>
    <t>9539428R5</t>
  </si>
  <si>
    <t>Osazení fotoluminiscenční tabulka "únikové cesty", mat. plast, zelený inverzní piktogram, provedení stáloberevnou barvou- O40</t>
  </si>
  <si>
    <t>-792167582</t>
  </si>
  <si>
    <t>výpis ostatních výrobků - materiál plast inverzní piktogram</t>
  </si>
  <si>
    <t>60,0</t>
  </si>
  <si>
    <t>153</t>
  </si>
  <si>
    <t>9539428R6</t>
  </si>
  <si>
    <t>D+M plastická písmena pro venkovní použití velikosti 200x200 mm včetně distančního profilu do zateplení - O42</t>
  </si>
  <si>
    <t>-676316352</t>
  </si>
  <si>
    <t>výpis ostatních výrobků - název budovy, eloxovaná ocel</t>
  </si>
  <si>
    <t>154</t>
  </si>
  <si>
    <t>9539428R7</t>
  </si>
  <si>
    <t xml:space="preserve">D+M orientační systém budovy  číslo budovy a orientační, práškově lakovaná včetně distančních profilů do zateplovacího systému - O43</t>
  </si>
  <si>
    <t>585578734</t>
  </si>
  <si>
    <t>D+M orientační systém budovy číslo budovy a orientační, práškově lakovaná včetně distančních profilů do zateplovacího systému - O43</t>
  </si>
  <si>
    <t>10,0</t>
  </si>
  <si>
    <t>155</t>
  </si>
  <si>
    <t>96901113R</t>
  </si>
  <si>
    <t>Vybourání potrubí z azbestocementových trubek v kabelovodním kanálu včetně balení, odvozu a likvidace na zvláštní skládce vč. personální a materiálové dekontaminace, měření</t>
  </si>
  <si>
    <t>2111249066</t>
  </si>
  <si>
    <t>6,0*6,0*30,10</t>
  </si>
  <si>
    <t>156</t>
  </si>
  <si>
    <t>981511114</t>
  </si>
  <si>
    <t>Demolice konstrukcí objektů z betonu železového postupným rozebíráním</t>
  </si>
  <si>
    <t>2128447048</t>
  </si>
  <si>
    <t>Demolice konstrukcí objektů postupným rozebíráním konstrukcí ze železobetonu</t>
  </si>
  <si>
    <t>https://podminky.urs.cz/item/CS_URS_2025_02/981511114</t>
  </si>
  <si>
    <t>žlb kabelovod</t>
  </si>
  <si>
    <t>(1,0+0,75)*0,125*2*30,10</t>
  </si>
  <si>
    <t>157</t>
  </si>
  <si>
    <t>997006007</t>
  </si>
  <si>
    <t>Drcení stavebního odpadu ze zdiva z betonu železového s dopravou do 100 m a naložením</t>
  </si>
  <si>
    <t>2140551353</t>
  </si>
  <si>
    <t>Úprava stavebního odpadu drcení s dopravou na vzdálenost do 100 m a naložením do drtícího zařízení ze zdiva železobetonového</t>
  </si>
  <si>
    <t>https://podminky.urs.cz/item/CS_URS_2025_02/997006007</t>
  </si>
  <si>
    <t>158</t>
  </si>
  <si>
    <t>997006512</t>
  </si>
  <si>
    <t>Vodorovné doprava suti s naložením a složením na skládku přes 100 m do 1 km</t>
  </si>
  <si>
    <t>253806168</t>
  </si>
  <si>
    <t>Vodorovná doprava suti na skládku s naložením na dopravní prostředek a složením přes 100 m do 1 km</t>
  </si>
  <si>
    <t>https://podminky.urs.cz/item/CS_URS_2025_02/997006512</t>
  </si>
  <si>
    <t>159</t>
  </si>
  <si>
    <t>997006519</t>
  </si>
  <si>
    <t>Příplatek k vodorovnému přemístění suti na skládku ZKD 1 km přes 1 km</t>
  </si>
  <si>
    <t>168155390</t>
  </si>
  <si>
    <t>Vodorovná doprava suti na skládku Příplatek k ceně -6512 za každý další i započatý 1 km</t>
  </si>
  <si>
    <t>https://podminky.urs.cz/item/CS_URS_2025_02/997006519</t>
  </si>
  <si>
    <t>31,737*19 "Přepočtené koeficientem množství</t>
  </si>
  <si>
    <t>160</t>
  </si>
  <si>
    <t>997006551</t>
  </si>
  <si>
    <t>Hrubé urovnání suti na skládce bez zhutnění</t>
  </si>
  <si>
    <t>-1809148384</t>
  </si>
  <si>
    <t>https://podminky.urs.cz/item/CS_URS_2025_02/997006551</t>
  </si>
  <si>
    <t>161</t>
  </si>
  <si>
    <t>997013862</t>
  </si>
  <si>
    <t>Poplatek za uložení stavebního odpadu na recyklační skládce (skládkovné) z armovaného betonu kód odpadu 17 01 01</t>
  </si>
  <si>
    <t>1613049246</t>
  </si>
  <si>
    <t>Poplatek za uložení stavebního odpadu na recyklační skládce (skládkovné) z armovaného betonu zatříděného do Katalogu odpadů pod kódem 17 01 01</t>
  </si>
  <si>
    <t>https://podminky.urs.cz/item/CS_URS_2025_02/997013862</t>
  </si>
  <si>
    <t>162</t>
  </si>
  <si>
    <t>998012022</t>
  </si>
  <si>
    <t>Přesun hmot pro budovy monolitické v přes 6 do 12 m</t>
  </si>
  <si>
    <t>1614493872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</si>
  <si>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</si>
  <si>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https://podminky.urs.cz/item/CS_URS_2025_02/998012022</t>
  </si>
  <si>
    <t>PSV</t>
  </si>
  <si>
    <t>Práce a dodávky PSV</t>
  </si>
  <si>
    <t>711</t>
  </si>
  <si>
    <t>Izolace proti vodě, vlhkosti a plynům</t>
  </si>
  <si>
    <t>163</t>
  </si>
  <si>
    <t>711111011</t>
  </si>
  <si>
    <t>Provedení izolace proti zemní vlhkosti vodorovné za studena suspenzí asfaltovou</t>
  </si>
  <si>
    <t>-562356633</t>
  </si>
  <si>
    <t>Provedení izolace proti zemní vlhkosti natěradly a tmely za studena na ploše vodorovné V jednonásobným nátěrem suspenzí asfaltovou</t>
  </si>
  <si>
    <t>https://podminky.urs.cz/item/CS_URS_2025_02/711111011</t>
  </si>
  <si>
    <t>základová spára - skladby P01, P02</t>
  </si>
  <si>
    <t>25,15*18,70</t>
  </si>
  <si>
    <t>skladba střechy - R01</t>
  </si>
  <si>
    <t xml:space="preserve">470,030-1,0*1,0-1,15*3,85   "plochá střechy</t>
  </si>
  <si>
    <t xml:space="preserve">((25,15-0,80)+(18,70-0,80))*2*0,50  "obvodové stěny</t>
  </si>
  <si>
    <t xml:space="preserve">(1,15+3,85)*2*0,50   "obv. stěny VZT</t>
  </si>
  <si>
    <t>164</t>
  </si>
  <si>
    <t>11163346</t>
  </si>
  <si>
    <t>suspenze hydroizolační asfaltová</t>
  </si>
  <si>
    <t>1904448144</t>
  </si>
  <si>
    <t>982,158*0,75/1000</t>
  </si>
  <si>
    <t>165</t>
  </si>
  <si>
    <t>711112011</t>
  </si>
  <si>
    <t>Provedení izolace proti zemní vlhkosti svislé za studena suspenzí asfaltovou</t>
  </si>
  <si>
    <t>-1541039683</t>
  </si>
  <si>
    <t>Provedení izolace proti zemní vlhkosti natěradly a tmely za studena na ploše svislé S jednonásobným nátěrem suspenzí asfaltovou</t>
  </si>
  <si>
    <t>https://podminky.urs.cz/item/CS_URS_2025_02/711112011</t>
  </si>
  <si>
    <t>suterenní zdi</t>
  </si>
  <si>
    <t>(20,15+18,70-0,40*2)*2*(2,70-0,25)</t>
  </si>
  <si>
    <t>(3,55+0,30+7,65+0,15+2,73+5,20+0,50)*(3,45-2,70-0,25)</t>
  </si>
  <si>
    <t>166</t>
  </si>
  <si>
    <t>221821485</t>
  </si>
  <si>
    <t>196,485*0,75/1000</t>
  </si>
  <si>
    <t>167</t>
  </si>
  <si>
    <t>711141559</t>
  </si>
  <si>
    <t>Provedení izolace proti zemní vlhkosti pásy přitavením vodorovné NAIP</t>
  </si>
  <si>
    <t>-170444017</t>
  </si>
  <si>
    <t>Provedení izolace proti zemní vlhkosti pásy přitavením NAIP na ploše vodorovné V</t>
  </si>
  <si>
    <t>https://podminky.urs.cz/item/CS_URS_2025_02/711141559</t>
  </si>
  <si>
    <t>168</t>
  </si>
  <si>
    <t>62853004</t>
  </si>
  <si>
    <t>pás asfaltový natavitelný modifikovaný SBS s vložkou ze skleněné tkaniny a spalitelnou PE fólií nebo jemnozrnným minerálním posypem na horním povrchu tl 4,0mm</t>
  </si>
  <si>
    <t>-2119020113</t>
  </si>
  <si>
    <t>982,158</t>
  </si>
  <si>
    <t>982,158*1,15 "Přepočtené koeficientem množství</t>
  </si>
  <si>
    <t>169</t>
  </si>
  <si>
    <t>711142559</t>
  </si>
  <si>
    <t>Provedení izolace proti zemní vlhkosti pásy přitavením svislé NAIP</t>
  </si>
  <si>
    <t>1381598734</t>
  </si>
  <si>
    <t>Provedení izolace proti zemní vlhkosti pásy přitavením NAIP na ploše svislé S</t>
  </si>
  <si>
    <t>https://podminky.urs.cz/item/CS_URS_2025_02/711142559</t>
  </si>
  <si>
    <t>170</t>
  </si>
  <si>
    <t>-1337058214</t>
  </si>
  <si>
    <t>196,485*1,2 "Přepočtené koeficientem množství</t>
  </si>
  <si>
    <t>171</t>
  </si>
  <si>
    <t>711161222</t>
  </si>
  <si>
    <t>Izolace proti zemní vlhkosti nopovou fólií s textilií svislá, výška nopu 8,0 mm, tl do 0,6 mm</t>
  </si>
  <si>
    <t>160040304</t>
  </si>
  <si>
    <t>Izolace proti zemní vlhkosti a beztlakové vodě nopovými fóliemi na ploše svislé S vrstva ochranná, odvětrávací a drenážní s nakašírovanou filtrační textilií výška nopu 8,0 mm, tl. fólie do 0,6 mm</t>
  </si>
  <si>
    <t>https://podminky.urs.cz/item/CS_URS_2025_02/711161222</t>
  </si>
  <si>
    <t>172</t>
  </si>
  <si>
    <t>711161383</t>
  </si>
  <si>
    <t>Izolace proti zemní vlhkosti nopovou fólií ukončení horní lištou</t>
  </si>
  <si>
    <t>-878815936</t>
  </si>
  <si>
    <t>Izolace proti zemní vlhkosti a beztlakové vodě nopovými fóliemi ostatní ukončení izolace lištou</t>
  </si>
  <si>
    <t>https://podminky.urs.cz/item/CS_URS_2025_02/711161383</t>
  </si>
  <si>
    <t>97,0</t>
  </si>
  <si>
    <t>173</t>
  </si>
  <si>
    <t>998711202</t>
  </si>
  <si>
    <t>Přesun hmot procentní pro izolace proti vodě, vlhkosti a plynům v objektech v přes 6 do 12 m</t>
  </si>
  <si>
    <t>%</t>
  </si>
  <si>
    <t>1708498052</t>
  </si>
  <si>
    <t>Přesun hmot pro izolace proti vodě, vlhkosti a plynům stanovený procentní sazbou (%) z ceny vodorovná dopravní vzdálenost do 50 m základní v objektech výšky přes 6 do 12 m</t>
  </si>
  <si>
    <t>https://podminky.urs.cz/item/CS_URS_2025_02/998711202</t>
  </si>
  <si>
    <t>174</t>
  </si>
  <si>
    <t>998711292</t>
  </si>
  <si>
    <t>Příplatek k přesunu hmot procentnímu pro izolace proti vodě, vlhkosti a plynům za zvětšený přesun do 100 m</t>
  </si>
  <si>
    <t>1282118307</t>
  </si>
  <si>
    <t>Přesun hmot pro izolace proti vodě, vlhkosti a plynům stanovený procentní sazbou (%) z ceny vodorovná dopravní vzdálenost do 50 m Příplatek k cenám za zvětšený přesun přes vymezenou vodorovnou dopravní vzdálenost do 100 m</t>
  </si>
  <si>
    <t>https://podminky.urs.cz/item/CS_URS_2025_02/998711292</t>
  </si>
  <si>
    <t>712</t>
  </si>
  <si>
    <t>Povlakové krytiny</t>
  </si>
  <si>
    <t>175</t>
  </si>
  <si>
    <t>71236RK08</t>
  </si>
  <si>
    <t>Povlakové krytiny střech do 10° fóliové poplatsovaný výztužný profil pro PVC krytinu koutová lišta vnější rš 100 mm - K08</t>
  </si>
  <si>
    <t>-757010011</t>
  </si>
  <si>
    <t>výpis klempířských výrobků</t>
  </si>
  <si>
    <t>100,0</t>
  </si>
  <si>
    <t>176</t>
  </si>
  <si>
    <t>71236RK07</t>
  </si>
  <si>
    <t>Povlakové krytiny střech do 10° fóliové poplatsovaný výztužný profil pro PVC krytinu pásek rš 70 mm - K07</t>
  </si>
  <si>
    <t>-827043135</t>
  </si>
  <si>
    <t>116,5</t>
  </si>
  <si>
    <t>177</t>
  </si>
  <si>
    <t>71236RK06</t>
  </si>
  <si>
    <t>Povlakové krytiny střech do 10° fóliové poplatsovaný výztužný profil pro PVC krytinu délky koutová lišta vnitřní rš 120 mm - K06</t>
  </si>
  <si>
    <t>-1413329128</t>
  </si>
  <si>
    <t>116,50</t>
  </si>
  <si>
    <t>178</t>
  </si>
  <si>
    <t>712363604</t>
  </si>
  <si>
    <t>Provedení povlak krytiny mechanicky kotvenou do betonu TI tl přes 240 mm vnitřní pole, budova v do 18 m</t>
  </si>
  <si>
    <t>909093828</t>
  </si>
  <si>
    <t>Provedení povlakové krytiny střech plochých do 10° z mechanicky kotvených hydroizolačních fólií včetně položení fólie a horkovzdušného svaření tl. tepelné izolace přes 240 mm budovy výšky do 18 m, kotvené do betonu vnitřní pole</t>
  </si>
  <si>
    <t>https://podminky.urs.cz/item/CS_URS_2025_02/712363604</t>
  </si>
  <si>
    <t>mechanické kotvení hydroizolační fólie kotevními prvky s anikorózní úpravou 3ks/m2</t>
  </si>
  <si>
    <t>464,60</t>
  </si>
  <si>
    <t xml:space="preserve">-(17,90+24,35)*2*17,90/8   "krajní pole sřechy</t>
  </si>
  <si>
    <t xml:space="preserve">-(17,90/8*17,90/2)*4   "rohy střechy</t>
  </si>
  <si>
    <t>179</t>
  </si>
  <si>
    <t>28322012R</t>
  </si>
  <si>
    <t>fólie hydroizolační střešní PVC-P tl. 1,8 mm tř. reakce na oheň Broof(t3)</t>
  </si>
  <si>
    <t>-955696583</t>
  </si>
  <si>
    <t>195,428*1,15 "Přepočtené koeficientem množství</t>
  </si>
  <si>
    <t>180</t>
  </si>
  <si>
    <t>712363605</t>
  </si>
  <si>
    <t>Provedení povlak krytiny mechanicky kotvenou do betonu TI tl přes 240 mm krajní pole, budova v do 18 m</t>
  </si>
  <si>
    <t>-1896874896</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</si>
  <si>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</si>
  <si>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https://podminky.urs.cz/item/CS_URS_2025_02/712363605</t>
  </si>
  <si>
    <t>mechanické kotvení hydroizolační fólie kotevními prvky s anikorózní úpravou 4ks/m2</t>
  </si>
  <si>
    <t xml:space="preserve">(17,90+24,35)*2*17,90/8   "krajní pole sřechy</t>
  </si>
  <si>
    <t>181</t>
  </si>
  <si>
    <t>-1717763417</t>
  </si>
  <si>
    <t>189,069*1,15 "Přepočtené koeficientem množství</t>
  </si>
  <si>
    <t>182</t>
  </si>
  <si>
    <t>712363606</t>
  </si>
  <si>
    <t>Provedení povlak krytiny mechanicky kotvenou do betonu TI tl přes 240 mm rohové pole, budova v do 18 m</t>
  </si>
  <si>
    <t>511315009</t>
  </si>
  <si>
    <t>Provedení povlakové krytiny střech plochých do 10° z mechanicky kotvených hydroizolačních fólií včetně položení fólie a horkovzdušného svaření tl. tepelné izolace přes 240 mm budovy výšky do 18 m, kotvené do betonu rohové pole</t>
  </si>
  <si>
    <t>https://podminky.urs.cz/item/CS_URS_2025_02/712363606</t>
  </si>
  <si>
    <t>mechanické kotvení hydroizolační fólie kotevními prvky s anikorózní úpravou 6ks/m2</t>
  </si>
  <si>
    <t xml:space="preserve">(17,90/8*17,90/2)*4   "rohy střechy</t>
  </si>
  <si>
    <t>183</t>
  </si>
  <si>
    <t>-1598961067</t>
  </si>
  <si>
    <t>80,103*1,15 "Přepočtené koeficientem množství</t>
  </si>
  <si>
    <t>184</t>
  </si>
  <si>
    <t>712391171</t>
  </si>
  <si>
    <t>Provedení povlakové krytiny střech do 10° podkladní textilní vrstvy</t>
  </si>
  <si>
    <t>-1020076283</t>
  </si>
  <si>
    <t>Provedení povlakové krytiny střech plochých do 10° -ostatní práce provedení vrstvy textilní podkladní</t>
  </si>
  <si>
    <t>https://podminky.urs.cz/item/CS_URS_2025_02/712391171</t>
  </si>
  <si>
    <t xml:space="preserve">((25,15-0,80)+(18,70-0,80))*2*0,55  "obvodové stěny</t>
  </si>
  <si>
    <t>185</t>
  </si>
  <si>
    <t>69311082</t>
  </si>
  <si>
    <t>geotextilie netkaná separační, ochranná, filtrační, drenážní PP 500g/m2</t>
  </si>
  <si>
    <t>-1499048483</t>
  </si>
  <si>
    <t>516,078*1,15 "Přepočtené koeficientem množství</t>
  </si>
  <si>
    <t>186</t>
  </si>
  <si>
    <t>712391172</t>
  </si>
  <si>
    <t>Provedení povlakové krytiny střech do 10° ochranné textilní vrstvy</t>
  </si>
  <si>
    <t>421585059</t>
  </si>
  <si>
    <t>Provedení povlakové krytiny střech plochých do 10° -ostatní práce provedení vrstvy textilní ochranné</t>
  </si>
  <si>
    <t>https://podminky.urs.cz/item/CS_URS_2025_02/712391172</t>
  </si>
  <si>
    <t>textílie pod betonové dlaždice na střeše</t>
  </si>
  <si>
    <t>187</t>
  </si>
  <si>
    <t>69311068</t>
  </si>
  <si>
    <t>geotextilie netkaná separační, ochranná, filtrační, drenážní PP 300g/m2</t>
  </si>
  <si>
    <t>-1765814281</t>
  </si>
  <si>
    <t>54,625*1,15 "Přepočtené koeficientem množství</t>
  </si>
  <si>
    <t>188</t>
  </si>
  <si>
    <t>998712202</t>
  </si>
  <si>
    <t>Přesun hmot procentní pro krytiny povlakové v objektech v přes 6 do 12 m</t>
  </si>
  <si>
    <t>1211629609</t>
  </si>
  <si>
    <t>Přesun hmot pro povlakové krytiny stanovený procentní sazbou (%) z ceny vodorovná dopravní vzdálenost do 50 m základní v objektech výšky přes 6 do 12 m</t>
  </si>
  <si>
    <t>https://podminky.urs.cz/item/CS_URS_2025_02/998712202</t>
  </si>
  <si>
    <t>189</t>
  </si>
  <si>
    <t>998712292</t>
  </si>
  <si>
    <t>Příplatek k přesunu hmot procentnímu pro krytiny povlakové za zvětšený přesun do 100 m</t>
  </si>
  <si>
    <t>1567427693</t>
  </si>
  <si>
    <t>Přesun hmot pro povlakové krytiny stanovený procentní sazbou (%) z ceny vodorovná dopravní vzdálenost do 50 m Příplatek k cenám za zvětšený přesun přes vymezenou vodorovnou dopravní vzdálenost do 100 m</t>
  </si>
  <si>
    <t>https://podminky.urs.cz/item/CS_URS_2025_02/998712292</t>
  </si>
  <si>
    <t>713</t>
  </si>
  <si>
    <t>Izolace tepelné</t>
  </si>
  <si>
    <t>190</t>
  </si>
  <si>
    <t>713121111</t>
  </si>
  <si>
    <t>Montáž izolace tepelné podlah volně kladenými rohožemi, pásy, dílci, deskami 1 vrstva</t>
  </si>
  <si>
    <t>-446961273</t>
  </si>
  <si>
    <t>Montáž tepelné izolace podlah rohožemi, pásy, deskami, dílci, bloky (izolační materiál ve specifikaci) kladenými volně jednovrstvá</t>
  </si>
  <si>
    <t>https://podminky.urs.cz/item/CS_URS_2025_02/713121111</t>
  </si>
  <si>
    <t>288,2</t>
  </si>
  <si>
    <t>84,3</t>
  </si>
  <si>
    <t>191</t>
  </si>
  <si>
    <t>28372326</t>
  </si>
  <si>
    <t>deska EPS 150 pro konstrukce s vysokým zatížením λ=0,035</t>
  </si>
  <si>
    <t>913511577</t>
  </si>
  <si>
    <t>372,500*0,15</t>
  </si>
  <si>
    <t>192</t>
  </si>
  <si>
    <t>713131141</t>
  </si>
  <si>
    <t>Montáž izolace tepelné stěn lepením celoplošně rohoží, pásů, dílců, desek</t>
  </si>
  <si>
    <t>-285354064</t>
  </si>
  <si>
    <t>Montáž tepelné izolace stěn rohožemi, pásy, deskami, dílci, bloky (izolační materiál ve specifikaci) lepením celoplošně bez mechanického kotvení</t>
  </si>
  <si>
    <t>https://podminky.urs.cz/item/CS_URS_2025_02/713131141</t>
  </si>
  <si>
    <t>tepelná izolace přetažená přes rám okna pod screenové rolety - D02.01.40</t>
  </si>
  <si>
    <t>0,125*2,70*27</t>
  </si>
  <si>
    <t>193</t>
  </si>
  <si>
    <t>283765R01</t>
  </si>
  <si>
    <t xml:space="preserve">pětivrstvá izolace aerogel  tl. 50 mm U=0,015 W/m2K</t>
  </si>
  <si>
    <t>1199314906</t>
  </si>
  <si>
    <t>9,113*1,02 "Přepočtené koeficientem množství</t>
  </si>
  <si>
    <t>194</t>
  </si>
  <si>
    <t>7131311R1</t>
  </si>
  <si>
    <t>D+M kotevní boxu žaluzie pomocí montážního bloku 180/200/80 mm kotveného na stěnu lepením a turbošroubem (součást dodávky)</t>
  </si>
  <si>
    <t>-246442297</t>
  </si>
  <si>
    <t>okna se screenovou žaluzií - počet bloků 4kusy/okno</t>
  </si>
  <si>
    <t>27,0*4</t>
  </si>
  <si>
    <t>195</t>
  </si>
  <si>
    <t>713141131</t>
  </si>
  <si>
    <t>Montáž izolace tepelné střech plochých lepené za studena plně 1 vrstva rohoží, pásů, dílců, desek</t>
  </si>
  <si>
    <t>1130250927</t>
  </si>
  <si>
    <t>Montáž tepelné izolace střech plochých rohožemi, pásy, deskami, dílci, bloky (izolační materiál ve specifikaci) přilepenými za studena jednovrstvá zplna</t>
  </si>
  <si>
    <t>https://podminky.urs.cz/item/CS_URS_2025_02/713141131</t>
  </si>
  <si>
    <t>spádové klíny tl. 20-240 mm</t>
  </si>
  <si>
    <t>polystyrén EPS 200S tl. 240 mm kladený ve dvou vrstvách</t>
  </si>
  <si>
    <t xml:space="preserve">(470,030-1,0*1,0-1,15*3,85)*2   "plochá střechy</t>
  </si>
  <si>
    <t>196</t>
  </si>
  <si>
    <t>28375927</t>
  </si>
  <si>
    <t>deska EPS 200 pro konstrukce s velmi vysokým zatížením λ=0,034 tl 120mm</t>
  </si>
  <si>
    <t>-1075373151</t>
  </si>
  <si>
    <t>464,603*2</t>
  </si>
  <si>
    <t>929,206*1,02 "Přepočtené koeficientem množství</t>
  </si>
  <si>
    <t>197</t>
  </si>
  <si>
    <t>28375906</t>
  </si>
  <si>
    <t>deska EPS 200 pro konstrukce s velmi vysokým zatížením λ=0,034</t>
  </si>
  <si>
    <t>74796660</t>
  </si>
  <si>
    <t>spádové klíny pr. tl. 140 mm</t>
  </si>
  <si>
    <t>464,603*0,14</t>
  </si>
  <si>
    <t>65,044*1,02 "Přepočtené koeficientem množství</t>
  </si>
  <si>
    <t>198</t>
  </si>
  <si>
    <t>998713202</t>
  </si>
  <si>
    <t>Přesun hmot procentní pro izolace tepelné v objektech v přes 6 do 12 m</t>
  </si>
  <si>
    <t>926516850</t>
  </si>
  <si>
    <t>Přesun hmot pro izolace tepelné stanovený procentní sazbou (%) z ceny vodorovná dopravní vzdálenost do 50 m s užitím mechanizace v objektech výšky přes 6 do 12 m</t>
  </si>
  <si>
    <t>https://podminky.urs.cz/item/CS_URS_2025_02/998713202</t>
  </si>
  <si>
    <t>199</t>
  </si>
  <si>
    <t>998713292</t>
  </si>
  <si>
    <t>Příplatek k přesunu hmot procentnímu pro izolace tepelné za zvětšený přesun do 100 m</t>
  </si>
  <si>
    <t>-1426273968</t>
  </si>
  <si>
    <t>Přesun hmot pro izolace tepelné stanovený procentní sazbou (%) z ceny vodorovná dopravní vzdálenost do 50 m Příplatek k cenám za zvětšený přesun přes vymezenou vodorovnou dopravní vzdálenost do 100 m</t>
  </si>
  <si>
    <t>https://podminky.urs.cz/item/CS_URS_2025_02/998713292</t>
  </si>
  <si>
    <t>714</t>
  </si>
  <si>
    <t>Akustická a protiotřesová opatření</t>
  </si>
  <si>
    <t>200</t>
  </si>
  <si>
    <t>7141111R1</t>
  </si>
  <si>
    <t>D+M akustický obklad stěn do učeben - O28</t>
  </si>
  <si>
    <t>-1838817552</t>
  </si>
  <si>
    <t>absorbce min. αw=1,0</t>
  </si>
  <si>
    <t>včetně obodového systému kotveného přímo ke zdi - 6ks 5500x1200mm, 4ks 1250x2700mm</t>
  </si>
  <si>
    <t>nárazuvzdorný akustický stěnový obklad vč. obodového systému kotveného přímo ke zdi</t>
  </si>
  <si>
    <t>vnitřní nehořlavé jádro z min. vlny vysoké hustoty PO tř. A2-s1</t>
  </si>
  <si>
    <t>přední povrch panelu z nárazuvzdorné silné tkaniny ze skelných vláken, zadní povrch z přírodně zbarvené sklovlákenné tkaniny</t>
  </si>
  <si>
    <t>včetně úpravy tvaru řezáním</t>
  </si>
  <si>
    <t>(ref.výr. EcophonAkusto Wall Super G)</t>
  </si>
  <si>
    <t>201</t>
  </si>
  <si>
    <t>714183002</t>
  </si>
  <si>
    <t>Montáž pohltivých desek na sraz volně stropů a stěn</t>
  </si>
  <si>
    <t>1869477406</t>
  </si>
  <si>
    <t>Montáž pohltivých a konstrukčních součástí desek izolačních na sraz volně stropů nebo stěn</t>
  </si>
  <si>
    <t>https://podminky.urs.cz/item/CS_URS_2025_02/714183002</t>
  </si>
  <si>
    <t>1.+2.NP - skladba P04-06</t>
  </si>
  <si>
    <t>48,42+70,16+650,20</t>
  </si>
  <si>
    <t>202</t>
  </si>
  <si>
    <t>28375675R</t>
  </si>
  <si>
    <t>deska pro kročejový útlum Rigifloor 4000 1000x500x50 mm</t>
  </si>
  <si>
    <t>-885621210</t>
  </si>
  <si>
    <t>768,78*1,02 "Přepočtené koeficientem množství</t>
  </si>
  <si>
    <t>203</t>
  </si>
  <si>
    <t>998714202</t>
  </si>
  <si>
    <t>Přesun hmot procentní pro akustická a protiotřesová opatření v objektech v do 12 m</t>
  </si>
  <si>
    <t>682708208</t>
  </si>
  <si>
    <t>Přesun hmot pro akustická a protiotřesová opatření stanovený procentní sazbou (%) z ceny vodorovná dopravní vzdálenost do 50 m základní v objektech výšky přes 6 do 12 m</t>
  </si>
  <si>
    <t>https://podminky.urs.cz/item/CS_URS_2025_02/998714202</t>
  </si>
  <si>
    <t>204</t>
  </si>
  <si>
    <t>998714292</t>
  </si>
  <si>
    <t>Příplatek k přesunu hmot procentnímu pro akustická a protiotřesová opatření za zvětšený přesun do 100 m</t>
  </si>
  <si>
    <t>-652816040</t>
  </si>
  <si>
    <t>Přesun hmot pro akustická a protiotřesová opatření stanovený procentní sazbou (%) z ceny vodorovná dopravní vzdálenost do 50 m Příplatek k cenám za zvětšený přesun přes vymezenou vodorovnou dopravní vzdálenost do 100 m</t>
  </si>
  <si>
    <t>https://podminky.urs.cz/item/CS_URS_2025_02/998714292</t>
  </si>
  <si>
    <t>721</t>
  </si>
  <si>
    <t>Zdravotechnika - vnitřní kanalizace</t>
  </si>
  <si>
    <t>205</t>
  </si>
  <si>
    <t>7212731R1</t>
  </si>
  <si>
    <t xml:space="preserve">D+M ventilace výtahové šachty - větrací komínek z PVC s integrovanou manžetou z hydroizolační fólie z měkčeného PVC  DN160 výška komínku 300 mm - O45</t>
  </si>
  <si>
    <t>-1600858315</t>
  </si>
  <si>
    <t>D+M ventilace výtahové šachty - větrací komínek z PVC s integrovanou manžetou z hydroizolační fólie z měkčeného PVC DN160 výška komínku 300 mm - O45</t>
  </si>
  <si>
    <t>206</t>
  </si>
  <si>
    <t>7212731R2</t>
  </si>
  <si>
    <t>D+M manžeta na odvětrávacím potrubí DN70 - O47</t>
  </si>
  <si>
    <t>355273211</t>
  </si>
  <si>
    <t>207</t>
  </si>
  <si>
    <t>7212731R3</t>
  </si>
  <si>
    <t>D+M manžeta na odvětrávacím potrubí DN100 - O47</t>
  </si>
  <si>
    <t>-2091740528</t>
  </si>
  <si>
    <t>208</t>
  </si>
  <si>
    <t>7212731R4</t>
  </si>
  <si>
    <t>D+M manžeta na odvětrávacím potrubí DN70 - O48</t>
  </si>
  <si>
    <t>843293141</t>
  </si>
  <si>
    <t>209</t>
  </si>
  <si>
    <t>7212731R5</t>
  </si>
  <si>
    <t>D+M manžeta na odvětrávacím potrubí DN100 - O48</t>
  </si>
  <si>
    <t>955658637</t>
  </si>
  <si>
    <t>210</t>
  </si>
  <si>
    <t>998721202</t>
  </si>
  <si>
    <t>Přesun hmot procentní pro vnitřní kanalizaci v objektech v přes 6 do 12 m</t>
  </si>
  <si>
    <t>-1149875219</t>
  </si>
  <si>
    <t>Přesun hmot pro vnitřní kanalizaci stanovený procentní sazbou (%) z ceny vodorovná dopravní vzdálenost do 50 m základní v objektech výšky přes 6 do 12 m</t>
  </si>
  <si>
    <t>https://podminky.urs.cz/item/CS_URS_2025_02/998721202</t>
  </si>
  <si>
    <t>211</t>
  </si>
  <si>
    <t>998721292</t>
  </si>
  <si>
    <t>Příplatek k přesunu hmot procentnímu pro vnitřní kanalizaci za zvětšený přesun do 100 m</t>
  </si>
  <si>
    <t>1150864781</t>
  </si>
  <si>
    <t>Přesun hmot pro vnitřní kanalizaci stanovený procentní sazbou (%) z ceny vodorovná dopravní vzdálenost do 50 m Příplatek k cenám za zvětšený přesun přes vymezenou vodorovnou dopravní vzdálenost do 100 m</t>
  </si>
  <si>
    <t>https://podminky.urs.cz/item/CS_URS_2025_02/998721292</t>
  </si>
  <si>
    <t>725</t>
  </si>
  <si>
    <t>Zdravotechnika - zařizovací předměty</t>
  </si>
  <si>
    <t>212</t>
  </si>
  <si>
    <t>725244323</t>
  </si>
  <si>
    <t>Zástěna sprchová bezrámová skleněná tl. 8 mm dveře otvíravé jednokřídlové do niky na vaničku šířky 1000 mm</t>
  </si>
  <si>
    <t>soubor</t>
  </si>
  <si>
    <t>1655684055</t>
  </si>
  <si>
    <t>Sprchové dveře a zástěny zástěny sprchové do niky bezrámové skleněné tl. 8 mm dveře otvíravé jednokřídlové, na vaničku šířky 1000 mm</t>
  </si>
  <si>
    <t>https://podminky.urs.cz/item/CS_URS_2025_02/725244323</t>
  </si>
  <si>
    <t>rovná stěna š. 1000 mm do vyzděné niky s dveřmi cca 650 mm, bezpečnostní sklo tl. min. 6 mm opatřeno matovou fólií</t>
  </si>
  <si>
    <t>otevírání směrem ven, profily v barvě bílé</t>
  </si>
  <si>
    <t>213</t>
  </si>
  <si>
    <t>72529141R</t>
  </si>
  <si>
    <t>M+D sklopné v úhlu 10° koupelnové zrcadlo invalidní 400x600 mm v bílém kovovém rámu - O06</t>
  </si>
  <si>
    <t>559120145</t>
  </si>
  <si>
    <t>umístění 1.PP</t>
  </si>
  <si>
    <t>sklopné v úhlu 10° od stěny, umístění ve výšce 900 mm nad umyvadlem</t>
  </si>
  <si>
    <t>zrcadlo odpovídá vyhl. 398/2009 Sb.</t>
  </si>
  <si>
    <t>214</t>
  </si>
  <si>
    <t>72529151R</t>
  </si>
  <si>
    <t>Doplňky zařízení koupelen a záchodů dávkovač tekutého mýdla kovový bílý s průzorem na kontrolu množství objem 800 ml (materiál odolný proti korozi) - O12</t>
  </si>
  <si>
    <t>-826350159</t>
  </si>
  <si>
    <t>34,0</t>
  </si>
  <si>
    <t>215</t>
  </si>
  <si>
    <t>7252916R1</t>
  </si>
  <si>
    <t>Doplňky zařízení koupelen a záchodů kovová bílá polička na odložení mýdla, drátěný systém, pro připenění na stěnu - O21</t>
  </si>
  <si>
    <t>-289716367</t>
  </si>
  <si>
    <t>216</t>
  </si>
  <si>
    <t>72529170R</t>
  </si>
  <si>
    <t>Doplňky zařízení koupelen a záchodů madlo invalidní tvaru U dl. 600 mm k umyvadlu v. umístění 800 mm, kovové bílél - O14</t>
  </si>
  <si>
    <t>-1216524733</t>
  </si>
  <si>
    <t>odpovídá vyhlášce č. 398/2009 Sb.</t>
  </si>
  <si>
    <t>217</t>
  </si>
  <si>
    <t>72529171R</t>
  </si>
  <si>
    <t>Doplňky zařízení koupelen a záchodů madlo tvaru U sklopné dl. 800 mm k WC kovové bílé dl. 800 mm, výška umístění 800 mm osově - O15</t>
  </si>
  <si>
    <t>1427684188</t>
  </si>
  <si>
    <t>odpovídá vyhl. č. 398/2009 Sb.</t>
  </si>
  <si>
    <t>218</t>
  </si>
  <si>
    <t>72529172R</t>
  </si>
  <si>
    <t>Doplňky zařízení koupelen a záchodů madlo nástěnné vodorovné madlo dl. 600 mm se svislou částí k WC, výška vodorovné části 800 mm, kovové bílé, umístění 200 mm před mísu - O16</t>
  </si>
  <si>
    <t>1394949713</t>
  </si>
  <si>
    <t>splňuje vyhl. č. 398/2009 Sb.</t>
  </si>
  <si>
    <t>219</t>
  </si>
  <si>
    <t>7252917R1</t>
  </si>
  <si>
    <t>Doplňky zařízení koupelen a záchodů držák toaletního papíru kruhový pr. 300 mm kovový bílý s průzorem na kontrolu množství (materiál odolný proti korozi) - O07</t>
  </si>
  <si>
    <t>-362360783</t>
  </si>
  <si>
    <t>220</t>
  </si>
  <si>
    <t>7252917R2</t>
  </si>
  <si>
    <t>Doplňky zařízení koupelen a záchodů kovová WC štětka, souprava na zavěšení, kovová bílá s krytkou a plastovou vložkou (materiál odolný proti korozi) - O08</t>
  </si>
  <si>
    <t>1364982939</t>
  </si>
  <si>
    <t>221</t>
  </si>
  <si>
    <t>7252917R3</t>
  </si>
  <si>
    <t>Doplňky zařízení koupelen a záchodů zásobník papírových ručníků obdélníkový kovový bílý, obsah 500 ks papírových ručníků, uzamykatelný na klíč s průzorem na kontrolu množství (materiál odolný proti korozi) - O09</t>
  </si>
  <si>
    <t>202539520</t>
  </si>
  <si>
    <t>222</t>
  </si>
  <si>
    <t>7252917R4</t>
  </si>
  <si>
    <t>Doplňky zařízení koupelen a záchodů koš na papírové ručníky kovový bílý objem 27 L s výkyvným samouzaviratelným víkem, uzamykatelný na klíč (materiál odolný proti korozi) - O10</t>
  </si>
  <si>
    <t>-1046653194</t>
  </si>
  <si>
    <t>223</t>
  </si>
  <si>
    <t>7252917R5</t>
  </si>
  <si>
    <t>Doplňky zařízení koupelen a záchodů koš nášlapnýkulatý, objem 3 L, kovový bílý, vyjímatelný plastový košík s uchem uvnitř, kovové a prochuvzdorné víko (materiál odolný proti korozi) - O11</t>
  </si>
  <si>
    <t>49936859</t>
  </si>
  <si>
    <t>224</t>
  </si>
  <si>
    <t>7252918R1</t>
  </si>
  <si>
    <t>Doplňky zařízení koupelen a záchodů elektrický osoušeč rukou, bezdotykový, připevněný na stěnu, výkon 1100 W, bílý, baktericidní, plastový povrch se senzorem automatického spuštění, do 70 dB - O13</t>
  </si>
  <si>
    <t>-420908432</t>
  </si>
  <si>
    <t>225</t>
  </si>
  <si>
    <t>998725202</t>
  </si>
  <si>
    <t>Přesun hmot procentní pro zařizovací předměty v objektech v přes 6 do 12 m</t>
  </si>
  <si>
    <t>-1345035726</t>
  </si>
  <si>
    <t>Přesun hmot pro zařizovací předměty stanovený procentní sazbou (%) z ceny vodorovná dopravní vzdálenost do 50 m základní v objektech výšky přes 6 do 12 m</t>
  </si>
  <si>
    <t>https://podminky.urs.cz/item/CS_URS_2025_02/998725202</t>
  </si>
  <si>
    <t>226</t>
  </si>
  <si>
    <t>998725292</t>
  </si>
  <si>
    <t>Příplatek k přesunu hmot procentnímu pro zařizovací předměty za zvětšený přesun do 100 m</t>
  </si>
  <si>
    <t>-1448459122</t>
  </si>
  <si>
    <t>Přesun hmot pro zařizovací předměty stanovený procentní sazbou (%) z ceny vodorovná dopravní vzdálenost do 50 m Příplatek k cenám za zvětšený přesun přes vymezenou vodorovnou dopravní vzdálenost do 100 m</t>
  </si>
  <si>
    <t>https://podminky.urs.cz/item/CS_URS_2025_02/998725292</t>
  </si>
  <si>
    <t>762</t>
  </si>
  <si>
    <t>Konstrukce tesařské</t>
  </si>
  <si>
    <t>227</t>
  </si>
  <si>
    <t>76251121R</t>
  </si>
  <si>
    <t>Ztužení horní hrany atik pod oplechování z desek OSB tl 21 mm</t>
  </si>
  <si>
    <t>2141374709</t>
  </si>
  <si>
    <t xml:space="preserve">((25,15-0,80)+(18,70-0,80))*2*0,55  "atika</t>
  </si>
  <si>
    <t>228</t>
  </si>
  <si>
    <t>998762202</t>
  </si>
  <si>
    <t>Přesun hmot procentní pro kce tesařské v objektech v přes 6 do 12 m</t>
  </si>
  <si>
    <t>115075492</t>
  </si>
  <si>
    <t>Přesun hmot pro konstrukce tesařské stanovený procentní sazbou (%) z ceny vodorovná dopravní vzdálenost do 50 m základní v objektech výšky přes 6 do 12 m</t>
  </si>
  <si>
    <t>https://podminky.urs.cz/item/CS_URS_2025_02/998762202</t>
  </si>
  <si>
    <t>229</t>
  </si>
  <si>
    <t>998762294</t>
  </si>
  <si>
    <t>Příplatek k přesunu hmot procentnímu pro kce tesařské za zvětšený přesun do 1000 m</t>
  </si>
  <si>
    <t>222827434</t>
  </si>
  <si>
    <t>Přesun hmot pro konstrukce tesařské stanovený procentní sazbou (%) z ceny vodorovná dopravní vzdálenost do 50 m Příplatek k cenám za zvětšený přesun přes vymezenou vodorovnou dopravní vzdálenost do 1000 m</t>
  </si>
  <si>
    <t>https://podminky.urs.cz/item/CS_URS_2025_02/998762294</t>
  </si>
  <si>
    <t>763</t>
  </si>
  <si>
    <t>Konstrukce suché výstavby</t>
  </si>
  <si>
    <t>230</t>
  </si>
  <si>
    <t>763111351</t>
  </si>
  <si>
    <t>SDK příčka tl 105 mm profil CW+UW 75 desky 1xDF 15 s izolací EI 60</t>
  </si>
  <si>
    <t>-526380313</t>
  </si>
  <si>
    <t>Příčka ze sádrokartonových desek s nosnou konstrukcí z jednoduchých ocelových profilů UW, CW jednoduše opláštěná deskou protipožární DF tl. 15 mm, příčka tl. 105 mm, profil 75, s izolací, EI 60</t>
  </si>
  <si>
    <t>https://podminky.urs.cz/item/CS_URS_2025_02/763111351</t>
  </si>
  <si>
    <t>protipožární dotěsnění prostupu VZT - 1.PP - mč. 0.09/0.25</t>
  </si>
  <si>
    <t>3,65*0,55*2</t>
  </si>
  <si>
    <t>231</t>
  </si>
  <si>
    <t>763111717</t>
  </si>
  <si>
    <t>SDK příčka základní penetrační nátěr (oboustranně)</t>
  </si>
  <si>
    <t>-1464426855</t>
  </si>
  <si>
    <t>Příčka ze sádrokartonových desek ostatní konstrukce a práce na příčkách ze sádrokartonových desek základní penetrační nátěr (oboustranný)</t>
  </si>
  <si>
    <t>https://podminky.urs.cz/item/CS_URS_2025_02/763111717</t>
  </si>
  <si>
    <t>17,55+10,08+4,015</t>
  </si>
  <si>
    <t>232</t>
  </si>
  <si>
    <t>763131411</t>
  </si>
  <si>
    <t>SDK podhled desky 1xA 12,5 bez izolace dvouvrstvá spodní kce profil CD+UD</t>
  </si>
  <si>
    <t>301825983</t>
  </si>
  <si>
    <t>Podhled ze sádrokartonových desek dvouvrstvá zavěšená spodní konstrukce z ocelových profilů CD, UD jednoduše opláštěná deskou standardní A, tl. 12,5 mm, bez izolace</t>
  </si>
  <si>
    <t>https://podminky.urs.cz/item/CS_URS_2025_02/763131411</t>
  </si>
  <si>
    <t>podhled C3</t>
  </si>
  <si>
    <t>17,04+13,15+13,15+12,87+42,42</t>
  </si>
  <si>
    <t xml:space="preserve">1,85*0,10*2+2,86*0,15+2,825*0,15*2+2,86*0,15+1,51*0,30+2,805*0,4*4*2   "čela</t>
  </si>
  <si>
    <t>28,2+10,34+12,43</t>
  </si>
  <si>
    <t xml:space="preserve">(3,10+1,55)*0,10   "čela</t>
  </si>
  <si>
    <t>4,61</t>
  </si>
  <si>
    <t xml:space="preserve">(3,10+3,11)*0,10   "čela</t>
  </si>
  <si>
    <t>obklad VZT - šatny 1.PP</t>
  </si>
  <si>
    <t>0,50*0,30*2*2</t>
  </si>
  <si>
    <t>0,90*0,515*2+0,73*0,515*2+0,61*0,515*2+1,0*0,515*2</t>
  </si>
  <si>
    <t>233</t>
  </si>
  <si>
    <t>763131451</t>
  </si>
  <si>
    <t>SDK podhled deska 1xH2 12,5 bez izolace dvouvrstvá spodní kce profil CD+UD</t>
  </si>
  <si>
    <t>-983664472</t>
  </si>
  <si>
    <t>Podhled ze sádrokartonových desek dvouvrstvá zavěšená spodní konstrukce z ocelových profilů CD, UD jednoduše opláštěná deskou impregnovanou H2, tl. 12,5 mm, bez izolace</t>
  </si>
  <si>
    <t>https://podminky.urs.cz/item/CS_URS_2025_02/763131451</t>
  </si>
  <si>
    <t>5,15+5,15+1,54+5,22+2,96+3,15+11,49+1,15+1,15+11,49</t>
  </si>
  <si>
    <t>1,63+5,03+1,58+7,75+7,29+4,35+0,99*2+2,15+1,13</t>
  </si>
  <si>
    <t>1,74+1,74+1,63+5,03+2,83+7,75+7,29+4,35+0,99*2+2,15+1,13</t>
  </si>
  <si>
    <t>234</t>
  </si>
  <si>
    <t>763131714</t>
  </si>
  <si>
    <t>SDK podhled základní penetrační nátěr</t>
  </si>
  <si>
    <t>1502773970</t>
  </si>
  <si>
    <t>Podhled ze sádrokartonových desek ostatní práce a konstrukce na podhledech ze sádrokartonových desek základní penetrační nátěr</t>
  </si>
  <si>
    <t>https://podminky.urs.cz/item/CS_URS_2025_02/763131714</t>
  </si>
  <si>
    <t>170,738+118,96</t>
  </si>
  <si>
    <t>235</t>
  </si>
  <si>
    <t>763172325</t>
  </si>
  <si>
    <t>Montáž dvířek revizních jednoplášťových SDK kcí vel. 600x600 mm pro příčky a předsazené stěny</t>
  </si>
  <si>
    <t>-605515733</t>
  </si>
  <si>
    <t>Montáž dvířek pro konstrukce ze sádrokartonových desek revizních jednoplášťových pro příčky a předsazené stěny velikost (šxv) 600 x 600 mm</t>
  </si>
  <si>
    <t>https://podminky.urs.cz/item/CS_URS_2025_02/763172325</t>
  </si>
  <si>
    <t>236</t>
  </si>
  <si>
    <t>59030714</t>
  </si>
  <si>
    <t>dvířka revizní jednokřídlá s automatickým zámkem 600x600mm</t>
  </si>
  <si>
    <t>-1702224940</t>
  </si>
  <si>
    <t>237</t>
  </si>
  <si>
    <t>7631723R1</t>
  </si>
  <si>
    <t>D+M revizních dvířek "neviditelná" SDK kcí vel. 600x600 mm včetně rámečku, barva bílá, PO EI 30DP1 - O32</t>
  </si>
  <si>
    <t>-502670393</t>
  </si>
  <si>
    <t>238</t>
  </si>
  <si>
    <t>763431012</t>
  </si>
  <si>
    <t>Montáž minerálního podhledu s vyjímatelnými panely vel. přes 0,36 do 0,72 m2 na zavěšený polozapuštěný rošt</t>
  </si>
  <si>
    <t>-1154781205</t>
  </si>
  <si>
    <t>Montáž podhledu minerálního včetně zavěšeného roštu polozapuštěného s panely vyjímatelnými, velikosti panelů přes 0,36 m2 do 0,72 m2</t>
  </si>
  <si>
    <t>https://podminky.urs.cz/item/CS_URS_2025_02/763431012</t>
  </si>
  <si>
    <t>podhled C1</t>
  </si>
  <si>
    <t>54,99+54,90+59,16+59,84</t>
  </si>
  <si>
    <t>podhled C2</t>
  </si>
  <si>
    <t>15,16*4+9,21+19,75+53,83</t>
  </si>
  <si>
    <t>23,01+8,57+52,78</t>
  </si>
  <si>
    <t>23,93+23,01+22,93+57,94</t>
  </si>
  <si>
    <t>239</t>
  </si>
  <si>
    <t>59036075R</t>
  </si>
  <si>
    <t>akustický minerální kazetový podhled polozapuštěná hrana (ref. výr. Gedina E alpha 30%/gamma70%) T24, bílá 500, 600x600x15mm, 1200x600 mm - C1</t>
  </si>
  <si>
    <t>654923988</t>
  </si>
  <si>
    <t xml:space="preserve">podrobný popis viz. skladby podhledů str. 3 </t>
  </si>
  <si>
    <t>457,78</t>
  </si>
  <si>
    <t>457,78*1,05 "Přepočtené koeficientem množství</t>
  </si>
  <si>
    <t>240</t>
  </si>
  <si>
    <t>59036077R</t>
  </si>
  <si>
    <t>akustický minerální kazetový podhled polozapuštěná hrana (ref. výr. Gedina E T24, bílá 500, 600x600, 600x1200, 1200x1200x15mm - C2</t>
  </si>
  <si>
    <t>-918181421</t>
  </si>
  <si>
    <t>podrobný popis viz. skladby podhledů str. 3</t>
  </si>
  <si>
    <t>355,60</t>
  </si>
  <si>
    <t>355,6*1,05 "Přepočtené koeficientem množství</t>
  </si>
  <si>
    <t>241</t>
  </si>
  <si>
    <t>998763201</t>
  </si>
  <si>
    <t>Přesun hmot procentní pro dřevostavby v objektech v přes 6 do 12 m</t>
  </si>
  <si>
    <t>-1299967116</t>
  </si>
  <si>
    <t>Přesun hmot pro dřevostavby stanovený procentní sazbou (%) z ceny vodorovná dopravní vzdálenost do 50 m základní v objektech výšky přes 6 do 12 m</t>
  </si>
  <si>
    <t>https://podminky.urs.cz/item/CS_URS_2025_02/998763201</t>
  </si>
  <si>
    <t>242</t>
  </si>
  <si>
    <t>998763294</t>
  </si>
  <si>
    <t>Příplatek k přesunu hmot procentnímu pro dřevostavby za zvětšený přesun do 1000 m</t>
  </si>
  <si>
    <t>-1345791571</t>
  </si>
  <si>
    <t>Přesun hmot pro dřevostavby stanovený procentní sazbou (%) z ceny vodorovná dopravní vzdálenost do 50 m Příplatek k cenám za zvětšený přesun přes vymezenou vodorovnou dopravní vzdálenost do 1 000 m</t>
  </si>
  <si>
    <t>https://podminky.urs.cz/item/CS_URS_2025_02/998763294</t>
  </si>
  <si>
    <t>764</t>
  </si>
  <si>
    <t>Konstrukce klempířské</t>
  </si>
  <si>
    <t>243</t>
  </si>
  <si>
    <t>764214611</t>
  </si>
  <si>
    <t>Oplechování horních ploch a atik bez rohů z Pz s povrch úpravou mechanicky kotvené rš přes 800 mm</t>
  </si>
  <si>
    <t>-222761666</t>
  </si>
  <si>
    <t>Oplechování horních ploch zdí a nadezdívek (atik) z pozinkovaného plechu s povrchovou úpravou mechanicky kotvené přes rš 800 mm</t>
  </si>
  <si>
    <t>https://podminky.urs.cz/item/CS_URS_2025_02/764214611</t>
  </si>
  <si>
    <t>92,70</t>
  </si>
  <si>
    <t>244</t>
  </si>
  <si>
    <t>76421660R</t>
  </si>
  <si>
    <t>Oplechování rovných parapetů mechanicky kotvené z Pz s povrchovou úpravou rš 300 mm - K01</t>
  </si>
  <si>
    <t>22907991</t>
  </si>
  <si>
    <t>139,05</t>
  </si>
  <si>
    <t>245</t>
  </si>
  <si>
    <t>76421661R</t>
  </si>
  <si>
    <t>Oplechování rovných parapetů mechanicky kotvené z Pz s povrchovou úpravou rš 300 mm (kruhové okno - K02</t>
  </si>
  <si>
    <t>1281676210</t>
  </si>
  <si>
    <t>7,0</t>
  </si>
  <si>
    <t>246</t>
  </si>
  <si>
    <t>76421RK09</t>
  </si>
  <si>
    <t>Zakončující soklový profil s okapničkou z PZ plechu s povrchovou úpravou - K09</t>
  </si>
  <si>
    <t>-1135847816</t>
  </si>
  <si>
    <t>s integrovanou síťovinou</t>
  </si>
  <si>
    <t>85,0</t>
  </si>
  <si>
    <t>247</t>
  </si>
  <si>
    <t>76426461R</t>
  </si>
  <si>
    <t>Oplechování horních ploch a atik bez rohů z Pz s povrch úpravouz poplastovaného plechu tl. 0,5 mm mechanicky kotvené rš přes 800mm - K03</t>
  </si>
  <si>
    <t>-291462927</t>
  </si>
  <si>
    <t>248</t>
  </si>
  <si>
    <t>76426660R</t>
  </si>
  <si>
    <t>Oplechování rovných parapetů mechanicky kotvené z poplastovaného plechu tl. 0,5 mm rš 300 mm - K01</t>
  </si>
  <si>
    <t>633608634</t>
  </si>
  <si>
    <t>249</t>
  </si>
  <si>
    <t>76426661R</t>
  </si>
  <si>
    <t>Oplechování rovných parapetů mechanicky kotvené z poplastovaného plechu tl. 0,5 mm rš 300 mm (kruhové okno) - K02</t>
  </si>
  <si>
    <t>935226718</t>
  </si>
  <si>
    <t>250</t>
  </si>
  <si>
    <t>76451161R</t>
  </si>
  <si>
    <t>Žlab s chrličem hranatý 80/80 mm z Pz s povrchovou úpravou - K04</t>
  </si>
  <si>
    <t>-535018707</t>
  </si>
  <si>
    <t>včetně čel - 2 kusy a 1 kusu chrliče</t>
  </si>
  <si>
    <t>3,0</t>
  </si>
  <si>
    <t>251</t>
  </si>
  <si>
    <t>76451162R</t>
  </si>
  <si>
    <t>Žlab s chrličem hranatý 80/80 mm z Pz s povrchovou úpravou - K05</t>
  </si>
  <si>
    <t>2098695317</t>
  </si>
  <si>
    <t>2,70</t>
  </si>
  <si>
    <t>252</t>
  </si>
  <si>
    <t>764511661</t>
  </si>
  <si>
    <t>Kotlík hranatý pro podokapní žlaby z Pz s povrchovou úpravou 330/87 mm</t>
  </si>
  <si>
    <t>1346416115</t>
  </si>
  <si>
    <t>Žlab podokapní z pozinkovaného plechu s povrchovou úpravou kotlík hranatý, rš žlabu/průměr svodu 330/87 mm</t>
  </si>
  <si>
    <t>https://podminky.urs.cz/item/CS_URS_2025_02/764511661</t>
  </si>
  <si>
    <t>253</t>
  </si>
  <si>
    <t>998764202</t>
  </si>
  <si>
    <t>Přesun hmot procentní pro konstrukce klempířské v objektech v přes 6 do 12 m</t>
  </si>
  <si>
    <t>196645620</t>
  </si>
  <si>
    <t>Přesun hmot pro konstrukce klempířské stanovený procentní sazbou (%) z ceny vodorovná dopravní vzdálenost do 50 m s užitím mechanizace v objektech výšky přes 6 do 12 m</t>
  </si>
  <si>
    <t>https://podminky.urs.cz/item/CS_URS_2025_02/998764202</t>
  </si>
  <si>
    <t>254</t>
  </si>
  <si>
    <t>998764292</t>
  </si>
  <si>
    <t>Příplatek k přesunu hmot procentnímu pro konstrukce klempířské za zvětšený přesun do 100 m</t>
  </si>
  <si>
    <t>-1892698086</t>
  </si>
  <si>
    <t>Přesun hmot pro konstrukce klempířské stanovený procentní sazbou (%) z ceny vodorovná dopravní vzdálenost do 50 m Příplatek k cenám za zvětšený přesun přes vymezenou vodorovnou dopravní vzdálenost do 100 m</t>
  </si>
  <si>
    <t>https://podminky.urs.cz/item/CS_URS_2025_02/998764292</t>
  </si>
  <si>
    <t>766</t>
  </si>
  <si>
    <t>Konstrukce truhlářské</t>
  </si>
  <si>
    <t>255</t>
  </si>
  <si>
    <t>7661219R1</t>
  </si>
  <si>
    <t>D+M sanitární stěna sestava pro 2xWC a hygienickou kabinu, 2900/1100 mm, na nohách broušený nerez - T05</t>
  </si>
  <si>
    <t>1132461242</t>
  </si>
  <si>
    <t>výpis truhlářských výrobků</t>
  </si>
  <si>
    <t>3x nerezové kování klika-klika, WC klíček, 3x háček na dveře, materiál HPL desky odolné proti vodě</t>
  </si>
  <si>
    <t>barva RAL 2003 pastelorange</t>
  </si>
  <si>
    <t>256</t>
  </si>
  <si>
    <t>7661219R2</t>
  </si>
  <si>
    <t>D+M sanitární stěna sestava pro 1WC, dl. 1350 mm, v. 2000 mm, na nohách broušený nerez - T06</t>
  </si>
  <si>
    <t>-29141327</t>
  </si>
  <si>
    <t>1x nerezové kování klika-klika, WC klíček, 1x háček na dveře, materiál HPL desky odolné proti vodě</t>
  </si>
  <si>
    <t>257</t>
  </si>
  <si>
    <t>7661219R3</t>
  </si>
  <si>
    <t>D+M sanitární stěna sestava pro 1WC, dl. 1640 mm, v. 2000 mm, na nohách broušený nerez - T07</t>
  </si>
  <si>
    <t>-1873259009</t>
  </si>
  <si>
    <t>258</t>
  </si>
  <si>
    <t>7661219R4</t>
  </si>
  <si>
    <t>D+M dělící stěna u pisoárů 400x700 mm - T08</t>
  </si>
  <si>
    <t>455820033</t>
  </si>
  <si>
    <t>materiál HPL desky odolné proti vodě</t>
  </si>
  <si>
    <t>včetně zavěšení na stěnu</t>
  </si>
  <si>
    <t>259</t>
  </si>
  <si>
    <t>766660001</t>
  </si>
  <si>
    <t>Montáž dveřních křídel otvíravých jednokřídlových š do 0,8 m do ocelové zárubně</t>
  </si>
  <si>
    <t>1658866651</t>
  </si>
  <si>
    <t>Montáž dveřních křídel dřevěných nebo plastových otevíravých do ocelové zárubně povrchově upravených jednokřídlových, šířky do 800 mm</t>
  </si>
  <si>
    <t>https://podminky.urs.cz/item/CS_URS_2025_02/766660001</t>
  </si>
  <si>
    <t>260</t>
  </si>
  <si>
    <t>6116013R1</t>
  </si>
  <si>
    <t>dveře dřevěné vnitřní hladké plné povrch střednětlaký laminát tl. 0,2 mm 1křídlové 70x197 cm, kování klika-klika, WC klíček, zámek FAB, barva oranžový RAL 2003 - 01,02,04</t>
  </si>
  <si>
    <t>674299824</t>
  </si>
  <si>
    <t>261</t>
  </si>
  <si>
    <t>6116013R2</t>
  </si>
  <si>
    <t>dveře dřevěné vnitřní hladké plné povrch střednětlaký laminát tl. 0,2 mm 1křídlové 70x197 cm, kování klika-klika, zámek FAB, barva oranžový RAL 2003 - 03, 25</t>
  </si>
  <si>
    <t>121720978</t>
  </si>
  <si>
    <t>262</t>
  </si>
  <si>
    <t>6116013R4</t>
  </si>
  <si>
    <t xml:space="preserve">dveře dřevěné vnitřní hladké plné povrch střednětlaký laminát tl. 0,2 mm 1křídlové 80x197 cm, kování klika-klika, zámek FAB, barva oranžový RAL 2003 -  06, 08, 10</t>
  </si>
  <si>
    <t>-488619238</t>
  </si>
  <si>
    <t xml:space="preserve">4,0  "08</t>
  </si>
  <si>
    <t>263</t>
  </si>
  <si>
    <t>6116013R10</t>
  </si>
  <si>
    <t>dveře dřevěné vnitřní hladké plné povrch střednětlaký laminát tl. 0,2 mm 1křídlové 80x197 cm, kování klika-klika, zámek FAB, barva oranžový RAL 2003 - 05</t>
  </si>
  <si>
    <t>839347055</t>
  </si>
  <si>
    <t>264</t>
  </si>
  <si>
    <t>6116013R5</t>
  </si>
  <si>
    <t>dveře dřevěné vnitřní hladké plné povrch střednětlaký laminát tl. 0,2 mm 1křídlové 80x197 cm, kování klika-klika, WC klíček, zámek FAB, barva oranžový RAL 2003 - 07</t>
  </si>
  <si>
    <t>-351794261</t>
  </si>
  <si>
    <t>265</t>
  </si>
  <si>
    <t>6116013R6</t>
  </si>
  <si>
    <t>dveře dřevěné vnitřní hladké plné povrch střednětlaký laminát tl. 0,2 mm 1křídlové 80x197 cm, kování klika-klika, zámek FAB, barva oranžový RAL 2003 - 09</t>
  </si>
  <si>
    <t>-1282642361</t>
  </si>
  <si>
    <t>266</t>
  </si>
  <si>
    <t>6116013R8</t>
  </si>
  <si>
    <t>dveře dřevěné vnitřní hladké plné povrch střednětlaký laminát tl. 0,2 mm 1křídlové 80x197 cm s proskleným nadsvětlíkem 80x70 cm s bezpečnostní folií, kování klika-klika, zámek bezpečnostní, barva oranžový RAL 2003 - 013</t>
  </si>
  <si>
    <t>-1963335749</t>
  </si>
  <si>
    <t>267</t>
  </si>
  <si>
    <t>766660002</t>
  </si>
  <si>
    <t>Montáž dveřních křídel otvíravých jednokřídlových š přes 0,8 m do ocelové zárubně</t>
  </si>
  <si>
    <t>1289845856</t>
  </si>
  <si>
    <t>Montáž dveřních křídel dřevěných nebo plastových otevíravých do ocelové zárubně povrchově upravených jednokřídlových, šířky přes 800 mm</t>
  </si>
  <si>
    <t>https://podminky.urs.cz/item/CS_URS_2025_02/766660002</t>
  </si>
  <si>
    <t>268</t>
  </si>
  <si>
    <t>6116013R9</t>
  </si>
  <si>
    <t>dveře dřevěné vnitřní hladké plné povrch střednětlaký laminát tl. 0,2 mm 1křídlové 90x197 cm, kování klika-klika, zámek FAB, barva oranžový RAL 2003 -14</t>
  </si>
  <si>
    <t>1917791090</t>
  </si>
  <si>
    <t>269</t>
  </si>
  <si>
    <t>611601R24</t>
  </si>
  <si>
    <t>dveře dřevěné vnitřní hladké plné povrch střednětlaký laminát tl. 0,2 mm 1křídlové 90x197 cm, kování panikové, madlo, zámek FAB, barva oranžový RAL 2003 - 24</t>
  </si>
  <si>
    <t>-837593406</t>
  </si>
  <si>
    <t xml:space="preserve">1,0  "24</t>
  </si>
  <si>
    <t>270</t>
  </si>
  <si>
    <t>766660022</t>
  </si>
  <si>
    <t>Montáž dveřních křídel otvíravých jednokřídlových š přes 0,8 m požárních do ocelové zárubně</t>
  </si>
  <si>
    <t>948621961</t>
  </si>
  <si>
    <t>Montáž dveřních křídel dřevěných nebo plastových otevíravých do ocelové zárubně protipožárních jednokřídlových, šířky přes 800 mm</t>
  </si>
  <si>
    <t>https://podminky.urs.cz/item/CS_URS_2025_02/766660022</t>
  </si>
  <si>
    <t>271</t>
  </si>
  <si>
    <t>6116014R1</t>
  </si>
  <si>
    <t>dveře dřevěné vnitřní hladké plné povrch střednětlaký laminát tl. 0,2 mm 1křídlové 90x197 cm, požární EW30DP3,C3, kování klika-klika, zámek FAB požární, požární samozavírač, barva oranžový RAL 2003 -15, 16</t>
  </si>
  <si>
    <t>1840851611</t>
  </si>
  <si>
    <t>272</t>
  </si>
  <si>
    <t>6116014R2</t>
  </si>
  <si>
    <t>dveře dřevěné vnitřní hladké plné povrch střednětlaký laminát tl. 0,2 mm 1křídlové 90x197 cm, požární EI30DP3, C3, Sa, kouřotěsné, kování klika-klika, zámek FAB, barva oranžový RAL 2003 -17</t>
  </si>
  <si>
    <t>-2109161363</t>
  </si>
  <si>
    <t>273</t>
  </si>
  <si>
    <t>6116014R3</t>
  </si>
  <si>
    <t>dveře dřevěné vnitřní hladké plné 1křídlové 90x197 cm s proskleným nadsvětlíkem 90x70 cm s bezpečnostní folií,akustické 32dB, požární EW15DP3,C3, kouřotěsné, kování klika-klika, zámek FAB požární, samozavírač protipožární, barva oranžový RAL 2003 -20</t>
  </si>
  <si>
    <t>180926652</t>
  </si>
  <si>
    <t>povrch střednětlaký laminát tl. 0,2 mm</t>
  </si>
  <si>
    <t>274</t>
  </si>
  <si>
    <t>6116014R5</t>
  </si>
  <si>
    <t>dveře dřevěné vnitřní hladké plné povrch střednětlaký laminát tl. 0,2 mm 1křídlové 90x197 cm s proskleným nadsvětlíkem 90x70 cm s bezpečnostní folií,akustické 32d, kování klika-klika, zámek FAB, barva oranžový RAL 2003 -19</t>
  </si>
  <si>
    <t>-29394467</t>
  </si>
  <si>
    <t>275</t>
  </si>
  <si>
    <t>766660717</t>
  </si>
  <si>
    <t>Montáž samozavírače na ocelovou zárubeň a dveřní křídlo</t>
  </si>
  <si>
    <t>1234743308</t>
  </si>
  <si>
    <t>Montáž dveřních doplňků samozavírače na zárubeň ocelovou</t>
  </si>
  <si>
    <t>https://podminky.urs.cz/item/CS_URS_2025_02/766660717</t>
  </si>
  <si>
    <t xml:space="preserve">4   "dveře č. 8</t>
  </si>
  <si>
    <t>276</t>
  </si>
  <si>
    <t>5491726R1</t>
  </si>
  <si>
    <t>samozavírač dveří ploché konstrukce</t>
  </si>
  <si>
    <t>-1066832144</t>
  </si>
  <si>
    <t>277</t>
  </si>
  <si>
    <t>76666075R</t>
  </si>
  <si>
    <t>D+M podlahová zarážka ocelová s gumovým dorazem - O44</t>
  </si>
  <si>
    <t>-411683629</t>
  </si>
  <si>
    <t>57,0</t>
  </si>
  <si>
    <t>278</t>
  </si>
  <si>
    <t>76667130R</t>
  </si>
  <si>
    <t>Výlez na střechu 1000x1000 mm, zateplený, uzamykatelný včetně systémového lemování - O19</t>
  </si>
  <si>
    <t>-65275779</t>
  </si>
  <si>
    <t>rám z kvalitního trvanlivého bílého PVC</t>
  </si>
  <si>
    <t>energeticky úsporné izolační dvojsklo a ochranná akrylátová kopule</t>
  </si>
  <si>
    <t>1 kus nástavce na rám s přírubou a 3 kusy nástavce bez příruby</t>
  </si>
  <si>
    <t>systémové lemování</t>
  </si>
  <si>
    <t>279</t>
  </si>
  <si>
    <t>7666941R1</t>
  </si>
  <si>
    <t>D+M parapetní deska 2700x150 mm, vodovzdorná překližka buk tl. 18 mm, povrchová úprava bezbarvý voděodolný lak - T18</t>
  </si>
  <si>
    <t>-1763451758</t>
  </si>
  <si>
    <t>280</t>
  </si>
  <si>
    <t>7666941R2</t>
  </si>
  <si>
    <t>D+M parapetní deska 1500x150 mm, vodovzdorná překližka buk tl. 18 mm, povrchová úprava bezbarvý voděodolný lak - T19</t>
  </si>
  <si>
    <t>829177010</t>
  </si>
  <si>
    <t>281</t>
  </si>
  <si>
    <t>7666941R3</t>
  </si>
  <si>
    <t>D+M parapetní deska 2800x150 mm, vodovzdorná překližka buk tl. 18 mm, povrchová úprava bezbarvý voděodolný lak - T20</t>
  </si>
  <si>
    <t>1576882399</t>
  </si>
  <si>
    <t>282</t>
  </si>
  <si>
    <t>7666941R4</t>
  </si>
  <si>
    <t>D+M parapetní deska 1825x150 mm, vodovzdorná překližka buk tl. 18 mm, povrchová úprava bezbarvý voděodolný lak - T21</t>
  </si>
  <si>
    <t>571798440</t>
  </si>
  <si>
    <t>283</t>
  </si>
  <si>
    <t>7666941R5</t>
  </si>
  <si>
    <t>D+M parapetní deska 895x150 mm, vodovzdorná překližka buk tl. 18 mm, povrchová úprava bezbarvý voděodolný lak - T22</t>
  </si>
  <si>
    <t>-1919672849</t>
  </si>
  <si>
    <t>284</t>
  </si>
  <si>
    <t>7666941R6</t>
  </si>
  <si>
    <t>D+M parapetní deska 3735x300 mm, vodovzdorná překližka buk tl. 18 mm, povrchová úprava bezbarvý voděodolný lak - T24</t>
  </si>
  <si>
    <t>-671899632</t>
  </si>
  <si>
    <t>285</t>
  </si>
  <si>
    <t>76669931R</t>
  </si>
  <si>
    <t>D+M Pylonová tabule pro popis křídou 4000x1200 mm - T23</t>
  </si>
  <si>
    <t>1830837252</t>
  </si>
  <si>
    <t>při otevření křídel rozměr 4000/1200 mm, při uzavření 2000/1200 mm</t>
  </si>
  <si>
    <t>rám z eloxovaného hliníku, křídla opatřena okapovými lištami</t>
  </si>
  <si>
    <t>po celé délce odkládací police s dalšími 2 menšími policemi po stranách</t>
  </si>
  <si>
    <t>povrch tabule keramický, magnetický, popis křídou/fixem</t>
  </si>
  <si>
    <t>8,0</t>
  </si>
  <si>
    <t>286</t>
  </si>
  <si>
    <t>7666996R1</t>
  </si>
  <si>
    <t>D+M kryt radiátorů a parapetní deska 8700x900x200 mm - T09</t>
  </si>
  <si>
    <t>1626347241</t>
  </si>
  <si>
    <t xml:space="preserve">výpis truhlářských výrobků </t>
  </si>
  <si>
    <t>rozměr upřesnit po osazení otopných těles</t>
  </si>
  <si>
    <t>nosná konstrukce z ocelových prvků jackel 60/60/6,0 mm s antikorózním nátěrem (1x základní+ 2x vrchní) barva bílá</t>
  </si>
  <si>
    <t>sloupky opatřeny stavitelnými nožkami</t>
  </si>
  <si>
    <t>opláštění materiál: vodovzdorná překližka buková tl. 18 mm s oválnými šikmými prořezy 550/100 mm, 200 mm osově</t>
  </si>
  <si>
    <t>horní hrana upravena tvoří současně parapet oken bez bočnic, v horní desce je osazena průběžná segment. kovová mřížka š. 200 mm vč. rámečku (elox. Al)</t>
  </si>
  <si>
    <t>povrchová úprava zbroušení hran, hoblování povrchu, bezbarvý voděodolný lak</t>
  </si>
  <si>
    <t>287</t>
  </si>
  <si>
    <t>7666996R2</t>
  </si>
  <si>
    <t>D+M kryt radiátorů 1300x900x200 mm - T10</t>
  </si>
  <si>
    <t>-58994413</t>
  </si>
  <si>
    <t>nosná konstrukce z ocelových prvků kackel 60/60/6,0 mm s antikorózním nátěrem (1x základní+ 2x vrchní) barva bílá</t>
  </si>
  <si>
    <t>horní hrana upravena tvoří současně parapet oken bez bočnic, v horní desce je osazena průběžná segment. kovová mřížka š. 100 mm vč. rámečku (elox. Al)</t>
  </si>
  <si>
    <t>288</t>
  </si>
  <si>
    <t>7666996R3</t>
  </si>
  <si>
    <t>D+M kryt radiátorů 1100x900x200 mm - T11</t>
  </si>
  <si>
    <t>269550483</t>
  </si>
  <si>
    <t>289</t>
  </si>
  <si>
    <t>7666996R4</t>
  </si>
  <si>
    <t>D+M kryt radiátorů 1700x900x250 mm - T12</t>
  </si>
  <si>
    <t>-947518683</t>
  </si>
  <si>
    <t>horní hrana upravena tvoří současně parapet oken bez bočnic, v horní desce je osazena průběžná segment. kovová mřížka š. 150 mm vč. rámečku (elox. Al)</t>
  </si>
  <si>
    <t>290</t>
  </si>
  <si>
    <t>7666996R5</t>
  </si>
  <si>
    <t>D+M kryt radiátorů 750x900x150 mm - T13</t>
  </si>
  <si>
    <t>-248156744</t>
  </si>
  <si>
    <t>291</t>
  </si>
  <si>
    <t>7666996R6</t>
  </si>
  <si>
    <t>D+M kryt radiátorů 1500x900x150 mm - T14</t>
  </si>
  <si>
    <t>-600806285</t>
  </si>
  <si>
    <t>horní hrana upravena tvoří současně parapet oken bez bočnic, v horní desce je osazena průběžná segment. kovová mřížka š. 70 mm vč. rámečku (elox. Al)</t>
  </si>
  <si>
    <t>292</t>
  </si>
  <si>
    <t>7666996R7</t>
  </si>
  <si>
    <t>D+M kryt radiátorů 2010x900x150 mm - T15</t>
  </si>
  <si>
    <t>904398839</t>
  </si>
  <si>
    <t>293</t>
  </si>
  <si>
    <t>7666996R8</t>
  </si>
  <si>
    <t>D+M kryt radiátorů 2850x900x150 mm - T16</t>
  </si>
  <si>
    <t>79136533</t>
  </si>
  <si>
    <t>294</t>
  </si>
  <si>
    <t>7666996R9</t>
  </si>
  <si>
    <t>D+M kryt radiátorů 2200x900x200 mm - T17</t>
  </si>
  <si>
    <t>-1391452361</t>
  </si>
  <si>
    <t>295</t>
  </si>
  <si>
    <t>7668211R1</t>
  </si>
  <si>
    <t>D+M šatní skříňky z odolného vysokotlakého laminátu 15x300x550x2000 mm - T01</t>
  </si>
  <si>
    <t>1115782021</t>
  </si>
  <si>
    <t>sestava 15 šatních skříněk s lavičkou (300x900 mm)</t>
  </si>
  <si>
    <t>zapuštěný zámek + klíče, polička, háčky, větrací štěrbina nebo mřížka</t>
  </si>
  <si>
    <t>barva RAL 7035 korpus, dvířka RAL 2003 pastelorange</t>
  </si>
  <si>
    <t>296</t>
  </si>
  <si>
    <t>7668211R2</t>
  </si>
  <si>
    <t>D+M šatní skříňky z odolného vysokotlakého laminátu 8x300x500x1800 mm - T02</t>
  </si>
  <si>
    <t>1686876544</t>
  </si>
  <si>
    <t>sestava 8 šatních skříněk</t>
  </si>
  <si>
    <t>297</t>
  </si>
  <si>
    <t>7668211R3</t>
  </si>
  <si>
    <t>D+M šatní skříňky z odolného vysokotlakého laminátu 17x300x500x2000 mm - T03</t>
  </si>
  <si>
    <t>1728059909</t>
  </si>
  <si>
    <t>sestava 17 šatních dvojskříněk s předsazenou lavičkou, 2 skříňky nad sebou (celkem 34 skříněk)</t>
  </si>
  <si>
    <t>298</t>
  </si>
  <si>
    <t>7668211R4</t>
  </si>
  <si>
    <t>D+M šatní skříňky z odolného vysokotlakého laminátu 13x300x500x1800 mm - T04</t>
  </si>
  <si>
    <t>-1117119070</t>
  </si>
  <si>
    <t>sestava 13 šatních dvojskříněk, 2 skříňky nad sebou (celkem 26 skříněk)</t>
  </si>
  <si>
    <t>299</t>
  </si>
  <si>
    <t>998766202</t>
  </si>
  <si>
    <t>Přesun hmot procentní pro kce truhlářské v objektech v přes 6 do 12 m</t>
  </si>
  <si>
    <t>1032955351</t>
  </si>
  <si>
    <t>Přesun hmot pro konstrukce truhlářské stanovený procentní sazbou (%) z ceny vodorovná dopravní vzdálenost do 50 m základní v objektech výšky přes 6 do 12 m</t>
  </si>
  <si>
    <t>https://podminky.urs.cz/item/CS_URS_2025_02/998766202</t>
  </si>
  <si>
    <t>300</t>
  </si>
  <si>
    <t>998766292</t>
  </si>
  <si>
    <t>Příplatek k přesunu hmot procentnímu pro kce truhlářské za zvětšený přesun do 100 m</t>
  </si>
  <si>
    <t>-52576865</t>
  </si>
  <si>
    <t>Přesun hmot pro konstrukce truhlářské stanovený procentní sazbou (%) z ceny vodorovná dopravní vzdálenost do 50 m Příplatek k cenám za zvětšený přesun přes vymezenou vodorovnou dopravní vzdálenost do 100 m</t>
  </si>
  <si>
    <t>https://podminky.urs.cz/item/CS_URS_2025_02/998766292</t>
  </si>
  <si>
    <t>767</t>
  </si>
  <si>
    <t>Konstrukce zámečnické</t>
  </si>
  <si>
    <t>301</t>
  </si>
  <si>
    <t>7671651R1</t>
  </si>
  <si>
    <t>D+M dvojice madel u schodiště povrchová úprava pozink + komaxit - Z03</t>
  </si>
  <si>
    <t>-310032462</t>
  </si>
  <si>
    <t xml:space="preserve">Z03 se skládá ze Z3a (4ks dl. 4,3m), Z3b (1ks dl. 3,25m) a Z3c  (1ks dl. 4,3m)</t>
  </si>
  <si>
    <t>držák madla kloubový, barva RAL 7035</t>
  </si>
  <si>
    <t>madla buk - bezbarvý lak, ve výšce 900 mm - pr. 50 mm, ve výšce 600 mm - pr. 40 mm</t>
  </si>
  <si>
    <t>39,0+9,0</t>
  </si>
  <si>
    <t>302</t>
  </si>
  <si>
    <t>7672201R1</t>
  </si>
  <si>
    <t>D+M zábradlí hlavního schodiště ocelové v. 900 mm povrchová úprava pozink + komaxit - Z02</t>
  </si>
  <si>
    <t>1765128907</t>
  </si>
  <si>
    <t>ocelové prvky z oceli S235, sloupky jakl 50/50/6,3 mm, svislé prvky oc. tyč 15/15 mm, žárově pozinkováno + práškové lakování, barva RAL 7035</t>
  </si>
  <si>
    <t>dubové dřevěné madlo vrchní pr. 50 mm dl. 17,93 m, spodní pr. 40 mm 16,77 m, výstupky proti klouzání osob pr. 8 mm</t>
  </si>
  <si>
    <t>celková hmotnost 1243,01kg</t>
  </si>
  <si>
    <t>303</t>
  </si>
  <si>
    <t>767531215</t>
  </si>
  <si>
    <t>Montáž vstupních kovových nebo plastových rohoží čisticích zón plochy přes 2 m2</t>
  </si>
  <si>
    <t>-410285930</t>
  </si>
  <si>
    <t>Montáž vstupních čisticích zón z rohoží kovových nebo plastových plochy přes 2 m2</t>
  </si>
  <si>
    <t>https://podminky.urs.cz/item/CS_URS_2025_02/767531215</t>
  </si>
  <si>
    <t xml:space="preserve">2,225*3,06   "O17</t>
  </si>
  <si>
    <t xml:space="preserve">2,50*1,30   "O18</t>
  </si>
  <si>
    <t>304</t>
  </si>
  <si>
    <t>69752101R</t>
  </si>
  <si>
    <t>čistící zóna rozdělená na dvě části - hrubé nečistoty z Al profilů s gumovým páskem ve tvaru pilky/Al profily s textílií z rohože Shatwell spojené pružným ohebným profilem - O17, O18</t>
  </si>
  <si>
    <t>-1585190435</t>
  </si>
  <si>
    <t>2,225*3,06</t>
  </si>
  <si>
    <t>2,50*1,30</t>
  </si>
  <si>
    <t>305</t>
  </si>
  <si>
    <t>767531121</t>
  </si>
  <si>
    <t>Osazení zapuštěného rámu z L profilů k čisticím rohožím</t>
  </si>
  <si>
    <t>-1704817073</t>
  </si>
  <si>
    <t>Montáž vstupních čisticích zón z rohoží osazení rámu mosazného nebo hliníkového zapuštěného z L profilů</t>
  </si>
  <si>
    <t>https://podminky.urs.cz/item/CS_URS_2025_02/767531121</t>
  </si>
  <si>
    <t>(2,225+3,06)*2</t>
  </si>
  <si>
    <t>(2,50+1,30)*2</t>
  </si>
  <si>
    <t>306</t>
  </si>
  <si>
    <t>69752160</t>
  </si>
  <si>
    <t>rám pro zapuštění profil L-30/30 25/25 20/30 15/30-Al</t>
  </si>
  <si>
    <t>1102628072</t>
  </si>
  <si>
    <t>307</t>
  </si>
  <si>
    <t>7675909R1</t>
  </si>
  <si>
    <t>D+M ocelový rám pro jednotku VZT 8515x2600x750 mm, žárově pozinkováno dle ČSN EN ISO 12944-5 - Z08</t>
  </si>
  <si>
    <t>2081096461</t>
  </si>
  <si>
    <t>výpis zámečnických konstrukcí</t>
  </si>
  <si>
    <t>celková hmotnost 1032,87 kg</t>
  </si>
  <si>
    <t>umístění na střeše - bude upraveno dle rozměru dod. VZT</t>
  </si>
  <si>
    <t>308</t>
  </si>
  <si>
    <t>7675909R2</t>
  </si>
  <si>
    <t>D+M ocelový rám pro jednotku VZT 700x600x750 mm, žárově pozinkováno dle ČSN EN ISO 12944-5 - Z09</t>
  </si>
  <si>
    <t>1929977260</t>
  </si>
  <si>
    <t>celková hmotnost 71,28 kg</t>
  </si>
  <si>
    <t>309</t>
  </si>
  <si>
    <t>7675909R3</t>
  </si>
  <si>
    <t>D+M základový rám pod UPS 1200x1400x1000 mm včetně bočního zábradlí, žárově pozinkováno dle ČSN EN ISO 12944-5 - Z12</t>
  </si>
  <si>
    <t>505215075</t>
  </si>
  <si>
    <t>celková hmotnost 314,99 kg</t>
  </si>
  <si>
    <t>umístění pod UPS - bude upraveno dle rozměru dod. UPS jednotky</t>
  </si>
  <si>
    <t>310</t>
  </si>
  <si>
    <t>767620252</t>
  </si>
  <si>
    <t>Montáž oken kovových s izolačními dvojskly otevíravých do zdiva plochy přes 0,6 do 1,5 m2</t>
  </si>
  <si>
    <t>-1272425561</t>
  </si>
  <si>
    <t>Montáž oken s izolačními skly z hliníkových nebo ocelových profilů na polyuretanovou pěnu s dvojskly otevíravých do zdiva, plochy přes 0,6 do 1,5 m2</t>
  </si>
  <si>
    <t>https://podminky.urs.cz/item/CS_URS_2025_02/767620252</t>
  </si>
  <si>
    <t>výpis oken</t>
  </si>
  <si>
    <t xml:space="preserve">0,60*1,50*10,0   "01</t>
  </si>
  <si>
    <t xml:space="preserve">0,60*1,50*5,0   "09</t>
  </si>
  <si>
    <t>311</t>
  </si>
  <si>
    <t>5534152R1</t>
  </si>
  <si>
    <t xml:space="preserve">okno hliníkové sklápěcí 600x1500 mm, dvoukřídlové se sloupkem, zaskleno izol. trojsklem  Uw=0,9W/m2.K, barva RAL 9016 bílá - 01</t>
  </si>
  <si>
    <t>43970874</t>
  </si>
  <si>
    <t>před zadáním do výroby je nutné zaměřit skutečné rozměry stavebního otvoru</t>
  </si>
  <si>
    <t>bezpečnostní zasklení vrstveným sklem conex min. tř. bezpečnosti 3(B)3 dle ČSN EN ISO 12543-2, z vnitřní strany opatřit matnou fólií</t>
  </si>
  <si>
    <t>lanové ovládání s klikou</t>
  </si>
  <si>
    <t>kování celoobvodové, nerez</t>
  </si>
  <si>
    <t>včetně montážních a kotevních prvků</t>
  </si>
  <si>
    <t>312</t>
  </si>
  <si>
    <t>5534152R2</t>
  </si>
  <si>
    <t xml:space="preserve">okno hliníkové sklápěcí 600x1500 mm, dvoukřídlové se sloupkem, zaskleno izol. trojsklem  Uw=0,9W/m2.K barva RAL 9016 bílá - 09</t>
  </si>
  <si>
    <t>1286594262</t>
  </si>
  <si>
    <t>313</t>
  </si>
  <si>
    <t>767620253</t>
  </si>
  <si>
    <t>Montáž oken kovových s izolačními dvojskly otevíravých do zdiva plochy přes 1,5 do 2,5 m2</t>
  </si>
  <si>
    <t>-1328583268</t>
  </si>
  <si>
    <t>Montáž oken s izolačními skly z hliníkových nebo ocelových profilů na polyuretanovou pěnu s dvojskly otevíravých do zdiva, plochy přes 1,5 do 2,5 m2</t>
  </si>
  <si>
    <t>https://podminky.urs.cz/item/CS_URS_2025_02/767620253</t>
  </si>
  <si>
    <t xml:space="preserve">0,60*2,70*12   "02</t>
  </si>
  <si>
    <t>314</t>
  </si>
  <si>
    <t>5534176R1</t>
  </si>
  <si>
    <t>okno hliníkové sklopné tříkřídlové 600 x 2700 mm, se dvěma sloupky, zasklené bezpečnostním sklem, barva RAL 9016 bílá - 02</t>
  </si>
  <si>
    <t>-1912613012</t>
  </si>
  <si>
    <t>lanové ovladače s klikou</t>
  </si>
  <si>
    <t>bezpečnostní zasklení vrstveným sklem conex min. tř. bezpečnosti 3(B)3 dle ČSN EN ISO 12543-2, z vnitřní strany matová fólie</t>
  </si>
  <si>
    <t>315</t>
  </si>
  <si>
    <t>767620254</t>
  </si>
  <si>
    <t>Montáž oken kovových s izolačními dvojskly otevíravých do zdiva plochy přes 2,5 do 6 m2</t>
  </si>
  <si>
    <t>-1550517535</t>
  </si>
  <si>
    <t>Montáž oken s izolačními skly z hliníkových nebo ocelových profilů na polyuretanovou pěnu s dvojskly otevíravých do zdiva, plochy přes 2,5 do 6 m2</t>
  </si>
  <si>
    <t>https://podminky.urs.cz/item/CS_URS_2025_02/767620254</t>
  </si>
  <si>
    <t xml:space="preserve">5,94*27   "03</t>
  </si>
  <si>
    <t xml:space="preserve">6,16*2   "04</t>
  </si>
  <si>
    <t xml:space="preserve">3,14*1,10*2   "05</t>
  </si>
  <si>
    <t xml:space="preserve">2,20*2,80   "08</t>
  </si>
  <si>
    <t>316</t>
  </si>
  <si>
    <t>5534174R1</t>
  </si>
  <si>
    <t>okno hliníkové otevíravě sklopné šestikřídlé 2200x2700 mm s poutcem dole a dvěma sloupky, zasklené izolačním trojsklem Uw=0,9W/m2.K, barva RAL 9016 bílá - 03</t>
  </si>
  <si>
    <t>43777364</t>
  </si>
  <si>
    <t>kování celoobvodové nerez, čtyřpolohové kliky</t>
  </si>
  <si>
    <t>horní okna ovládání na spodní úrovni rámu</t>
  </si>
  <si>
    <t>27,0</t>
  </si>
  <si>
    <t>317</t>
  </si>
  <si>
    <t>5534174R2</t>
  </si>
  <si>
    <t>okno hliníkové otevíravě sklopné šestikřídlé 2200x2800 mm s poutcem dole a dvěma sloupky, zasklené izolačním trojsklem Uw=0,9W/m2.K, barva RAL 9016 bílá - 04</t>
  </si>
  <si>
    <t>-443816049</t>
  </si>
  <si>
    <t>318</t>
  </si>
  <si>
    <t>5534174R3</t>
  </si>
  <si>
    <t>okno hliníkové otevíravé kruhové dvoukřídlové se sloupkem pr. 2200 mm, zasklené izolačním trojsklem Uw=0,9W/m2.K, barva RAL 9016 bílá - 05</t>
  </si>
  <si>
    <t>-78125207</t>
  </si>
  <si>
    <t>s poutcem uprostřed, vrchní část sklopná, spodní pevna</t>
  </si>
  <si>
    <t>319</t>
  </si>
  <si>
    <t>5534174R4</t>
  </si>
  <si>
    <t>okno hliníkové otevíravě sklopné šestikřídlé 2200x2800 mm s poutcem dole a dvěma sloupky, zasklené izolačním trojsklem Uw=0,9W/m2.K, barva RAL 9016 bílá - 08</t>
  </si>
  <si>
    <t>-2069007927</t>
  </si>
  <si>
    <t>rám okna musí umožňovat navázání příčkovek tl. 80 mm, případně rozšířit rám</t>
  </si>
  <si>
    <t>na rám navazuje příčka tl. 80 mm</t>
  </si>
  <si>
    <t>320</t>
  </si>
  <si>
    <t>7676402R1</t>
  </si>
  <si>
    <t>D+M hliníková exteriérová prosklená stěna, dvoukřídlové dveře otevíravé dovnitř s bočním světlíkem 2200x2700 mm s bezpečnostním zasklením, barva RAL 9016 bílá - 06</t>
  </si>
  <si>
    <t>-124413196</t>
  </si>
  <si>
    <t>bezpečnostní zasklení connex min. tř. bezpečnosti 3(B)3 dle ČSN EN ISO 12543-2</t>
  </si>
  <si>
    <t>vodorovné invalidní madlo ve výšce 800 mm</t>
  </si>
  <si>
    <t>včetně kotevních a montážních prvků</t>
  </si>
  <si>
    <t>panikové kování</t>
  </si>
  <si>
    <t>321</t>
  </si>
  <si>
    <t>7676402R2</t>
  </si>
  <si>
    <t>D+M hliníková exteriérová prosklená stěna dveře otevíravé ven dvoukřídlové s bočním světlíkem 2200x3000 mm zasklené bezpečnostním sklem, barva RAL 9016 bílá - 07</t>
  </si>
  <si>
    <t>-1114971855</t>
  </si>
  <si>
    <t>(elektromechanický zámek - dod. slaboproudu)</t>
  </si>
  <si>
    <t>322</t>
  </si>
  <si>
    <t>767640311</t>
  </si>
  <si>
    <t>Montáž dveří ocelových nebo hliníkových vnitřních jednokřídlových</t>
  </si>
  <si>
    <t>-2098970482</t>
  </si>
  <si>
    <t>https://podminky.urs.cz/item/CS_URS_2025_02/767640311</t>
  </si>
  <si>
    <t xml:space="preserve">1,0   "11</t>
  </si>
  <si>
    <t xml:space="preserve">1,0   "18</t>
  </si>
  <si>
    <t>323</t>
  </si>
  <si>
    <t>6116013R7</t>
  </si>
  <si>
    <t>dveře kovové plné 1křídlové 80x197 cm, vodotěsné, PO EW30 DP3, C3, kování klika-klika, zámek FAB požární, včetně zárubně s vodotěsnou úpravou, požární samozavírač, barva oranžový RAL 2003 - 11</t>
  </si>
  <si>
    <t>-1291133165</t>
  </si>
  <si>
    <t>voděodolné těsnění s odolností 1m vodního sloupce</t>
  </si>
  <si>
    <t>324</t>
  </si>
  <si>
    <t>6116014R4</t>
  </si>
  <si>
    <t>dveře kovové plné 1křídlové 120x197 cm, vodotěsné, akustické 32dB, požární EW30DP3,C3, kování klika-klika, zámek FAB požární, včetně zárubně s vodotěsnou úpravou, požární samozavírač, barva oranžový RAL 2003 -18</t>
  </si>
  <si>
    <t>901229404</t>
  </si>
  <si>
    <t>325</t>
  </si>
  <si>
    <t>76764031R</t>
  </si>
  <si>
    <t>Montáž dveří ocelových vnitřních jednokřídlových posuvných včetně automatického pohonu</t>
  </si>
  <si>
    <t>1569098894</t>
  </si>
  <si>
    <t>výpis dveří</t>
  </si>
  <si>
    <t xml:space="preserve">4,0   "012</t>
  </si>
  <si>
    <t>326</t>
  </si>
  <si>
    <t>55362R012</t>
  </si>
  <si>
    <t>dveře hliníkové zasklené bezpečnostní sklo, rozlišovací značky na sklo, protipožární EW30DP3,C3 80x197 cm, mušle pro posuv, zámek FAB požární úzký, požární automatický pohon včetně kompletizované oc. zárubně, barva oranžový RAL 2003 - 12</t>
  </si>
  <si>
    <t>-1269467305</t>
  </si>
  <si>
    <t>bezpečnostní zasklení vrstveným sklem conex min. tř. bezpečnosti 3(B)3 dle ČSN EN ISO 12543-2</t>
  </si>
  <si>
    <t>zasklení opatřeno bezpečnostními pruhy z matných značek 50x50 mm ve výšce 500 a 800 mm</t>
  </si>
  <si>
    <t>327</t>
  </si>
  <si>
    <t>7676403R1</t>
  </si>
  <si>
    <t>D+M dveře hliníkové interiérové zasklené dvoukřídlové, kouřotěsné, bezpečnostní sklo, rozlišovací značky na sklo, protipožární C3,Sa 220x180 cm, vodorovné invalidní madlo, panikové kování, zámek FAB, hliníková rámová zárubeň, samozavírač požární - 21</t>
  </si>
  <si>
    <t>1015333792</t>
  </si>
  <si>
    <t>barva RAL 9016 bílá</t>
  </si>
  <si>
    <t>rozšířený horní rám o 100 mm</t>
  </si>
  <si>
    <t>požární konzole s integrovaným koordinátorem postupného zavírání pro dvoukřídlé dveře vč. dvou kusů vačkových zavíračů (min. 50000 cyklů)</t>
  </si>
  <si>
    <t>kování jednoduché se svislým štítkem, třídimenzionálně nastavitelné dveřní závěsy, mat. celonerezové s broušeným povrchem, vysoká kvalita</t>
  </si>
  <si>
    <t>dveře osazeny madly pro imobilní na celou šířku dveří ve výšce 800-900 mm z broušené oceli</t>
  </si>
  <si>
    <t>kompletizovaná zárubeň</t>
  </si>
  <si>
    <t>328</t>
  </si>
  <si>
    <t>7676403R2</t>
  </si>
  <si>
    <t>D+M dveře hliníkové interiérové zasklené dvoukřídlové, kouřotěsné, bezpečnostní sklo, rozlišovací značky na sklo, protipožární EI30DP3,C3,Sa,K 250x200 cm, kování madlo, panikové kování, zámek FAB požární, samozavírač požární, ocelová rámová zárubeň - 22</t>
  </si>
  <si>
    <t>1453564702</t>
  </si>
  <si>
    <t>dveře 2x900/2000+nadsvětlík 2000x500, hliníková rámová zárubeň</t>
  </si>
  <si>
    <t>prosklený nadsvětlík s bezpečnostní folií</t>
  </si>
  <si>
    <t>bezpečnostní zasklení dveří vrstveným sklem conex min. tř. bezpečnosti 3(B)3 dle ČSN EN ISO 12543-2</t>
  </si>
  <si>
    <t>požární mechanický panikový zámek úzký pro aktivní a pasivní křídlo vč. rozvorného mechanizmu</t>
  </si>
  <si>
    <t>329</t>
  </si>
  <si>
    <t>7676403R3</t>
  </si>
  <si>
    <t>D+M dveře hliníkové interiérové zasklené dvoukřídlové, kouřotěsné, bezpečnostní sklo, rozlišovací značky na sklo, protipožární EI30DP3,C3,Sa,K 280x200 cm, kování madlo, panikové kování, zámek FAB požární,samozavírač požární, ocelová rámová zárubeň - 23A</t>
  </si>
  <si>
    <t>-485865740</t>
  </si>
  <si>
    <t>dveře 2x900/2100+nadsvětlík 2000x700, hliníková rámová zárubeň</t>
  </si>
  <si>
    <t>330</t>
  </si>
  <si>
    <t>7676403R4</t>
  </si>
  <si>
    <t>D+M dveře hliníkové interiérové zasklené dvokřídlové , kouřotěsné, bezpečnostní sklo, rozlišovací značky na sklo, protipožární EI30DP3,C3,Sa,K, 290x200 cm, kování madlo, panikové kování, zámek FAB požární,samozavírač požární, ocelová rámová zárubeň - 23B</t>
  </si>
  <si>
    <t>1922213167</t>
  </si>
  <si>
    <t>dveře 2x900/2100+nadsvětlík 2000x800, hliníková rámová zárubeň</t>
  </si>
  <si>
    <t>rozšířený horní rám +100 mm</t>
  </si>
  <si>
    <t>331</t>
  </si>
  <si>
    <t>7678121R1</t>
  </si>
  <si>
    <t>D+M stříška nad vstupem 1500x3000 mm, v. 600 mm, demontovatelná, ocelová konstrukce žárově pozinkovaná+komaxit, zakrytí bezpečnostní sklo - Z04</t>
  </si>
  <si>
    <t>-1306453529</t>
  </si>
  <si>
    <t>nosná konstrukce jakl 50/50/6,3 mm, barva RAL 7035, ocelové nerezové kotvy 8xM12 +HIT RE 500, kotvení přes tep. izol. pomocí instal. prvků</t>
  </si>
  <si>
    <t>bezpečnostní sklo proti zozbití z tvrzeného lepeného bezpečnostního skla VSG 10.10.2 ESG uložené přes gumové prvky</t>
  </si>
  <si>
    <t>vodotěsné a zakrytované místa styku skel s fasádou</t>
  </si>
  <si>
    <t>včetně kotevního materiálu</t>
  </si>
  <si>
    <t>332</t>
  </si>
  <si>
    <t>7678121R2</t>
  </si>
  <si>
    <t>D+M stříška nad vstupem 1500x2700 mm, v. 600 mm, demontovatelná, ocelová konstrukce žárově pozinkovaná, zakrytí bezpečnostní sklo - Z05</t>
  </si>
  <si>
    <t>-221298627</t>
  </si>
  <si>
    <t>333</t>
  </si>
  <si>
    <t>7678321R1</t>
  </si>
  <si>
    <t>D+M žebřík ocelový pevný dl. 4500 mm, povrchová úprava pozink+komaxit (barva bílá) - Z06</t>
  </si>
  <si>
    <t>1091591007</t>
  </si>
  <si>
    <t>vzdálenost příčky 450 mm, vzdálenost stupadel 250-300 mm, systémové stěnové konzoly á 700 mm</t>
  </si>
  <si>
    <t>od výšky 3,0 m pevný ochranný koš v 1,50 m</t>
  </si>
  <si>
    <t>nejvyšší příčka opatřena koncovým stupněm, 2kusy zasouvacího madla</t>
  </si>
  <si>
    <t>nerezové kotvy M8+HIT RE 500</t>
  </si>
  <si>
    <t>334</t>
  </si>
  <si>
    <t>7678321R2</t>
  </si>
  <si>
    <t>D+M žebřík ocelový typizovaný dl. 1,80 m do výtahové šachty povrchová úprava pozink+komaxit (barva bílá) - Z07</t>
  </si>
  <si>
    <t>-468245382</t>
  </si>
  <si>
    <t>systémový stěnový žebřík</t>
  </si>
  <si>
    <t>vzdálenost příčlí 450 mm, vzdálenost stupadel 200 mm, systémové stěnové konzoly á 700 mm</t>
  </si>
  <si>
    <t>2kusy výstupového pevného madla</t>
  </si>
  <si>
    <t>335</t>
  </si>
  <si>
    <t>7678321R3</t>
  </si>
  <si>
    <t>D+M žebřík ocelový typizovaný dl. 2,70 m do kanalizační šachty povrchová úprava pozink+komaxit barva bílá - Z10</t>
  </si>
  <si>
    <t>-643837313</t>
  </si>
  <si>
    <t>2 kusy pevná madla</t>
  </si>
  <si>
    <t>žárově pozinkováno+ práškové lakování (barva bílá) dle ČSN EN ISO 12944-5</t>
  </si>
  <si>
    <t>336</t>
  </si>
  <si>
    <t>76783511R1</t>
  </si>
  <si>
    <t>D+M kovový regál 900/500 v. 1500 m do ÚK - O22</t>
  </si>
  <si>
    <t>1395722025</t>
  </si>
  <si>
    <t>závěsný, 5 polic, kovový bílý</t>
  </si>
  <si>
    <t>výpis ostatní výrobků</t>
  </si>
  <si>
    <t>337</t>
  </si>
  <si>
    <t>76783511R2</t>
  </si>
  <si>
    <t>D+M kovový regál 1500/500 v. 1500 m do ÚK - O23</t>
  </si>
  <si>
    <t>-1551420032</t>
  </si>
  <si>
    <t>závěsný 5 polic, kovový bílý</t>
  </si>
  <si>
    <t>338</t>
  </si>
  <si>
    <t>76783RZ11</t>
  </si>
  <si>
    <t>D+M výztužný ocelový sloupek, povrchová úprava pozink včetně požárního obkladu - Z11</t>
  </si>
  <si>
    <t>-262304292</t>
  </si>
  <si>
    <t>požární obklad z SDK desek tl. 2x 12,5 mm s PO EI 45 DP1 (např. Knauf K25)</t>
  </si>
  <si>
    <t>oc. jakl 140/140/10,0 mm + 2 x kotevní patka P10 160x250 mm</t>
  </si>
  <si>
    <t>ocelové nerezové kotvy 8xM12+HIT RE 500</t>
  </si>
  <si>
    <t>žárově pozinkováno dle ČSN EN ISO 12944-5</t>
  </si>
  <si>
    <t>339</t>
  </si>
  <si>
    <t>76788111R</t>
  </si>
  <si>
    <t>Montáž záchytného certifikovaného systému proti pádu z výšky do hloubky včetně mechanického kotvení kotvících bodů - O46</t>
  </si>
  <si>
    <t>soub</t>
  </si>
  <si>
    <t>413069113</t>
  </si>
  <si>
    <t>340</t>
  </si>
  <si>
    <t>3145219R1</t>
  </si>
  <si>
    <t xml:space="preserve">permanentní nerezové lano tl. 6 mm  mat. 1.4301</t>
  </si>
  <si>
    <t>-415520794</t>
  </si>
  <si>
    <t>341</t>
  </si>
  <si>
    <t>3145219R2</t>
  </si>
  <si>
    <t>napínací koncovka k nerezovému lanu</t>
  </si>
  <si>
    <t>2064494468</t>
  </si>
  <si>
    <t>342</t>
  </si>
  <si>
    <t>3145219R3</t>
  </si>
  <si>
    <t>pevná koncovka k nerezovému lanu, rev. výr. TSL-KP6</t>
  </si>
  <si>
    <t>840382928</t>
  </si>
  <si>
    <t>343</t>
  </si>
  <si>
    <t>5487902R1</t>
  </si>
  <si>
    <t>poddajný kotvící bod dl. 600 mm</t>
  </si>
  <si>
    <t>-1498574452</t>
  </si>
  <si>
    <t>344</t>
  </si>
  <si>
    <t>5487902R2</t>
  </si>
  <si>
    <t>kotvící bod dl. 600 mm</t>
  </si>
  <si>
    <t>-54853120</t>
  </si>
  <si>
    <t>345</t>
  </si>
  <si>
    <t>7678899R1</t>
  </si>
  <si>
    <t>Revize, TSL štítek, předání do užívání</t>
  </si>
  <si>
    <t>-1819435368</t>
  </si>
  <si>
    <t>346</t>
  </si>
  <si>
    <t>998767202</t>
  </si>
  <si>
    <t>Přesun hmot procentní pro zámečnické konstrukce v objektech v přes 6 do 12 m</t>
  </si>
  <si>
    <t>-579637333</t>
  </si>
  <si>
    <t>Přesun hmot pro zámečnické konstrukce stanovený procentní sazbou (%) z ceny vodorovná dopravní vzdálenost do 50 m základní v objektech výšky přes 6 do 12 m</t>
  </si>
  <si>
    <t>https://podminky.urs.cz/item/CS_URS_2025_02/998767202</t>
  </si>
  <si>
    <t>347</t>
  </si>
  <si>
    <t>998767292</t>
  </si>
  <si>
    <t>Příplatek k přesunu hmot procentnímu pro zámečnické konstrukce za zvětšený přesun do 100 m</t>
  </si>
  <si>
    <t>-1731401936</t>
  </si>
  <si>
    <t>Přesun hmot pro zámečnické konstrukce stanovený procentní sazbou (%) z ceny vodorovná dopravní vzdálenost do 50 m Příplatek k cenám za zvětšený přesun přes vymezenou vodorovnou dopravní vzdálenost do 100 m</t>
  </si>
  <si>
    <t>https://podminky.urs.cz/item/CS_URS_2025_02/998767292</t>
  </si>
  <si>
    <t>771</t>
  </si>
  <si>
    <t>Podlahy z dlaždic</t>
  </si>
  <si>
    <t>348</t>
  </si>
  <si>
    <t>771474113</t>
  </si>
  <si>
    <t>Montáž soklů z dlaždic keramických rovných lepených cementovým flexibilním lepidlem v přes 90 do 120 mm</t>
  </si>
  <si>
    <t>-2001305642</t>
  </si>
  <si>
    <t>Montáž soklů z dlaždic keramických lepených cementovým flexibilním lepidlem rovných, výšky přes 90 do 120 mm</t>
  </si>
  <si>
    <t>https://podminky.urs.cz/item/CS_URS_2025_02/771474113</t>
  </si>
  <si>
    <t xml:space="preserve">(1,60+2,285)*2-0,80   "mč. 0.02a</t>
  </si>
  <si>
    <t xml:space="preserve">(1,70+4,25)*2-0,80   "mč. 0.02b</t>
  </si>
  <si>
    <t xml:space="preserve">(2,06+4,25)*2-0,80   "mč. 0.02c</t>
  </si>
  <si>
    <t xml:space="preserve">(1,21+4,20)*2-0,80*3-1,21   "mč. 0.02d</t>
  </si>
  <si>
    <t xml:space="preserve">(7,40+4,85)*2-1,20   "mč. 0.09</t>
  </si>
  <si>
    <t xml:space="preserve">(6,25+2,80)*2-0,90   "mč. 0.10</t>
  </si>
  <si>
    <t xml:space="preserve">(4,60+2,86)*2-0,90-0,80   "mč. 0.11</t>
  </si>
  <si>
    <t xml:space="preserve">(4,60+2,86)*2-0,90-0,80   "mč. 0.15</t>
  </si>
  <si>
    <t xml:space="preserve">(4,60+2,86)*2-0,90-0,80   "mč. 0.16</t>
  </si>
  <si>
    <t xml:space="preserve">(4,60+2,80)*2-0,90   "mč. 0.17</t>
  </si>
  <si>
    <t xml:space="preserve">(1,51+14,96+1,50)*2-0,90*5-1,35   "mč.0.18</t>
  </si>
  <si>
    <t>12,10*2-0,80*4-0,90 "mč. 0.18</t>
  </si>
  <si>
    <t xml:space="preserve">((2,805+5,40)*2-0,80-0,90)*3   "mč. 0.19,21,22</t>
  </si>
  <si>
    <t xml:space="preserve">(2,81+5,40)*2-0,80-0,90   "mč. 0.20</t>
  </si>
  <si>
    <t xml:space="preserve">(2,81+3,28)*2-0,90  "mč. 0.23a</t>
  </si>
  <si>
    <t xml:space="preserve">(2,81+3,28)*2-0,90*2  "mč. 0.23b</t>
  </si>
  <si>
    <t xml:space="preserve">(2,905+6,80)*2-0,90   "mč. 24</t>
  </si>
  <si>
    <t xml:space="preserve">(3,10+6,50+2,28+3,50+1,80+2,84)*2-0,90*5-1,20-1,80-0,90-0,80*4-1,21   "mč. 0.25</t>
  </si>
  <si>
    <t xml:space="preserve">(2,19*2+3,10*2+1,96*2+2,825)-0,90-1,80   "mč. 1.01</t>
  </si>
  <si>
    <t xml:space="preserve">(2,825+3,66)*2-1,80  "mč. 1.02</t>
  </si>
  <si>
    <t>349</t>
  </si>
  <si>
    <t>59761416R</t>
  </si>
  <si>
    <t>dlaždice keramické slinuté neglazované sokl v. 100 mm</t>
  </si>
  <si>
    <t>661715772</t>
  </si>
  <si>
    <t>333,395/0,33</t>
  </si>
  <si>
    <t>1010,288*1,1 "Přepočtené koeficientem množství</t>
  </si>
  <si>
    <t>350</t>
  </si>
  <si>
    <t>771474133</t>
  </si>
  <si>
    <t>Montáž soklů z dlaždic keramických schodišťových stupňovitých lepených cementovým flexibilním lepidlem v přes 90 do 120 mm</t>
  </si>
  <si>
    <t>454958477</t>
  </si>
  <si>
    <t>Montáž soklů z dlaždic keramických lepených cementovým flexibilním lepidlem schodišťových stupňovitých, výšky přes 90 do 120 mm</t>
  </si>
  <si>
    <t>https://podminky.urs.cz/item/CS_URS_2025_02/771474133</t>
  </si>
  <si>
    <t xml:space="preserve">3,10+3,50   "mč. 0.01 schodiště</t>
  </si>
  <si>
    <t xml:space="preserve">(1,20+7,40)*2-1,35   "mč. 0.18 schodiště</t>
  </si>
  <si>
    <t xml:space="preserve">3,52*2   "mč. 1.01 schodiště</t>
  </si>
  <si>
    <t xml:space="preserve">(1,20+7,40+1,90)*2-2,70  "1.15 schodiště</t>
  </si>
  <si>
    <t xml:space="preserve">3,52*2   "mč. 2.01 schodiště</t>
  </si>
  <si>
    <t>351</t>
  </si>
  <si>
    <t>1212280605</t>
  </si>
  <si>
    <t>54,83/0,33</t>
  </si>
  <si>
    <t>166,152*1,1 "Přepočtené koeficientem množství</t>
  </si>
  <si>
    <t>352</t>
  </si>
  <si>
    <t>771574113</t>
  </si>
  <si>
    <t>Montáž podlah keramických hladkých lepených cementovým flexibilním lepidlem přes 12 do 19 ks/m2</t>
  </si>
  <si>
    <t>-1516233565</t>
  </si>
  <si>
    <t>Montáž podlah z dlaždic keramických lepených cementovým flexibilním lepidlem hladkých, tloušťky do 10 mm přes 12 do 19 ks/m2</t>
  </si>
  <si>
    <t>https://podminky.urs.cz/item/CS_URS_2025_02/771574113</t>
  </si>
  <si>
    <t>1.+2.NP - skladba P04, 05</t>
  </si>
  <si>
    <t>48,42+70,16</t>
  </si>
  <si>
    <t>zádveří</t>
  </si>
  <si>
    <t xml:space="preserve">10,34+6,5   "mč. 1.02, 0.15</t>
  </si>
  <si>
    <t>353</t>
  </si>
  <si>
    <t>59761116R</t>
  </si>
  <si>
    <t>dlaždice keramické slinuté protiskluz R9</t>
  </si>
  <si>
    <t>2136882920</t>
  </si>
  <si>
    <t>1.+2.NP - skladba P04</t>
  </si>
  <si>
    <t>48,42</t>
  </si>
  <si>
    <t>48,42*1,1 "Přepočtené koeficientem množství</t>
  </si>
  <si>
    <t>354</t>
  </si>
  <si>
    <t>59761117R</t>
  </si>
  <si>
    <t>dlaždice keramické slinuté protiskluz R10</t>
  </si>
  <si>
    <t>410735375</t>
  </si>
  <si>
    <t>1.+2.NP - skladba P05</t>
  </si>
  <si>
    <t>70,16</t>
  </si>
  <si>
    <t>87*1,1 "Přepočtené koeficientem množství</t>
  </si>
  <si>
    <t>355</t>
  </si>
  <si>
    <t>59761433R</t>
  </si>
  <si>
    <t>dlaždice keramické slinuté neglazované mrazuvzdorné (ref. výr. TAURUS Granit Tunis/Arabia S 29,8 x 29,8 x 0,9 cm) R9</t>
  </si>
  <si>
    <t>-912866025</t>
  </si>
  <si>
    <t>288,2*1,1 "Přepočtené koeficientem množství</t>
  </si>
  <si>
    <t>356</t>
  </si>
  <si>
    <t>59761434R</t>
  </si>
  <si>
    <t>dlaždice keramické slinuté neglazované mrazuvzdorné (ref. výr. TAURUS Granit S 29,8 x 29,8 x 0,9 cm) R10</t>
  </si>
  <si>
    <t>-753135538</t>
  </si>
  <si>
    <t>84,3*1,1 "Přepočtené koeficientem množství</t>
  </si>
  <si>
    <t>357</t>
  </si>
  <si>
    <t>771121011</t>
  </si>
  <si>
    <t>Nátěr penetrační na podlahu</t>
  </si>
  <si>
    <t>613426639</t>
  </si>
  <si>
    <t>Příprava podkladu před provedením dlažby nátěr penetrační na podlahu</t>
  </si>
  <si>
    <t>https://podminky.urs.cz/item/CS_URS_2025_02/771121011</t>
  </si>
  <si>
    <t>417</t>
  </si>
  <si>
    <t>771591112</t>
  </si>
  <si>
    <t>Izolace pod dlažbu nátěrem nebo stěrkou ve dvou vrstvách</t>
  </si>
  <si>
    <t>-1866366433</t>
  </si>
  <si>
    <t>Izolace podlahy pod dlažbu nátěrem nebo stěrkou ve dvou vrstvách</t>
  </si>
  <si>
    <t>https://podminky.urs.cz/item/CS_URS_2025_02/771591112</t>
  </si>
  <si>
    <t>45,3+42,2</t>
  </si>
  <si>
    <t>358</t>
  </si>
  <si>
    <t>771591115</t>
  </si>
  <si>
    <t>Podlahy spárování silikonem</t>
  </si>
  <si>
    <t>-54082201</t>
  </si>
  <si>
    <t>Podlahy - dokončovací práce spárování silikonem</t>
  </si>
  <si>
    <t>https://podminky.urs.cz/item/CS_URS_2025_02/771591115</t>
  </si>
  <si>
    <t>"Přechod dlažba - sokl" 54,83</t>
  </si>
  <si>
    <t>"Přechod dlažba - obklad" 419,392/2</t>
  </si>
  <si>
    <t>359</t>
  </si>
  <si>
    <t>771591121</t>
  </si>
  <si>
    <t>Podlahy separační provazec do pružných spar průměru 4 mm</t>
  </si>
  <si>
    <t>402967137</t>
  </si>
  <si>
    <t>Podlahy - dokončovací práce separační provazec do pružných spar, průměru 4 mm</t>
  </si>
  <si>
    <t>https://podminky.urs.cz/item/CS_URS_2025_02/771591121</t>
  </si>
  <si>
    <t>360</t>
  </si>
  <si>
    <t>77159119R</t>
  </si>
  <si>
    <t>Příplatek k podlahám za kladení dlažby na střih</t>
  </si>
  <si>
    <t>2091493754</t>
  </si>
  <si>
    <t>361</t>
  </si>
  <si>
    <t>7715911R1</t>
  </si>
  <si>
    <t>D+M žluté označení schodů žluté protiskluzové pásky š. 25 mm pro odlišení prvního a posledního schodu - O30</t>
  </si>
  <si>
    <t>1928321792</t>
  </si>
  <si>
    <t>8 stupňů dl. 1,50 m + 2 stupně dl. 1,20 m, vysoká odolnost proti oděru</t>
  </si>
  <si>
    <t>1,50*8+1,20*2</t>
  </si>
  <si>
    <t>418</t>
  </si>
  <si>
    <t>771591264</t>
  </si>
  <si>
    <t>Izolace těsnícími pásy mezi podlahou a stěnou</t>
  </si>
  <si>
    <t>-711522773</t>
  </si>
  <si>
    <t>Izolace podlahy pod dlažbu těsnícími izolačními pásy mezi podlahou a stěnu</t>
  </si>
  <si>
    <t>https://podminky.urs.cz/item/CS_URS_2025_02/771591264</t>
  </si>
  <si>
    <t>120,9-(0,7*8+0,8*6+1,2)</t>
  </si>
  <si>
    <t>78,5-(0,7*5+0,8*2+1,2+1,7+1,8*2)+67,8-(0,7*7+0,8*3)</t>
  </si>
  <si>
    <t>362</t>
  </si>
  <si>
    <t>998771202</t>
  </si>
  <si>
    <t>Přesun hmot procentní pro podlahy z dlaždic v objektech v přes 6 do 12 m</t>
  </si>
  <si>
    <t>-115343150</t>
  </si>
  <si>
    <t>Přesun hmot pro podlahy z dlaždic stanovený procentní sazbou (%) z ceny vodorovná dopravní vzdálenost do 50 m základní v objektech výšky přes 6 do 12 m</t>
  </si>
  <si>
    <t>https://podminky.urs.cz/item/CS_URS_2025_02/998771202</t>
  </si>
  <si>
    <t>363</t>
  </si>
  <si>
    <t>998771292</t>
  </si>
  <si>
    <t>Příplatek k přesunu hmot procentnímu pro podlahy z dlaždic za zvětšený přesun do 100 m</t>
  </si>
  <si>
    <t>-1234690599</t>
  </si>
  <si>
    <t>Přesun hmot pro podlahy z dlaždic stanovený procentní sazbou (%) z ceny vodorovná dopravní vzdálenost do 50 m Příplatek k cenám za zvětšený přesun přes vymezenou vodorovnou dopravní vzdálenost do 100 m</t>
  </si>
  <si>
    <t>https://podminky.urs.cz/item/CS_URS_2025_02/998771292</t>
  </si>
  <si>
    <t>772</t>
  </si>
  <si>
    <t>Podlahy z kamene</t>
  </si>
  <si>
    <t>364</t>
  </si>
  <si>
    <t>772231302</t>
  </si>
  <si>
    <t>Montáž obkladu stupňů deskami kladenými do malty z kamene tvrdého tl do 30 mm</t>
  </si>
  <si>
    <t>689534659</t>
  </si>
  <si>
    <t>Montáž obkladu schodišťových stupňů deskami z tvrdých kamenů kladených do malty s přímou nebo zakřivenou výstupní čárou deskami stupnicovými pravoúhlými nebo kosoúhlými, tl. 30 mm</t>
  </si>
  <si>
    <t>https://podminky.urs.cz/item/CS_URS_2025_02/772231302</t>
  </si>
  <si>
    <t>1.PP - skladba P03</t>
  </si>
  <si>
    <t xml:space="preserve">1,45*12   "mč. 0.01</t>
  </si>
  <si>
    <t xml:space="preserve">1,20*12   "mč. 0.18</t>
  </si>
  <si>
    <t>365</t>
  </si>
  <si>
    <t>58387621</t>
  </si>
  <si>
    <t>nástupnice tryskaná žula š 350mm tl 30mm</t>
  </si>
  <si>
    <t>526514257</t>
  </si>
  <si>
    <t>skladba P03</t>
  </si>
  <si>
    <t>(1,45+1,20)*12</t>
  </si>
  <si>
    <t>31,8*1,04 "Přepočtené koeficientem množství</t>
  </si>
  <si>
    <t>366</t>
  </si>
  <si>
    <t>772231413</t>
  </si>
  <si>
    <t>Montáž obkladu stupňů deskami podstupnicovými kladenými do malty z kamene tvrdého tl do 30 mm</t>
  </si>
  <si>
    <t>-114355131</t>
  </si>
  <si>
    <t>Montáž obkladu schodišťových stupňů deskami z tvrdých kamenů kladených do malty s přímou nebo zakřivenou výstupní čárou deskami podstupnicovými v. do 200 mm, tl. do 30 mm</t>
  </si>
  <si>
    <t>https://podminky.urs.cz/item/CS_URS_2025_02/772231413</t>
  </si>
  <si>
    <t>367</t>
  </si>
  <si>
    <t>58386632</t>
  </si>
  <si>
    <t>podstupnice tryskaná žula tl 30mm</t>
  </si>
  <si>
    <t>-338590608</t>
  </si>
  <si>
    <t>368</t>
  </si>
  <si>
    <t>772991111</t>
  </si>
  <si>
    <t>Penetrace podkladu dlažby z kamene</t>
  </si>
  <si>
    <t>-404111754</t>
  </si>
  <si>
    <t>Dlažby z kamene - ostatní práce penetrace podkladu</t>
  </si>
  <si>
    <t>https://podminky.urs.cz/item/CS_URS_2025_02/772991111</t>
  </si>
  <si>
    <t xml:space="preserve">(0,32+0,1665)*1,45*12   "mč. 0.01</t>
  </si>
  <si>
    <t xml:space="preserve">(0,32+0,1665)*1,20*12   "mč. 0.18</t>
  </si>
  <si>
    <t>369</t>
  </si>
  <si>
    <t>998772202</t>
  </si>
  <si>
    <t>Přesun hmot procentní pro podlahy z kamene v objektech v přes 6 do 12 m</t>
  </si>
  <si>
    <t>-1413230328</t>
  </si>
  <si>
    <t>Přesun hmot pro kamenné dlažby, obklady schodišťových stupňů a soklů stanovený procentní sazbou (%) z ceny vodorovná dopravní vzdálenost do 50 m základní v objektech výšky přes 6 do 12 m</t>
  </si>
  <si>
    <t>https://podminky.urs.cz/item/CS_URS_2025_02/998772202</t>
  </si>
  <si>
    <t>370</t>
  </si>
  <si>
    <t>998772292</t>
  </si>
  <si>
    <t>Příplatek k přesunu hmot procentnímu pro podlahy z kamene za zvětšený přesun do 100 m</t>
  </si>
  <si>
    <t>1109488743</t>
  </si>
  <si>
    <t>Přesun hmot pro kamenné dlažby, obklady schodišťových stupňů a soklů stanovený procentní sazbou (%) z ceny vodorovná dopravní vzdálenost do 50 m Příplatek k cenám za zvětšený přesun přes vymezenou vodorovnou dopravní vzdálenost do 100 m</t>
  </si>
  <si>
    <t>https://podminky.urs.cz/item/CS_URS_2025_02/998772292</t>
  </si>
  <si>
    <t>775</t>
  </si>
  <si>
    <t>Podlahy skládané</t>
  </si>
  <si>
    <t>371</t>
  </si>
  <si>
    <t>7754491R1</t>
  </si>
  <si>
    <t>D+M ukončení hrany podest tvaru L eloxovaný hliník, včetně spojek koncovek - O34</t>
  </si>
  <si>
    <t>-984624973</t>
  </si>
  <si>
    <t>1,65</t>
  </si>
  <si>
    <t>372</t>
  </si>
  <si>
    <t>998775202</t>
  </si>
  <si>
    <t>Přesun hmot procentní pro podlahy skládané v objektech v přes 6 do 12 m</t>
  </si>
  <si>
    <t>-412532071</t>
  </si>
  <si>
    <t>Přesun hmot pro podlahy skládané stanovený procentní sazbou (%) z ceny vodorovná dopravní vzdálenost do 50 m základní v objektech výšky přes 6 do 12 m</t>
  </si>
  <si>
    <t>https://podminky.urs.cz/item/CS_URS_2025_02/998775202</t>
  </si>
  <si>
    <t>373</t>
  </si>
  <si>
    <t>998775292</t>
  </si>
  <si>
    <t>Příplatek k přesunu hmot procentnímu pro podlahy skládané za zvětšený přesun do 100 m</t>
  </si>
  <si>
    <t>-2001024476</t>
  </si>
  <si>
    <t>Přesun hmot pro podlahy skládané stanovený procentní sazbou (%) z ceny vodorovná dopravní vzdálenost do 50 m Příplatek k cenám za zvětšený přesun přes vymezenou vodorovnou dopravní vzdálenost do 100 m</t>
  </si>
  <si>
    <t>https://podminky.urs.cz/item/CS_URS_2025_02/998775292</t>
  </si>
  <si>
    <t>776</t>
  </si>
  <si>
    <t>Podlahy povlakové</t>
  </si>
  <si>
    <t>374</t>
  </si>
  <si>
    <t>776121112</t>
  </si>
  <si>
    <t>Vodou ředitelná penetrace savého podkladu povlakových podlah</t>
  </si>
  <si>
    <t>737020747</t>
  </si>
  <si>
    <t>Příprava podkladu povlakových podlah a stěn penetrace vodou ředitelná podlah</t>
  </si>
  <si>
    <t>https://podminky.urs.cz/item/CS_URS_2025_02/776121112</t>
  </si>
  <si>
    <t>1.+2.NP - skladba P06</t>
  </si>
  <si>
    <t>650,20</t>
  </si>
  <si>
    <t>375</t>
  </si>
  <si>
    <t>776141112</t>
  </si>
  <si>
    <t>Stěrka podlahová nivelační pro vyrovnání podkladu povlakových podlah pevnosti 20 MPa tl přes 3 do 5 mm</t>
  </si>
  <si>
    <t>1924354879</t>
  </si>
  <si>
    <t>Příprava podkladu povlakových podlah a stěn vyrovnání samonivelační stěrkou podlah pevnosti 20 MPa, tloušťky přes 3 do 5 mm</t>
  </si>
  <si>
    <t>https://podminky.urs.cz/item/CS_URS_2025_02/776141112</t>
  </si>
  <si>
    <t>376</t>
  </si>
  <si>
    <t>776221111</t>
  </si>
  <si>
    <t>Lepení pásů z PVC standardním lepidlem</t>
  </si>
  <si>
    <t>-267089834</t>
  </si>
  <si>
    <t>Montáž podlahovin z PVC lepením standardním lepidlem z pásů</t>
  </si>
  <si>
    <t>https://podminky.urs.cz/item/CS_URS_2025_02/776221111</t>
  </si>
  <si>
    <t>377</t>
  </si>
  <si>
    <t>28411051R</t>
  </si>
  <si>
    <t>akustický vinyl tl.2,5 mm, tl. nášlapné vrstvy min. 0,7mm s PUR povrchovou, protiskluznost R9, Bfl S1, tř. zátěže 34/42 , otlak 0,05mm, ,tř. otěru T, bez ftalátů, neprůzvučnost 15dB</t>
  </si>
  <si>
    <t>587514837</t>
  </si>
  <si>
    <t>650,2*1,1 "Přepočtené koeficientem množství</t>
  </si>
  <si>
    <t>378</t>
  </si>
  <si>
    <t>77641111R</t>
  </si>
  <si>
    <t>D+M soklová lišta k PVC krytině tl. 10 mm, v. 40 mm - O39</t>
  </si>
  <si>
    <t>-748343732</t>
  </si>
  <si>
    <t>376,10</t>
  </si>
  <si>
    <t>379</t>
  </si>
  <si>
    <t>77642131R</t>
  </si>
  <si>
    <t>Montáž přechodových narážecích lišt</t>
  </si>
  <si>
    <t>54497384</t>
  </si>
  <si>
    <t>49,20</t>
  </si>
  <si>
    <t>380</t>
  </si>
  <si>
    <t>2831878R1</t>
  </si>
  <si>
    <t>lišta přechodová z eloxovaného hliníku š. 40 mm, nízká, narážecí typ - O25</t>
  </si>
  <si>
    <t>-1634767</t>
  </si>
  <si>
    <t>49,2*1,02 "Přepočtené koeficientem množství</t>
  </si>
  <si>
    <t>381</t>
  </si>
  <si>
    <t>998776202</t>
  </si>
  <si>
    <t>Přesun hmot procentní pro podlahy povlakové v objektech v přes 6 do 12 m</t>
  </si>
  <si>
    <t>-1903287011</t>
  </si>
  <si>
    <t>Přesun hmot pro podlahy povlakové stanovený procentní sazbou (%) z ceny vodorovná dopravní vzdálenost do 50 m základní v objektech výšky přes 6 do 12 m</t>
  </si>
  <si>
    <t>https://podminky.urs.cz/item/CS_URS_2025_02/998776202</t>
  </si>
  <si>
    <t>382</t>
  </si>
  <si>
    <t>998776292</t>
  </si>
  <si>
    <t>Příplatek k přesunu hmot procentnímu pro podlahy povlakové za zvětšený přesun do 100 m</t>
  </si>
  <si>
    <t>-1100797175</t>
  </si>
  <si>
    <t>Přesun hmot pro podlahy povlakové stanovený procentní sazbou (%) z ceny vodorovná dopravní vzdálenost do 50 m Příplatek k cenám za zvětšený přesun přes vymezenou vodorovnou dopravní vzdálenost do 100 m</t>
  </si>
  <si>
    <t>https://podminky.urs.cz/item/CS_URS_2025_02/998776292</t>
  </si>
  <si>
    <t>781</t>
  </si>
  <si>
    <t>Dokončovací práce - obklady</t>
  </si>
  <si>
    <t>383</t>
  </si>
  <si>
    <t>781474112</t>
  </si>
  <si>
    <t>Montáž obkladů keramických hladkých lepených cementovým flexibilním lepidlem přes 9 do 12 ks/m2</t>
  </si>
  <si>
    <t>-456196944</t>
  </si>
  <si>
    <t>Montáž keramických obkladů stěn lepených cementovým flexibilním lepidlem hladkých přes 9 do 12 ks/m2</t>
  </si>
  <si>
    <t>https://podminky.urs.cz/item/CS_URS_2025_02/781474112</t>
  </si>
  <si>
    <t xml:space="preserve">((1,85+2,62)*2*2,00-0,80*2,0)*2   "mč. 0.03,04</t>
  </si>
  <si>
    <t xml:space="preserve">(1,50+1,025)*2*2,00-0,60*2,0   "mč. 0.05</t>
  </si>
  <si>
    <t xml:space="preserve">(1,68+3,16)*2*2,00-0,60*2,0-0,80*2,0   "mč. 0.06</t>
  </si>
  <si>
    <t xml:space="preserve">(1,05+2,825)*2*2,00-0,60*2,0   "mč. 0.07</t>
  </si>
  <si>
    <t xml:space="preserve">(1,05+3,0)*2*2,00-0,80*2,0   "mč. 0.08</t>
  </si>
  <si>
    <t xml:space="preserve">(4,60+2,825)*2*2,00-0,80*2,0-0,70*2,0   "mč. 0.12</t>
  </si>
  <si>
    <t xml:space="preserve">((1,26+0,92)*2*2,00-0,70*2,0)*2   "mč. 0.13,14</t>
  </si>
  <si>
    <t xml:space="preserve">(4,60+2,825)*2*2,00-0,70*2,0-0,80*2,0   "mč. 0.15</t>
  </si>
  <si>
    <t xml:space="preserve">(1,75+3,90)*2*2,00*2-0,70*2,0   "mč. 1.03,04</t>
  </si>
  <si>
    <t xml:space="preserve">(0,935+1,91)*2*2,00-0,80*2,0   "mč. 1.05</t>
  </si>
  <si>
    <t xml:space="preserve">(2,01+3,86)*2*2,00-0,80*2,0-0,70*2,0   "mč. 1.06</t>
  </si>
  <si>
    <t xml:space="preserve">(2,0+3,86)*2*2,00-0,8*0,60-0,70*2,0   "mč. 1.07</t>
  </si>
  <si>
    <t xml:space="preserve">(2,65+3,86+0,994+0,15)*2*2,00-0,70*2,0   "mč. 1.08,9,10,11,12</t>
  </si>
  <si>
    <t>(1,50*4+0,60*2)*2,0 "mč. 1.16,17,18,19</t>
  </si>
  <si>
    <t xml:space="preserve">((1,87+0,92)*2*2,00-0,70*2,0)*2   "mč. 2.03,04</t>
  </si>
  <si>
    <t xml:space="preserve">(3,90+ 1,735)*2*2,00-0,70*2,0   "mč. 2.06 </t>
  </si>
  <si>
    <t xml:space="preserve">(2,01+3,86)*2*2,00-0,70*2,0-0,80*2,0   "mč. 2.08</t>
  </si>
  <si>
    <t xml:space="preserve">(2,0+3,86)*2*2,00-0,70*2,0-0,80*2,0   "mč. 2.09</t>
  </si>
  <si>
    <t xml:space="preserve">(2,65+3,86+0,994+0,15)*2*2,00-0,70*2,0   "mč. 2.10,11,12,13,14</t>
  </si>
  <si>
    <t xml:space="preserve">(1,50*4+0,60*2)*2,0   "mč. 2.17,18,19,20</t>
  </si>
  <si>
    <t>384</t>
  </si>
  <si>
    <t>59761110R</t>
  </si>
  <si>
    <t>vnitřní glazované keramické obklady 1. jakostní třídy (ref. výr. Color one)</t>
  </si>
  <si>
    <t>152475661</t>
  </si>
  <si>
    <t>Poznámka k položce:_x000d_
min. rozměr 150x150 mm, eventuálně 150x200, 200x200mm, matné, vícebarevné skládané ze 2-3 odstínů_x000d_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</si>
  <si>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419,392*1,1 "Přepočtené koeficientem množství</t>
  </si>
  <si>
    <t>385</t>
  </si>
  <si>
    <t>781491011</t>
  </si>
  <si>
    <t>Montáž zrcadel plochy do 1 m2 lepených silikonovým tmelem na podkladní omítku</t>
  </si>
  <si>
    <t>-1460016688</t>
  </si>
  <si>
    <t>Montáž zrcadel lepených silikonovým tmelem na podkladní omítku, plochy do 1 m2</t>
  </si>
  <si>
    <t>https://podminky.urs.cz/item/CS_URS_2025_02/781491011</t>
  </si>
  <si>
    <t>výpis ostatních výrobků - výkr.č. 35</t>
  </si>
  <si>
    <t xml:space="preserve">1,05*0,75   "O02</t>
  </si>
  <si>
    <t xml:space="preserve">0,75*0,75*2   "O04</t>
  </si>
  <si>
    <t xml:space="preserve">0,92*0,75   "O05</t>
  </si>
  <si>
    <t>386</t>
  </si>
  <si>
    <t>63465124R</t>
  </si>
  <si>
    <t>zrcadlo nemontované čiré tl. 4 mm, max. rozměr 3210 x 2250 mm - O02, O04, O05</t>
  </si>
  <si>
    <t>732566965</t>
  </si>
  <si>
    <t>2,603*1,1 "Přepočtené koeficientem množství</t>
  </si>
  <si>
    <t>387</t>
  </si>
  <si>
    <t>781491012</t>
  </si>
  <si>
    <t>Montáž zrcadel plochy přes 1 m2 lepených silikonovým tmelem na podkladní omítku</t>
  </si>
  <si>
    <t>-881444956</t>
  </si>
  <si>
    <t>Montáž zrcadel lepených silikonovým tmelem na podkladní omítku, plochy přes 1 m2</t>
  </si>
  <si>
    <t>https://podminky.urs.cz/item/CS_URS_2025_02/781491012</t>
  </si>
  <si>
    <t xml:space="preserve">2,42*0,75*2   "O01</t>
  </si>
  <si>
    <t xml:space="preserve">3,20*0,75*4  "O03</t>
  </si>
  <si>
    <t>388</t>
  </si>
  <si>
    <t>63465125R</t>
  </si>
  <si>
    <t>zrcadlo nemontované čiré tl. 4 mm, max. rozměr 3210 x 2250 mm - O01, O03</t>
  </si>
  <si>
    <t>-2094737927</t>
  </si>
  <si>
    <t>13,23*1,1 "Přepočtené koeficientem množství</t>
  </si>
  <si>
    <t>389</t>
  </si>
  <si>
    <t>781492211</t>
  </si>
  <si>
    <t>Montáž profilů rohových lepených flexibilním cementovým lepidlem</t>
  </si>
  <si>
    <t>1733784097</t>
  </si>
  <si>
    <t>Obklad - dokončující práce montáž profilu lepeného flexibilním cementovým lepidlem rohového</t>
  </si>
  <si>
    <t>https://podminky.urs.cz/item/CS_URS_2025_02/781492211</t>
  </si>
  <si>
    <t>23,70</t>
  </si>
  <si>
    <t>390</t>
  </si>
  <si>
    <t>28342001</t>
  </si>
  <si>
    <t>lišta ukončovací z PVC 8mm</t>
  </si>
  <si>
    <t>1250757416</t>
  </si>
  <si>
    <t>23,7*1,05 'Přepočtené koeficientem množství</t>
  </si>
  <si>
    <t>391</t>
  </si>
  <si>
    <t>781492251</t>
  </si>
  <si>
    <t>Montáž profilů ukončovacích lepených flexibilním cementovým lepidlem</t>
  </si>
  <si>
    <t>1056691995</t>
  </si>
  <si>
    <t>Obklad - dokončující práce montáž profilu lepeného flexibilním cementovým lepidlem ukončovacího</t>
  </si>
  <si>
    <t>https://podminky.urs.cz/item/CS_URS_2025_02/781492251</t>
  </si>
  <si>
    <t>328,0</t>
  </si>
  <si>
    <t>392</t>
  </si>
  <si>
    <t>491554276</t>
  </si>
  <si>
    <t>328*1,05 'Přepočtené koeficientem množství</t>
  </si>
  <si>
    <t>393</t>
  </si>
  <si>
    <t>781121011</t>
  </si>
  <si>
    <t>Nátěr penetrační na stěnu</t>
  </si>
  <si>
    <t>700345669</t>
  </si>
  <si>
    <t>Příprava podkladu před provedením obkladu nátěr penetrační na stěnu</t>
  </si>
  <si>
    <t>https://podminky.urs.cz/item/CS_URS_2025_02/781121011</t>
  </si>
  <si>
    <t>394</t>
  </si>
  <si>
    <t>781734112</t>
  </si>
  <si>
    <t>Montáž obkladů vnějších z obkladaček nebo obkladových pásků cihelných přes 50 do 85 ks/m2 lepené flexibilním lepidlem</t>
  </si>
  <si>
    <t>1371117621</t>
  </si>
  <si>
    <t>Montáž obkladů vnějších stěn z obkladaček nebo obkladových pásků cihelných lepených flexibilním lepidlem přes 50 do 85 ks/m2</t>
  </si>
  <si>
    <t>https://podminky.urs.cz/item/CS_URS_2025_02/781734112</t>
  </si>
  <si>
    <t xml:space="preserve">10,56*9,50-6,16*3-2,20*3,0-0,90*1,05   "jížní pohled</t>
  </si>
  <si>
    <t xml:space="preserve">0,30*2,20*10*2   "východní a severní pohled</t>
  </si>
  <si>
    <t xml:space="preserve">7,95*(9,20+1,50)+0,60*0,60*12   "západní pohled</t>
  </si>
  <si>
    <t>395</t>
  </si>
  <si>
    <t>59623114R</t>
  </si>
  <si>
    <t>pásek obkladový z pálené hlíny (ref. výr. Klinker naturrot)</t>
  </si>
  <si>
    <t>2128490831</t>
  </si>
  <si>
    <t>176,88*1,1 "Přepočtené koeficientem množství</t>
  </si>
  <si>
    <t>396</t>
  </si>
  <si>
    <t>998781202</t>
  </si>
  <si>
    <t>Přesun hmot procentní pro obklady keramické v objektech v přes 6 do 12 m</t>
  </si>
  <si>
    <t>-663265555</t>
  </si>
  <si>
    <t>Přesun hmot pro obklady keramické stanovený procentní sazbou (%) z ceny vodorovná dopravní vzdálenost do 50 m základní v objektech výšky přes 6 do 12 m</t>
  </si>
  <si>
    <t>https://podminky.urs.cz/item/CS_URS_2025_02/998781202</t>
  </si>
  <si>
    <t>397</t>
  </si>
  <si>
    <t>998781292</t>
  </si>
  <si>
    <t>Příplatek k přesunu hmot procentnímu pro obklady keramické za zvětšený přesun do 100 m</t>
  </si>
  <si>
    <t>-1819290733</t>
  </si>
  <si>
    <t>Přesun hmot pro obklady keramické stanovený procentní sazbou (%) z ceny vodorovná dopravní vzdálenost do 50 m Příplatek k cenám za zvětšený přesun přes vymezenou vodorovnou dopravní vzdálenost do 100 m</t>
  </si>
  <si>
    <t>https://podminky.urs.cz/item/CS_URS_2025_02/998781292</t>
  </si>
  <si>
    <t>783</t>
  </si>
  <si>
    <t>Dokončovací práce - nátěry</t>
  </si>
  <si>
    <t>398</t>
  </si>
  <si>
    <t>783314201</t>
  </si>
  <si>
    <t>Základní antikorozní jednonásobný syntetický standardní nátěr zámečnických konstrukcí</t>
  </si>
  <si>
    <t>849377937</t>
  </si>
  <si>
    <t>Základní antikorozní nátěr zámečnických konstrukcí jednonásobný syntetický standardní</t>
  </si>
  <si>
    <t>https://podminky.urs.cz/item/CS_URS_2025_02/783314201</t>
  </si>
  <si>
    <t>lišta pro nopovou fólii - O49</t>
  </si>
  <si>
    <t>97,0*0,11</t>
  </si>
  <si>
    <t>zárubně</t>
  </si>
  <si>
    <t>2*(2,0+0,095)*(0,70+0,095*2)*5</t>
  </si>
  <si>
    <t>2*(2,0+0,095)+(0,80+0,095*2)*1</t>
  </si>
  <si>
    <t>2*(2,0+0,145)*(0,70+0,145*2)*6</t>
  </si>
  <si>
    <t>2*(2,0+0,145)*(0,80+0,145*2)*11</t>
  </si>
  <si>
    <t>2*(2,0+0,145)+(0,90+0,145*2)*7</t>
  </si>
  <si>
    <t>2*(2,0+0,175)+(0,80+0,175*2)*2</t>
  </si>
  <si>
    <t>2*(2,0+0,30)*(0,80+0,30*2)*1</t>
  </si>
  <si>
    <t>2*(2,0+0,30)*(0,90+0,30*2)*5</t>
  </si>
  <si>
    <t>2*(2,70+0,30)*(0,90+0,30*2)*11</t>
  </si>
  <si>
    <t>399</t>
  </si>
  <si>
    <t>783317101</t>
  </si>
  <si>
    <t>Krycí jednonásobný syntetický standardní nátěr zámečnických konstrukcí</t>
  </si>
  <si>
    <t>-1582050155</t>
  </si>
  <si>
    <t>Krycí nátěr (email) zámečnických konstrukcí jednonásobný syntetický standardní</t>
  </si>
  <si>
    <t>https://podminky.urs.cz/item/CS_URS_2025_02/783317101</t>
  </si>
  <si>
    <t>lišta pro nopovou fólii - O49 - dvojnásobný nátěr</t>
  </si>
  <si>
    <t>97,0*0,11*2</t>
  </si>
  <si>
    <t>zárubně - dvojnásobný nátěr</t>
  </si>
  <si>
    <t>2*(2,0+0,095)*(0,70+0,095*2)*5*2</t>
  </si>
  <si>
    <t>2*(2,0+0,095)+(0,80+0,095*2)*1*2</t>
  </si>
  <si>
    <t>2*(2,0+0,145)*(0,70+0,145*2)*6*2</t>
  </si>
  <si>
    <t>2*(2,0+0,145)*(0,80+0,145*2)*11*2</t>
  </si>
  <si>
    <t>2*(2,0+0,145)+(0,90+0,145*2)*7*2</t>
  </si>
  <si>
    <t>2*(2,0+0,175)+(0,80+0,175*2)*2*2</t>
  </si>
  <si>
    <t>2*(2,0+0,30)*(0,80+0,30*2)*1*2</t>
  </si>
  <si>
    <t>2*(2,0+0,30)*(0,90+0,30*2)*5*2</t>
  </si>
  <si>
    <t>2*(2,70+0,30)*(0,90+0,30*2)*11*2</t>
  </si>
  <si>
    <t>784</t>
  </si>
  <si>
    <t>Dokončovací práce - malby a tapety</t>
  </si>
  <si>
    <t>400</t>
  </si>
  <si>
    <t>784171101</t>
  </si>
  <si>
    <t>Zakrytí vnitřních podlah včetně pozdějšího odkrytí</t>
  </si>
  <si>
    <t>-95870801</t>
  </si>
  <si>
    <t>Zakrytí nemalovaných ploch (materiál ve specifikaci) včetně pozdějšího odkrytí podlah</t>
  </si>
  <si>
    <t>https://podminky.urs.cz/item/CS_URS_2025_02/784171101</t>
  </si>
  <si>
    <t>401</t>
  </si>
  <si>
    <t>58124842</t>
  </si>
  <si>
    <t>fólie pro malířské potřeby zakrývací tl 7µ 4x5m</t>
  </si>
  <si>
    <t>86670396</t>
  </si>
  <si>
    <t>1410,915*1,05 'Přepočtené koeficientem množství</t>
  </si>
  <si>
    <t>402</t>
  </si>
  <si>
    <t>784171111</t>
  </si>
  <si>
    <t>Zakrytí vnitřních ploch stěn v místnostech v do 3,80 m</t>
  </si>
  <si>
    <t>1184634873</t>
  </si>
  <si>
    <t>Zakrytí nemalovaných ploch (materiál ve specifikaci) včetně pozdějšího odkrytí svislých ploch např. stěn, oken, dveří v místnostech výšky do 3,80</t>
  </si>
  <si>
    <t>https://podminky.urs.cz/item/CS_URS_2025_02/784171111</t>
  </si>
  <si>
    <t>"Dveře"</t>
  </si>
  <si>
    <t>27,9*2,0*2</t>
  </si>
  <si>
    <t>5,5*2,0*2+1,8*2,2*2+5,3*2,7*2</t>
  </si>
  <si>
    <t>6,9*2,0*2+7,2*2,7*2</t>
  </si>
  <si>
    <t>"Okna"</t>
  </si>
  <si>
    <t>Pohled jižní</t>
  </si>
  <si>
    <t>26,95</t>
  </si>
  <si>
    <t>Pohled východní</t>
  </si>
  <si>
    <t>81,0</t>
  </si>
  <si>
    <t>Pohled severní</t>
  </si>
  <si>
    <t>Pohled západní</t>
  </si>
  <si>
    <t>38,88+4,0*2</t>
  </si>
  <si>
    <t>403</t>
  </si>
  <si>
    <t>-1880234758</t>
  </si>
  <si>
    <t>472,45*1,05 'Přepočtené koeficientem množství</t>
  </si>
  <si>
    <t>404</t>
  </si>
  <si>
    <t>784171121</t>
  </si>
  <si>
    <t>Zakrytí vnitřních ploch konstrukcí nebo prvků v místnostech v do 3,80 m</t>
  </si>
  <si>
    <t>-166900296</t>
  </si>
  <si>
    <t>Zakrytí nemalovaných ploch (materiál ve specifikaci) včetně pozdějšího odkrytí konstrukcí nebo samostatných prvků např. schodišť, nábytku, radiátorů, zábradlí v místnostech výšky do 3,80</t>
  </si>
  <si>
    <t>https://podminky.urs.cz/item/CS_URS_2025_02/784171121</t>
  </si>
  <si>
    <t xml:space="preserve">"Kryty radiátorů" </t>
  </si>
  <si>
    <t>(1,3*5+1,1*3+1,7*3+0,8*2+1,5*2+2,0*4+2,9*4+2,2*2)*0,9</t>
  </si>
  <si>
    <t xml:space="preserve">"Parapety" </t>
  </si>
  <si>
    <t>(2,7*15+1,5*15+2,8*2+1,8*1+0,9*1)*0,2</t>
  </si>
  <si>
    <t>"Ostatní prvky - příčky HPL, zařizovací předměty apod. - předpoklad"</t>
  </si>
  <si>
    <t>405</t>
  </si>
  <si>
    <t>496948394</t>
  </si>
  <si>
    <t>113,41*1,05 'Přepočtené koeficientem množství</t>
  </si>
  <si>
    <t>406</t>
  </si>
  <si>
    <t>784181111</t>
  </si>
  <si>
    <t>Základní silikátová jednonásobná bezbarvá penetrace podkladu v místnostech v do 3,80 m</t>
  </si>
  <si>
    <t>1725628258</t>
  </si>
  <si>
    <t>Penetrace podkladu jednonásobná základní silikátová bezbarvá v místnostech výšky do 3,80 m</t>
  </si>
  <si>
    <t>https://podminky.urs.cz/item/CS_URS_2025_02/784181111</t>
  </si>
  <si>
    <t>407</t>
  </si>
  <si>
    <t>784181117</t>
  </si>
  <si>
    <t>Základní silikátová jednonásobná bezbarvá penetrace podkladu na schodišti podlaží v do 3,80 m</t>
  </si>
  <si>
    <t>1306530904</t>
  </si>
  <si>
    <t>Penetrace podkladu jednonásobná základní silikátová bezbarvá na schodišti o výšce podlaží do 3,80 m</t>
  </si>
  <si>
    <t>https://podminky.urs.cz/item/CS_URS_2025_02/784181117</t>
  </si>
  <si>
    <t>408</t>
  </si>
  <si>
    <t>784211101</t>
  </si>
  <si>
    <t>Dvojnásobné bílé malby ze směsí za mokra výborně oděruvzdorných v místnostech v do 3,80 m</t>
  </si>
  <si>
    <t>-383522599</t>
  </si>
  <si>
    <t>Malby z malířských směsí oděruvzdorných za mokra dvojnásobné, bílé za mokra oděruvzdorné výborně v místnostech výšky do 3,80 m</t>
  </si>
  <si>
    <t>https://podminky.urs.cz/item/CS_URS_2025_02/784211101</t>
  </si>
  <si>
    <t>"Omyvatelný nátěr výšky 1,5 m"</t>
  </si>
  <si>
    <t xml:space="preserve">(2,12+3,10+1,75)*2*1,50-1,80*1,50+4,0   "mč. 0.01</t>
  </si>
  <si>
    <t xml:space="preserve">(1,70+4,25)*2*1,50   "mč. 0.02b</t>
  </si>
  <si>
    <t xml:space="preserve">(4,60+2,86)*2*1,50   "mč. 0.11</t>
  </si>
  <si>
    <t xml:space="preserve">(4,60+2,86)*2*1,50   "mč. 0.16</t>
  </si>
  <si>
    <t xml:space="preserve">(1,51+14,96+1,50)*2*1,50-1,35*1,50   "mč.0.18</t>
  </si>
  <si>
    <t xml:space="preserve">12,10*2*1,50+1,21*0,20  "mč. 0.18</t>
  </si>
  <si>
    <t xml:space="preserve">((2,805+5,40)*2*1,50)*3   "mč. 0.19,21,22</t>
  </si>
  <si>
    <t xml:space="preserve">(2,81+5,40)*2*1,50   "mč. 0.20</t>
  </si>
  <si>
    <t xml:space="preserve">(3,10+6,50+2,28+3,50+1,80+2,84)*2*1,50-1,80*1,50-1,21*1,50+4,0   "mč. 0.25</t>
  </si>
  <si>
    <t xml:space="preserve">(2,19*2+3,10*2+1,96*2+2,825)*1,50-1,80*1,50-2,80*1,50+4,0*2   "mč. 1.01</t>
  </si>
  <si>
    <t xml:space="preserve">(6,15+8,80+8,70+6,15)*2*1,50-3,14*1,10*1,10-2,70*1,50*6+4,0*7   "mč. 1.16,17</t>
  </si>
  <si>
    <t xml:space="preserve">(8,70+6,70)*2*1,50-2,70*1,50*6+4,0*6   "mč. 1.18,19</t>
  </si>
  <si>
    <t xml:space="preserve">(3,10+7,60+2,52+2,53+1,925+0,20+3,70)*1,50-1,80*1,50+4,0   "mč. 1.20   </t>
  </si>
  <si>
    <t xml:space="preserve">(3,10+2,26+1,90)*2*1,50-1,80*1,50+4,0  "mč. 2.01</t>
  </si>
  <si>
    <t xml:space="preserve">(3,11+7,40)*2*1,50-2,70*1,50+4,0   "mč.2.15</t>
  </si>
  <si>
    <t xml:space="preserve">(3,10+7,40)*2*1,50-2,70*1,50+4,0   "mč. 2.16</t>
  </si>
  <si>
    <t xml:space="preserve">(6,15+8,80+8,70+6,15)*2*1,50-3,14*1,10*1,10-2,70*1,50*6+4,0*7   "mč. 2.17,18</t>
  </si>
  <si>
    <t xml:space="preserve">(8,70+6,70)*2*1,50-2,70*1,50*6+4,0*6   "mč. 2.19,20</t>
  </si>
  <si>
    <t xml:space="preserve">(10,12+3,10+3,70+7,68)*2*1,50-1,825*1,50+4,0   "mč. 2.21</t>
  </si>
  <si>
    <t>409</t>
  </si>
  <si>
    <t>784211107</t>
  </si>
  <si>
    <t>Dvojnásobné bílé malby ze směsí za mokra výborně oděruvzdorných na schodišti v do 3,80 m</t>
  </si>
  <si>
    <t>1531744951</t>
  </si>
  <si>
    <t>Malby z malířských směsí oděruvzdorných za mokra dvojnásobné, bílé za mokra oděruvzdorné výborně na schodišti o výšce podlaží do 3,80 m</t>
  </si>
  <si>
    <t>https://podminky.urs.cz/item/CS_URS_2025_02/784211107</t>
  </si>
  <si>
    <t xml:space="preserve">3,10*1,50+3,50*1,50*2+3,50*1,50*2   "mč. 0.01 schodiště</t>
  </si>
  <si>
    <t xml:space="preserve">(1,20+7,40)*1,50-1,35*1,50   "mč. 0.18 schodiště</t>
  </si>
  <si>
    <t xml:space="preserve">(3,52*1,50+3,52*1,50)*2   "mč. 1.01 schodiště</t>
  </si>
  <si>
    <t xml:space="preserve">(1,20+7,40+1,90)*2*1,50-2,70*1,50  "1.15 schodiště</t>
  </si>
  <si>
    <t xml:space="preserve">(3,52*1,50+3,52*1,50)*2   "mč. 2.01 schodiště</t>
  </si>
  <si>
    <t>410</t>
  </si>
  <si>
    <t>784211165</t>
  </si>
  <si>
    <t>Příplatek k cenám 2x maleb ze směsí za mokra oděruvzdorných za barevnou malbu v sytém odstínu</t>
  </si>
  <si>
    <t>-1096220200</t>
  </si>
  <si>
    <t>Malby z malířských směsí oděruvzdorných za mokra Příplatek k cenám dvojnásobných maleb za provádění barevné malby tónované na tónovacích automatech, v odstínu sytém</t>
  </si>
  <si>
    <t>https://podminky.urs.cz/item/CS_URS_2025_02/784211165</t>
  </si>
  <si>
    <t>411</t>
  </si>
  <si>
    <t>784221101</t>
  </si>
  <si>
    <t>Dvojnásobné bílé malby ze směsí za sucha dobře otěruvzdorných v místnostech do 3,80 m</t>
  </si>
  <si>
    <t>-1546867382</t>
  </si>
  <si>
    <t>Malby z malířských směsí otěruvzdorných za sucha dvojnásobné, bílé za sucha otěruvzdorné dobře v místnostech výšky do 3,80 m</t>
  </si>
  <si>
    <t>https://podminky.urs.cz/item/CS_URS_2025_02/784221101</t>
  </si>
  <si>
    <t>stropy + podhledy</t>
  </si>
  <si>
    <t>88,61+288,23</t>
  </si>
  <si>
    <t>stěny</t>
  </si>
  <si>
    <t xml:space="preserve">(2,12+3,10+1,75)*2*2,50-1,80*2,50+4,0   "mč. 0.01</t>
  </si>
  <si>
    <t xml:space="preserve">(1,60+2,285)*2*2,10   "mč. 0.02a</t>
  </si>
  <si>
    <t xml:space="preserve">(1,70+4,25)*2*2,10   "mč. 0.02b</t>
  </si>
  <si>
    <t xml:space="preserve">(2,06+4,25)*2*2,10   "mč. 0.02c</t>
  </si>
  <si>
    <t xml:space="preserve">(1,21+4,20)*2*2,10-1,21*2,10   "mč. 0.02d</t>
  </si>
  <si>
    <t xml:space="preserve">((1,85+2,62)*2*2,80)*2   "mč. 0.03,04</t>
  </si>
  <si>
    <t xml:space="preserve">(1,50+1,025)*2*2,80   "mč. 0.05</t>
  </si>
  <si>
    <t xml:space="preserve">(1,68+3,16)*2*2,80   "mč. 0.06</t>
  </si>
  <si>
    <t xml:space="preserve">(1,05+2,825)*2*2,80   "mč. 0.07</t>
  </si>
  <si>
    <t xml:space="preserve">(1,05+3,0)*2*2,80   "mč. 0.08</t>
  </si>
  <si>
    <t xml:space="preserve">(7,40+4,85)*2*3,10   "mč. 0.09</t>
  </si>
  <si>
    <t xml:space="preserve">(6,25+2,80)*2*3,10   "mč. 0.10</t>
  </si>
  <si>
    <t xml:space="preserve">(4,60+2,86)*2*2,80   "mč. 0.11</t>
  </si>
  <si>
    <t xml:space="preserve">(4,60+2,825)*2*2,80   "mč. 0.12</t>
  </si>
  <si>
    <t xml:space="preserve">((1,26+0,92)*2*2,80)*2   "mč. 0.13,14</t>
  </si>
  <si>
    <t xml:space="preserve">(4,60+2,825)*2*2,80   "mč. 0.15</t>
  </si>
  <si>
    <t xml:space="preserve">(4,60+2,86)*2*2,80   "mč. 0.16</t>
  </si>
  <si>
    <t xml:space="preserve">(4,60+2,80)*2*2,80   "mč. 0.17</t>
  </si>
  <si>
    <t xml:space="preserve">(1,51+14,96+1,50)*2*2,60-1,35*2,60   "mč.0.18</t>
  </si>
  <si>
    <t xml:space="preserve">12,10*2*2,80+1,21*0,20  "mč. 0.18</t>
  </si>
  <si>
    <t xml:space="preserve">((2,805+5,40)*2*2,60)*3   "mč. 0.19,21,22</t>
  </si>
  <si>
    <t xml:space="preserve">(2,81+5,40)*2*2,60   "mč. 0.20</t>
  </si>
  <si>
    <t xml:space="preserve">(2,81+3,28)*2*3,10  "mč. 0.23a</t>
  </si>
  <si>
    <t xml:space="preserve">(2,81+3,28)*2*2,80  "mč. 0.23b</t>
  </si>
  <si>
    <t xml:space="preserve">(2,905+6,80)*2*2,60   "mč. 24</t>
  </si>
  <si>
    <t xml:space="preserve">(3,10+6,50+2,28+3,50+1,80+2,84)*2*2,50-1,80*2,50-1,21*2,50+4,0   "mč. 0.25</t>
  </si>
  <si>
    <t xml:space="preserve">(2,19*2+3,10*2+1,96*2+2,825)*3,0-1,80*2,80-2,80*2,20+4,0*2   "mč. 1.01</t>
  </si>
  <si>
    <t xml:space="preserve">(2,825+3,66)*2*3,0-2,20*3,0  "mč. 1.02</t>
  </si>
  <si>
    <t xml:space="preserve">(1,75+3,90)*2*2,60-1,50*0,60*2   "mč. 1.03,04</t>
  </si>
  <si>
    <t xml:space="preserve">(0,935+1,91)*2*2,60   "mč. 1.05</t>
  </si>
  <si>
    <t xml:space="preserve">(2,01+3,86)*2*2,60   "mč. 1.06</t>
  </si>
  <si>
    <t xml:space="preserve">(2,0+3,86)*2*2,60   "mč. 1.07</t>
  </si>
  <si>
    <t xml:space="preserve">(2,65+3,86+0,994+0,15)*2*2,60   "mč. 1.08,9,10,11,12</t>
  </si>
  <si>
    <t xml:space="preserve">(3,11+7,40)*2*3,10   "mč. 1.13</t>
  </si>
  <si>
    <t xml:space="preserve">(1,60+5,36)*2*3,10   "mč. 1.14</t>
  </si>
  <si>
    <t xml:space="preserve">(6,15+8,80+8,70+6,15)*2*3,10-3,14*1,10*1,10-2,70*2,20*6+4,0*7   "mč. 1.16,17</t>
  </si>
  <si>
    <t xml:space="preserve">(8,70+6,70)*2*3,10-2,70*2,20*6+4,0*6   "mč. 1.18,19</t>
  </si>
  <si>
    <t xml:space="preserve">(3,10+7,60+2,52+2,53+1,925+0,20+3,70)*3,0-1,80*2,70+4,0   "mč. 1.20   </t>
  </si>
  <si>
    <t xml:space="preserve">(3,10+2,26+1,90)*2*3,10-1,80*2,70+4,0  "mč. 2.01</t>
  </si>
  <si>
    <t xml:space="preserve">(2,825+1,50)*2*3,10   "mč. 2.02</t>
  </si>
  <si>
    <t xml:space="preserve">((1,87+0,92)*2*2,60)*2   "mč. 2.03,04</t>
  </si>
  <si>
    <t xml:space="preserve">(3,90+ 1,735)*2*2,60   "mč. 2.06 </t>
  </si>
  <si>
    <t xml:space="preserve">(2,01+3,86)*2*2,60   "mč. 2.08</t>
  </si>
  <si>
    <t xml:space="preserve">(2,0+3,86)*2*2,60   "mč. 2.09</t>
  </si>
  <si>
    <t xml:space="preserve">(2,65+3,86+0,994+0,15)*2*2,60   "mč. 2.10,11,12,13,14</t>
  </si>
  <si>
    <t xml:space="preserve">(3,11+7,40)*2*3,10-2,70*2,20+4,0   "mč.2.15</t>
  </si>
  <si>
    <t xml:space="preserve">(3,10+7,40)*2*3,10-2,70*2,20+4,0   "mč. 2.16</t>
  </si>
  <si>
    <t xml:space="preserve">(6,15+8,80+8,70+6,15)*2*3,10-3,14*1,10*1,10-2,70*2,20*6+4,0*7   "mč. 2.17,18</t>
  </si>
  <si>
    <t xml:space="preserve">(8,70+6,70)*2*3,10-2,70*2,20*6+4,0*6   "mč. 2.19,20</t>
  </si>
  <si>
    <t xml:space="preserve">(10,12+3,10+3,70+7,68)*2*3,10-1,825*2,20+4,0   "mč. 2.21</t>
  </si>
  <si>
    <t>odečet omyvatelného nátěru</t>
  </si>
  <si>
    <t>-823,493</t>
  </si>
  <si>
    <t>412</t>
  </si>
  <si>
    <t>784221107</t>
  </si>
  <si>
    <t>Dvojnásobné bílé malby ze směsí za sucha dobře otěruvzdorných na schodišti do 3,80 m</t>
  </si>
  <si>
    <t>-1032393793</t>
  </si>
  <si>
    <t>Malby z malířských směsí otěruvzdorných za sucha dvojnásobné, bílé za sucha otěruvzdorné dobře na schodišti o výšce podlaží do 3,80 m</t>
  </si>
  <si>
    <t>https://podminky.urs.cz/item/CS_URS_2025_02/784221107</t>
  </si>
  <si>
    <t>-106,215</t>
  </si>
  <si>
    <t>413</t>
  </si>
  <si>
    <t>784221155</t>
  </si>
  <si>
    <t>Příplatek k cenám 2x maleb za sucha otěruvzdorných za barevnou malbu v odstínu sytém</t>
  </si>
  <si>
    <t>1177164353</t>
  </si>
  <si>
    <t>Malby z malířských směsí otěruvzdorných za sucha Příplatek k cenám dvojnásobných maleb na tónovacích automatech, v odstínu sytém</t>
  </si>
  <si>
    <t>https://podminky.urs.cz/item/CS_URS_2025_02/784221155</t>
  </si>
  <si>
    <t>786</t>
  </si>
  <si>
    <t>Dokončovací práce - čalounické úpravy</t>
  </si>
  <si>
    <t>414</t>
  </si>
  <si>
    <t>7866122R1</t>
  </si>
  <si>
    <t>D+M screenová roleta 2200x2700 mm, profily, vodící lišty + podomítková schránka z eloxovaného Al, látka PVC+PES, elektrický pohon, tlačítkový ovladač na každé okno - O24</t>
  </si>
  <si>
    <t>1972660098</t>
  </si>
  <si>
    <t>vodící zip systém, barva RAL 9006</t>
  </si>
  <si>
    <t>látka ukončena spodním koncovým profilem, čtvercová skrytá schránka pro umístění do zatepl. systému nad oknem</t>
  </si>
  <si>
    <t>vč. centálního ovladače a dálkového ovladače a dálkového ovládání po každou trojici oken</t>
  </si>
  <si>
    <t>vč. větrné a sluneční automatiky</t>
  </si>
  <si>
    <t>2,20*2,80*27</t>
  </si>
  <si>
    <t>415</t>
  </si>
  <si>
    <t>998786202</t>
  </si>
  <si>
    <t>Přesun hmot procentní pro stínění a čalounické úpravy v objektech v přes 6 do 12 m</t>
  </si>
  <si>
    <t>-1401606885</t>
  </si>
  <si>
    <t>Přesun hmot pro stínění a čalounické úpravy stanovený procentní sazbou (%) z ceny vodorovná dopravní vzdálenost do 50 m základní v objektech výšky přes 6 do 12 m</t>
  </si>
  <si>
    <t>https://podminky.urs.cz/item/CS_URS_2025_02/998786202</t>
  </si>
  <si>
    <t>Práce a dodávky M</t>
  </si>
  <si>
    <t>33-M</t>
  </si>
  <si>
    <t>Montáže dopr.zaříz.,sklad. zař. a váh</t>
  </si>
  <si>
    <t>416</t>
  </si>
  <si>
    <t>33003008R</t>
  </si>
  <si>
    <t>D+M výtah osobní 3 stanice+ 4nástupiště, nosnost 630kg/8 osob, 1m/s, 2 stanice neprůchodné, výtahové dveře s požární odolností (ref. výr. GeN2 Genesisi)</t>
  </si>
  <si>
    <t>-965516226</t>
  </si>
  <si>
    <t>SO 02.4 - ZTI</t>
  </si>
  <si>
    <t xml:space="preserve">    722 - Zdravotechnika - vnitřní vodovod</t>
  </si>
  <si>
    <t xml:space="preserve">    726 - Zdravotechnika - předstěnové instalace</t>
  </si>
  <si>
    <t xml:space="preserve">    727 - Zdravotechnika - požární ochrana</t>
  </si>
  <si>
    <t>VRN - Vedlejší rozpočtové náklady</t>
  </si>
  <si>
    <t>115101221</t>
  </si>
  <si>
    <t>Čerpání vody na dopravní výšku přes 10 do 25 m průměrný přítok do 500 l/min</t>
  </si>
  <si>
    <t>hod</t>
  </si>
  <si>
    <t>-1246889591</t>
  </si>
  <si>
    <t>Čerpání vody na dopravní výšku přes 10 do 25 m s uvažovaným průměrným přítokem do 500 l/min</t>
  </si>
  <si>
    <t>https://podminky.urs.cz/item/CS_URS_2025_02/115101221</t>
  </si>
  <si>
    <t>132151254</t>
  </si>
  <si>
    <t>Hloubení rýh nezapažených š do 2000 mm v hornině třídy těžitelnosti I skupiny 1 a 2 objem do 500 m3 strojně</t>
  </si>
  <si>
    <t>-1911584645</t>
  </si>
  <si>
    <t>Hloubení nezapažených rýh šířky přes 800 do 2 000 mm strojně s urovnáním dna do předepsaného profilu a spádu v hornině třídy těžitelnosti I skupiny 1 a 2 přes 100 do 500 m3</t>
  </si>
  <si>
    <t>https://podminky.urs.cz/item/CS_URS_2025_02/132151254</t>
  </si>
  <si>
    <t>151101102</t>
  </si>
  <si>
    <t>Zřízení příložného pažení a rozepření stěn rýh hl přes 2 do 4 m</t>
  </si>
  <si>
    <t>1595510148</t>
  </si>
  <si>
    <t>Zřízení pažení a rozepření stěn rýh pro podzemní vedení příložné pro jakoukoliv mezerovitost, hloubky přes 2 do 4 m</t>
  </si>
  <si>
    <t>https://podminky.urs.cz/item/CS_URS_2025_02/151101102</t>
  </si>
  <si>
    <t>151101112</t>
  </si>
  <si>
    <t>Odstranění příložného pažení a rozepření stěn rýh hl přes 2 do 4 m</t>
  </si>
  <si>
    <t>-177452975</t>
  </si>
  <si>
    <t>Odstranění pažení a rozepření stěn rýh pro podzemní vedení s uložením materiálu na vzdálenost do 3 m od kraje výkopu příložné, hloubky přes 2 do 4 m</t>
  </si>
  <si>
    <t>https://podminky.urs.cz/item/CS_URS_2025_02/151101112</t>
  </si>
  <si>
    <t>162211311</t>
  </si>
  <si>
    <t>Vodorovné přemístění výkopku z horniny třídy těžitelnosti I skupiny 1 až 3 stavebním kolečkem do 10 m</t>
  </si>
  <si>
    <t>-197424259</t>
  </si>
  <si>
    <t>Vodorovné přemístění výkopku nebo sypaniny stavebním kolečkem s vyprázdněním kolečka na hromady nebo do dopravního prostředku na vzdálenost do 10 m z horniny třídy těžitelnosti I, skupiny 1 až 3</t>
  </si>
  <si>
    <t>https://podminky.urs.cz/item/CS_URS_2025_02/162211311</t>
  </si>
  <si>
    <t>1275214600</t>
  </si>
  <si>
    <t>171251201</t>
  </si>
  <si>
    <t>Uložení sypaniny na skládky nebo meziskládky</t>
  </si>
  <si>
    <t>1983898241</t>
  </si>
  <si>
    <t>Uložení sypaniny na skládky nebo meziskládky bez hutnění s upravením uložené sypaniny do předepsaného tvaru</t>
  </si>
  <si>
    <t>https://podminky.urs.cz/item/CS_URS_2025_02/171251201</t>
  </si>
  <si>
    <t>1206550979</t>
  </si>
  <si>
    <t>229,92-13,44-60,48</t>
  </si>
  <si>
    <t>1497205405</t>
  </si>
  <si>
    <t>58331200</t>
  </si>
  <si>
    <t>štěrkopísek netříděný</t>
  </si>
  <si>
    <t>-1680396040</t>
  </si>
  <si>
    <t>175111109</t>
  </si>
  <si>
    <t>Příplatek k obsypání potrubí za ruční prohození sypaniny, uložené do 3 m</t>
  </si>
  <si>
    <t>-2032419613</t>
  </si>
  <si>
    <t>Obsypání potrubí ručně Příplatek k ceně za prohození sypaniny</t>
  </si>
  <si>
    <t>https://podminky.urs.cz/item/CS_URS_2025_02/175111109</t>
  </si>
  <si>
    <t>-371978005</t>
  </si>
  <si>
    <t>120*1,0*0,1+12*1,2*0,1</t>
  </si>
  <si>
    <t>452112122</t>
  </si>
  <si>
    <t>Osazení betonových prstenců nebo rámů do malty výšky přes 100 do 200 mm pod poklopy a mříže</t>
  </si>
  <si>
    <t>1705089066</t>
  </si>
  <si>
    <t>Osazení betonových dílců prstenců nebo rámů pod poklopy a mříže do malty, výšky přes 100 do 200 mm</t>
  </si>
  <si>
    <t>https://podminky.urs.cz/item/CS_URS_2025_02/452112122</t>
  </si>
  <si>
    <t>59224130</t>
  </si>
  <si>
    <t>deska betonová přechodová pro tlak kola 5kN 62,5x20x9cm</t>
  </si>
  <si>
    <t>450828951</t>
  </si>
  <si>
    <t>866161003</t>
  </si>
  <si>
    <t>Montáž potrubí předizolovaného ocelového DN 25 vnějšího průměru D 125 mm</t>
  </si>
  <si>
    <t>CS ÚRS 2024 02</t>
  </si>
  <si>
    <t>311061624</t>
  </si>
  <si>
    <t>Montáž potrubí z trub ocelových předizolovaných DN 25, vnějšího průměru D 125 mm</t>
  </si>
  <si>
    <t>https://podminky.urs.cz/item/CS_URS_2024_02/866161003</t>
  </si>
  <si>
    <t>552711050R01</t>
  </si>
  <si>
    <t>potrubí předizolované provedení nerez, délka 6 m, DN 25/125 tl. izol. 43 mm, kolena, spojky</t>
  </si>
  <si>
    <t>1913519189</t>
  </si>
  <si>
    <t>Poznámka k položce:_x000d_
Položka je definována v rámci projektové dokumentace D02.04_ZTI. Zhotovitel při oceňování této položky zahrne veškeré specifikace v rámci Projektové dokumentace a zahrne do kalkulace i doplňkový materiál potřebný pro úplnou funkční dodávku a montáž.</t>
  </si>
  <si>
    <t>866181005</t>
  </si>
  <si>
    <t>Montáž potrubí předizolovaného ocelového DN 40 vnějšího průměru D 140 mm</t>
  </si>
  <si>
    <t>-1679631225</t>
  </si>
  <si>
    <t>Montáž potrubí z trub ocelových předizolovaných DN 40, vnějšího průměru D 140 mm</t>
  </si>
  <si>
    <t>https://podminky.urs.cz/item/CS_URS_2024_02/866181005</t>
  </si>
  <si>
    <t>552711110R01</t>
  </si>
  <si>
    <t>potrubí předizolované provedení nerez , délka 6 m, DN 40/140 tl. izol. 43 mm, kolena, spojky</t>
  </si>
  <si>
    <t>894320247</t>
  </si>
  <si>
    <t>892241111</t>
  </si>
  <si>
    <t>Tlaková zkouška vodou potrubí DN do 80</t>
  </si>
  <si>
    <t>936043087</t>
  </si>
  <si>
    <t>Tlakové zkoušky vodou na potrubí DN do 80</t>
  </si>
  <si>
    <t>https://podminky.urs.cz/item/CS_URS_2025_02/892241111</t>
  </si>
  <si>
    <t>892273122</t>
  </si>
  <si>
    <t>Proplach a dezinfekce vodovodního potrubí DN od 80 do 125</t>
  </si>
  <si>
    <t>-1199864206</t>
  </si>
  <si>
    <t>https://podminky.urs.cz/item/CS_URS_2025_02/892273122</t>
  </si>
  <si>
    <t>894215111</t>
  </si>
  <si>
    <t>Šachtice domovní kanalizační obestavěný prostor do 1,3 m3 se stěnami z betonu s poklopem</t>
  </si>
  <si>
    <t>512541354</t>
  </si>
  <si>
    <t>Šachtice domovní kanalizační (revizní) se stěnami z betonu se základovou deskou (dnem) z betonu, s vyspravením s nerovností, obetonováním potrubí ve stěnách a nade dnem, s cementovým potěrem ve spádu k čisticí vložce, s dodáním a osazením poklopu vel. 500x500 mm obestavěného prostoru do 1,30 m3</t>
  </si>
  <si>
    <t>https://podminky.urs.cz/item/CS_URS_2025_02/894215111</t>
  </si>
  <si>
    <t>1,2*1,2*4,2</t>
  </si>
  <si>
    <t>899204112</t>
  </si>
  <si>
    <t>Osazení mříží litinových včetně rámů a košů na bahno pro třídu zatížení D400, E600</t>
  </si>
  <si>
    <t>-1372218027</t>
  </si>
  <si>
    <t>https://podminky.urs.cz/item/CS_URS_2025_02/899204112</t>
  </si>
  <si>
    <t>55241040</t>
  </si>
  <si>
    <t>mříž litinová 600/40T, 420x620 D400</t>
  </si>
  <si>
    <t>-1755577181</t>
  </si>
  <si>
    <t>899713111</t>
  </si>
  <si>
    <t>Orientační tabulky na sloupku betonovém nebo ocelovém</t>
  </si>
  <si>
    <t>-196033795</t>
  </si>
  <si>
    <t>Orientační tabulky na vodovodních a kanalizačních řadech na sloupku ocelovém nebo betonovém</t>
  </si>
  <si>
    <t>https://podminky.urs.cz/item/CS_URS_2025_02/899713111</t>
  </si>
  <si>
    <t>899721112</t>
  </si>
  <si>
    <t>Signalizační vodič DN přes 150 mm na potrubí</t>
  </si>
  <si>
    <t>1041993612</t>
  </si>
  <si>
    <t>Signalizační vodič na potrubí DN nad 150 mm</t>
  </si>
  <si>
    <t>https://podminky.urs.cz/item/CS_URS_2025_02/899721112</t>
  </si>
  <si>
    <t>899722113</t>
  </si>
  <si>
    <t>Krytí potrubí z plastů výstražnou fólií z PVC přes 25 do 34cm</t>
  </si>
  <si>
    <t>-1507153215</t>
  </si>
  <si>
    <t>Krytí potrubí z plastů výstražnou fólií z PVC šířky přes 25 do 34 cm</t>
  </si>
  <si>
    <t>https://podminky.urs.cz/item/CS_URS_2025_02/899722113</t>
  </si>
  <si>
    <t>899913103</t>
  </si>
  <si>
    <t>Uzavírací manžeta chráničky potrubí DN 25 x 100</t>
  </si>
  <si>
    <t>959462202</t>
  </si>
  <si>
    <t>Koncové uzavírací manžety chrániček DN potrubí x DN chráničky DN 25 x 100</t>
  </si>
  <si>
    <t>https://podminky.urs.cz/item/CS_URS_2025_02/899913103</t>
  </si>
  <si>
    <t>899913121</t>
  </si>
  <si>
    <t>Uzavírací manžeta chráničky potrubí DN 50 x 80</t>
  </si>
  <si>
    <t>579293168</t>
  </si>
  <si>
    <t>Koncové uzavírací manžety chrániček DN potrubí x DN chráničky DN 50 x 80</t>
  </si>
  <si>
    <t>https://podminky.urs.cz/item/CS_URS_2025_02/899913121</t>
  </si>
  <si>
    <t>899913124</t>
  </si>
  <si>
    <t>Uzavírací manžeta chráničky potrubí DN 50 x 200</t>
  </si>
  <si>
    <t>-1066312962</t>
  </si>
  <si>
    <t>Koncové uzavírací manžety chrániček DN potrubí x DN chráničky DN 50 x 200</t>
  </si>
  <si>
    <t>https://podminky.urs.cz/item/CS_URS_2025_02/899913124</t>
  </si>
  <si>
    <t>2861109R1</t>
  </si>
  <si>
    <t>průchodka pro prostup kanalizačního potrubí přes základovou desku pr. 150 -pažnice s 4 násobným pryžovým EPDM těsnícím hřebenem</t>
  </si>
  <si>
    <t>-1867974668</t>
  </si>
  <si>
    <t>2861109R2</t>
  </si>
  <si>
    <t>průchodka pro prostup kanalizačního potrubí přes základovou desku pr. 200 -pažnice s 4 násobným pryžovým EPDM těsnícím hřebenem</t>
  </si>
  <si>
    <t>1749728616</t>
  </si>
  <si>
    <t>2861109R3</t>
  </si>
  <si>
    <t>těsnící vložka pro průchod potrubí k mechanickému utěsnění</t>
  </si>
  <si>
    <t>454293666</t>
  </si>
  <si>
    <t>998018002</t>
  </si>
  <si>
    <t>Přesun hmot pro budovy ruční pro budovy v přes 6 do 12 m</t>
  </si>
  <si>
    <t>-2024162904</t>
  </si>
  <si>
    <t>Přesun hmot pro budovy občanské výstavby, bydlení, výrobu a služby ruční (bez užití mechanizace) vodorovná dopravní vzdálenost do 100 m pro budovy s jakoukoliv nosnou konstrukcí výšky přes 6 do 12 m</t>
  </si>
  <si>
    <t>https://podminky.urs.cz/item/CS_URS_2025_02/998018002</t>
  </si>
  <si>
    <t>11,555+121,186</t>
  </si>
  <si>
    <t>721111112</t>
  </si>
  <si>
    <t>Potrubí kanalizační kameninové hrdlové přechod PVC - kamenina DN 150</t>
  </si>
  <si>
    <t>-89328311</t>
  </si>
  <si>
    <t>Potrubí z kameninových trub přechod PVC - kamenina DN 150</t>
  </si>
  <si>
    <t>https://podminky.urs.cz/item/CS_URS_2025_02/721111112</t>
  </si>
  <si>
    <t>721173401</t>
  </si>
  <si>
    <t>Potrubí kanalizační z PVC SN 4 svodné DN 110</t>
  </si>
  <si>
    <t>937802146</t>
  </si>
  <si>
    <t>Potrubí z trub PVC SN4 svodné (ležaté) DN 110</t>
  </si>
  <si>
    <t>https://podminky.urs.cz/item/CS_URS_2025_02/721173401</t>
  </si>
  <si>
    <t>721173402</t>
  </si>
  <si>
    <t>Potrubí kanalizační z PVC SN 4 svodné DN 125</t>
  </si>
  <si>
    <t>-691921980</t>
  </si>
  <si>
    <t>Potrubí z trub PVC SN4 svodné (ležaté) DN 125</t>
  </si>
  <si>
    <t>https://podminky.urs.cz/item/CS_URS_2025_02/721173402</t>
  </si>
  <si>
    <t>721173403</t>
  </si>
  <si>
    <t>Potrubí kanalizační z PVC SN 4 svodné DN 160</t>
  </si>
  <si>
    <t>-81537252</t>
  </si>
  <si>
    <t>Potrubí z trub PVC SN4 svodné (ležaté) DN 160</t>
  </si>
  <si>
    <t>https://podminky.urs.cz/item/CS_URS_2025_02/721173403</t>
  </si>
  <si>
    <t>721174042</t>
  </si>
  <si>
    <t>Potrubí kanalizační z PP připojovací DN 40</t>
  </si>
  <si>
    <t>-2006890096</t>
  </si>
  <si>
    <t>Potrubí z trub polypropylenových připojovací DN 40</t>
  </si>
  <si>
    <t>https://podminky.urs.cz/item/CS_URS_2025_02/721174042</t>
  </si>
  <si>
    <t>721174043</t>
  </si>
  <si>
    <t>Potrubí kanalizační z PP připojovací DN 50</t>
  </si>
  <si>
    <t>857887209</t>
  </si>
  <si>
    <t>Potrubí z trub polypropylenových připojovací DN 50</t>
  </si>
  <si>
    <t>https://podminky.urs.cz/item/CS_URS_2025_02/721174043</t>
  </si>
  <si>
    <t>721174045</t>
  </si>
  <si>
    <t>Potrubí kanalizační z PP připojovací DN 110</t>
  </si>
  <si>
    <t>1284021939</t>
  </si>
  <si>
    <t>Potrubí z trub polypropylenových připojovací DN 110</t>
  </si>
  <si>
    <t>https://podminky.urs.cz/item/CS_URS_2025_02/721174045</t>
  </si>
  <si>
    <t>721174062</t>
  </si>
  <si>
    <t>Potrubí kanalizační z PP větrací DN 75</t>
  </si>
  <si>
    <t>-226192725</t>
  </si>
  <si>
    <t>Potrubí z trub polypropylenových větrací DN 75</t>
  </si>
  <si>
    <t>https://podminky.urs.cz/item/CS_URS_2025_02/721174062</t>
  </si>
  <si>
    <t>721174063</t>
  </si>
  <si>
    <t>Potrubí kanalizační z PP větrací DN 110</t>
  </si>
  <si>
    <t>1213177704</t>
  </si>
  <si>
    <t>Potrubí z trub polypropylenových větrací DN 110</t>
  </si>
  <si>
    <t>https://podminky.urs.cz/item/CS_URS_2025_02/721174063</t>
  </si>
  <si>
    <t>721175111</t>
  </si>
  <si>
    <t>Potrubí kanalizační z PP odpadní vysoce odhlučněné třívrstvé DN 75</t>
  </si>
  <si>
    <t>-1563997553</t>
  </si>
  <si>
    <t>Potrubí plastové odhlučněné vysoce tlumící třívrstvé odpadní (svislé) DN 75</t>
  </si>
  <si>
    <t>https://podminky.urs.cz/item/CS_URS_2025_02/721175111</t>
  </si>
  <si>
    <t>721175112</t>
  </si>
  <si>
    <t>Potrubí kanalizační z PP odpadní vysoce odhlučněné třívrstvé DN 110</t>
  </si>
  <si>
    <t>464458714</t>
  </si>
  <si>
    <t>Potrubí plastové odhlučněné vysoce tlumící třívrstvé odpadní (svislé) DN 110</t>
  </si>
  <si>
    <t>https://podminky.urs.cz/item/CS_URS_2025_02/721175112</t>
  </si>
  <si>
    <t>721175113</t>
  </si>
  <si>
    <t>Potrubí kanalizační z PP odpadní vysoce odhlučněné třívrstvé DN 125</t>
  </si>
  <si>
    <t>1847299169</t>
  </si>
  <si>
    <t>Potrubí plastové odhlučněné vysoce tlumící třívrstvé odpadní (svislé) DN 125</t>
  </si>
  <si>
    <t>https://podminky.urs.cz/item/CS_URS_2025_02/721175113</t>
  </si>
  <si>
    <t>721175114</t>
  </si>
  <si>
    <t>Potrubí kanalizační z PP odpadní vysoce odhlučněné třívrstvé DN 160</t>
  </si>
  <si>
    <t>589359101</t>
  </si>
  <si>
    <t>Potrubí plastové odhlučněné vysoce tlumící třívrstvé odpadní (svislé) DN 160</t>
  </si>
  <si>
    <t>https://podminky.urs.cz/item/CS_URS_2025_02/721175114</t>
  </si>
  <si>
    <t>721175122</t>
  </si>
  <si>
    <t>Potrubí kanalizační z PP svodné vysoce odhlučněné třívrstvé DN 110</t>
  </si>
  <si>
    <t>-1657773922</t>
  </si>
  <si>
    <t>Potrubí plastové odhlučněné vysoce tlumící třívrstvé svodné (ležaté) DN 110</t>
  </si>
  <si>
    <t>https://podminky.urs.cz/item/CS_URS_2025_02/721175122</t>
  </si>
  <si>
    <t>721175123</t>
  </si>
  <si>
    <t>Potrubí kanalizační z PP svodné vysoce odhlučněné třívrstvé DN 125</t>
  </si>
  <si>
    <t>946446104</t>
  </si>
  <si>
    <t>Potrubí plastové odhlučněné vysoce tlumící třívrstvé svodné (ležaté) DN 125</t>
  </si>
  <si>
    <t>https://podminky.urs.cz/item/CS_URS_2025_02/721175123</t>
  </si>
  <si>
    <t>721211422</t>
  </si>
  <si>
    <t>Vpusť podlahová se svislým odtokem DN 50/75/110 mřížka nerez 138x138</t>
  </si>
  <si>
    <t>55815030</t>
  </si>
  <si>
    <t>Podlahové vpusti se svislým odtokem DN 50/75/110 mřížka nerez 138x138</t>
  </si>
  <si>
    <t>https://podminky.urs.cz/item/CS_URS_2025_02/721211422</t>
  </si>
  <si>
    <t>721211621</t>
  </si>
  <si>
    <t>Vtok dvorní se svislým odtokem a izolační přírubou DN 110/160 mříž litina 226x226</t>
  </si>
  <si>
    <t>-855084413</t>
  </si>
  <si>
    <t>Podlahové vpusti dvorní vtoky (vpusti) se svislým odtokem a izolační přírubou DN 110/160 mříž litina 226x226</t>
  </si>
  <si>
    <t>https://podminky.urs.cz/item/CS_URS_2025_02/721211621</t>
  </si>
  <si>
    <t>721219128</t>
  </si>
  <si>
    <t>Montáž odtokového sprchového žlabu délky do 1050 mm</t>
  </si>
  <si>
    <t>1034955776</t>
  </si>
  <si>
    <t>Odtokové sprchové žlaby montáž odtokových sprchových žlabů ostatních typů délky do 1050 mm</t>
  </si>
  <si>
    <t>https://podminky.urs.cz/item/CS_URS_2025_02/721219128</t>
  </si>
  <si>
    <t>55233202</t>
  </si>
  <si>
    <t>žlab sprchového koutu se zápachovou uzávěrkou š 900mm</t>
  </si>
  <si>
    <t>-1506484256</t>
  </si>
  <si>
    <t>55233208</t>
  </si>
  <si>
    <t>rošt žlabu sprchového koutu dl 900mm</t>
  </si>
  <si>
    <t>1894981380</t>
  </si>
  <si>
    <t>55233212</t>
  </si>
  <si>
    <t>flexi dopojení žlabu sprchového koutu s plastovou matkou G 6/4" DN 40/50</t>
  </si>
  <si>
    <t>-1096871853</t>
  </si>
  <si>
    <t>721233212</t>
  </si>
  <si>
    <t>Střešní vtok polypropylen PP se svěrnou přírubou pro pochozí střechy svislý odtok DN 110</t>
  </si>
  <si>
    <t>-1433278817</t>
  </si>
  <si>
    <t>Střešní vtoky (vpusti) polypropylenové (PP) pro pochůzné střechy s odtokem svislým standardní svěrná příruba DN 110</t>
  </si>
  <si>
    <t>https://podminky.urs.cz/item/CS_URS_2025_02/721233212</t>
  </si>
  <si>
    <t>721259103</t>
  </si>
  <si>
    <t>Montáž šoupátka kalového z litiny DN 80</t>
  </si>
  <si>
    <t>752971650</t>
  </si>
  <si>
    <t>Montáž kalových šoupátek litinových DN 80</t>
  </si>
  <si>
    <t>https://podminky.urs.cz/item/CS_URS_2025_02/721259103</t>
  </si>
  <si>
    <t>721259105</t>
  </si>
  <si>
    <t>Montáž šoupátka kalového z litiny DN 100</t>
  </si>
  <si>
    <t>1039883639</t>
  </si>
  <si>
    <t>Montáž kalových šoupátek litinových DN 100</t>
  </si>
  <si>
    <t>https://podminky.urs.cz/item/CS_URS_2025_02/721259105</t>
  </si>
  <si>
    <t>28614461</t>
  </si>
  <si>
    <t>čistící kus PP kanalizační třívrstvý vysoká zvuková izolace DN 110</t>
  </si>
  <si>
    <t>622716266</t>
  </si>
  <si>
    <t>721259106</t>
  </si>
  <si>
    <t>Montáž šoupátka kalového z litiny DN 125</t>
  </si>
  <si>
    <t>138237811</t>
  </si>
  <si>
    <t>Montáž kalových šoupátek litinových DN 125</t>
  </si>
  <si>
    <t>https://podminky.urs.cz/item/CS_URS_2025_02/721259106</t>
  </si>
  <si>
    <t>28614462</t>
  </si>
  <si>
    <t>čistící kus PP kanalizační třívrstvý vysoká zvuková izolace DN 125</t>
  </si>
  <si>
    <t>-1404308049</t>
  </si>
  <si>
    <t>28614463</t>
  </si>
  <si>
    <t>čistící kus PP kanalizační třívrstvý vysoká zvuková izolace DN 160</t>
  </si>
  <si>
    <t>1294474605</t>
  </si>
  <si>
    <t>28611620</t>
  </si>
  <si>
    <t>čistící kus kanalizace plastové KG DN 160 se 4 šrouby</t>
  </si>
  <si>
    <t>52188068</t>
  </si>
  <si>
    <t>721263123</t>
  </si>
  <si>
    <t>Klapka zpětná polypropylen PP s automatickým a nouzovým uzávěrem DN 160</t>
  </si>
  <si>
    <t>245436858</t>
  </si>
  <si>
    <t>Zpětné klapky z polypropylenu (PP) s automatickým a nouzovým uzávěrem DN 160</t>
  </si>
  <si>
    <t>https://podminky.urs.cz/item/CS_URS_2025_02/721263123</t>
  </si>
  <si>
    <t>721273152</t>
  </si>
  <si>
    <t>Hlavice ventilační polypropylen PP DN 75</t>
  </si>
  <si>
    <t>-1566062485</t>
  </si>
  <si>
    <t>Ventilační hlavice z polypropylenu (PP) DN 75</t>
  </si>
  <si>
    <t>https://podminky.urs.cz/item/CS_URS_2025_02/721273152</t>
  </si>
  <si>
    <t>721273153</t>
  </si>
  <si>
    <t>Hlavice ventilační polypropylen PP DN 110</t>
  </si>
  <si>
    <t>-1423276983</t>
  </si>
  <si>
    <t>Ventilační hlavice z polypropylenu (PP) DN 110</t>
  </si>
  <si>
    <t>https://podminky.urs.cz/item/CS_URS_2025_02/721273153</t>
  </si>
  <si>
    <t>721290111</t>
  </si>
  <si>
    <t>Zkouška těsnosti potrubí kanalizace vodou DN do 125</t>
  </si>
  <si>
    <t>-547698088</t>
  </si>
  <si>
    <t>Zkouška těsnosti kanalizace v objektech vodou do DN 125</t>
  </si>
  <si>
    <t>https://podminky.urs.cz/item/CS_URS_2025_02/721290111</t>
  </si>
  <si>
    <t>721290112</t>
  </si>
  <si>
    <t>Zkouška těsnosti potrubí kanalizace vodou DN 150/DN 200</t>
  </si>
  <si>
    <t>1548358930</t>
  </si>
  <si>
    <t>Zkouška těsnosti kanalizace v objektech vodou DN 150 nebo DN 200</t>
  </si>
  <si>
    <t>https://podminky.urs.cz/item/CS_URS_2025_02/721290112</t>
  </si>
  <si>
    <t>998721122</t>
  </si>
  <si>
    <t>Přesun hmot tonážní pro vnitřní kanalizaci ruční v objektech v přes 6 do 12 m</t>
  </si>
  <si>
    <t>959534323</t>
  </si>
  <si>
    <t>Přesun hmot pro vnitřní kanalizaci stanovený z hmotnosti přesunovaného materiálu vodorovná dopravní vzdálenost do 50 m ruční (bez užití mechanizace) v objektech výšky přes 6 do 12 m</t>
  </si>
  <si>
    <t>https://podminky.urs.cz/item/CS_URS_2025_02/998721122</t>
  </si>
  <si>
    <t>722</t>
  </si>
  <si>
    <t>Zdravotechnika - vnitřní vodovod</t>
  </si>
  <si>
    <t>722110924</t>
  </si>
  <si>
    <t>Potrubí litinové propojení přírubového potrubí DN do 80</t>
  </si>
  <si>
    <t>-2098556340</t>
  </si>
  <si>
    <t>Opravy vodovodního potrubí litinového přírubového propojení dosavadního potrubí do DN 80</t>
  </si>
  <si>
    <t>https://podminky.urs.cz/item/CS_URS_2025_02/722110924</t>
  </si>
  <si>
    <t>722111914</t>
  </si>
  <si>
    <t>Oprava příruba kruhová litinová závitová DN 80</t>
  </si>
  <si>
    <t>-605358066</t>
  </si>
  <si>
    <t>Opravy vodovodního potrubí litinového přírubového příruby kruhové závitové PN 16 DN 80</t>
  </si>
  <si>
    <t>https://podminky.urs.cz/item/CS_URS_2025_02/722111914</t>
  </si>
  <si>
    <t>722130233</t>
  </si>
  <si>
    <t>Potrubí vodovodní ocelové závitové pozinkované svařované běžné DN 25</t>
  </si>
  <si>
    <t>271241018</t>
  </si>
  <si>
    <t>Potrubí z ocelových trubek pozinkovaných závitových svařovaných běžných DN 25</t>
  </si>
  <si>
    <t>https://podminky.urs.cz/item/CS_URS_2025_02/722130233</t>
  </si>
  <si>
    <t>722130235</t>
  </si>
  <si>
    <t>Potrubí vodovodní ocelové závitové pozinkované svařované běžné DN 40</t>
  </si>
  <si>
    <t>704941958</t>
  </si>
  <si>
    <t>Potrubí z ocelových trubek pozinkovaných závitových svařovaných běžných DN 40</t>
  </si>
  <si>
    <t>https://podminky.urs.cz/item/CS_URS_2025_02/722130235</t>
  </si>
  <si>
    <t>722131933</t>
  </si>
  <si>
    <t>Potrubí pozinkované závitové propojení potrubí DN 25</t>
  </si>
  <si>
    <t>163721985</t>
  </si>
  <si>
    <t>Opravy vodovodního potrubí z ocelových trubek pozinkovaných závitových propojení dosavadního potrubí DN 25</t>
  </si>
  <si>
    <t>https://podminky.urs.cz/item/CS_URS_2025_02/722131933</t>
  </si>
  <si>
    <t>722131934</t>
  </si>
  <si>
    <t>Potrubí pozinkované závitové propojení potrubí DN 32</t>
  </si>
  <si>
    <t>25733623</t>
  </si>
  <si>
    <t>Opravy vodovodního potrubí z ocelových trubek pozinkovaných závitových propojení dosavadního potrubí DN 32</t>
  </si>
  <si>
    <t>https://podminky.urs.cz/item/CS_URS_2025_02/722131934</t>
  </si>
  <si>
    <t>722131935</t>
  </si>
  <si>
    <t>Potrubí pozinkované závitové propojení potrubí DN 40</t>
  </si>
  <si>
    <t>1362575268</t>
  </si>
  <si>
    <t>Opravy vodovodního potrubí z ocelových trubek pozinkovaných závitových propojení dosavadního potrubí DN 40</t>
  </si>
  <si>
    <t>https://podminky.urs.cz/item/CS_URS_2025_02/722131935</t>
  </si>
  <si>
    <t>722174022</t>
  </si>
  <si>
    <t>Potrubí vodovodní plastové PPR S2,5 spojované svařováním D 20x3,4 mm</t>
  </si>
  <si>
    <t>1044905357</t>
  </si>
  <si>
    <t>Potrubí z trubek polypropylenových spojovaných svařováním z jednovrstvého PP-R S2,5 (PN 20) D 20/3,4</t>
  </si>
  <si>
    <t>https://podminky.urs.cz/item/CS_URS_2025_02/722174022</t>
  </si>
  <si>
    <t>722174023</t>
  </si>
  <si>
    <t>Potrubí vodovodní plastové PPR S2,5 spojované svařováním D 25x4,2 mm</t>
  </si>
  <si>
    <t>541434680</t>
  </si>
  <si>
    <t>Potrubí z trubek polypropylenových spojovaných svařováním z jednovrstvého PP-R S2,5 (PN 20) D 25/4,2</t>
  </si>
  <si>
    <t>https://podminky.urs.cz/item/CS_URS_2025_02/722174023</t>
  </si>
  <si>
    <t>722174024</t>
  </si>
  <si>
    <t>Potrubí vodovodní plastové PPR S2,5 spojované svařováním D 32x5,4 mm</t>
  </si>
  <si>
    <t>-1768210379</t>
  </si>
  <si>
    <t>Potrubí z trubek polypropylenových spojovaných svařováním z jednovrstvého PP-R S2,5 (PN 20) D 32/5,4</t>
  </si>
  <si>
    <t>https://podminky.urs.cz/item/CS_URS_2025_02/722174024</t>
  </si>
  <si>
    <t>722174025</t>
  </si>
  <si>
    <t>Potrubí vodovodní plastové PPR S2,5 spojované svařováním D 40x6,7 mm</t>
  </si>
  <si>
    <t>-204631666</t>
  </si>
  <si>
    <t>Potrubí z trubek polypropylenových spojovaných svařováním z jednovrstvého PP-R S2,5 (PN 20) D 40/6,7</t>
  </si>
  <si>
    <t>https://podminky.urs.cz/item/CS_URS_2025_02/722174025</t>
  </si>
  <si>
    <t>722174026</t>
  </si>
  <si>
    <t>Potrubí vodovodní plastové PPR svar polyfúze PN 20 D 50x8,4 mm</t>
  </si>
  <si>
    <t>1764264691</t>
  </si>
  <si>
    <t>Potrubí z plastových trubek z polypropylenu PPR svařovaných polyfúzně PN 20 (SDR 6) D 50 x 8,3</t>
  </si>
  <si>
    <t>https://podminky.urs.cz/item/CS_URS_2025_01/722174026</t>
  </si>
  <si>
    <t>7221740R</t>
  </si>
  <si>
    <t>Potrubí vodovodní plastové PPR svar polyfúze PN 20 D 63x10,5 mm</t>
  </si>
  <si>
    <t>1160826812</t>
  </si>
  <si>
    <t>722174072</t>
  </si>
  <si>
    <t>Potrubí vodovodní plastové kompenzační smyčka PPR spojované svařováním D 20x3,4 mm</t>
  </si>
  <si>
    <t>-96833571</t>
  </si>
  <si>
    <t>Potrubí z trubek polypropylenových spojovaných svařováním z vícevrstvého PP-RCT kompenzační smyčky na potrubí (PPR, PP-RCT) D 20/3,4</t>
  </si>
  <si>
    <t>https://podminky.urs.cz/item/CS_URS_2025_02/722174072</t>
  </si>
  <si>
    <t>722174073</t>
  </si>
  <si>
    <t>Potrubí vodovodní plastové kompenzační smyčka PPR spojované svařováním D 25x4,2 mm</t>
  </si>
  <si>
    <t>-688468746</t>
  </si>
  <si>
    <t>Potrubí z trubek polypropylenových spojovaných svařováním z vícevrstvého PP-RCT kompenzační smyčky na potrubí (PPR, PP-RCT) D 25/4,2</t>
  </si>
  <si>
    <t>https://podminky.urs.cz/item/CS_URS_2025_02/722174073</t>
  </si>
  <si>
    <t>722174074</t>
  </si>
  <si>
    <t>Potrubí vodovodní plastové kompenzační smyčka PPR spojované svařováním D 32x5,4 mm</t>
  </si>
  <si>
    <t>-1839490444</t>
  </si>
  <si>
    <t>Potrubí z trubek polypropylenových spojovaných svařováním z vícevrstvého PP-RCT kompenzační smyčky na potrubí (PPR, PP-RCT) D 32/5,4</t>
  </si>
  <si>
    <t>https://podminky.urs.cz/item/CS_URS_2025_02/722174074</t>
  </si>
  <si>
    <t>722174075</t>
  </si>
  <si>
    <t>Potrubí vodovodní plastové kompenzační smyčka PPR spojované svařováním D 40x6,7 mm</t>
  </si>
  <si>
    <t>1639487561</t>
  </si>
  <si>
    <t>Potrubí z trubek polypropylenových spojovaných svařováním z vícevrstvého PP-RCT kompenzační smyčky na potrubí (PPR, PP-RCT) D 40/6,7</t>
  </si>
  <si>
    <t>https://podminky.urs.cz/item/CS_URS_2025_02/722174075</t>
  </si>
  <si>
    <t>722181126</t>
  </si>
  <si>
    <t>Ochrana vodovodního potrubí zvuk tlumícími objímkami DN přes 25 do 50 mm</t>
  </si>
  <si>
    <t>-907476880</t>
  </si>
  <si>
    <t>Ochrana potrubí zvuk tlumícími objímkami DN přes 25 do 50 mm</t>
  </si>
  <si>
    <t>https://podminky.urs.cz/item/CS_URS_2025_02/722181126</t>
  </si>
  <si>
    <t>722181211</t>
  </si>
  <si>
    <t>Ochrana vodovodního potrubí přilepenými termoizolačními trubicemi z PE tl do 6 mm DN do 22 mm</t>
  </si>
  <si>
    <t>1063028916</t>
  </si>
  <si>
    <t>Ochrana potrubí termoizolačními trubicemi z pěnového polyetylenu PE přilepenými v příčných a podélných spojích, tloušťky izolace do 6 mm, vnitřního průměru izolace DN do 22 mm</t>
  </si>
  <si>
    <t>https://podminky.urs.cz/item/CS_URS_2025_02/722181211</t>
  </si>
  <si>
    <t>722181212</t>
  </si>
  <si>
    <t>Ochrana vodovodního potrubí přilepenými termoizolačními trubicemi z PE tl do 6 mm DN přes 22 do 32 mm</t>
  </si>
  <si>
    <t>980938647</t>
  </si>
  <si>
    <t>Ochrana potrubí termoizolačními trubicemi z pěnového polyetylenu PE přilepenými v příčných a podélných spojích, tloušťky izolace do 6 mm, vnitřního průměru izolace DN přes 22 do 32 mm</t>
  </si>
  <si>
    <t>https://podminky.urs.cz/item/CS_URS_2025_02/722181212</t>
  </si>
  <si>
    <t>722181221</t>
  </si>
  <si>
    <t>Ochrana vodovodního potrubí přilepenými termoizolačními trubicemi z PE tl přes 6 do 9 mm DN do 22 mm</t>
  </si>
  <si>
    <t>27911890</t>
  </si>
  <si>
    <t>Ochrana potrubí termoizolačními trubicemi z pěnového polyetylenu PE přilepenými v příčných a podélných spojích, tloušťky izolace přes 6 do 9 mm, vnitřního průměru izolace DN do 22 mm</t>
  </si>
  <si>
    <t>https://podminky.urs.cz/item/CS_URS_2025_02/722181221</t>
  </si>
  <si>
    <t>722181222</t>
  </si>
  <si>
    <t>Ochrana vodovodního potrubí přilepenými termoizolačními trubicemi z PE tl přes 6 do 9 mm DN přes 22 do 45 mm</t>
  </si>
  <si>
    <t>-1969790951</t>
  </si>
  <si>
    <t>Ochrana potrubí termoizolačními trubicemi z pěnového polyetylenu PE přilepenými v příčných a podélných spojích, tloušťky izolace přes 6 do 9 mm, vnitřního průměru izolace DN přes 22 do 45 mm</t>
  </si>
  <si>
    <t>https://podminky.urs.cz/item/CS_URS_2025_02/722181222</t>
  </si>
  <si>
    <t>722181231</t>
  </si>
  <si>
    <t>Ochrana vodovodního potrubí přilepenými termoizolačními trubicemi z PE tl přes 9 do 13 mm DN do 22 mm</t>
  </si>
  <si>
    <t>1931534764</t>
  </si>
  <si>
    <t>Ochrana potrubí termoizolačními trubicemi z pěnového polyetylenu PE přilepenými v příčných a podélných spojích, tloušťky izolace přes 9 do 13 mm, vnitřního průměru izolace DN do 22 mm</t>
  </si>
  <si>
    <t>https://podminky.urs.cz/item/CS_URS_2025_02/722181231</t>
  </si>
  <si>
    <t>722181232</t>
  </si>
  <si>
    <t>Ochrana vodovodního potrubí přilepenými termoizolačními trubicemi z PE tl přes 9 do 13 mm DN přes 22 do 45 mm</t>
  </si>
  <si>
    <t>1462213722</t>
  </si>
  <si>
    <t>Ochrana potrubí termoizolačními trubicemi z pěnového polyetylenu PE přilepenými v příčných a podélných spojích, tloušťky izolace přes 9 do 13 mm, vnitřního průměru izolace DN přes 22 do 45 mm</t>
  </si>
  <si>
    <t>https://podminky.urs.cz/item/CS_URS_2025_02/722181232</t>
  </si>
  <si>
    <t>722181233</t>
  </si>
  <si>
    <t>Ochrana vodovodního potrubí přilepenými termoizolačními trubicemi z PE tl přes 9 do 13 mm DN přes 45 do 63 mm</t>
  </si>
  <si>
    <t>151367519</t>
  </si>
  <si>
    <t>Ochrana potrubí termoizolačními trubicemi z pěnového polyetylenu PE přilepenými v příčných a podélných spojích, tloušťky izolace přes 9 do 13 mm, vnitřního průměru izolace DN přes 45 do 63 mm</t>
  </si>
  <si>
    <t>https://podminky.urs.cz/item/CS_URS_2025_02/722181233</t>
  </si>
  <si>
    <t>722181241</t>
  </si>
  <si>
    <t>Ochrana vodovodního potrubí přilepenými termoizolačními trubicemi z PE tl přes 13 do 20 mm DN do 22 mm</t>
  </si>
  <si>
    <t>-1678512877</t>
  </si>
  <si>
    <t>Ochrana potrubí termoizolačními trubicemi z pěnového polyetylenu PE přilepenými v příčných a podélných spojích, tloušťky izolace přes 13 do 20 mm, vnitřního průměru izolace DN do 22 mm</t>
  </si>
  <si>
    <t>https://podminky.urs.cz/item/CS_URS_2025_02/722181241</t>
  </si>
  <si>
    <t>722181242</t>
  </si>
  <si>
    <t>Ochrana vodovodního potrubí přilepenými termoizolačními trubicemi z PE tl přes 13 do 20 mm DN přes 22 do 45 mm</t>
  </si>
  <si>
    <t>275762225</t>
  </si>
  <si>
    <t>Ochrana potrubí termoizolačními trubicemi z pěnového polyetylenu PE přilepenými v příčných a podélných spojích, tloušťky izolace přes 13 do 20 mm, vnitřního průměru izolace DN přes 22 do 45 mm</t>
  </si>
  <si>
    <t>https://podminky.urs.cz/item/CS_URS_2025_02/722181242</t>
  </si>
  <si>
    <t>722181251</t>
  </si>
  <si>
    <t>Ochrana vodovodního potrubí přilepenými termoizolačními trubicemi z PE tl přes 20 do 25 mm DN do 22 mm</t>
  </si>
  <si>
    <t>-18579389</t>
  </si>
  <si>
    <t>Ochrana potrubí termoizolačními trubicemi z pěnového polyetylenu PE přilepenými v příčných a podélných spojích, tloušťky izolace přes 20 do 25 mm, vnitřního průměru izolace DN do 22 mm</t>
  </si>
  <si>
    <t>https://podminky.urs.cz/item/CS_URS_2025_02/722181251</t>
  </si>
  <si>
    <t>722181252</t>
  </si>
  <si>
    <t>Ochrana vodovodního potrubí přilepenými termoizolačními trubicemi z PE tl přes 20 do 25 mm DN přes 22 do 45 mm</t>
  </si>
  <si>
    <t>-922268338</t>
  </si>
  <si>
    <t>Ochrana potrubí termoizolačními trubicemi z pěnového polyetylenu PE přilepenými v příčných a podélných spojích, tloušťky izolace přes 20 do 25 mm, vnitřního průměru izolace DN přes 22 do 45 mm</t>
  </si>
  <si>
    <t>https://podminky.urs.cz/item/CS_URS_2025_02/722181252</t>
  </si>
  <si>
    <t>722182011</t>
  </si>
  <si>
    <t>Podpůrný žlab pro potrubí D 20</t>
  </si>
  <si>
    <t>2023326991</t>
  </si>
  <si>
    <t>Podpůrný žlab pro potrubí průměru D 20</t>
  </si>
  <si>
    <t>https://podminky.urs.cz/item/CS_URS_2025_02/722182011</t>
  </si>
  <si>
    <t>722182012</t>
  </si>
  <si>
    <t>Podpůrný žlab pro potrubí D 25</t>
  </si>
  <si>
    <t>927493534</t>
  </si>
  <si>
    <t>Podpůrný žlab pro potrubí průměru D 25</t>
  </si>
  <si>
    <t>https://podminky.urs.cz/item/CS_URS_2025_02/722182012</t>
  </si>
  <si>
    <t>722182013</t>
  </si>
  <si>
    <t>Podpůrný žlab pro potrubí D 32</t>
  </si>
  <si>
    <t>807595315</t>
  </si>
  <si>
    <t>Podpůrný žlab pro potrubí průměru D 32</t>
  </si>
  <si>
    <t>https://podminky.urs.cz/item/CS_URS_2025_02/722182013</t>
  </si>
  <si>
    <t>722182014</t>
  </si>
  <si>
    <t>Podpůrný žlab pro potrubí D 40</t>
  </si>
  <si>
    <t>-2009416382</t>
  </si>
  <si>
    <t>Podpůrný žlab pro potrubí průměru D 40</t>
  </si>
  <si>
    <t>https://podminky.urs.cz/item/CS_URS_2025_02/722182014</t>
  </si>
  <si>
    <t>722182015</t>
  </si>
  <si>
    <t>Podpůrný žlab pro potrubí D 50</t>
  </si>
  <si>
    <t>-797160654</t>
  </si>
  <si>
    <t>Podpůrný žlab pro potrubí průměru D 50</t>
  </si>
  <si>
    <t>https://podminky.urs.cz/item/CS_URS_2025_02/722182015</t>
  </si>
  <si>
    <t>722190401</t>
  </si>
  <si>
    <t>Vyvedení a upevnění výpustku DN do 25</t>
  </si>
  <si>
    <t>-1093957591</t>
  </si>
  <si>
    <t>Zřízení přípojek na potrubí vyvedení a upevnění výpustek do DN 25</t>
  </si>
  <si>
    <t>https://podminky.urs.cz/item/CS_URS_2025_02/722190401</t>
  </si>
  <si>
    <t>722190901</t>
  </si>
  <si>
    <t>Uzavření nebo otevření vodovodního potrubí při opravách</t>
  </si>
  <si>
    <t>-623906593</t>
  </si>
  <si>
    <t>Opravy ostatní uzavření nebo otevření vodovodního potrubí při opravách včetně vypuštění a napuštění</t>
  </si>
  <si>
    <t>https://podminky.urs.cz/item/CS_URS_2025_02/722190901</t>
  </si>
  <si>
    <t>722219102</t>
  </si>
  <si>
    <t>Montáž armatur vodovodních přírubových DN 50 ostatní typ</t>
  </si>
  <si>
    <t>2113558202</t>
  </si>
  <si>
    <t>Armatury přírubové montáž vodovodních armatur přírubových ostatních typů DN 50</t>
  </si>
  <si>
    <t>https://podminky.urs.cz/item/CS_URS_2025_02/722219102</t>
  </si>
  <si>
    <t>42245320</t>
  </si>
  <si>
    <t>ventil redukční šedá litina (T 79 157 616) PN16 T 70°C s manometrem DN 50</t>
  </si>
  <si>
    <t>-1419871839</t>
  </si>
  <si>
    <t>722220152</t>
  </si>
  <si>
    <t>Nástěnka závitová plastová PPR PN 20 DN 20 x G 1/2"</t>
  </si>
  <si>
    <t>-2051960913</t>
  </si>
  <si>
    <t>Armatury s jedním závitem nástěnky plastové (PPR) PN 20 (SDR 6) DN 20 x G 1/2"</t>
  </si>
  <si>
    <t>https://podminky.urs.cz/item/CS_URS_2025_02/722220152</t>
  </si>
  <si>
    <t>722220153</t>
  </si>
  <si>
    <t>Nástěnka závitová plastová PPR PN 20 DN 25 x G 3/4"</t>
  </si>
  <si>
    <t>-385795005</t>
  </si>
  <si>
    <t>Armatury s jedním závitem nástěnky plastové (PPR) PN 20 (SDR 6) DN 25 x G 3/4"</t>
  </si>
  <si>
    <t>https://podminky.urs.cz/item/CS_URS_2025_02/722220153</t>
  </si>
  <si>
    <t>722220161</t>
  </si>
  <si>
    <t>Nástěnný komplet plastový PPR PN 20 DN 20 x G 1/2"</t>
  </si>
  <si>
    <t>-1498381067</t>
  </si>
  <si>
    <t>Armatury s jedním závitem nástěnky plastové (PPR) PN 20 (SDR 6) DN 20 x G 1/2" (nástěnný komplet)</t>
  </si>
  <si>
    <t>https://podminky.urs.cz/item/CS_URS_2025_02/722220161</t>
  </si>
  <si>
    <t>722224115</t>
  </si>
  <si>
    <t>Kohout plnicí nebo vypouštěcí G 1/2" PN 10 s jedním závitem</t>
  </si>
  <si>
    <t>-487725663</t>
  </si>
  <si>
    <t>Armatury s jedním závitem kohouty plnicí a vypouštěcí PN 10 G 1/2"</t>
  </si>
  <si>
    <t>https://podminky.urs.cz/item/CS_URS_2025_02/722224115</t>
  </si>
  <si>
    <t>722229102</t>
  </si>
  <si>
    <t>Montáž vodovodních armatur s jedním závitem G 3/4" ostatní typ</t>
  </si>
  <si>
    <t>2058913048</t>
  </si>
  <si>
    <t>Armatury s jedním závitem montáž vodovodních armatur s jedním závitem ostatních typů G 3/4"</t>
  </si>
  <si>
    <t>https://podminky.urs.cz/item/CS_URS_2025_02/722229102</t>
  </si>
  <si>
    <t>551118450</t>
  </si>
  <si>
    <t>ventil zahradní mosazný s hadicovou přípojkou 1"</t>
  </si>
  <si>
    <t>1017621849</t>
  </si>
  <si>
    <t>722231076</t>
  </si>
  <si>
    <t>Ventil zpětný mosazný G 6/4" PN 10 do 110°C se dvěma závity</t>
  </si>
  <si>
    <t>-883410443</t>
  </si>
  <si>
    <t>Armatury se dvěma závity ventily zpětné mosazné PN 10 do 110°C G 6/4"</t>
  </si>
  <si>
    <t>https://podminky.urs.cz/item/CS_URS_2025_02/722231076</t>
  </si>
  <si>
    <t>722231077</t>
  </si>
  <si>
    <t>Ventil zpětný mosazný G 2" PN 10 do 110°C se dvěma závity</t>
  </si>
  <si>
    <t>-1701327774</t>
  </si>
  <si>
    <t>Armatury se dvěma závity ventily zpětné mosazné PN 10 do 110°C G 2"</t>
  </si>
  <si>
    <t>https://podminky.urs.cz/item/CS_URS_2025_02/722231077</t>
  </si>
  <si>
    <t>722232122</t>
  </si>
  <si>
    <t>Kohout kulový přímý G 1/2" PN 42 do 185°C plnoprůtokový vnitřní závit</t>
  </si>
  <si>
    <t>-1327870289</t>
  </si>
  <si>
    <t>Armatury se dvěma závity kulové kohouty PN 42 do 185 °C plnoprůtokové vnitřní závit G 1/2"</t>
  </si>
  <si>
    <t>https://podminky.urs.cz/item/CS_URS_2025_02/722232122</t>
  </si>
  <si>
    <t>722232123</t>
  </si>
  <si>
    <t>Kohout kulový přímý G 3/4" PN 42 do 185°C plnoprůtokový vnitřní závit</t>
  </si>
  <si>
    <t>187162084</t>
  </si>
  <si>
    <t>Armatury se dvěma závity kulové kohouty PN 42 do 185 °C plnoprůtokové vnitřní závit G 3/4"</t>
  </si>
  <si>
    <t>https://podminky.urs.cz/item/CS_URS_2025_02/722232123</t>
  </si>
  <si>
    <t>722232124</t>
  </si>
  <si>
    <t>Kohout kulový přímý G 1" PN 42 do 185°C plnoprůtokový vnitřní závit</t>
  </si>
  <si>
    <t>-664416078</t>
  </si>
  <si>
    <t>Armatury se dvěma závity kulové kohouty PN 42 do 185 °C plnoprůtokové vnitřní závit G 1"</t>
  </si>
  <si>
    <t>https://podminky.urs.cz/item/CS_URS_2025_02/722232124</t>
  </si>
  <si>
    <t>722232125</t>
  </si>
  <si>
    <t>Kohout kulový přímý G 5/4" PN 42 do 185°C plnoprůtokový vnitřní závit</t>
  </si>
  <si>
    <t>-1312785913</t>
  </si>
  <si>
    <t>Armatury se dvěma závity kulové kohouty PN 42 do 185 °C plnoprůtokové vnitřní závit G 5/4"</t>
  </si>
  <si>
    <t>https://podminky.urs.cz/item/CS_URS_2025_02/722232125</t>
  </si>
  <si>
    <t>722232126</t>
  </si>
  <si>
    <t>Kohout kulový přímý G 6/4" PN 42 do 185°C plnoprůtokový vnitřní závit</t>
  </si>
  <si>
    <t>636395531</t>
  </si>
  <si>
    <t>Armatury se dvěma závity kulové kohouty PN 42 do 185 °C plnoprůtokové vnitřní závit G 6/4"</t>
  </si>
  <si>
    <t>https://podminky.urs.cz/item/CS_URS_2025_02/722232126</t>
  </si>
  <si>
    <t>722232127</t>
  </si>
  <si>
    <t>Kohout kulový přímý G 2" PN 42 do 185°C plnoprůtokový vnitřní závit</t>
  </si>
  <si>
    <t>-1248431636</t>
  </si>
  <si>
    <t>Armatury se dvěma závity kulové kohouty PN 42 do 185 °C plnoprůtokové vnitřní závit G 2"</t>
  </si>
  <si>
    <t>https://podminky.urs.cz/item/CS_URS_2025_02/722232127</t>
  </si>
  <si>
    <t>722234268</t>
  </si>
  <si>
    <t>Filtr mosazný G 2" PN 20 do 80°C s 2x vnitřním závitem</t>
  </si>
  <si>
    <t>-1816079446</t>
  </si>
  <si>
    <t>Armatury se dvěma závity filtry mosazný PN 20 do 80 °C G 2"</t>
  </si>
  <si>
    <t>https://podminky.urs.cz/item/CS_URS_2025_02/722234268</t>
  </si>
  <si>
    <t>722239101</t>
  </si>
  <si>
    <t>Montáž armatur vodovodních se dvěma závity G 1/2"</t>
  </si>
  <si>
    <t>1101601478</t>
  </si>
  <si>
    <t>Armatury se dvěma závity montáž vodovodních armatur se dvěma závity ostatních typů G 1/2"</t>
  </si>
  <si>
    <t>https://podminky.urs.cz/item/CS_URS_2025_02/722239101</t>
  </si>
  <si>
    <t>422107700R01</t>
  </si>
  <si>
    <t xml:space="preserve">ventil regulační  DN15, termostatický s možností termické desinfekce</t>
  </si>
  <si>
    <t>-1283456928</t>
  </si>
  <si>
    <t>484880350</t>
  </si>
  <si>
    <t>směšovač teplé vody termostatický, včetně zpětných klapech DN 15</t>
  </si>
  <si>
    <t>-308932621</t>
  </si>
  <si>
    <t>38832813</t>
  </si>
  <si>
    <t>teploměr rovný dvojkovový lakovaný 0°až 200° dl 160mm</t>
  </si>
  <si>
    <t>1481249387</t>
  </si>
  <si>
    <t>722239103</t>
  </si>
  <si>
    <t>Montáž armatur vodovodních se dvěma závity G 1"</t>
  </si>
  <si>
    <t>-369076573</t>
  </si>
  <si>
    <t>Armatury se dvěma závity montáž vodovodních armatur se dvěma závity ostatních typů G 1"</t>
  </si>
  <si>
    <t>https://podminky.urs.cz/item/CS_URS_2025_02/722239103</t>
  </si>
  <si>
    <t>551453110</t>
  </si>
  <si>
    <t>směšovací ventil skupinový pro 3 sprchy hlavové DN25 se zpětnými klapkami</t>
  </si>
  <si>
    <t>245337641</t>
  </si>
  <si>
    <t>722250143</t>
  </si>
  <si>
    <t>Hydrantový systém s tvarově stálou hadicí D 25 x 30 m prosklený</t>
  </si>
  <si>
    <t>-1049147613</t>
  </si>
  <si>
    <t>Požární příslušenství a armatury hydrantový systém s tvarově stálou hadicí prosklený D 25 x 30 m</t>
  </si>
  <si>
    <t>https://podminky.urs.cz/item/CS_URS_2025_02/722250143</t>
  </si>
  <si>
    <t>722262302</t>
  </si>
  <si>
    <t>Vodoměr závitový vícevtokový mokroběžný do 40°C G 5/4"x 150 mm Qn 6 m3/h vertikální</t>
  </si>
  <si>
    <t>-1179745020</t>
  </si>
  <si>
    <t>Vodoměry pro vodu do 40°C závitové vertikální vícevtokové mokroběžné G 5/4"x 150 mm Qn 6</t>
  </si>
  <si>
    <t>https://podminky.urs.cz/item/CS_URS_2025_02/722262302</t>
  </si>
  <si>
    <t>722290226</t>
  </si>
  <si>
    <t>Zkouška těsnosti vodovodního potrubí závitového DN do 50</t>
  </si>
  <si>
    <t>-691732560</t>
  </si>
  <si>
    <t>Zkoušky, proplach a desinfekce vodovodního potrubí zkoušky těsnosti vodovodního potrubí závitového do DN 50</t>
  </si>
  <si>
    <t>https://podminky.urs.cz/item/CS_URS_2025_02/722290226</t>
  </si>
  <si>
    <t>722290234</t>
  </si>
  <si>
    <t>Proplach a dezinfekce vodovodního potrubí DN do 80</t>
  </si>
  <si>
    <t>274760014</t>
  </si>
  <si>
    <t>Zkoušky, proplach a desinfekce vodovodního potrubí proplach a desinfekce vodovodního potrubí do DN 80</t>
  </si>
  <si>
    <t>https://podminky.urs.cz/item/CS_URS_2025_02/722290234</t>
  </si>
  <si>
    <t>998722122</t>
  </si>
  <si>
    <t>Přesun hmot tonážní pro vnitřní vodovod ruční v objektech v přes 6 do 12 m</t>
  </si>
  <si>
    <t>1099530714</t>
  </si>
  <si>
    <t>Přesun hmot pro vnitřní vodovod stanovený z hmotnosti přesunovaného materiálu vodorovná dopravní vzdálenost do 50 m ruční (bez užití mechanizace) v objektech výšky přes 6 do 12 m</t>
  </si>
  <si>
    <t>https://podminky.urs.cz/item/CS_URS_2025_02/998722122</t>
  </si>
  <si>
    <t>725119125</t>
  </si>
  <si>
    <t>Montáž klozetových mís závěsných na nosné stěny</t>
  </si>
  <si>
    <t>718618942</t>
  </si>
  <si>
    <t>Zařízení záchodů montáž klozetových mís závěsných na nosné stěny</t>
  </si>
  <si>
    <t>https://podminky.urs.cz/item/CS_URS_2025_02/725119125</t>
  </si>
  <si>
    <t>64236021</t>
  </si>
  <si>
    <t>klozet keramický bílý závěsný hluboké splachování 490x360x350mm</t>
  </si>
  <si>
    <t>-1707217306</t>
  </si>
  <si>
    <t>64236051</t>
  </si>
  <si>
    <t>klozet keramický bílý závěsný hluboké splachování pro handicapované</t>
  </si>
  <si>
    <t>-691454355</t>
  </si>
  <si>
    <t>55167381</t>
  </si>
  <si>
    <t>sedátko klozetové duroplastové bílé s poklopem</t>
  </si>
  <si>
    <t>-2137795841</t>
  </si>
  <si>
    <t>725129102</t>
  </si>
  <si>
    <t>Montáž pisoáru s automatickým splachováním</t>
  </si>
  <si>
    <t>-2145141367</t>
  </si>
  <si>
    <t>Pisoárové záchodky montáž ostatních typů automatických</t>
  </si>
  <si>
    <t>https://podminky.urs.cz/item/CS_URS_2025_02/725129102</t>
  </si>
  <si>
    <t>64251341</t>
  </si>
  <si>
    <t>pisoár keramický s automatickým teplotním splachovačem</t>
  </si>
  <si>
    <t>1467045519</t>
  </si>
  <si>
    <t>725219102</t>
  </si>
  <si>
    <t>Montáž umyvadla připevněného na šrouby do zdiva</t>
  </si>
  <si>
    <t>-281098625</t>
  </si>
  <si>
    <t>Umyvadla montáž umyvadel ostatních typů na šrouby</t>
  </si>
  <si>
    <t>https://podminky.urs.cz/item/CS_URS_2025_02/725219102</t>
  </si>
  <si>
    <t>64211032</t>
  </si>
  <si>
    <t>umyvadlo keramické závěsné bílé 600x450mm</t>
  </si>
  <si>
    <t>-1201223006</t>
  </si>
  <si>
    <t>64211034</t>
  </si>
  <si>
    <t>kryt sifonu (polosloup) umyvadla keramický bílý</t>
  </si>
  <si>
    <t>-1420283258</t>
  </si>
  <si>
    <t>64211023</t>
  </si>
  <si>
    <t>umyvadlo keramické závěsné bezbariérové bílé 640x550mm</t>
  </si>
  <si>
    <t>2066773211</t>
  </si>
  <si>
    <t>725239101</t>
  </si>
  <si>
    <t>Montáž bidetů bez výtokových armatur ostatní typ</t>
  </si>
  <si>
    <t>1757550875</t>
  </si>
  <si>
    <t>Bidety montáž ostatních typů</t>
  </si>
  <si>
    <t>https://podminky.urs.cz/item/CS_URS_2025_02/725239101</t>
  </si>
  <si>
    <t>642404200</t>
  </si>
  <si>
    <t>bidet keramický závěsný barevný</t>
  </si>
  <si>
    <t>97776839</t>
  </si>
  <si>
    <t>725241901</t>
  </si>
  <si>
    <t>Montáž vaničky sprchové</t>
  </si>
  <si>
    <t>-988530296</t>
  </si>
  <si>
    <t>Sprchové vaničky montáž sprchových vaniček</t>
  </si>
  <si>
    <t>https://podminky.urs.cz/item/CS_URS_2025_02/725241901</t>
  </si>
  <si>
    <t>642938520</t>
  </si>
  <si>
    <t>vanička sprchová 1000x1000, sada upevnění, materiál litá nebo keramika,</t>
  </si>
  <si>
    <t>1047269304</t>
  </si>
  <si>
    <t>725339111</t>
  </si>
  <si>
    <t>Montáž výlevky</t>
  </si>
  <si>
    <t>1681064567</t>
  </si>
  <si>
    <t>Výlevky montáž výlevky</t>
  </si>
  <si>
    <t>https://podminky.urs.cz/item/CS_URS_2025_02/725339111</t>
  </si>
  <si>
    <t>642711010</t>
  </si>
  <si>
    <t>výlevka keramická bílá</t>
  </si>
  <si>
    <t>CS ÚRS 2024 01</t>
  </si>
  <si>
    <t>-649375033</t>
  </si>
  <si>
    <t>642940050</t>
  </si>
  <si>
    <t xml:space="preserve">vanička keramická pedikérská  bílá</t>
  </si>
  <si>
    <t>-463112347</t>
  </si>
  <si>
    <t>725813111</t>
  </si>
  <si>
    <t>Ventil rohový bez připojovací trubičky nebo flexi hadičky G 1/2"</t>
  </si>
  <si>
    <t>532193984</t>
  </si>
  <si>
    <t>Ventily rohové bez připojovací trubičky nebo flexi hadičky G 1/2"</t>
  </si>
  <si>
    <t>https://podminky.urs.cz/item/CS_URS_2025_02/725813111</t>
  </si>
  <si>
    <t>725813112</t>
  </si>
  <si>
    <t>Ventil rohový pračkový G 3/4"</t>
  </si>
  <si>
    <t>-651185435</t>
  </si>
  <si>
    <t>Ventily rohové bez připojovací trubičky nebo flexi hadičky pračkové G 3/4"</t>
  </si>
  <si>
    <t>https://podminky.urs.cz/item/CS_URS_2025_02/725813112</t>
  </si>
  <si>
    <t>725829101</t>
  </si>
  <si>
    <t>Montáž baterie nástěnné dřezové pákové a klasické</t>
  </si>
  <si>
    <t>1203873552</t>
  </si>
  <si>
    <t>Baterie dřezové montáž ostatních typů nástěnných pákových nebo klasických</t>
  </si>
  <si>
    <t>https://podminky.urs.cz/item/CS_URS_2025_02/725829101</t>
  </si>
  <si>
    <t>551431690</t>
  </si>
  <si>
    <t xml:space="preserve">baterie dřezová páková  nástěnná s ústím 300 mm</t>
  </si>
  <si>
    <t>-1904992132</t>
  </si>
  <si>
    <t>725829121</t>
  </si>
  <si>
    <t>Montáž baterie umyvadlové nástěnné pákové a klasické ostatní typ</t>
  </si>
  <si>
    <t>-713355609</t>
  </si>
  <si>
    <t>Baterie umyvadlové montáž ostatních typů nástěnných pákových nebo klasických</t>
  </si>
  <si>
    <t>https://podminky.urs.cz/item/CS_URS_2025_02/725829121</t>
  </si>
  <si>
    <t>551456140</t>
  </si>
  <si>
    <t>baterie umyvadlová nástěnná páková 150 mm chrom</t>
  </si>
  <si>
    <t>1264620153</t>
  </si>
  <si>
    <t>725829131</t>
  </si>
  <si>
    <t>Montáž baterie umyvadlové stojánkové G 1/2" ostatní typ</t>
  </si>
  <si>
    <t>231025779</t>
  </si>
  <si>
    <t>Baterie umyvadlové montáž ostatních typů stojánkových G 1/2"</t>
  </si>
  <si>
    <t>https://podminky.urs.cz/item/CS_URS_2025_02/725829131</t>
  </si>
  <si>
    <t>551440040</t>
  </si>
  <si>
    <t>baterie umyvadlová páková s otvíráním odpadu</t>
  </si>
  <si>
    <t>928251762</t>
  </si>
  <si>
    <t>725829141</t>
  </si>
  <si>
    <t>Montáž baterie bidetové stojánkové soupravy pákové ostatní typ</t>
  </si>
  <si>
    <t>261451711</t>
  </si>
  <si>
    <t>Baterie bidetové montáž ostatních typů stojánkových pákových souprav</t>
  </si>
  <si>
    <t>https://podminky.urs.cz/item/CS_URS_2025_02/725829141</t>
  </si>
  <si>
    <t>551455570</t>
  </si>
  <si>
    <t>baterie bidetová páková s otvíráním odpadu</t>
  </si>
  <si>
    <t>-908258665</t>
  </si>
  <si>
    <t>725841332</t>
  </si>
  <si>
    <t>Baterie sprchová podomítková s přepínačem a pohyblivým držákem</t>
  </si>
  <si>
    <t>1939655146</t>
  </si>
  <si>
    <t>Baterie sprchové podomítkové (zápustné) s přepínačem a pohyblivým držákem</t>
  </si>
  <si>
    <t>https://podminky.urs.cz/item/CS_URS_2025_02/725841332</t>
  </si>
  <si>
    <t>725849411</t>
  </si>
  <si>
    <t>Montáž baterie sprchové nástěnná s nastavitelnou výškou sprchy</t>
  </si>
  <si>
    <t>1508799375</t>
  </si>
  <si>
    <t>Baterie sprchové montáž nástěnných baterií s nastavitelnou výškou sprchy</t>
  </si>
  <si>
    <t>https://podminky.urs.cz/item/CS_URS_2025_02/725849411</t>
  </si>
  <si>
    <t>551455220</t>
  </si>
  <si>
    <t>baterie sprchová automatická pro tepelně upravenou vodu</t>
  </si>
  <si>
    <t>345880799</t>
  </si>
  <si>
    <t>551455090</t>
  </si>
  <si>
    <t>sprchová hlavice 3/4"</t>
  </si>
  <si>
    <t>-1783473743</t>
  </si>
  <si>
    <t>998725122</t>
  </si>
  <si>
    <t>Přesun hmot tonážní pro zařizovací předměty ruční v objektech v přes 6 do 12 m</t>
  </si>
  <si>
    <t>279727230</t>
  </si>
  <si>
    <t>Přesun hmot pro zařizovací předměty stanovený z hmotnosti přesunovaného materiálu vodorovná dopravní vzdálenost do 50 m ruční (bez užití mechanizace) v objektech výšky přes 6 do 12 m</t>
  </si>
  <si>
    <t>https://podminky.urs.cz/item/CS_URS_2025_02/998725122</t>
  </si>
  <si>
    <t>726</t>
  </si>
  <si>
    <t>Zdravotechnika - předstěnové instalace</t>
  </si>
  <si>
    <t>726131001</t>
  </si>
  <si>
    <t>Instalační předstěna pro umyvadlo do v 1120 mm se stojánkovou baterií do lehkých stěn s kovovou kcí</t>
  </si>
  <si>
    <t>1123039148</t>
  </si>
  <si>
    <t>Předstěnové instalační systémy do lehkých stěn s kovovou konstrukcí pro umyvadla stavební výšky do 1120 mm se stojánkovou baterií</t>
  </si>
  <si>
    <t>https://podminky.urs.cz/item/CS_URS_2025_02/726131001</t>
  </si>
  <si>
    <t>726131002</t>
  </si>
  <si>
    <t>Instalační předstěna pro umyvadlo do v 1120 mm pro tělesně postižené do lehkých stěn s kovovou kcí</t>
  </si>
  <si>
    <t>-1035495960</t>
  </si>
  <si>
    <t>Předstěnové instalační systémy do lehkých stěn s kovovou konstrukcí pro umyvadla stavební výšky do 1120 mm pro tělesně postižené</t>
  </si>
  <si>
    <t>https://podminky.urs.cz/item/CS_URS_2025_02/726131002</t>
  </si>
  <si>
    <t>726131011</t>
  </si>
  <si>
    <t>Instalační předstěna pro bidet v 1120 mm do lehkých stěn s kovovou kcí</t>
  </si>
  <si>
    <t>-1999553886</t>
  </si>
  <si>
    <t>Předstěnové instalační systémy do lehkých stěn s kovovou konstrukcí pro bidety stavební výška 1120 mm</t>
  </si>
  <si>
    <t>https://podminky.urs.cz/item/CS_URS_2025_02/726131011</t>
  </si>
  <si>
    <t>726131021</t>
  </si>
  <si>
    <t>Instalační předstěna pro pisoár v 1300 mm do lehkých stěn s kovovou kcí</t>
  </si>
  <si>
    <t>-517239573</t>
  </si>
  <si>
    <t>Předstěnové instalační systémy do lehkých stěn s kovovou konstrukcí pro pisoáry stavební výška 1300 mm</t>
  </si>
  <si>
    <t>https://podminky.urs.cz/item/CS_URS_2025_02/726131021</t>
  </si>
  <si>
    <t>726131041</t>
  </si>
  <si>
    <t>Instalační předstěna pro klozet závěsný v 1120 mm s ovládáním zepředu do lehkých stěn s kovovou kcí</t>
  </si>
  <si>
    <t>1456215018</t>
  </si>
  <si>
    <t>Předstěnové instalační systémy do lehkých stěn s kovovou konstrukcí pro závěsné klozety ovládání zepředu, stavební výšky 1120 mm</t>
  </si>
  <si>
    <t>https://podminky.urs.cz/item/CS_URS_2025_02/726131041</t>
  </si>
  <si>
    <t>726131043</t>
  </si>
  <si>
    <t>Instalační předstěna pro klozet závěsný v 1120 mm s ovládáním zepředu pro postižené do stěn s kov kcí</t>
  </si>
  <si>
    <t>1215164016</t>
  </si>
  <si>
    <t>Předstěnové instalační systémy do lehkých stěn s kovovou konstrukcí pro závěsné klozety ovládání zepředu, stavební výšky 1120 mm pro tělesně postižené</t>
  </si>
  <si>
    <t>https://podminky.urs.cz/item/CS_URS_2025_02/726131043</t>
  </si>
  <si>
    <t>726191001</t>
  </si>
  <si>
    <t>Zvukoizolační souprava pro klozet a bidet</t>
  </si>
  <si>
    <t>-1155432517</t>
  </si>
  <si>
    <t>Ostatní příslušenství instalačních systémů zvukoizolační souprava pro WC a bidet</t>
  </si>
  <si>
    <t>https://podminky.urs.cz/item/CS_URS_2025_02/726191001</t>
  </si>
  <si>
    <t>998726132</t>
  </si>
  <si>
    <t>Přesun hmot tonážní pro instalační prefabrikáty ruční v objektech v přes 6 do 12 m</t>
  </si>
  <si>
    <t>472215673</t>
  </si>
  <si>
    <t>Přesun hmot pro instalační prefabrikáty stanovený z hmotnosti přesunovaného materiálu vodorovná dopravní vzdálenost do 50 m ruční (bez užití mechanizace) v objektech výšky přes 6 m do 12 m</t>
  </si>
  <si>
    <t>https://podminky.urs.cz/item/CS_URS_2025_02/998726132</t>
  </si>
  <si>
    <t>727</t>
  </si>
  <si>
    <t>Zdravotechnika - požární ochrana</t>
  </si>
  <si>
    <t>727111005</t>
  </si>
  <si>
    <t>Trubní ucpávka ocelového potrubí bez izolace DN 80 stěnou tl 100 mm požární odolnost EI 120</t>
  </si>
  <si>
    <t>-388359341</t>
  </si>
  <si>
    <t>Protipožární trubní ucpávky ocelového potrubí bez izolace prostup stěnou tloušťky 100 mm požární odolnost EI 120 DN 80</t>
  </si>
  <si>
    <t>https://podminky.urs.cz/item/CS_URS_2025_02/727111005</t>
  </si>
  <si>
    <t>727111006</t>
  </si>
  <si>
    <t>Trubní ucpávka ocelového potrubí bez izolace DN 100 stěnou tl 100 mm požární odolnost EI 120</t>
  </si>
  <si>
    <t>-1286327725</t>
  </si>
  <si>
    <t>Protipožární trubní ucpávky ocelového potrubí bez izolace prostup stěnou tloušťky 100 mm požární odolnost EI 120 DN 100</t>
  </si>
  <si>
    <t>https://podminky.urs.cz/item/CS_URS_2025_02/727111006</t>
  </si>
  <si>
    <t>727111007</t>
  </si>
  <si>
    <t>Trubní ucpávka ocelového potrubí bez izolace DN 125 stěnou tl 100 mm požární odolnost EI 120</t>
  </si>
  <si>
    <t>-100898498</t>
  </si>
  <si>
    <t>Protipožární trubní ucpávky ocelového potrubí bez izolace prostup stěnou tloušťky 100 mm požární odolnost EI 120 DN 125</t>
  </si>
  <si>
    <t>https://podminky.urs.cz/item/CS_URS_2025_02/727111007</t>
  </si>
  <si>
    <t>767995111</t>
  </si>
  <si>
    <t>Montáž atypických zámečnických konstrukcí hmotnosti přes 3 do 5 kg</t>
  </si>
  <si>
    <t>1443864089</t>
  </si>
  <si>
    <t>Montáž ostatních atypických zámečnických konstrukcí hmotnosti přes 3 do 5 kg</t>
  </si>
  <si>
    <t>https://podminky.urs.cz/item/CS_URS_2025_02/767995111</t>
  </si>
  <si>
    <t>423928880</t>
  </si>
  <si>
    <t xml:space="preserve">konzola lištová 41/41/2,5 - 820  otvor 13x18 mm</t>
  </si>
  <si>
    <t>-795295756</t>
  </si>
  <si>
    <t>423929120</t>
  </si>
  <si>
    <t>spojka prodlužovací šestihranná M 12 x 35</t>
  </si>
  <si>
    <t>248420945</t>
  </si>
  <si>
    <t>423929340</t>
  </si>
  <si>
    <t>vrut závěsný M 10 x 180</t>
  </si>
  <si>
    <t>1991775151</t>
  </si>
  <si>
    <t>423929430</t>
  </si>
  <si>
    <t>šroub listový M 10 x 40</t>
  </si>
  <si>
    <t>1795954848</t>
  </si>
  <si>
    <t>998767122</t>
  </si>
  <si>
    <t>Přesun hmot tonážní pro zámečnické konstrukce ruční v objektech v přes 6 do 12 m</t>
  </si>
  <si>
    <t>-1263520776</t>
  </si>
  <si>
    <t>Přesun hmot pro zámečnické konstrukce stanovený z hmotnosti přesunovaného materiálu vodorovná dopravní vzdálenost do 50 m ruční (bez užití mechanizace) v objektech výšky přes 6 do 12 m</t>
  </si>
  <si>
    <t>https://podminky.urs.cz/item/CS_URS_2025_02/998767122</t>
  </si>
  <si>
    <t>783124520</t>
  </si>
  <si>
    <t>Nátěry syntetické OK středních "B" barva standardní dvojnásobné a 1x email</t>
  </si>
  <si>
    <t>-814116892</t>
  </si>
  <si>
    <t>VRN</t>
  </si>
  <si>
    <t>Vedlejší rozpočtové náklady</t>
  </si>
  <si>
    <t>043002000</t>
  </si>
  <si>
    <t>Zkoušky a ostatní měření</t>
  </si>
  <si>
    <t>-919950898</t>
  </si>
  <si>
    <t>https://podminky.urs.cz/item/CS_URS_2025_02/043002000</t>
  </si>
  <si>
    <t>SO 02.5 - VZT</t>
  </si>
  <si>
    <t xml:space="preserve">1 - Větrání centrálních šaten                                                                           </t>
  </si>
  <si>
    <t>2 - Větrání hygienického zázemí</t>
  </si>
  <si>
    <t xml:space="preserve">3 - Větrání učeben                                                                                      </t>
  </si>
  <si>
    <t>4 - Větrání CHÚC</t>
  </si>
  <si>
    <t>5 - Odsávání skladu</t>
  </si>
  <si>
    <t>6 - Společné zařízení</t>
  </si>
  <si>
    <t xml:space="preserve">Větrání centrálních šaten                                                                           </t>
  </si>
  <si>
    <t>1.01</t>
  </si>
  <si>
    <t>VZT jednotka pro přívod a odvod vzduchu - dodávka</t>
  </si>
  <si>
    <t>sa</t>
  </si>
  <si>
    <t xml:space="preserve">Poznámka k položce:_x000d_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2500 x 1600 x 1065mm, hmotnost: 538kg přívod: pružná vložka, uzavírací klapka se servopohonem s havarijní funkcí, filtr F7, protiproudý rekuperátor s obtokovou klapkou a servopohonem (ohřev vzduchu -15/17°C, výkon 53kW), vodní ohřívač (ohřev 17/22°C, teplotní spád 55/40, výkon 7,1kW) s regulačním uzlem, ventilátor typu EC (4800m3/h, ext. tlak 250Pa, příkon 3,3kW, 400V),  pružná vložka odvod: pružná vložka, uzavírací klapka se servopohonem, filtr M5, rekuperační výměník, ventilátor typu EC (4800m3/h, ext. tlak 250Pa, příkon 3,3kW, 400V), pružná vložka regulace: dodávka profese MaR_x000d_
vč. samostatně dodaného 4-cestného směšovacího uzlu (dodávka VZT končí kulovými ventily)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montáž._x000d_
</t>
  </si>
  <si>
    <t>1.01M</t>
  </si>
  <si>
    <t>Montáž VZT jednotky 1.01</t>
  </si>
  <si>
    <t>Poznámka k položce:_x000d_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</si>
  <si>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1.02</t>
  </si>
  <si>
    <t>D+M Tlumič hluku buňkový G 200x500x1500</t>
  </si>
  <si>
    <t>ks</t>
  </si>
  <si>
    <t>1.03</t>
  </si>
  <si>
    <t>D+M Tlumič hluku buňkový G 250x500x1500</t>
  </si>
  <si>
    <t>1.04</t>
  </si>
  <si>
    <t>D+M Tlumič hluku buňkový G 200x500x1000</t>
  </si>
  <si>
    <t>1.10</t>
  </si>
  <si>
    <t>D+M Požární klapka do čtyřhranného potrubí 900x315 ruční, teplotní, s koncovým spínačem ZAVŘENO, požární odolnost 90minut</t>
  </si>
  <si>
    <t>1.11</t>
  </si>
  <si>
    <t>D+M Požární klapka do čtyřhranného potrubí 800x560 ruční, teplotní, s koncovým spínačem ZAVŘENO, požární odolnost 90minut</t>
  </si>
  <si>
    <t>1.12</t>
  </si>
  <si>
    <t>D+M Požární klapka do čtyřhranného potrubí 800x315 ruční, teplotní, s koncovým spínačem ZAVŘENO, požární odolnost 90minut</t>
  </si>
  <si>
    <t>1.13</t>
  </si>
  <si>
    <t>D+M Požární klapka do čtyřhranného potrubí 630x315 ruční, teplotní, s koncovým spínačem ZAVŘENO, požární odolnost 90minut</t>
  </si>
  <si>
    <t>1.14</t>
  </si>
  <si>
    <t>D+M Požární klapka do čtyřhranného potrubí 400x315 ruční, teplotní, s koncovým spínačem ZAVŘENO, požární odolnost 90minut</t>
  </si>
  <si>
    <t>1.15</t>
  </si>
  <si>
    <t>D+M Požární klapka do čtyřhranného potrubí 355x315 ruční, teplotní, s koncovým spínačem ZAVŘENO, požární odolnost 90minut</t>
  </si>
  <si>
    <t>1.30</t>
  </si>
  <si>
    <t>D+M Protidešťová žaluzie pro osazení do potrubí 1400x450, se sítí proti hmyzu, RAL 7035 Lichtgrau</t>
  </si>
  <si>
    <t>1.31</t>
  </si>
  <si>
    <t>D+M Výfukový kus se sítí 800x560</t>
  </si>
  <si>
    <t>1.32</t>
  </si>
  <si>
    <t>D+M Větrací mřížka pro přívod vzduchu, umístění do nástavce ve čtyřhranném potrubí, jednotlivě nastavitelné přední lamely vodorovně uspořádané, vel. 525x225</t>
  </si>
  <si>
    <t xml:space="preserve">Poznámka k položce:_x000d_
vč. sady regulace průtoku  - protiběžné lamely nastavitelné z přední strany a svislé jednotlivě nastavitelné lamely_x000d_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</si>
  <si>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1.33</t>
  </si>
  <si>
    <t>D+M Vyústka odvodní - jednořadá 400x320 s regulací R1 do nástavce ve čtyřhranném potrubí</t>
  </si>
  <si>
    <t>1.34</t>
  </si>
  <si>
    <t>D+M Stěnová mřížka, vel. 300x100, rozteč lamel 12,5mm, upevnění do zdi</t>
  </si>
  <si>
    <t>1.50</t>
  </si>
  <si>
    <t>D+M Potrubí čtyřhr.-rovné pozink plech</t>
  </si>
  <si>
    <t>1.51</t>
  </si>
  <si>
    <t>D+M Potrubí čtyřhr.-tvarovky pozink plech</t>
  </si>
  <si>
    <t>1.52</t>
  </si>
  <si>
    <t>D+M Požární izolace tl. 60mm (na sání čerstvého vzduchu), požární odolnost dle PBŘ</t>
  </si>
  <si>
    <t>1.53</t>
  </si>
  <si>
    <t>D+M Požární izolace (ostatní), požární odolnost dle PBŘ</t>
  </si>
  <si>
    <t>1.54</t>
  </si>
  <si>
    <t>D+M Protihluková a tepelná izolace tl. min 50mm s Al polepem (ve strojovně VZT)</t>
  </si>
  <si>
    <t>1.55</t>
  </si>
  <si>
    <t>D+M Tepelná izolace tl. 80mm s oplechováním</t>
  </si>
  <si>
    <t>Větrání hygienického zázemí</t>
  </si>
  <si>
    <t>2.01</t>
  </si>
  <si>
    <t xml:space="preserve">Poznámka k položce:_x000d_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2300 x 1600 x 775mm, hmotnost: 401kg přívod: pružná vložka, uzavírací klapka se servopohonem s havarijní funkcí, filtr F7, protiproudý rekuperátor s obtokovou klapkou a servopohonem (ohřev vzduchu -15/17°C, výkon 31kW), vodní ohřívač (ohřev 17/22°C, teplotní spád 55/40, výkon 4kW) s regulačním uzlem, ventilátor typu EC (2800m3/h, ext. tlak 280Pa, příkon 2,5kW, 400V),  pružná vložka odvod: pružná vložka, uzavírací klapka se servopohonem, filtr M5, rekuperační výměník, ventilátor typu EC (2800m3/h, ext. tlak 280Pa, příkon 2,5kW, 400V), pružná vložka regulace: dodávka profese MaR_x000d_
vč. samostatně dodaného 4-cestného směšovacího uzlu (dodávka VZT končí kulovými ventily)_x000d_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</si>
  <si>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2.01M</t>
  </si>
  <si>
    <t>Montáž VZT jednotky 2.01</t>
  </si>
  <si>
    <t>2.02</t>
  </si>
  <si>
    <t>2.03</t>
  </si>
  <si>
    <t>2.10</t>
  </si>
  <si>
    <t>2.11</t>
  </si>
  <si>
    <t>D+M Požární klapka do čtyřhranného potrubí 250x250 ruční, teplotní, s koncovým spínačem ZAVŘENO, požární odolnost 90minut</t>
  </si>
  <si>
    <t>2.12</t>
  </si>
  <si>
    <t>D+M Požární klapka do čtyřhranného potrubí 250x200 ruční, teplotní, s koncovým spínačem ZAVŘENO, požární odolnost 90minut</t>
  </si>
  <si>
    <t>2.13</t>
  </si>
  <si>
    <t>D+M Požární klapka do čtyřhranného potrubí 200x250 ruční, teplotní, s koncovým spínačem ZAVŘENO, požární odolnost 90minut</t>
  </si>
  <si>
    <t>2.14</t>
  </si>
  <si>
    <t>2.15</t>
  </si>
  <si>
    <t>D+M Požární stěnový uzávěr do zdi 200x215 ruční, teplotní, s koncovým spínačem ZAVŘENO, požární odolnost 90minut</t>
  </si>
  <si>
    <t>2.30</t>
  </si>
  <si>
    <t>D+M Ruční regulační klapka do čtyřhranného potrubí 315x250</t>
  </si>
  <si>
    <t>2.31</t>
  </si>
  <si>
    <t>D+M Ruční regulační klapka do čtyřhranného potrubí 250x250</t>
  </si>
  <si>
    <t>2.32</t>
  </si>
  <si>
    <t>D+M Ruční regulační klapka do čtyřhranného potrubí 250x200</t>
  </si>
  <si>
    <t>2.33</t>
  </si>
  <si>
    <t>D+M Ruční regulační klapka do čtyřhranného potrubí 200x250</t>
  </si>
  <si>
    <t>2.34</t>
  </si>
  <si>
    <t>D+M Ruční regulační klapka do čtyřhranného potrubí 200x200</t>
  </si>
  <si>
    <t>2.35</t>
  </si>
  <si>
    <t>D+M Ruční regulační klapka do spiro potrubí Ø100</t>
  </si>
  <si>
    <t>2.36</t>
  </si>
  <si>
    <t>D+M Ruční regulační klapka do spiro potrubí Ø125</t>
  </si>
  <si>
    <t>2.37</t>
  </si>
  <si>
    <t>D+M Větrací mřížka pro přívod vzduchu, umístění do nástavce ve čtyřhranném potrubí, jednotlivě nastavitelné přední lamely vodorovně uspořádané, vel. 325x125</t>
  </si>
  <si>
    <t>2.38</t>
  </si>
  <si>
    <t>D+M Větrací mřížka pro přívod vzduchu, umístění do nástavce ve čtyřhranném potrubí, jednotlivě nastavitelné přední lamely vodorovně uspořádané, vel. 425x125</t>
  </si>
  <si>
    <t>2.39</t>
  </si>
  <si>
    <t>D+M Větrací mřížka pro přívod vzduchu, umístění do nástavce ve čtyřhranném potrubí, jednotlivě nastavitelné přední lamely vodorovně uspořádané, vel. 325x225</t>
  </si>
  <si>
    <t>2.40</t>
  </si>
  <si>
    <t>D+M Větrací mřížka pro přívod vzduchu, umístění do nástavce ve čtyřhranném potrubí, jednotlivě nastavitelné přední lamely vodorovně uspořádané, vel. 425x225</t>
  </si>
  <si>
    <t>2.41</t>
  </si>
  <si>
    <t>D+M Vyústka odvodní - jednořadá 525x85 s regulací R1 do kruhového potrubí</t>
  </si>
  <si>
    <t>2.42</t>
  </si>
  <si>
    <t>D+M Talířový ventil odvodní Ø 100, vč. montážního kroužku</t>
  </si>
  <si>
    <t>2.43</t>
  </si>
  <si>
    <t>D+M Talířový ventil odvodní Ø 125, vč. montážního kroužku</t>
  </si>
  <si>
    <t>2.44</t>
  </si>
  <si>
    <t>D+M Talířový ventil odvodní Ø 200, vč. montážního kroužku</t>
  </si>
  <si>
    <t>2.45</t>
  </si>
  <si>
    <t>2.46</t>
  </si>
  <si>
    <t>D+M Stěnová mřížka, vel. 400x100, rozteč lamel 12,5mm, upevnění do zdi</t>
  </si>
  <si>
    <t>2.47</t>
  </si>
  <si>
    <t>D+M Stěnová mřížka, vel. 300x200, rozteč lamel 12,5mm, upevnění do zdi</t>
  </si>
  <si>
    <t>2.48</t>
  </si>
  <si>
    <t>D+M Stěnová mřížka, vel. 400x200, rozteč lamel 12,5mm, upevnění do zdi</t>
  </si>
  <si>
    <t>2.49</t>
  </si>
  <si>
    <t>D+M Nátrubek pro odvod kondenzátu</t>
  </si>
  <si>
    <t>2.50</t>
  </si>
  <si>
    <t>2.51</t>
  </si>
  <si>
    <t>2.52</t>
  </si>
  <si>
    <t>D+M Spiro potrubí do Ø 100 - 30% tvarovek</t>
  </si>
  <si>
    <t>bm</t>
  </si>
  <si>
    <t>2.53</t>
  </si>
  <si>
    <t>D+M Spiro potrubí do Ø 125 - 50% tvarovek</t>
  </si>
  <si>
    <t>2.54</t>
  </si>
  <si>
    <t>D+M Spiro potrubí do Ø 160 - 30% tvarovek</t>
  </si>
  <si>
    <t>2.55</t>
  </si>
  <si>
    <t>D+M Spiro potrubí do Ø 180 - 50% tvarovek</t>
  </si>
  <si>
    <t>2.56</t>
  </si>
  <si>
    <t>D+M Spiro potrubí do Ø 200 - 50% tvarovek</t>
  </si>
  <si>
    <t>2.57</t>
  </si>
  <si>
    <t>D+M Ohebná Al laminátová hadice s kostrou z ocelového drátu, Ø 100</t>
  </si>
  <si>
    <t>2.58</t>
  </si>
  <si>
    <t>D+M Ohebná Al laminátová hadice s kostrou z ocelového drátu, Ø 125</t>
  </si>
  <si>
    <t>2.59</t>
  </si>
  <si>
    <t>D+M Ohebná Al laminátová hadice s kostrou z ocelového drátu, Ø 200</t>
  </si>
  <si>
    <t>2.60</t>
  </si>
  <si>
    <t>D+M Požární izolace, požární odolnost dle PBŘ</t>
  </si>
  <si>
    <t>2.61</t>
  </si>
  <si>
    <t xml:space="preserve">Větrání učeben                                                                                      </t>
  </si>
  <si>
    <t>3.01</t>
  </si>
  <si>
    <t xml:space="preserve">Poznámka k položce:_x000d_
provedení: do vnějšího prostředí se stříškou, vč. základového rámu, souprava pro odvod kondenzátu s topným kabelem, vyhřívaná komora pro umístění směšovacího uzlu, prostup ve dně komory se směšovacím uzlem (pro napojení potrubí ÚT), směšovací uzel není dodávkou jednotky, ohřívač před chladičem ve směru průtoku vzduchu  celková délka x výška x šířka: 8530x 970 x 2600mm, hmotnost: 2206kg přívod: ochranný nástavec šikmý s mřížkou, vnitřní klapka, filtr M5, tlumič hluku dl. 1200mm, deskový rekuperátor s obtokovou klapkou a eliminátorem kapek (ohřev vzduchu -15/10,7°C, účinnost 73,5%), ventilátor typu EC (6400m3/h, ext. tlak 250Pa, příkon 2,2kW, 3x400V), vodní ohřívač (ohřev 10,7/20°C, teplotní spád 55/40, výkon 20kW), přímý výparník - chladič s chladivem R410A (chlazení 32/24°C, výkon 20,9kW), eliminátor kapek, tlumič hluku dl. 1200mm, pružná vložka odvod: pružná vložka, filtr M5, tlumič hluku dl. 1200mm, ventilátor typu EC (6400m3/h, ext. tlak 250Pa, příkon 2,2kW, 3x400V), deskový rekuperátor, tlumič hluku dl. 1200mm,  vnitřní klapka, žaluzie regulace: dodávka profese MaR vč. servopohonů klapek_x000d_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</si>
  <si>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3.01M</t>
  </si>
  <si>
    <t>Montáž VZT jednotky 3.01</t>
  </si>
  <si>
    <t>3.02</t>
  </si>
  <si>
    <t>Kondenzační jednotka pro přímý výpar - dodávka</t>
  </si>
  <si>
    <t>Poznámka k položce:_x000d_
celková výška x šířka x hloubka: 1540 x 900 x 320mm, hmotnost: 134kg parametry: jmenovitý chladicí výkon 20kW, rozsah chladicího výkonu min.-max. (9,8-22,4kW), napájení 3x400V,jištění 3x20A, příkon 7,2kW, potrubí chladiva 12/28, min. délka rozvodů 7,5m, max. délka rozvodů 70m, hladina akustického tlaku 56dB(A) v 1m při chlazení _x000d_
-přímé řízení výkonu venkovní jednotky signálem 0-10V podle požadavku MaR _x000d_
vč. rozvaděče (V 400x Š 300x H150, 8kg) napájeného z venkovní jednotky_x000d_
vč. kompletního příslušenství pro připojení k chladiči VZT jednotky_x000d_
vč. kabelového ovladače (nutný při spuštění pro zadání výkonových parametrů přímého výparu)_x000d_
vč. 1x sady rýhované gumy pro pružné uložení jednotky_x000d_
- dodávkou VZT je chladivové (poz. 3.52) a kabelové propojení kondenzační jednotky, chladiče VZT jednotky, rozvaděče, ovladače a ostatních součástí zařízení nutných pro jeho fungování (čidlo 0-10V a jeho napojení do rozvaděče přímého výparu je dodávkou MaR)_x000d_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</si>
  <si>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3.02M</t>
  </si>
  <si>
    <t>Montáž kondenzační jednotky 3.02</t>
  </si>
  <si>
    <t>3.10</t>
  </si>
  <si>
    <t>D+M Požární klapka do čtyřhranného potrubí 450x250 ruční, teplotní, s koncovým spínačem ZAVŘENO, požární odolnost 90minut</t>
  </si>
  <si>
    <t>3.11</t>
  </si>
  <si>
    <t>3.12</t>
  </si>
  <si>
    <t>D+M Požární klapka do čtyřhranného potrubí 630x250 ruční, teplotní, s koncovým spínačem ZAVŘENO, požární odolnost 90minut</t>
  </si>
  <si>
    <t>3.13</t>
  </si>
  <si>
    <t>D+M Požární klapka do čtyřhranného potrubí 315x200 ruční, teplotní, s koncovým spínačem ZAVŘENO, požární odolnost 90minut</t>
  </si>
  <si>
    <t>3.20</t>
  </si>
  <si>
    <t xml:space="preserve">D+M Regulátor variabilního průtoku se servopohonem 400x100 hlukově izolovaný, napájecí napětí 24VAC, řídící napětí 0-10V                                                                                                                                       </t>
  </si>
  <si>
    <t>D+M Regulátor variabilního průtoku se servopohonem 400x100 hlukově izolovaný, napájecí napětí 24VAC, řídící napětí 0-10V vč. dodatečného tlumiče hluku 400x100</t>
  </si>
  <si>
    <t>3.30</t>
  </si>
  <si>
    <t>D+M Regulace R1 do čtyřhranného potrubí 280x220, s upevňovacím rámem do potrubí</t>
  </si>
  <si>
    <t>3.31</t>
  </si>
  <si>
    <t>D+M Vyúsť s vířivým výtokem vzduchu, vel. 500, pro přívod vzduchu, lamely rozmístěné do kruhu se čtvercovou čelní deskou, s regulační klapkou, připojení vodorovné Ø200, pro umístění do rastrového podhledu</t>
  </si>
  <si>
    <t>3.32</t>
  </si>
  <si>
    <t>D+M Samostatná čelní deska vel. 500, pro odvod vzduchu, čtvercová - lamely rozmístěné do kruhu, pro umístění do rastrového podhledu</t>
  </si>
  <si>
    <t>3.50</t>
  </si>
  <si>
    <t>3.51</t>
  </si>
  <si>
    <t>3.52</t>
  </si>
  <si>
    <t>D+M Chladivové potrubí 12/28 - 1bm obsahuje: potrubí pro vedení plynného i kapalného paliva, vč. izolace a úpravy do venkovního prostředí</t>
  </si>
  <si>
    <t>3.53</t>
  </si>
  <si>
    <t>D+M Spiro potrubí do Ø 200 - 20% tvarovek</t>
  </si>
  <si>
    <t>3.54</t>
  </si>
  <si>
    <t>D+M Spiro potrubí do Ø 250 - 30% tvarovek</t>
  </si>
  <si>
    <t>3.55</t>
  </si>
  <si>
    <t>D+M Ohebná Al laminátová hadice Ø 200, pro tlumení hluku</t>
  </si>
  <si>
    <t>3.56</t>
  </si>
  <si>
    <t>3.57</t>
  </si>
  <si>
    <t>3.58</t>
  </si>
  <si>
    <t>D+M Tepelná izolace tl. 40mm s Al polepem (na přívodním potrubí)</t>
  </si>
  <si>
    <t>3.59</t>
  </si>
  <si>
    <t>D+M Protihluková izolace s Al polepem (na odvodním potrubí v chodbách)</t>
  </si>
  <si>
    <t>Větrání CHÚC</t>
  </si>
  <si>
    <t>4.01</t>
  </si>
  <si>
    <t>Radiální ventilátor do čtyřhranného potrubí - dodávka</t>
  </si>
  <si>
    <t>Poznámka k položce:_x000d_
provedení: do potrubí 700x400, plášť ventilátoru z pozinkovaného ocelového plechu, vestavěné tepelné kontakty vyvedené do svorkovnice, instalace v libovolné poloze, výklopné oběžné kolo přívod: množství vzduchu 4200m3/h, ext. tlak 220Pa, příkon 4,2kW, napětí 400V, krytí IP 54, akustický tlak 66dB(A) ve 3m vč. 2ks pružných manžet_x000d_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</si>
  <si>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4.01M</t>
  </si>
  <si>
    <t>Montáž radiálního ventilátoru 4.01</t>
  </si>
  <si>
    <t>4.01a</t>
  </si>
  <si>
    <t>D+M Frekvenční měnič s odrušovacím filtrem určený pro ventilátor 4.01, 400V, 4A</t>
  </si>
  <si>
    <t>4.30</t>
  </si>
  <si>
    <t>D+M Regulační klapka do čtyřhranného potrubí 700x400, těsná, s přípravou na servopohon</t>
  </si>
  <si>
    <t>4.31</t>
  </si>
  <si>
    <t>D+M Regulační klapka do čtyřhranného potrubí 800x800, těsná, s přípravou na servopohon</t>
  </si>
  <si>
    <t>4.32</t>
  </si>
  <si>
    <t>D+M Mechanická přetlaková klapka pro otevření při přetlaku min. 25Pa a max. 100Pa, potrubní provedení 710x750</t>
  </si>
  <si>
    <t>4.33</t>
  </si>
  <si>
    <t>D+M Protidešťová žaluzie pro osazení do potrubí 800x800, se sítí proti ptákům, RAL 7035 Lichtgrau</t>
  </si>
  <si>
    <t>4.34</t>
  </si>
  <si>
    <t>D+M Krycí mřížka pro osazení do potrubí 710x750</t>
  </si>
  <si>
    <t>4.35</t>
  </si>
  <si>
    <t>D+M Vyústka jednořadá s regulací R1, 525x525</t>
  </si>
  <si>
    <t>4.36</t>
  </si>
  <si>
    <t>D+M Stěnová mřížka, vel. 725x225, rozteč lamel 12,5mm, upevnění do zdi</t>
  </si>
  <si>
    <t>4.50</t>
  </si>
  <si>
    <t>4.51</t>
  </si>
  <si>
    <t>4.52</t>
  </si>
  <si>
    <t>D+M Sací kus se sítí do potrubí 700x400, se sklonem</t>
  </si>
  <si>
    <t>4.53</t>
  </si>
  <si>
    <t>D+M Revizní otvor do čtyřhranného potrubí vel. 300x300</t>
  </si>
  <si>
    <t>Odsávání skladu</t>
  </si>
  <si>
    <t>5.01</t>
  </si>
  <si>
    <t>Malý radiální ventilátor - dodávka</t>
  </si>
  <si>
    <t>-1644472129</t>
  </si>
  <si>
    <t>Poznámka k položce:_x000d_
provedení: montáž na stěnu nebo do podhledu, připojení na spiro potrubí Ø 100, skříň z plastu bílé barvy, zpětná klapka ve výtlaku odvod: množství vzduchu 80m3/h, ext. tlak 120Pa, příkon 30W, napětí 230V, krytí IP 44, akustický tlak 46dB(A) v 1,5m na straně sání_x000d_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</si>
  <si>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5.01M</t>
  </si>
  <si>
    <t>Montáž malého radiálního ventilátoru 5.01</t>
  </si>
  <si>
    <t>-848616834</t>
  </si>
  <si>
    <t>5.30</t>
  </si>
  <si>
    <t>5.50</t>
  </si>
  <si>
    <t>D+M Spiro potrubí do Ø 100 - 10% tvarovek</t>
  </si>
  <si>
    <t>Společné zařízení</t>
  </si>
  <si>
    <t>6.01</t>
  </si>
  <si>
    <t>Montážní, těsnící a spojovací materiál, provedení závěsů</t>
  </si>
  <si>
    <t>6.02</t>
  </si>
  <si>
    <t>Lešení, mimostaveništní doprava, manipulace na stavbě</t>
  </si>
  <si>
    <t>6.04</t>
  </si>
  <si>
    <t>Měření výkonu</t>
  </si>
  <si>
    <t>6.05</t>
  </si>
  <si>
    <t>Měření hlučnosti</t>
  </si>
  <si>
    <t>6.06</t>
  </si>
  <si>
    <t>Uvedení do provozu, zaregulování soustavy, školení obsluhy, individuální zkoušky, komplexní zkoušky, nutné revize</t>
  </si>
  <si>
    <t>6.07</t>
  </si>
  <si>
    <t>Rozpočtová rezerva na nespecifikované náklady</t>
  </si>
  <si>
    <t>SO 02.6 - ÚT</t>
  </si>
  <si>
    <t xml:space="preserve">    731 - Ústřední vytápění</t>
  </si>
  <si>
    <t>731</t>
  </si>
  <si>
    <t>Ústřední vytápění</t>
  </si>
  <si>
    <t>73110</t>
  </si>
  <si>
    <t>Montáže ÚT</t>
  </si>
  <si>
    <t>1215706801</t>
  </si>
  <si>
    <t>Poznámka k položce:_x000d_
Položka je definována v rámci projektové dokumentace D02.06_ÚT. Zhotovitel při oceňování této položky zahrne veškeré specifikace v rámci Projektové dokumentace a zahrne do kalkulace i doplňkový materiál potřebný pro úplnou funkční dodávku a montáž.</t>
  </si>
  <si>
    <t>Pol239</t>
  </si>
  <si>
    <t>oběhové čerpadlo s proměnlivými otáčkami včetně nezbytné proudové ochrany průtok 3,3m3/hod, dopravní výška 4m</t>
  </si>
  <si>
    <t>kompl.</t>
  </si>
  <si>
    <t>60213935</t>
  </si>
  <si>
    <t>Pol240</t>
  </si>
  <si>
    <t>uzavírací ventil DN 15</t>
  </si>
  <si>
    <t>175673166</t>
  </si>
  <si>
    <t>Pol241</t>
  </si>
  <si>
    <t>uzavírací ventil DN 20</t>
  </si>
  <si>
    <t>725208766</t>
  </si>
  <si>
    <t>Pol242</t>
  </si>
  <si>
    <t>uzavírací ventil DN 32</t>
  </si>
  <si>
    <t>28580339</t>
  </si>
  <si>
    <t>Pol243</t>
  </si>
  <si>
    <t>uzavírací ventil DN 40</t>
  </si>
  <si>
    <t>482254097</t>
  </si>
  <si>
    <t>Pol244</t>
  </si>
  <si>
    <t>uzavírací ventil DN 50</t>
  </si>
  <si>
    <t>1901657273</t>
  </si>
  <si>
    <t>Pol245</t>
  </si>
  <si>
    <t>ruční regulační ventil DN 10</t>
  </si>
  <si>
    <t>-636344769</t>
  </si>
  <si>
    <t>Pol246</t>
  </si>
  <si>
    <t>ruční regulační ventil DN 20</t>
  </si>
  <si>
    <t>1873297746</t>
  </si>
  <si>
    <t>Pol247</t>
  </si>
  <si>
    <t>ruční regulační ventil DN 25</t>
  </si>
  <si>
    <t>417494280</t>
  </si>
  <si>
    <t>Pol248</t>
  </si>
  <si>
    <t>zpětný ventil DN 50</t>
  </si>
  <si>
    <t>-1709323330</t>
  </si>
  <si>
    <t>Pol249</t>
  </si>
  <si>
    <t>filtr DN 50</t>
  </si>
  <si>
    <t>248516408</t>
  </si>
  <si>
    <t>Pol250</t>
  </si>
  <si>
    <t>vypouštěcí kohout</t>
  </si>
  <si>
    <t>85087581</t>
  </si>
  <si>
    <t>Pol251</t>
  </si>
  <si>
    <t>odvzdušňovací ventil</t>
  </si>
  <si>
    <t>352390398</t>
  </si>
  <si>
    <t>Pol252</t>
  </si>
  <si>
    <t>manometr</t>
  </si>
  <si>
    <t>-980235974</t>
  </si>
  <si>
    <t>Pol253</t>
  </si>
  <si>
    <t>teploměr</t>
  </si>
  <si>
    <t>1843987125</t>
  </si>
  <si>
    <t>Pol254</t>
  </si>
  <si>
    <t>servisní skříňky regulace místností</t>
  </si>
  <si>
    <t>-852530579</t>
  </si>
  <si>
    <t>Pol255</t>
  </si>
  <si>
    <t>radiátorový ventil DN 20</t>
  </si>
  <si>
    <t>1806594391</t>
  </si>
  <si>
    <t>Pol256</t>
  </si>
  <si>
    <t>termostatická hlavice s dálkovým pvládáním</t>
  </si>
  <si>
    <t>1335196600</t>
  </si>
  <si>
    <t>Pol257</t>
  </si>
  <si>
    <t>odvzdušńovací ventil</t>
  </si>
  <si>
    <t>996735340</t>
  </si>
  <si>
    <t>Pol258</t>
  </si>
  <si>
    <t>desková otopná tělesa typu VK 21VK-600x400</t>
  </si>
  <si>
    <t>-783711867</t>
  </si>
  <si>
    <t>Pol259</t>
  </si>
  <si>
    <t>desková otopná tělesa typu VK 21VK-600x700</t>
  </si>
  <si>
    <t>-1160199316</t>
  </si>
  <si>
    <t>Pol260</t>
  </si>
  <si>
    <t>desková otopná tělesa typu VK 21VK-500x1400</t>
  </si>
  <si>
    <t>584013924</t>
  </si>
  <si>
    <t>Pol261</t>
  </si>
  <si>
    <t>desková otopná tělesa typu VK 21VK-500x1600</t>
  </si>
  <si>
    <t>1279717891</t>
  </si>
  <si>
    <t>Pol262</t>
  </si>
  <si>
    <t>desková otopná tělesa typu VK 21VK-600x1400</t>
  </si>
  <si>
    <t>1448816</t>
  </si>
  <si>
    <t>Pol263</t>
  </si>
  <si>
    <t>desková otopná tělesa typu VK 21VK-700x500</t>
  </si>
  <si>
    <t>-636926051</t>
  </si>
  <si>
    <t>Pol264</t>
  </si>
  <si>
    <t>desková otopná tělesa typu VK 22VK-500x500</t>
  </si>
  <si>
    <t>1535987232</t>
  </si>
  <si>
    <t>Pol265</t>
  </si>
  <si>
    <t>desková otopná tělesa typu VK 22VK-500x600</t>
  </si>
  <si>
    <t>-946773101</t>
  </si>
  <si>
    <t>Pol266</t>
  </si>
  <si>
    <t>desková otopná tělesa typu VK 22VK-600x500</t>
  </si>
  <si>
    <t>509496719</t>
  </si>
  <si>
    <t>Pol267</t>
  </si>
  <si>
    <t>desková otopná tělesa typu VK22VK-600x700</t>
  </si>
  <si>
    <t>275116070</t>
  </si>
  <si>
    <t>Pol268</t>
  </si>
  <si>
    <t>desková otopná tělesa typu VK 22VK-600x800</t>
  </si>
  <si>
    <t>1951513931</t>
  </si>
  <si>
    <t>Pol269</t>
  </si>
  <si>
    <t>desková otopná tělesa typu VK 22VK-600x900</t>
  </si>
  <si>
    <t>1968872131</t>
  </si>
  <si>
    <t>Pol270</t>
  </si>
  <si>
    <t>desková otopná tělesa typu VK 22VK-600x1000</t>
  </si>
  <si>
    <t>-1918964027</t>
  </si>
  <si>
    <t>Pol271</t>
  </si>
  <si>
    <t>desková otopná tělesa typu VK 22VK-600x1400</t>
  </si>
  <si>
    <t>799608004</t>
  </si>
  <si>
    <t>Pol272</t>
  </si>
  <si>
    <t>desková otopná tělesa typu VK 22VK-700x500</t>
  </si>
  <si>
    <t>-342121154</t>
  </si>
  <si>
    <t>Pol273</t>
  </si>
  <si>
    <t>desková otopná tělesa typu VK 22VK-700x800</t>
  </si>
  <si>
    <t>-559673431</t>
  </si>
  <si>
    <t>Pol274</t>
  </si>
  <si>
    <t>desková otopná tělesa typu VK 22VK-700x1000</t>
  </si>
  <si>
    <t>-360006812</t>
  </si>
  <si>
    <t>Pol275</t>
  </si>
  <si>
    <t>desková otopná tělesa typu VK 22VK-700x1200</t>
  </si>
  <si>
    <t>644456447</t>
  </si>
  <si>
    <t>Pol276</t>
  </si>
  <si>
    <t>desková otopná tělesa typu VK 33VK-600x1200</t>
  </si>
  <si>
    <t>1829761782</t>
  </si>
  <si>
    <t>Pol277</t>
  </si>
  <si>
    <t>desková otopná tělesa typu VK 33VK-600x1600</t>
  </si>
  <si>
    <t>-535459698</t>
  </si>
  <si>
    <t>Pol278</t>
  </si>
  <si>
    <t>termostatická hlavice v provedení pro veřejné budovy</t>
  </si>
  <si>
    <t>1498828738</t>
  </si>
  <si>
    <t>Pol279</t>
  </si>
  <si>
    <t>ruční hlavice</t>
  </si>
  <si>
    <t>442121706</t>
  </si>
  <si>
    <t>Pol280</t>
  </si>
  <si>
    <t>termostatická hlavice s dálkovým ovládáním a odděleným čidlem</t>
  </si>
  <si>
    <t>-560419792</t>
  </si>
  <si>
    <t>Pol281</t>
  </si>
  <si>
    <t xml:space="preserve">sdružené radiátorové šroubení  DN 15</t>
  </si>
  <si>
    <t>-1625578359</t>
  </si>
  <si>
    <t>Pol282</t>
  </si>
  <si>
    <t>radiátorový odvzdušňovací ventilek</t>
  </si>
  <si>
    <t>780586603</t>
  </si>
  <si>
    <t>Pol283</t>
  </si>
  <si>
    <t>ocelové bezešvé potrubí včetně základního nátěru a tepelné izolace z polyetylénu DN 10 - TI 30mm součástí dodávky potrubí bude i příslušné množství závěsů pro potrubí a pevných bodů</t>
  </si>
  <si>
    <t>1475767081</t>
  </si>
  <si>
    <t>Pol284</t>
  </si>
  <si>
    <t>ocelové bezešvé potrubí včetně základního nátěru a tepelné izolace z polyetylénu DN 15 - TI 40mm součástí dodávky potrubí bude i příslušné množství závěsů pro potrubí a pevných bodů</t>
  </si>
  <si>
    <t>2012523967</t>
  </si>
  <si>
    <t>Pol285</t>
  </si>
  <si>
    <t>ocelové bezešvé potrubí včetně základního nátěru a tepelné izolace z polyetylénu DN 20 - TI 50mm součástí dodávky potrubí bude i příslušné množství závěsů pro potrubí a pevných bodů</t>
  </si>
  <si>
    <t>-1257101993</t>
  </si>
  <si>
    <t>Pol286</t>
  </si>
  <si>
    <t>ocelové bezešvé potrubí včetně základního nátěru a tepelné izolace z polyetylénu DN 25 - TI 50mm součástí dodávky potrubí bude i příslušné množství závěsů pro potrubí a pevných bodů</t>
  </si>
  <si>
    <t>323308736</t>
  </si>
  <si>
    <t>Pol287</t>
  </si>
  <si>
    <t>ocelové bezešvé potrubí včetně základního nátěru a tepelné izolace z polyetylénu DN 32 - TI 50mm součástí dodávky potrubí bude i příslušné množství závěsů pro potrubí a pevných bodů</t>
  </si>
  <si>
    <t>-1965169108</t>
  </si>
  <si>
    <t>Pol288</t>
  </si>
  <si>
    <t>ocelové bezešvé potrubí včetně základního nátěru a tepelné izolace z polyetylénu DN 40 - TI 50mm součástí dodávky potrubí bude i příslušné množství závěsů pro potrubí a pevných bodů</t>
  </si>
  <si>
    <t>1239180999</t>
  </si>
  <si>
    <t>Pol289</t>
  </si>
  <si>
    <t>ocelové bezešvé potrubí včetně základního nátěru a tepelné izolace z polyetylénu DN 50 - TI 50mm součástí dodávky potrubí bude i příslušné množství závěsů pro potrubí a pevných bodů</t>
  </si>
  <si>
    <t>1789564023</t>
  </si>
  <si>
    <t>Pol290</t>
  </si>
  <si>
    <t xml:space="preserve">plastové PEX-AL-PEX potrubí  DN 16x2,0 - TI 13mm včetně tepelné izolace z polyetylénu</t>
  </si>
  <si>
    <t>1383183979</t>
  </si>
  <si>
    <t>Pol291</t>
  </si>
  <si>
    <t xml:space="preserve">plastové PEX-AL-PEX potrubí  DN 20x2,0 - TI 20mm včetně tepelné izolace z polyetylénu</t>
  </si>
  <si>
    <t>-2105056667</t>
  </si>
  <si>
    <t>Pol292</t>
  </si>
  <si>
    <t xml:space="preserve">bezkanálové předizolované potrubí  DN 50 (D - 125)</t>
  </si>
  <si>
    <t>-1231656615</t>
  </si>
  <si>
    <t>Pol293</t>
  </si>
  <si>
    <t>předizolovaný oblouk pro bezkanálové potrubí DN 50 - 90°, (D -125)</t>
  </si>
  <si>
    <t>1875573336</t>
  </si>
  <si>
    <t>Pol294</t>
  </si>
  <si>
    <t>předizolovaný oblouk pro bezkanálové potrubí DN 50 - 110°, (D -125)</t>
  </si>
  <si>
    <t>1707239236</t>
  </si>
  <si>
    <t>Pol295</t>
  </si>
  <si>
    <t>předizolovaný oblouk pro bezkanálové potrubí DN 50 - 160°, (D -125)</t>
  </si>
  <si>
    <t>1547782790</t>
  </si>
  <si>
    <t>Pol296</t>
  </si>
  <si>
    <t>koncovka pro utěsnnění izolace D125/DN50</t>
  </si>
  <si>
    <t>-1419431313</t>
  </si>
  <si>
    <t>Pol297</t>
  </si>
  <si>
    <t>dilatační pěnové polštáře</t>
  </si>
  <si>
    <t>1836073243</t>
  </si>
  <si>
    <t>Pol298</t>
  </si>
  <si>
    <t xml:space="preserve">průchodka plynotěsná a proti tlakové vodě  pro D 125</t>
  </si>
  <si>
    <t>44144663</t>
  </si>
  <si>
    <t>Pol299</t>
  </si>
  <si>
    <t>výstražná páska</t>
  </si>
  <si>
    <t>2115836833</t>
  </si>
  <si>
    <t>Pol303</t>
  </si>
  <si>
    <t>propláchnutí a pročištění otopného systému</t>
  </si>
  <si>
    <t>1255989644</t>
  </si>
  <si>
    <t>Pol304</t>
  </si>
  <si>
    <t>napuštění otopnéhoí systému</t>
  </si>
  <si>
    <t>-1827719302</t>
  </si>
  <si>
    <t>Pol305</t>
  </si>
  <si>
    <t>tlaková a topná zkouška</t>
  </si>
  <si>
    <t>-672525338</t>
  </si>
  <si>
    <t>SO 02.7.1 - Silnoproud</t>
  </si>
  <si>
    <t xml:space="preserve">    21-M - Elektromontáže</t>
  </si>
  <si>
    <t xml:space="preserve">      100 - KABELY</t>
  </si>
  <si>
    <t xml:space="preserve">      200 - SVÍTIDLA</t>
  </si>
  <si>
    <t xml:space="preserve">      300 - ELEKTROINSTALAČNÍ PŘÍSTROJE - ABB Tango</t>
  </si>
  <si>
    <t xml:space="preserve">      400 - ELEKTROINSTALAČNÍ MATERIÁL</t>
  </si>
  <si>
    <t xml:space="preserve">      500 - ROZVADĚČE</t>
  </si>
  <si>
    <t xml:space="preserve">      600 - TOPNÉ KABELY</t>
  </si>
  <si>
    <t xml:space="preserve">      700 - HROMOSVOD A UZEMNĚNÍ</t>
  </si>
  <si>
    <t xml:space="preserve">      900 - OSTATNÍ</t>
  </si>
  <si>
    <t xml:space="preserve">      1000 - TRUBKOVÁNÍ DO BETONU</t>
  </si>
  <si>
    <t>21-M</t>
  </si>
  <si>
    <t>Elektromontáže</t>
  </si>
  <si>
    <t>KABELY</t>
  </si>
  <si>
    <t>D+M Kabel NN: CXKH-R-O 3x1,5</t>
  </si>
  <si>
    <t>Poznámka k položce:_x000d_
Položka je definována v rámci projektové dokumentace D02.07_EL_SIL. Zhotovitel při oceňování této položky zahrne veškeré specifikace v rámci Projektové dokumentace a zahrne do kalkulace i doplňkový materiál potřebný pro úplnou funkční dodávku a montáž.</t>
  </si>
  <si>
    <t>D+M Kabel NN: CXKH-R-J 3x1,5</t>
  </si>
  <si>
    <t>D+M Kabel NN: CXKH-R-J 3x2,5</t>
  </si>
  <si>
    <t>D+M Kabel NN: CXKH-R-J 3x50+35</t>
  </si>
  <si>
    <t>D+M Kabel NN: CXKH-R-J 5x1,5</t>
  </si>
  <si>
    <t>D+M Kabel NN: CXKH-R-J 5x2,5</t>
  </si>
  <si>
    <t>D+M Kabel NN: CXKH-R-J 5x4</t>
  </si>
  <si>
    <t>D+M Kabel NN: CXKH-R-J 5x6</t>
  </si>
  <si>
    <t>D+M Kabel NN: CXKH-R-J 5x10</t>
  </si>
  <si>
    <t>D+M Kabel NN: CXKH-R-J 5x16</t>
  </si>
  <si>
    <t>D+M Kabel NN: CY 1x4 zž</t>
  </si>
  <si>
    <t>D+M Kabel NN: CY 1x10 zž</t>
  </si>
  <si>
    <t>D+M Kabel NN: CYA 1x25 zž</t>
  </si>
  <si>
    <t>D+M Kabel NN: 1-CXKH-V-O 3x1,5, bezhalogenový kabel se zvýšenou odolností proti šíření plamene. Udržení funkce elektrického kabelového systému min. po dobu 60 minut, vč. kabelové trasy s funkční integritou</t>
  </si>
  <si>
    <t>D+M Kabel NN: 1-CXKH-V-J 5x1,5, bezhalogenový kabel se zvýšenou odolností proti šíření plamene. Udržení funkce elektrického kabelového systému min. po dobu 60 minut, vč. kabelové trasy s funkční integritou</t>
  </si>
  <si>
    <t>D+M Kabel NN: 1-CXKH-V-J 5x2,5, bezhalogenový kabel se zvýšenou odolností proti šíření plamene. Udržení funkce elektrického kabelového systému min. po dobu 60 minut, vč. kabelové trasy s funkční integritou</t>
  </si>
  <si>
    <t>116.1</t>
  </si>
  <si>
    <t>D+M Kabel NN: 1-CXKH-V-J 5x10, bezhalogenový kabel se zvýšenou odolností proti šíření plamene. Udržení funkce elektrického kabelového systému min. po dobu 60 minut, vč. kabelové trasy s funkční integritou</t>
  </si>
  <si>
    <t>D+M Kabel NN: JE-H(St)H 4x2x0.8</t>
  </si>
  <si>
    <t>D+M Kabel NN: HO5VV-F-G 4x0.75</t>
  </si>
  <si>
    <t>D+M Kabel NN: JYTY 7x1</t>
  </si>
  <si>
    <t>SVÍTIDLA</t>
  </si>
  <si>
    <t>D+M Svítidlo A1 - Vestavné svítidlo do kazetových stropů, LED 25W, 3790lm, 840, IP20, OPAL</t>
  </si>
  <si>
    <t>Poznámka k položce:_x000d_
Dodávka včetně kotvení, sv. zdrojů, recyklačních poplatků</t>
  </si>
  <si>
    <t>D+M Svítidlo B1 - Vestavné svítidlo do kazetových stropů, LED 36W, 5160lm, 840, IP20, MICROPRISM</t>
  </si>
  <si>
    <t>D+M Svítidlo C1 - Přisazené svítidlo, T8 2x36W, 840, IP65</t>
  </si>
  <si>
    <t>D+M Svítidlo D1 - Vestavné svítidlo, LED 8.5W, 820lm, 840, IP20, reflektor 60°</t>
  </si>
  <si>
    <t>D+M Svítidlo D1IP - Vestavné svítidlo, LED 8.5W, 820lm, 840, IP54, reflektor 60°</t>
  </si>
  <si>
    <t>D+M Svítidlo E1 - Nástěnné svítidlo DIR/INDIR, T5 1x35W, 840, IP20, OPAL</t>
  </si>
  <si>
    <t>D+M Svítidlo F1 - Závěsné svítidlo, LED 39W, 3600lm, 840, IP20, asymetrický reflektor</t>
  </si>
  <si>
    <t>D+M Svítidlo N1 - Vestavné protipanikové svítidlo, LED 3W, 200lm, IP20, optika AREA</t>
  </si>
  <si>
    <t>D+M Svítidlo N2 - Vestavné protipanikové svítidlo, LED 3W, 200lm, IP20, optika CORRIDOR</t>
  </si>
  <si>
    <t>D+M Svítidlo N3 - Přisazené protipanikové svítidlo, LED 2W, IP65</t>
  </si>
  <si>
    <t>Poznámka k položce:_x000d_
Dodávka vč. kotvení sv. zdrojů, nouzový bateriový zdroj 1 hod, autotest</t>
  </si>
  <si>
    <t>D+M Svítidlo P1 - Nástěnné svítidlo s piktogramem, LED 1.2W, IP40</t>
  </si>
  <si>
    <t>D+M Svítidlo P2 - Vestavné svítidlo s piktogramem, LED 1.2W, IP40</t>
  </si>
  <si>
    <t>ELEKTROINSTALAČNÍ PŘÍSTROJE - ABB Tango</t>
  </si>
  <si>
    <t>D+M Spínač řazení 1, IP20, vč. instalační krabice, rámečků</t>
  </si>
  <si>
    <t>D+M Spínač řazení 5, IP20, vč. instalační krabice, rámečků</t>
  </si>
  <si>
    <t>D+M Spínač řazení 6, IP20, vč. instalační krabice, rámečků</t>
  </si>
  <si>
    <t>D+M Spínací tlačítko, IP20, s doutnavkou, vč. instalační krabice, rámečků</t>
  </si>
  <si>
    <t>D+M Spínač řazení 1, IP44</t>
  </si>
  <si>
    <t>D+M Žaluziový ovladač, vč. instalační krabice, rámečků</t>
  </si>
  <si>
    <t>D+M Ovladač bezpečnostní, vícekontaktní s aretací (Central/Total stop)</t>
  </si>
  <si>
    <t>D+M Pohybové čidlo 220°, dosah 9m, IP20</t>
  </si>
  <si>
    <t>D+M Jednonásobná zásuvka 16A/230V, IP20, vč. instalační krabice, rámečků</t>
  </si>
  <si>
    <t>D+M Jednonásobná zásuvka 16A/230V, IP44</t>
  </si>
  <si>
    <t>D+M Třífázová zásuvka 16A/400V, IP44</t>
  </si>
  <si>
    <t>D+M Vypínač, 3 pólový, 400 V / 32 A.</t>
  </si>
  <si>
    <t>ELEKTROINSTALAČNÍ MATERIÁL</t>
  </si>
  <si>
    <t>D+M Instalační krabice KU68, popř. instalace do SDK</t>
  </si>
  <si>
    <t>D+M Instalační krabice KO97</t>
  </si>
  <si>
    <t>D+M Instalační krabice přisazená s víčkem a svorkovnicí</t>
  </si>
  <si>
    <t>D+M Svazkový kabelový držák, plastový 80x40mm, vč. kotvení</t>
  </si>
  <si>
    <t>D+M Příchytky jednotlivých kabelů, vč. kotvení</t>
  </si>
  <si>
    <t>D+M Instalační PVC trubka ohebná pr. 20mm, vč. uchycení</t>
  </si>
  <si>
    <t>D+M Instalační PVC trubka pevná pr. 20mm, vč. uchycení</t>
  </si>
  <si>
    <t>D+M Instalační PVC trubka pevná pr. 32mm, vč. uchycení</t>
  </si>
  <si>
    <t>D+M Instalační lišta, PVC, 20 x 20mm, vč. Spojek, příchytek, kolen, kotvícího materiálu.</t>
  </si>
  <si>
    <t>D+M Instalační lišta, PVC, 40 x 40mm, vč. Spojek, příchytek, kolen, kotvícího materiálu.</t>
  </si>
  <si>
    <t>D+M Kabelový žlab drátěný 100/50, vč. spojek, odbočení, upevňovacích prvků, podpěr</t>
  </si>
  <si>
    <t>D+M Kabelový žlab drátěný 200/50, vč. spojek, odbočení, upevňovacích prvků, podpěr, závěsů</t>
  </si>
  <si>
    <t>D+M Kabelová chránička prům. 75mm, Kopoflex</t>
  </si>
  <si>
    <t>D+M Kabelová chránička prům. 110mm, Kopoflex</t>
  </si>
  <si>
    <t>D+M Výstražná páska červená do výkopu kabelové trasy</t>
  </si>
  <si>
    <t>D+M Kabelová průchodka HSI 90</t>
  </si>
  <si>
    <t>D+M Přepěťová ochrana T1, 2P, v instalační krabici (rozvaděči 3M)</t>
  </si>
  <si>
    <t>D+M Přepěťová ochrana T1, 4P, v instalační krabici (rozvaděči 6M)</t>
  </si>
  <si>
    <t>500</t>
  </si>
  <si>
    <t>ROZVADĚČE</t>
  </si>
  <si>
    <t>501</t>
  </si>
  <si>
    <t>Elektroměrový rozvaděč - 2x přímé fakturační měření do 80A, osazení v pilíři na hraici pozemku - dodávka</t>
  </si>
  <si>
    <t>-1354746077</t>
  </si>
  <si>
    <t>501M</t>
  </si>
  <si>
    <t>Montáž elektroměrového rozvaděče</t>
  </si>
  <si>
    <t>502</t>
  </si>
  <si>
    <t>Rozvaděč RS01.1 - dodávka</t>
  </si>
  <si>
    <t>-1877906440</t>
  </si>
  <si>
    <t>502M</t>
  </si>
  <si>
    <t>Montáž rozvaděče RS01.1</t>
  </si>
  <si>
    <t>503</t>
  </si>
  <si>
    <t>Rozvaděč RS1.1 - dodávka</t>
  </si>
  <si>
    <t>-1015933497</t>
  </si>
  <si>
    <t>503M</t>
  </si>
  <si>
    <t>Montáž rozvaděče RS1.1</t>
  </si>
  <si>
    <t>504</t>
  </si>
  <si>
    <t>Rozvaděč RS2.1 - dodávka</t>
  </si>
  <si>
    <t>-1143724887</t>
  </si>
  <si>
    <t>504M</t>
  </si>
  <si>
    <t>Montáž rozvaděče RS2.1</t>
  </si>
  <si>
    <t>505</t>
  </si>
  <si>
    <t>Rozvaděč RPO - dodávka</t>
  </si>
  <si>
    <t>743202929</t>
  </si>
  <si>
    <t>505M</t>
  </si>
  <si>
    <t>Montáž rozvaděče RPO</t>
  </si>
  <si>
    <t>506</t>
  </si>
  <si>
    <t>D+M Doplnění rozvaděče ve stávající škole - jistič 6C/1</t>
  </si>
  <si>
    <t>507</t>
  </si>
  <si>
    <t>D+M Hlavní ochranná přípojnice</t>
  </si>
  <si>
    <t>508</t>
  </si>
  <si>
    <t>D+M Podružné patrové ochranné přípojnice</t>
  </si>
  <si>
    <t>509</t>
  </si>
  <si>
    <t>D+M Přípojková skříň SS201, vč. pojistkových vložek, pilíře</t>
  </si>
  <si>
    <t>510</t>
  </si>
  <si>
    <t>D+M UPS 5kVA, 3f/3f, 45 minut, vč. bypasu a řízení zátěže</t>
  </si>
  <si>
    <t>511</t>
  </si>
  <si>
    <t>D+M UPS 3kVA, 1f/1f, 60 minut, vč. bypasu</t>
  </si>
  <si>
    <t>600</t>
  </si>
  <si>
    <t>TOPNÉ KABELY</t>
  </si>
  <si>
    <t>601</t>
  </si>
  <si>
    <t>D+M Topný kabel samoregulační DEVIpipeguard 25W/m, 230V, vč. mont. Prvků, temperace potrubí UT</t>
  </si>
  <si>
    <t>602</t>
  </si>
  <si>
    <t>D+M Krabicová rozv.IP65, tep. odolná, se svorkovnicí</t>
  </si>
  <si>
    <t>603</t>
  </si>
  <si>
    <t>Ozn. štítky kabelů a jejich odbočení</t>
  </si>
  <si>
    <t>604</t>
  </si>
  <si>
    <t>Svorky a spojovací materiál pro napojení</t>
  </si>
  <si>
    <t>605</t>
  </si>
  <si>
    <t>D+M Řídící jednotka DEVI,vč. teplotních čidel</t>
  </si>
  <si>
    <t>700</t>
  </si>
  <si>
    <t>HROMOSVOD A UZEMNĚNÍ</t>
  </si>
  <si>
    <t>701</t>
  </si>
  <si>
    <t>D+M Uzemňovací pásek FeZn 30x4</t>
  </si>
  <si>
    <t>702</t>
  </si>
  <si>
    <t>D+M Uzemňovací drát FeZn d=10mm</t>
  </si>
  <si>
    <t>703</t>
  </si>
  <si>
    <t>D+M Vodič AlMgSi d=8mm, vč.uchycení/podpěr na střeše</t>
  </si>
  <si>
    <t>704</t>
  </si>
  <si>
    <t>D+M Jímací tyč JT1, délka 3m, vč. kotvení</t>
  </si>
  <si>
    <t>705</t>
  </si>
  <si>
    <t>D+M Hromosvodní a zemnící svorky (SS,SO, SR, SK)</t>
  </si>
  <si>
    <t>706</t>
  </si>
  <si>
    <t>D+M Zkušební svorka vč. označení, krabice a víčka (do fasády)</t>
  </si>
  <si>
    <t>707</t>
  </si>
  <si>
    <t>D+M Výstražné tabulky</t>
  </si>
  <si>
    <t>708</t>
  </si>
  <si>
    <t>D+M Uzemňovací vývod - CRM deska nerez, 100x100x10mm</t>
  </si>
  <si>
    <t>709</t>
  </si>
  <si>
    <t>D+M Systémová průchodka plochou střechou</t>
  </si>
  <si>
    <t>710</t>
  </si>
  <si>
    <t>D+M Systémová průchodka základu těsněné proti tlakové vodě</t>
  </si>
  <si>
    <t>900</t>
  </si>
  <si>
    <t>OSTATNÍ</t>
  </si>
  <si>
    <t>901</t>
  </si>
  <si>
    <t>Výchozí elektrická revize, vypracování a předání revizní zprávy</t>
  </si>
  <si>
    <t>902</t>
  </si>
  <si>
    <t>Oživení a uvedení systému do provozu, zaškolení obsluhy</t>
  </si>
  <si>
    <t>903</t>
  </si>
  <si>
    <t>Požární ucpávky prostupů ve smyslu projektu požární ochrany objektu</t>
  </si>
  <si>
    <t>905</t>
  </si>
  <si>
    <t>Vybavení rozvaděčů, obsluhy</t>
  </si>
  <si>
    <t>Poznámka k položce:_x000d_
Laminované schéma rozvodů, provozní řád, návody údržby, obecné podmínky ochranny při práci. Příkazové a zákazové tabulky, štítky, bezpečnostní značky.</t>
  </si>
  <si>
    <t>1000</t>
  </si>
  <si>
    <t>TRUBKOVÁNÍ DO BETONU</t>
  </si>
  <si>
    <t>1001</t>
  </si>
  <si>
    <t>D+M Krabice přístrojová rozbočovací GAD ve složení - Upevňovací kryt BFD 60 oranž., Mezikus GADM oranž., Dno BOD 60 zelené</t>
  </si>
  <si>
    <t>1002</t>
  </si>
  <si>
    <t>D+M Krabice lustrová DAL ve složení - Upevňovací kryt BFD 60 oranž., hlavní díl DALT 60 modrý.</t>
  </si>
  <si>
    <t>1003</t>
  </si>
  <si>
    <t>D+M Podpěra distant. trubky šedá STP 20</t>
  </si>
  <si>
    <t>1004</t>
  </si>
  <si>
    <t>D+M Distanční trubka šedá</t>
  </si>
  <si>
    <t>1005</t>
  </si>
  <si>
    <t>D+M Vývodka VBT</t>
  </si>
  <si>
    <t>1006</t>
  </si>
  <si>
    <t>D+M Trubka pancéřová ohebná FXPS 25 IEC šedá</t>
  </si>
  <si>
    <t>1007</t>
  </si>
  <si>
    <t>D+M Trubka pancéřová ohebná FXPS 32 IEC šedá</t>
  </si>
  <si>
    <t>1008</t>
  </si>
  <si>
    <t>D+M Protahovací vodič CY 1,5 mm</t>
  </si>
  <si>
    <t>1010</t>
  </si>
  <si>
    <t>Upevňovací materiál</t>
  </si>
  <si>
    <t>sada</t>
  </si>
  <si>
    <t>1011</t>
  </si>
  <si>
    <t>Drobný montážní materiál (stahovací pásky, izolační pásky, hřebíky, vázací drát, ...)</t>
  </si>
  <si>
    <t>1012</t>
  </si>
  <si>
    <t>Koordinace při provádění armování a bednění, závěrečná kontrola před betonáží</t>
  </si>
  <si>
    <t>SO 02.7.2 - Slaboproud</t>
  </si>
  <si>
    <t>D1 - Práce a dodávky M</t>
  </si>
  <si>
    <t xml:space="preserve">    D2 - Montáže technologických zařízení pro dopravní stavby</t>
  </si>
  <si>
    <t xml:space="preserve">      D3 - Strukturovaná kabeláž</t>
  </si>
  <si>
    <t xml:space="preserve">      D4 - Interkom IP</t>
  </si>
  <si>
    <t xml:space="preserve">      D5 - Příprava propojení pro interaktivní zařízení</t>
  </si>
  <si>
    <t xml:space="preserve">      D6 - Nouzový zvukový systém NZS - školní rozhlas a zvonění</t>
  </si>
  <si>
    <t xml:space="preserve">      D7 - Školní zvonek</t>
  </si>
  <si>
    <t xml:space="preserve">      D8 - Jednotný čas</t>
  </si>
  <si>
    <t xml:space="preserve">      D9 - Kamerový systém - CCTV</t>
  </si>
  <si>
    <t xml:space="preserve">      D10 - Poplachový zabezpečovací a tísňový systém – PTZS</t>
  </si>
  <si>
    <t xml:space="preserve">      D11 - Elektronická kontrola vstupu - EKV</t>
  </si>
  <si>
    <t xml:space="preserve">      D12 - Nouzové volání z invalidních WC</t>
  </si>
  <si>
    <t xml:space="preserve">      D13 - Trubkování do betonu (pro okenní magnety)</t>
  </si>
  <si>
    <t xml:space="preserve">      D14 - Trasy vnitřní</t>
  </si>
  <si>
    <t xml:space="preserve">      D15 - Trasy venkovní</t>
  </si>
  <si>
    <t xml:space="preserve">      D16 - Ostatní</t>
  </si>
  <si>
    <t>D1</t>
  </si>
  <si>
    <t>D2</t>
  </si>
  <si>
    <t>Montáže technologických zařízení pro dopravní stavby</t>
  </si>
  <si>
    <t>D3</t>
  </si>
  <si>
    <t>Strukturovaná kabeláž</t>
  </si>
  <si>
    <t>220R001</t>
  </si>
  <si>
    <t>D+M Datový 19' rozvaděč stojanový 42U/800x800, rozebiratelný, podélné vyvazovací lišty, zemní můstek, skleněné dveře, zámek</t>
  </si>
  <si>
    <t>Poznámka k položce:_x000d_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</si>
  <si>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220R002</t>
  </si>
  <si>
    <t>D+M Podstavec 800x800 s filtrem a kolečky</t>
  </si>
  <si>
    <t>220R003</t>
  </si>
  <si>
    <t>D+M Ventilační jednotka 2U spodní (horní) 230V/60W 4 ventil. ,termostat</t>
  </si>
  <si>
    <t>220R004</t>
  </si>
  <si>
    <t>D+M Rozvodný panel rack 19", 8x 230 V vč. vany, přepěťová ochrana, filtr, varistor, 3m</t>
  </si>
  <si>
    <t>220R005</t>
  </si>
  <si>
    <t>D+M 19" polička s perforací 1U/450mm, max. nosnost 40kg</t>
  </si>
  <si>
    <t>220R006</t>
  </si>
  <si>
    <t>D+M 19"' vyvazovací panel 1U, 5x háček 60x30mm zacvakávací pro čtvercový otvor 9x9</t>
  </si>
  <si>
    <t>220R007</t>
  </si>
  <si>
    <t>D+M Telefonní patch panel 50xRJ45 Cat.3 UTP 1U</t>
  </si>
  <si>
    <t>220R008</t>
  </si>
  <si>
    <t>D+M Modulární patch panel kompletně osazený 24xRJ45 Cat.6A FTP</t>
  </si>
  <si>
    <t>220R009</t>
  </si>
  <si>
    <t>D+M Patch kabel 1m FTP, CAT6A</t>
  </si>
  <si>
    <t>220R010</t>
  </si>
  <si>
    <t>D+M Patch kabel 1,5m FTP, CAT6A</t>
  </si>
  <si>
    <t>220R011</t>
  </si>
  <si>
    <t>D+M Optická vana s výsuvnou policí uzavíratelná klapkami 1U RAL 9005 FOS2-1U-G</t>
  </si>
  <si>
    <t>220R012</t>
  </si>
  <si>
    <t>D+M Optická vana - čelo pro 24xSC sipmplexních spojek s montážními otvory 1U černá</t>
  </si>
  <si>
    <t>220R013</t>
  </si>
  <si>
    <t>D+M Spojka (adaptér) LC MM OM3 duplex SXAD-LC-PC-OM3-D</t>
  </si>
  <si>
    <t>220R014</t>
  </si>
  <si>
    <t>D+M Záslepka pro SC konektor plast</t>
  </si>
  <si>
    <t>220R015</t>
  </si>
  <si>
    <t>D+M Optická kazeta pro 24 svárů SXOK-24 bez ochran sváru</t>
  </si>
  <si>
    <t>220R016</t>
  </si>
  <si>
    <t>D+M Pigtail Signamax 50/125, LCpc MM OM2 1,5m</t>
  </si>
  <si>
    <t>220R017</t>
  </si>
  <si>
    <t>D+M Ochrana sváru do optické kazety smrštitelná teplem, 60mm</t>
  </si>
  <si>
    <t>220R018</t>
  </si>
  <si>
    <t>D+M Čelo optické vany 1U pro 12 SC duplex BK s montážními otvory v2 FP2-1U-12SCD-B</t>
  </si>
  <si>
    <t>220R019</t>
  </si>
  <si>
    <t>D+M Adaptér SC MM OM2 duplex SXAD-SC-PC-OM2-D</t>
  </si>
  <si>
    <t>220R020</t>
  </si>
  <si>
    <t>D+M Pigtail 50/125 SCpc MM OM2 1,5m SXPI-SC-PC-OM2-1,5M</t>
  </si>
  <si>
    <t>220R021</t>
  </si>
  <si>
    <t>D+M Switch 24 portu 10/100/1000Mb/s</t>
  </si>
  <si>
    <t>220R022</t>
  </si>
  <si>
    <t>D+M Switch 24 portu PoE+ 10/100/1000Mb/s</t>
  </si>
  <si>
    <t>220R023</t>
  </si>
  <si>
    <t>D+M miniGBIC LC Multimode pro switche</t>
  </si>
  <si>
    <t>220R024</t>
  </si>
  <si>
    <t>D+M Montážní sada</t>
  </si>
  <si>
    <t>220R025</t>
  </si>
  <si>
    <t>D+M Záložní zdroj pro ochranu napájení pro servery a síťová zařízení</t>
  </si>
  <si>
    <t>Poznámka k položce:_x000d_
rackové provedení o výšce 4U. Vstupní napětí 230V 50/60 Hz. Výkon napájení je 1980 W/2200 VA s výstupním napětím 230V s frekvencí 57 -63 Hz. 8 výstupních zásuvek IEC 320 C13._x000d_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</si>
  <si>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220R026</t>
  </si>
  <si>
    <t>D+M Přístupový bod (AP) stropní / nástěnný, 802.11a/c, optimalizace vyzařovacího diagramu pro montáž na stěnu nebo na strop, PoE</t>
  </si>
  <si>
    <t>220R027</t>
  </si>
  <si>
    <t>Měření pokrytí prostoru před a po instalaci podhledu</t>
  </si>
  <si>
    <t xml:space="preserve">Poznámka k položce:_x000d_
Měření pokrytí prostoru jednotlivými stanicemi AP - budou provedené měřením úrovne signálu_x000d_
v měřících bodech (doporučená hodnota -85dBm)_x000d_
měření elektromagnetického záření a celkového zatížení prostoru – měření se bude provádět po_x000d_
ukončení instalace a při plném provozu – současně se bude ověřovat  zda nedochází_x000d_
k ovlivňování dalších systémů_x000d_
měření propustnosti sítě _x000d_
vypracovaní měřících protokoloů_x000d_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</si>
  <si>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220R028</t>
  </si>
  <si>
    <t>D+M Kompletní zásuvka 1x RJ45/u, CAT6A, vč. krytky a rámečku</t>
  </si>
  <si>
    <t>220R029</t>
  </si>
  <si>
    <t>D+M Kompletní zásuvka 2x RJ45/u, CAT6A, vč. krytky a rámečku</t>
  </si>
  <si>
    <t>220R030</t>
  </si>
  <si>
    <t>D+M Konektor RJ45 CAT6A FTP 8p8c</t>
  </si>
  <si>
    <t>220R031</t>
  </si>
  <si>
    <t>D+M Kabel U/FTP CAT6A, 4pár, drát, 24 AWG</t>
  </si>
  <si>
    <t>220R032</t>
  </si>
  <si>
    <t>D+M Optický kabel 24 vl. SM 24x9/125um, zemní kabel</t>
  </si>
  <si>
    <t>220R033</t>
  </si>
  <si>
    <t>D+M Kabel TCEPKPFLE 20x4x0,6</t>
  </si>
  <si>
    <t>220R034</t>
  </si>
  <si>
    <t>D+M Vodič CYA 6mm</t>
  </si>
  <si>
    <t>220R035</t>
  </si>
  <si>
    <t>D+M Elektroinstalační trubka ohebná, pod omítku nebo do betonu, D 20</t>
  </si>
  <si>
    <t>220R036</t>
  </si>
  <si>
    <t>D+M Elektroinstalační trubka ohebná, pod omítku nebo do betonu, D 25</t>
  </si>
  <si>
    <t>220R037</t>
  </si>
  <si>
    <t>D+M Elektroinstalační trubka pevná na povrch, vč. spojek, kolen, příchytek a montážního materiálu, D 20</t>
  </si>
  <si>
    <t>220R038</t>
  </si>
  <si>
    <t>D+M Krabice přístrojová pod omítku</t>
  </si>
  <si>
    <t>220R039</t>
  </si>
  <si>
    <t>D+M Krabice přístrojová do dutých stěn</t>
  </si>
  <si>
    <t>220R040</t>
  </si>
  <si>
    <t>D+M Přisazená</t>
  </si>
  <si>
    <t>220R041</t>
  </si>
  <si>
    <t>D+M Krabice protahovací pod omítku s víčkem</t>
  </si>
  <si>
    <t>220R042</t>
  </si>
  <si>
    <t>D+M Popis modulu RJ45</t>
  </si>
  <si>
    <t>220R043</t>
  </si>
  <si>
    <t>D+M Popis segmentu FTP</t>
  </si>
  <si>
    <t>220R044</t>
  </si>
  <si>
    <t>D+M Měření segmentu FTP cat. 6A</t>
  </si>
  <si>
    <t>D4</t>
  </si>
  <si>
    <t>Interkom IP</t>
  </si>
  <si>
    <t>220R045</t>
  </si>
  <si>
    <t>D+M IP audio jednotka s kamerou, modul elektronické tlačítka, modul pro integrovanou čtečku pod omítku</t>
  </si>
  <si>
    <t>Poznámka k položce:_x000d_
vč. instalační krabice a rámečku, venkovní provedení_x000d_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</si>
  <si>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220R046</t>
  </si>
  <si>
    <t>D+M Koncový IP videotelefon telefon stolní provedení</t>
  </si>
  <si>
    <t>D5</t>
  </si>
  <si>
    <t>Příprava propojení pro interaktivní zařízení</t>
  </si>
  <si>
    <t>220R047</t>
  </si>
  <si>
    <t>D+M Kompletní zásuvka USB, vč. krytky a rámečku</t>
  </si>
  <si>
    <t>220R048</t>
  </si>
  <si>
    <t>D+M Kompletní zásuvka HDMI, vč. krytky a rámečku</t>
  </si>
  <si>
    <t>220R049</t>
  </si>
  <si>
    <t>D+M Kabel USB</t>
  </si>
  <si>
    <t>220R050</t>
  </si>
  <si>
    <t>D+M Kabel HDMI</t>
  </si>
  <si>
    <t>220R051</t>
  </si>
  <si>
    <t>220R052</t>
  </si>
  <si>
    <t>D+M Elektroinstalační trubka ohebná, pod omítku nebo do betonu, DI 40</t>
  </si>
  <si>
    <t>220R053</t>
  </si>
  <si>
    <t>D+M Protahovací drát</t>
  </si>
  <si>
    <t>D6</t>
  </si>
  <si>
    <t>Nouzový zvukový systém NZS - školní rozhlas a zvonění</t>
  </si>
  <si>
    <t>220R054</t>
  </si>
  <si>
    <t>D+M Řídící jednotka systému dle ČSN EN 54-16 a ČSN EN 60 849, 4 kanály - 8 zón, síťová verze, 19", záložní napájení, 3 audio vstupy, 3 mikrofonní vstupy, 12 vst./výst. kontaktů, 3 DAL konektory, 1 TWI konektor</t>
  </si>
  <si>
    <t>220R055</t>
  </si>
  <si>
    <t>D+M Výkonový čtyřkanálový zesilovač 4x125W, 100V, nouzové napájení 24V DC, třída D, 19", ČSN EN 54-16</t>
  </si>
  <si>
    <t>220R056</t>
  </si>
  <si>
    <t>D+M Digitální stanice hlasatele, stolní provedení s mikrofonem na ohebném držáku, 12 volně programovatelných tlačítek, audio vstup / výstup pro zdroj hudby, ČSN EN 54-16</t>
  </si>
  <si>
    <t>220R057</t>
  </si>
  <si>
    <t>D+M Audio zdrojová jednotka "All-in-one" DVD/CD/MP3/FM/AM</t>
  </si>
  <si>
    <t>220R058</t>
  </si>
  <si>
    <t>D+M Vstupní kabel Řídící jednotka - zesilovač, 0,5 m zelený</t>
  </si>
  <si>
    <t>220R059</t>
  </si>
  <si>
    <t>D+M Výstupní kabel 2 zesilovače - Řídící jednotka</t>
  </si>
  <si>
    <t>220R060</t>
  </si>
  <si>
    <t>D+M Záložní kabel systémový</t>
  </si>
  <si>
    <t>220R061</t>
  </si>
  <si>
    <t>D+M Kabelová sada akumulátory - zesilovač 4XD125</t>
  </si>
  <si>
    <t>220R062</t>
  </si>
  <si>
    <t>D+M Kabelová sada zesilovač 4XD125</t>
  </si>
  <si>
    <t>220R063</t>
  </si>
  <si>
    <t>D+M Akumulátor 12 V DC / 65 Ah</t>
  </si>
  <si>
    <t>220R064</t>
  </si>
  <si>
    <t>D+M Polička perforovaná 1U/450mm, max.nosnost 80kg,integrované podpěry</t>
  </si>
  <si>
    <t>220R065</t>
  </si>
  <si>
    <t>D+M Větrací panel 1 HU</t>
  </si>
  <si>
    <t>220R066</t>
  </si>
  <si>
    <t>D+M Skříň rozvaděčová pro instalaci systému, rám 19", odolnost EI 30DP1 a uzávěr EI 15DP1, vnější rozměr 750x750x675</t>
  </si>
  <si>
    <t>Poznámka k položce:_x000d_
vnitřní rozměr 600x600x600 (vxšxh-mm), IP 54, hmotnost 159 kg, kabelové prostupy na horní straně skříně (1x CKE typ B), větrací systém KLS Ø 80mm ve dveřích a na horní straně skříně, vč. podpůrné konstrukce pro montáž na stěnu_x000d_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</si>
  <si>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220R067</t>
  </si>
  <si>
    <t>D+M Reproduktor podhledový 6,5" 6W (6/3/1,5/0,75W), kovový, EN 54-24, RAL 9003, Ř 222mm, H 129mm</t>
  </si>
  <si>
    <t>220R068</t>
  </si>
  <si>
    <t>D+M Reproduktor nástěnný 4" 6W (6/3/1,5/0,75W), kovový, EN 54-24, RAL 9003, 170x170x63mm</t>
  </si>
  <si>
    <t>220R069</t>
  </si>
  <si>
    <t>D+M Koncový člen reproduktorové linky (EOL)</t>
  </si>
  <si>
    <t>220R070</t>
  </si>
  <si>
    <t>D+M Převodový transformátor</t>
  </si>
  <si>
    <t>220R071</t>
  </si>
  <si>
    <t>D+M Kabel silový s funkční schopností při požáru, tř. reakce na oheň B2caS1d1 (PH30-R) 3x1,5</t>
  </si>
  <si>
    <t>220R072</t>
  </si>
  <si>
    <t>D+M Kabel sdělovací stíněný SPF s funkční schopností při požáru, tř. reakce na oheň B2caS1d1 (PH30-R) 4x2x0,8</t>
  </si>
  <si>
    <t>220R073</t>
  </si>
  <si>
    <t>D+M Kabel CYKY 3x2,5</t>
  </si>
  <si>
    <t>220R074</t>
  </si>
  <si>
    <t>D+M Krabice rozbočovací se svorkovnicí vč. kotev, se zachováním funkčnosti při požáru, vč. kotvení, P30-R</t>
  </si>
  <si>
    <t>220R075</t>
  </si>
  <si>
    <t>D+M Přepěťová ochrana 2. stupně</t>
  </si>
  <si>
    <t>220R076</t>
  </si>
  <si>
    <t>D+M Přepěťová ochrana 1. stupně</t>
  </si>
  <si>
    <t>220R077</t>
  </si>
  <si>
    <t>D+M Skříň pro instalaci přepěťových ochran</t>
  </si>
  <si>
    <t>220R078</t>
  </si>
  <si>
    <t>220R079</t>
  </si>
  <si>
    <t>D+M Nosná trasa pro kabel s funkční schopností P30-R pro kabel s funkční schopností při požáru, vč. příslušenství (šrouby, hmoždinky, ...)</t>
  </si>
  <si>
    <t>220R080</t>
  </si>
  <si>
    <t>Ostatní náklady spojené s napojením na na stájající systém rozhlasu</t>
  </si>
  <si>
    <t>220R081</t>
  </si>
  <si>
    <t>Programování ústředny NZS</t>
  </si>
  <si>
    <t>220R082</t>
  </si>
  <si>
    <t>Funkční zkoušky a kontrolu provozuschopnosti</t>
  </si>
  <si>
    <t>220R083</t>
  </si>
  <si>
    <t>Proškolení personálu o obsluze a uvedení systému do provozu</t>
  </si>
  <si>
    <t>D7</t>
  </si>
  <si>
    <t>Školní zvonek</t>
  </si>
  <si>
    <t>220R084</t>
  </si>
  <si>
    <t>D+M Generátor zvonění - nadstavba rozhlasové ústředny, melodický a klasický zvonek, vstup pro ovládání zvonění</t>
  </si>
  <si>
    <t>220R085</t>
  </si>
  <si>
    <t>D+M Elektroinstalační trubka pevná vč. příslušenství (kolena, spojky, příchytky, šrouby, hmoždinky, ...), střední mechanická odolnost, D 25</t>
  </si>
  <si>
    <t>220R086</t>
  </si>
  <si>
    <t>Ostatní náklady spojené s napojením na na stájající systém zvonění</t>
  </si>
  <si>
    <t>220R087</t>
  </si>
  <si>
    <t>Programování a nastavení</t>
  </si>
  <si>
    <t>220R088</t>
  </si>
  <si>
    <t>D8</t>
  </si>
  <si>
    <t>Jednotný čas</t>
  </si>
  <si>
    <t>220R089</t>
  </si>
  <si>
    <t>D+M Časový NTP server synchronizovaný přijímačem DCF 77, 19"</t>
  </si>
  <si>
    <t>220R090</t>
  </si>
  <si>
    <t>D+M Externí DCF anténa, vč. kabelu</t>
  </si>
  <si>
    <t>220R091</t>
  </si>
  <si>
    <t>D+M Konfigurační a programovací SW</t>
  </si>
  <si>
    <t>220R092</t>
  </si>
  <si>
    <t>D+M Analogové podržné hodiny Ř30 mm, vč. strojku LAN, PoE</t>
  </si>
  <si>
    <t>220R093</t>
  </si>
  <si>
    <t>220R094</t>
  </si>
  <si>
    <t>D9</t>
  </si>
  <si>
    <t>Kamerový systém - CCTV</t>
  </si>
  <si>
    <t>220R095</t>
  </si>
  <si>
    <t>D+M NVR pro 16 IP kamer až 12MP, HDMI, H.245/265, až 8 HDD, 1TB</t>
  </si>
  <si>
    <t>220R096</t>
  </si>
  <si>
    <t>D+M Přídavný HDD k rekordérům, 3TB</t>
  </si>
  <si>
    <t>220R097</t>
  </si>
  <si>
    <t>D+M Vnitřní IP dome kamera, D/N, HD 720p, 1.3MP, f=3-8.5mm, WDR, VA, Smart Comp.</t>
  </si>
  <si>
    <t>220R098</t>
  </si>
  <si>
    <t>D+M IP box kamera, TD/N, HD 1080p, 2MP, WDR, Smart Comp., Videoanalýza, P-Iris</t>
  </si>
  <si>
    <t>220R099</t>
  </si>
  <si>
    <t>D+M AI objektiv pro až 3MP IP kamery, f=2.7-12mm, 1/2.7“, IR korekce</t>
  </si>
  <si>
    <t>220R100</t>
  </si>
  <si>
    <t>D+M Venkovní technopol. kryt pro kamery - VERSO, vyhřívání 230V, sluneční clona</t>
  </si>
  <si>
    <t>220R101</t>
  </si>
  <si>
    <t>D+M Konzole pro kryty HOT, HPV, HEK, AVH530, montáž na zeď, průchozí kabeláž, 205mm</t>
  </si>
  <si>
    <t>220R102</t>
  </si>
  <si>
    <t>D+M Přepěťová ochrana 10/100M Ethernet + PoE A/B nebo Hi PoE (max.70W)</t>
  </si>
  <si>
    <t>220R103</t>
  </si>
  <si>
    <t>D+M konektror RJ45 nacvakávací</t>
  </si>
  <si>
    <t>220R104</t>
  </si>
  <si>
    <t>Programování systému, nastavení přístupových práv, parametrizace</t>
  </si>
  <si>
    <t>220R105</t>
  </si>
  <si>
    <t>Funkční a kameorvé zkoušky a kontrolu provozuschopnosti</t>
  </si>
  <si>
    <t>D10</t>
  </si>
  <si>
    <t>Poplachový zabezpečovací a tísňový systém – PTZS</t>
  </si>
  <si>
    <t>220R106</t>
  </si>
  <si>
    <t>D+M Ústředna PTZS, včkrytu, zdroje, AKU a krytu, SW, LAN, 264 zón, 31 koncentrátorů, připojení čteček, 1000 uživatelů</t>
  </si>
  <si>
    <t>220R107</t>
  </si>
  <si>
    <t>D+M Komunikátor ethernet (TCP/IP) vč. krytu</t>
  </si>
  <si>
    <t>220R108</t>
  </si>
  <si>
    <t>D+M Systémový GSM modul v kovovém krytu pro posílání SMS a volání uživateli</t>
  </si>
  <si>
    <t>220R109</t>
  </si>
  <si>
    <t>D+M Klávesnice s barevným VGA dotykovým LCD dislejem</t>
  </si>
  <si>
    <t>220R110</t>
  </si>
  <si>
    <t>D+M Klávesnice ovládací a programovací</t>
  </si>
  <si>
    <t>220R111</t>
  </si>
  <si>
    <t>D+M Koncentrátor v krytu 8 zón a 4 PGM výstupy</t>
  </si>
  <si>
    <t>220R112</t>
  </si>
  <si>
    <t>D+M PIR detektor s půlkulovou čočkou a dosahem 12m včetně držáku</t>
  </si>
  <si>
    <t>220R113</t>
  </si>
  <si>
    <t>D+M Detektor tříštění skla s dosahem až 9m</t>
  </si>
  <si>
    <t>220R114</t>
  </si>
  <si>
    <t>D+M Čtyřdrátový hliníkový zápustný MG kontakt VdS se závitem a kabelem 6m</t>
  </si>
  <si>
    <t>220R115</t>
  </si>
  <si>
    <t>D+M Plastová propojovací krabice, 8+2 šroubovací svorky</t>
  </si>
  <si>
    <t>220R116</t>
  </si>
  <si>
    <t>D+M Detektor kouře</t>
  </si>
  <si>
    <t>220R117</t>
  </si>
  <si>
    <t>D+M Siréna vnitřní nezálohovaná 111dB/1m</t>
  </si>
  <si>
    <t>220R118</t>
  </si>
  <si>
    <t>D+M Siréna s blikačem venkovní zálohovaná 111dB/1m, s akumulátorem</t>
  </si>
  <si>
    <t>220R119</t>
  </si>
  <si>
    <t>D+M Kabel F/UTP CAT5E, 4pár, drát, 24 AWG</t>
  </si>
  <si>
    <t>220R120</t>
  </si>
  <si>
    <t>D+M Kabel J-Y(St)Y 2x2x0,8</t>
  </si>
  <si>
    <t>220R121</t>
  </si>
  <si>
    <t>D+M Kabel SYKFY 3x2x0,5</t>
  </si>
  <si>
    <t>220R122</t>
  </si>
  <si>
    <t>D+M Kabel TCEPKPFLE 5x4x0,6</t>
  </si>
  <si>
    <t>220R123</t>
  </si>
  <si>
    <t>D+M Elektroinstalační trubka pevná vč. příslušenství (kolena, spojky, příchytky, šrouby, hmoždinky, ...), střední mechanická odolnost, D 20</t>
  </si>
  <si>
    <t>220R124</t>
  </si>
  <si>
    <t>Programování systému, nastavení přístupových práv</t>
  </si>
  <si>
    <t>D11</t>
  </si>
  <si>
    <t>Elektronická kontrola vstupu - EKV</t>
  </si>
  <si>
    <t>220R125</t>
  </si>
  <si>
    <t>D+M Řídící modul pro připojení čteček na sběrnici systému PTZS v krytu</t>
  </si>
  <si>
    <t>220R126</t>
  </si>
  <si>
    <t>D+M Bezkontaktní čtečka - modul do zabudování tabla interkomu</t>
  </si>
  <si>
    <t>220R127</t>
  </si>
  <si>
    <t>D+M Bezkontaktní přívěšek pro čtečky</t>
  </si>
  <si>
    <t>220R128</t>
  </si>
  <si>
    <t>D+M Elektromechanický hluboký samozamykací panikový zámek, bezpečnostní kování klika-klika, dělený čtyřhran, vč. propojovacího kabelu s konektory</t>
  </si>
  <si>
    <t>220R129</t>
  </si>
  <si>
    <t>D+M Protiplech pro elektromechanické zámky</t>
  </si>
  <si>
    <t>220R130</t>
  </si>
  <si>
    <t>D+M Dveřní zadlabací průchodka</t>
  </si>
  <si>
    <t>220R131</t>
  </si>
  <si>
    <t>D+M Napájecí zdroj pro zámky v krytu 13,8V/3A, vč. AKU 12V/17Ah</t>
  </si>
  <si>
    <t>220R132</t>
  </si>
  <si>
    <t>D+M SW pro správu systému PTZS a karet</t>
  </si>
  <si>
    <t>220R133</t>
  </si>
  <si>
    <t>D+M USB načítací stanice pro karty</t>
  </si>
  <si>
    <t>220R134</t>
  </si>
  <si>
    <t>D+M Kabel CYKY 2x1,5</t>
  </si>
  <si>
    <t>220R135</t>
  </si>
  <si>
    <t>D12</t>
  </si>
  <si>
    <t>Nouzové volání z invalidních WC</t>
  </si>
  <si>
    <t>220R136</t>
  </si>
  <si>
    <t>D+M Indikátor nad dvere pro asistenční systém</t>
  </si>
  <si>
    <t>220R137</t>
  </si>
  <si>
    <t>D+M Jednotka s táhlem pro asistenční systém</t>
  </si>
  <si>
    <t>220R138</t>
  </si>
  <si>
    <t>D+M Tlacítko zrušení poplachu pro asistenční systém</t>
  </si>
  <si>
    <t>220R139</t>
  </si>
  <si>
    <t>D+M Napájecí zdroj pro asistenční systém</t>
  </si>
  <si>
    <t>220R140</t>
  </si>
  <si>
    <t>D+M Jednotka asistenčního systému - 4 vstupy, bez zdroje</t>
  </si>
  <si>
    <t>220R141</t>
  </si>
  <si>
    <t>Programování systému</t>
  </si>
  <si>
    <t>220R142</t>
  </si>
  <si>
    <t>D13</t>
  </si>
  <si>
    <t>Trubkování do betonu (pro okenní magnety)</t>
  </si>
  <si>
    <t>220R143</t>
  </si>
  <si>
    <t>D+M Sběrná krabice do betonu</t>
  </si>
  <si>
    <t>220R144</t>
  </si>
  <si>
    <t>D+M Krabice do betonu, vč. víčka, spodku, rozpěrné trubky a podpěry</t>
  </si>
  <si>
    <t>220R145</t>
  </si>
  <si>
    <t>D+M Elektroinstalační trubka ohebná, do betonu, D 25</t>
  </si>
  <si>
    <t>220R146</t>
  </si>
  <si>
    <t>D+M Stahovací pásky L190</t>
  </si>
  <si>
    <t>220R147</t>
  </si>
  <si>
    <t>Kotevní materiál</t>
  </si>
  <si>
    <t>D14</t>
  </si>
  <si>
    <t>Trasy vnitřní</t>
  </si>
  <si>
    <t>220R148</t>
  </si>
  <si>
    <t>D+M Průchodka HRD 150-FUFz/300 - 2x, tesnění HRD 150-1-2/32-5/10</t>
  </si>
  <si>
    <t>220R149</t>
  </si>
  <si>
    <t>D+M Průchodka HRD 150-FUFz/300 - 2x, tesnění HSD 150-SSG 110-162 SL</t>
  </si>
  <si>
    <t>220R150</t>
  </si>
  <si>
    <t>D+M Drátěný kabelový žlab rozměr 50x60 - kompletní</t>
  </si>
  <si>
    <t>Poznámka k položce:_x000d_
Drátěný kabelový žlab 50x60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</si>
  <si>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220R151</t>
  </si>
  <si>
    <t>D+M Drátěný kabelový žlab rozměr 100x60 - kompletní Drátěný kabelový žlab 100x60 ze včetně výložníků, závěsů, závitových tyčí, oblouků, odbočných dílů, křížení, spojek a ostatního příslušenství</t>
  </si>
  <si>
    <t>D+M Drátěný kabelový žlab rozměr 100x60 - kompletní</t>
  </si>
  <si>
    <t>Poznámka k položce:_x000d_
Drátěný kabelový žlab 100x60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</si>
  <si>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220R152</t>
  </si>
  <si>
    <t>D+M Drátěný kabelový žlab rozměr 200x60 - kompletní Drátěný kabelový žlab 200x60 ze včetně výložníků, závěsů, závitových tyčí, oblouků, odbočných dílů, křížení, spojek a ostatního příslušenství</t>
  </si>
  <si>
    <t>D+M Drátěný kabelový žlab rozměr 200x60 - kompletní</t>
  </si>
  <si>
    <t>Poznámka k položce:_x000d_
Drátěný kabelový žlab 200x60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</si>
  <si>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220R153</t>
  </si>
  <si>
    <t>220R154</t>
  </si>
  <si>
    <t>D+M Prostup zdí pr. 100 do stávajícího objektu</t>
  </si>
  <si>
    <t>220R155</t>
  </si>
  <si>
    <t>D+M Trasy kabeláže ve stávajícím objektu A - lišta 50x20</t>
  </si>
  <si>
    <t>D15</t>
  </si>
  <si>
    <t>Trasy venkovní</t>
  </si>
  <si>
    <t>220R156</t>
  </si>
  <si>
    <t>D+M Trubka HDPE32</t>
  </si>
  <si>
    <t>220R157</t>
  </si>
  <si>
    <t>Výkop kabelové rýhy ručně 350x700mm, tř. 3</t>
  </si>
  <si>
    <t>220R158</t>
  </si>
  <si>
    <t>Pískové kabelové lože o tloušťce 200mm</t>
  </si>
  <si>
    <t>220R159</t>
  </si>
  <si>
    <t>Krytí kabelů výstražnou fólií z PVC š. do 34 cm</t>
  </si>
  <si>
    <t>220R160</t>
  </si>
  <si>
    <t>Zához, hutnění kabelové trasy</t>
  </si>
  <si>
    <t>220R161</t>
  </si>
  <si>
    <t>Provizorní úprava terénu se zhutněním, tř.3</t>
  </si>
  <si>
    <t>220R162</t>
  </si>
  <si>
    <t>Odvoz přebytečné zeminy</t>
  </si>
  <si>
    <t>D16</t>
  </si>
  <si>
    <t>Ostatní</t>
  </si>
  <si>
    <t>220R163</t>
  </si>
  <si>
    <t>Koordinace prací se souvisejícími profesemi</t>
  </si>
  <si>
    <t>220R164</t>
  </si>
  <si>
    <t>Drobný elektroinstalační a spojovací materiál</t>
  </si>
  <si>
    <t xml:space="preserve">Poznámka k položce:_x000d_
Podružný materiál – drobný elektroinstalační materiál, hmoždinky, materiál pro svazkování kabelů v trase, vázací pásky, štítky, popisky, značení tras apod. apod. (cca 3% -  instalačního materiálu) vč. případných bezpečnostních tabulek a instrukcí, bezpečnostní značení.</t>
  </si>
  <si>
    <t>220R165</t>
  </si>
  <si>
    <t>Protipožární ucpávky</t>
  </si>
  <si>
    <t>Poznámka k položce:_x000d_
Požární ucpávka s požární odolností prostupů požárními úseky podle požárně bezpečnostního řešení objektu. Tmel, minerální vata, štítky, atd._x000d_
dodávka protipožární ucpávky dle doporučení výrobce, označení prostupu identifikačním štítkem.</t>
  </si>
  <si>
    <t>220R166</t>
  </si>
  <si>
    <t>Prostupy do průměru 50mm</t>
  </si>
  <si>
    <t>220R167</t>
  </si>
  <si>
    <t>Značení trasy vč. kabelových štítků</t>
  </si>
  <si>
    <t>220R168</t>
  </si>
  <si>
    <t>Certifikační měření</t>
  </si>
  <si>
    <t>Poznámka k položce:_x000d_
měřění na kabelech, vypracování měřících protokolů, provedení všech měření a certifikace systému podle příslušných norem.. Vypracování měřících protokolů.</t>
  </si>
  <si>
    <t>220R169</t>
  </si>
  <si>
    <t>Měření a revize – měřění na kabelech, vypracování měřících protokolů provedení všech měření a kompletní revize systému podle příslušných norem. Vypracování měřících protokolů a revizních zpráv.</t>
  </si>
  <si>
    <t>220R170</t>
  </si>
  <si>
    <t>Individuální zkoušky (provádí zhotovitel)</t>
  </si>
  <si>
    <t>Poznámka k položce:_x000d_
Zhotovitel je povinen vykonat individuální zkoušky včetně provedení potřebných měření, zajištění atestů, a revizí za účelem prokázání kvality a funkčnosti díla._x000d_
Rozsah a průběh individuálních zkoušek navrhne zhotovitel v návrhu individuálního vyzkoušení, které se po odsouhlasení objednatelem stane závazným podkladem pro přípravu individuálních zkoušek. _x000d_
O ukončení individuální zkoušky bude sepsán závěrečný protokol s celkovým vyhodnocením celého díla, který bude sloužit k provedení funkční zkoušky za účasti objednatele._x000d_
Podmínky k provedení zkoušek na předmětu díla organizuje a obstarává</t>
  </si>
  <si>
    <t>220R171</t>
  </si>
  <si>
    <t>Koordinační funkční zkoušky</t>
  </si>
  <si>
    <t xml:space="preserve">Poznámka k položce:_x000d_
O provedené zkoušce musí být vyhotoven doklad včetně vyhodnocení výsledků zkoušky. Podmínky k provedení zkoušek na předmětu díla organizuje  a opatřuje Zhotovitel.</t>
  </si>
  <si>
    <t>220R172</t>
  </si>
  <si>
    <t>Komplexní zkoušky</t>
  </si>
  <si>
    <t>Poznámka k položce:_x000d_
Zhotovitel provede komplexní zkoušky celého díla za účelem prokázání kvality, funkčnosti a parametrů dodaného předmětu díla. V návrhu bude podle potřeby projektová dokumentace pro vysvětlení činnosti a rozsahu díla._x000d_
Komplexní zkouškou se rozumí vyzkoušení vzájemně propojených a na sebe navazujících systémů, které byli předem úspěšně individuálně vyzkoušené, mají potřebné atesty, měření a revize_x000d_
Rozsah a průběh komplexních zkoušek zhotovitel zkoordinuje s navazujícími systémy a zpracuje harmonogram komplexních zkoušek, které se po odsouhlasení objednatelem stanou závazným podkladem pro přípravu a provedení komplexního vyzkoušení._x000d_
Na závěr komplexních zkoušek bude sepsán závěrečný protokol, v kterém bude vyhodnoceno provedení a kvalita zkoušeného díla._x000d_
Podmínky k provedení zkoušek na předmětu díla organizuje a obstarává zhotovitel_x000d_
Po ukončení individuálních a komplexních zkoušek je možné zahájit zkušební provoz a po úspěšném ukončení zkušebního provozu bude zahájeno převzetí</t>
  </si>
  <si>
    <t>220R173</t>
  </si>
  <si>
    <t>Uvedení systému do provozu v souběhu se všemi navazujícími profesemi, na které je zařízení napojeno a řízeno.</t>
  </si>
  <si>
    <t>220R174</t>
  </si>
  <si>
    <t>Zaškolení obsluhy a údržby</t>
  </si>
  <si>
    <t>Poznámka k položce:_x000d_
Zaškolení obsluhy – zhotovitel provede řádné zaškolení pracovníků obsluhy, kteří budou předané zařízení provozovat a obsluhovat – uživatelé._x000d_
Zaškolení údržby – zhotovitel provede řádné zaškolení pracovníků údržby, kteří budou zajišťovat údržbu a preventivní prohlídku systémů na základe zhotovitelem vypracovaných Předpisů režimů údržby a preventivních prohlídek systémů</t>
  </si>
  <si>
    <t>220R175</t>
  </si>
  <si>
    <t>Návody a manuály - zhotovitel předá sadu manuálů a návodů k obsluze všech prvků zařízení v českém jazyce</t>
  </si>
  <si>
    <t>220R176</t>
  </si>
  <si>
    <t>Ekologická likvidace odpadů</t>
  </si>
  <si>
    <t>SO 02.7.3 - MaR</t>
  </si>
  <si>
    <t>D1 - Měření a Regulace</t>
  </si>
  <si>
    <t xml:space="preserve">    D2 - Rozvaděč RA</t>
  </si>
  <si>
    <t xml:space="preserve">    D3 - Vzduchotechnika - zařízení 1</t>
  </si>
  <si>
    <t xml:space="preserve">    D4 - Vzduchotechnika - zařízení 2</t>
  </si>
  <si>
    <t xml:space="preserve">    D5 - Vzduchotechnika - zařízení 3</t>
  </si>
  <si>
    <t xml:space="preserve">    D6 - Zdroj tepla</t>
  </si>
  <si>
    <t xml:space="preserve">    D7 - Montážní materiál</t>
  </si>
  <si>
    <t xml:space="preserve">    D8 - Kabelové rozvody</t>
  </si>
  <si>
    <t xml:space="preserve">    D9 - Ostatní materiál a montáže</t>
  </si>
  <si>
    <t>Měření a Regulace</t>
  </si>
  <si>
    <t>Rozvaděč RA</t>
  </si>
  <si>
    <t>223R001</t>
  </si>
  <si>
    <t>Nástěnný rozvaděč 1400x800x250, přívody vrchem, IP54/20, Vnitřní vybavení rozvaděče (svorky, můstky, lišty, vývodky…) - dodávka</t>
  </si>
  <si>
    <t>278599788</t>
  </si>
  <si>
    <t>Poznámka k položce:_x000d_
Položka je definována v rámci projektové dokumentace D02.09_MAR. Zhotovitel při oceňování této položky zahrne veškeré specifikace v rámci Projektové dokumentace a zahrne do kalkulace i doplňkový materiál potřebný pro úplnou dodávku a montáž.</t>
  </si>
  <si>
    <t>223R001M</t>
  </si>
  <si>
    <t>Montáž nástěnného rozvaděče 1400x800x250</t>
  </si>
  <si>
    <t>1524928571</t>
  </si>
  <si>
    <t>223R002</t>
  </si>
  <si>
    <t>D+M 10B/3 Jištěný motorový vývod 400V</t>
  </si>
  <si>
    <t>223R003</t>
  </si>
  <si>
    <t>D+M 6B/3 Jištěný motorový vývod 400V</t>
  </si>
  <si>
    <t>223R004</t>
  </si>
  <si>
    <t>D+M 2C/1 Jiětěný motorový vývod 230V se stykačem 20A,24VAC, 1Z, 1TE</t>
  </si>
  <si>
    <t>223R005</t>
  </si>
  <si>
    <t>D+M 16B/1 Jištěný zásuvkový vývod</t>
  </si>
  <si>
    <t>223R006</t>
  </si>
  <si>
    <t>D+M Přepě'tová ochrana, T3, 10A</t>
  </si>
  <si>
    <t>223R007</t>
  </si>
  <si>
    <t>D+M Transformátor 230/24V 210VA</t>
  </si>
  <si>
    <t>223R008</t>
  </si>
  <si>
    <t>D+M Napájecí zdroj 12V, 2,1A</t>
  </si>
  <si>
    <t>223R009</t>
  </si>
  <si>
    <t>D+M DDC, 16 AI, 8 AO, 32 DI, 32 DO, 2x, RS232, 2x RS485, Ethernet, web server.</t>
  </si>
  <si>
    <t>223R010</t>
  </si>
  <si>
    <t>D+M Kombinovaný I/O modul, 16 AI, 8 AO, 32 DI, 32 DO, Modbus RTU / RS485</t>
  </si>
  <si>
    <t>223R011</t>
  </si>
  <si>
    <t>D+M Modul analogových výstupů , 8xAO, 0-10V, Modbus RTU / RS485</t>
  </si>
  <si>
    <t>223R012</t>
  </si>
  <si>
    <t>D+M Záložní zdroj UPS, 650VA</t>
  </si>
  <si>
    <t>Vzduchotechnika - zařízení 1</t>
  </si>
  <si>
    <t>223R013</t>
  </si>
  <si>
    <t>D+M Příložné teplotní čidlo Pt 1000, -30 … +130°C</t>
  </si>
  <si>
    <t>223R014</t>
  </si>
  <si>
    <t>D+M Kanálové teplotní čidlo 0,4 m, Pt 1000, -50...80 °C</t>
  </si>
  <si>
    <t>223R015</t>
  </si>
  <si>
    <t>D+M Diferenční snímač tlaku 20-500Pa</t>
  </si>
  <si>
    <t>223R016</t>
  </si>
  <si>
    <t>D+M Kouřové čidlo, 12VDC</t>
  </si>
  <si>
    <t>Vzduchotechnika - zařízení 2</t>
  </si>
  <si>
    <t>Vzduchotechnika - zařízení 3</t>
  </si>
  <si>
    <t>223R017</t>
  </si>
  <si>
    <t>223R018</t>
  </si>
  <si>
    <t>D+M Servopohon klapky s havarijní funkcí, 2Nm, 24VAC, 0-10V</t>
  </si>
  <si>
    <t>223R019</t>
  </si>
  <si>
    <t>D+M Servopohon klapky, 2Nm, 24VAC, 2-bodový, 150s</t>
  </si>
  <si>
    <t>223R020</t>
  </si>
  <si>
    <t>D+M 3 cestný zdvihový ventil, DN 15, kvs 2,5m3/h, pohon 24V, 0-10V</t>
  </si>
  <si>
    <t>223R021</t>
  </si>
  <si>
    <t>D+M Interiérové čidlo CO2, 24V, 0-10V, 0…2000ppm</t>
  </si>
  <si>
    <t>223R022</t>
  </si>
  <si>
    <t>D+M Protimrazový termostat, -5 až + 15°C 6m-kapilára</t>
  </si>
  <si>
    <t>Zdroj tepla</t>
  </si>
  <si>
    <t>223R023</t>
  </si>
  <si>
    <t>D+M Venkovní teplotní čidlo Pt 1000, 0 až 50°C</t>
  </si>
  <si>
    <t>223R024</t>
  </si>
  <si>
    <t>D+M Čidlo tlaku pro kapaliny a plyny / 0…10bar, 0-10V</t>
  </si>
  <si>
    <t>Montážní materiál</t>
  </si>
  <si>
    <t>223R025</t>
  </si>
  <si>
    <t>D+M Kabelový žlab pevný 100/60, vč. příslušenství, víka a nosného materiálu</t>
  </si>
  <si>
    <t>223R026</t>
  </si>
  <si>
    <t>D+M Kabelový žlab pevný 62/50, vč. příslušenství, víka a nosného materiálu</t>
  </si>
  <si>
    <t>223R027</t>
  </si>
  <si>
    <t>D+M Bezhalogenová tuhá trubka, průměr 20mm</t>
  </si>
  <si>
    <t>223R028</t>
  </si>
  <si>
    <t>Pomocný montážní a elektroinstalační materiál</t>
  </si>
  <si>
    <t>Kabelové rozvody</t>
  </si>
  <si>
    <t>223R029</t>
  </si>
  <si>
    <t>D+M Nestíněný kabel s Cu jádrem 4x1,5 B2ca, s1,d0</t>
  </si>
  <si>
    <t>223R030</t>
  </si>
  <si>
    <t>D+M Nestíněný kabel s Cu jádrem 3x1,5 B2ca, s1,d0</t>
  </si>
  <si>
    <t>223R031</t>
  </si>
  <si>
    <t>D+M Sdělovací kabel 4x2x0,8 B2ca,s1,d0</t>
  </si>
  <si>
    <t>223R032</t>
  </si>
  <si>
    <t>D+M Sdělovací kabel 2x2x0,8 B2ca,s1,d0</t>
  </si>
  <si>
    <t>223R033</t>
  </si>
  <si>
    <t>D+M Sdělovací kabel 1x2x0,8B2ca,s1,d0</t>
  </si>
  <si>
    <t>Ostatní materiál a montáže</t>
  </si>
  <si>
    <t>223R034</t>
  </si>
  <si>
    <t>RC-SoftPLC</t>
  </si>
  <si>
    <t>223R035</t>
  </si>
  <si>
    <t>Uvedení do provozu vč. odzkoušení, měření, atestů …</t>
  </si>
  <si>
    <t>hod.</t>
  </si>
  <si>
    <t>223R036</t>
  </si>
  <si>
    <t>Revize zařízení MaR</t>
  </si>
  <si>
    <t>223R037</t>
  </si>
  <si>
    <t>Softwarové práce</t>
  </si>
  <si>
    <t>223R038</t>
  </si>
  <si>
    <t>Zaškolení obsluhy</t>
  </si>
  <si>
    <t>223R039</t>
  </si>
  <si>
    <t>223R040</t>
  </si>
  <si>
    <t>Výkony spojené s prácemi v budově, stavební přípomoce.</t>
  </si>
  <si>
    <t>223R041</t>
  </si>
  <si>
    <t>Doprava v místě</t>
  </si>
  <si>
    <t>SO 03 - Zpevněné plochy</t>
  </si>
  <si>
    <t xml:space="preserve">    5 - Komunikace pozemní</t>
  </si>
  <si>
    <t>-2091332508</t>
  </si>
  <si>
    <t>ornice z meziskládky</t>
  </si>
  <si>
    <t>1104,0*0,15</t>
  </si>
  <si>
    <t>-1599139739</t>
  </si>
  <si>
    <t>181351113</t>
  </si>
  <si>
    <t>Rozprostření ornice tl vrstvy do 200 mm pl přes 500 m2 v rovině nebo ve svahu do 1:5 strojně</t>
  </si>
  <si>
    <t>23084390</t>
  </si>
  <si>
    <t>Rozprostření a urovnání ornice v rovině nebo ve svahu sklonu do 1:5 strojně při souvislé ploše přes 500 m2, tl. vrstvy do 200 mm</t>
  </si>
  <si>
    <t>https://podminky.urs.cz/item/CS_URS_2025_02/181351113</t>
  </si>
  <si>
    <t>1104,0</t>
  </si>
  <si>
    <t>451579877</t>
  </si>
  <si>
    <t>Příplatek ZKD 10 mm tl u podkladu nebo lože pod dlažbu ze štěrkopísku</t>
  </si>
  <si>
    <t>59731797</t>
  </si>
  <si>
    <t>Podklad nebo lože pod dlažbu (přídlažbu) Příplatek k cenám za každých dalších i započatých 10 mm tloušťky podkladu nebo lože ze štěrkopísku</t>
  </si>
  <si>
    <t>https://podminky.urs.cz/item/CS_URS_2025_02/451579877</t>
  </si>
  <si>
    <t xml:space="preserve">manipulační plocha  - celková tloušťka 40 mm</t>
  </si>
  <si>
    <t>163,17</t>
  </si>
  <si>
    <t>163,17*2 'Přepočtené koeficientem množství</t>
  </si>
  <si>
    <t>Komunikace pozemní</t>
  </si>
  <si>
    <t>564851111</t>
  </si>
  <si>
    <t>Podklad ze štěrkodrtě ŠD plochy přes 100 m2 tl 150 mm</t>
  </si>
  <si>
    <t>-1316559051</t>
  </si>
  <si>
    <t>Podklad ze štěrkodrti ŠD s rozprostřením a zhutněním plochy přes 100 m2, po zhutnění tl. 150 mm</t>
  </si>
  <si>
    <t>https://podminky.urs.cz/item/CS_URS_2025_02/564851111</t>
  </si>
  <si>
    <t xml:space="preserve">190,37   "zpevněná plocha před budovou fr. 0/32</t>
  </si>
  <si>
    <t xml:space="preserve">111,90   "chodník fr. 0/32</t>
  </si>
  <si>
    <t xml:space="preserve">163,17*2   "zpevněná plochá fr. 0/32 + 0/63</t>
  </si>
  <si>
    <t>564861111</t>
  </si>
  <si>
    <t>Podklad ze štěrkodrtě ŠD plochy přes 100 m2 tl 200 mm</t>
  </si>
  <si>
    <t>-2099190231</t>
  </si>
  <si>
    <t>Podklad ze štěrkodrti ŠD s rozprostřením a zhutněním plochy přes 100 m2, po zhutnění tl. 200 mm</t>
  </si>
  <si>
    <t>https://podminky.urs.cz/item/CS_URS_2025_02/564861111</t>
  </si>
  <si>
    <t xml:space="preserve">190,37   "zpevněná plocha před budovou</t>
  </si>
  <si>
    <t>593532113</t>
  </si>
  <si>
    <t>Kladení dlažby z plastových vegetačních dlaždic pozemních komunikací se zámkem tl 60 mm pl přes 100 do 300 m2</t>
  </si>
  <si>
    <t>1386101147</t>
  </si>
  <si>
    <t>Kladení dlažby z plastových vegetačních tvárnic pozemních komunikací s vyrovnávací vrstvou z kameniva tl. do 20 mm a s vyplněním vegetačních otvorů se zámkem tl. přes 30 do 60 mm, pro plochy přes 100 do 300 m2</t>
  </si>
  <si>
    <t>https://podminky.urs.cz/item/CS_URS_2025_02/593532113</t>
  </si>
  <si>
    <t>manipulační plocha</t>
  </si>
  <si>
    <t>56245144</t>
  </si>
  <si>
    <t>dlažba zatravňovací recyklovaný PE 38mm</t>
  </si>
  <si>
    <t>-851815854</t>
  </si>
  <si>
    <t>163,17*1,01 "Přepočtené koeficientem množství</t>
  </si>
  <si>
    <t>10364101</t>
  </si>
  <si>
    <t>zemina pro terénní úpravy - ornice</t>
  </si>
  <si>
    <t>2084029159</t>
  </si>
  <si>
    <t>163,17*0,04*0,5</t>
  </si>
  <si>
    <t>3,263*1,8 'Přepočtené koeficientem množství</t>
  </si>
  <si>
    <t>58172720</t>
  </si>
  <si>
    <t>hmota perlitová, absorbent ropných produktů</t>
  </si>
  <si>
    <t>-184518800</t>
  </si>
  <si>
    <t>163,17*0,04*0,2</t>
  </si>
  <si>
    <t>596211112</t>
  </si>
  <si>
    <t>Kladení zámkové dlažby komunikací pro pěší ručně tl 60 mm skupiny A pl přes 100 do 300 m2</t>
  </si>
  <si>
    <t>1441345687</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</si>
  <si>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</si>
  <si>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https://podminky.urs.cz/item/CS_URS_2025_02/596211112</t>
  </si>
  <si>
    <t>chodník</t>
  </si>
  <si>
    <t>85,6+26,3</t>
  </si>
  <si>
    <t>59245015</t>
  </si>
  <si>
    <t>dlažba zámková betonová tvaru I 200x165mm tl 60mm přírodní</t>
  </si>
  <si>
    <t>-907775849</t>
  </si>
  <si>
    <t>111,9*1,02 'Přepočtené koeficientem množství</t>
  </si>
  <si>
    <t>596212212</t>
  </si>
  <si>
    <t>Kladení zámkové dlažby pozemních komunikací ručně tl 80 mm skupiny A pl přes 100 do 300 m2</t>
  </si>
  <si>
    <t>-232528600</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</si>
  <si>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</si>
  <si>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https://podminky.urs.cz/item/CS_URS_2025_02/596212212</t>
  </si>
  <si>
    <t>zpevněná plocha před budovou</t>
  </si>
  <si>
    <t>190,37</t>
  </si>
  <si>
    <t>59245013</t>
  </si>
  <si>
    <t>dlažba zámková betonová tvaru I 200x165mm tl 80mm přírodní</t>
  </si>
  <si>
    <t>991945062</t>
  </si>
  <si>
    <t>637211122</t>
  </si>
  <si>
    <t>Okapový chodník z betonových dlaždic tl 60 mm kladených do písku se zalitím spár MC</t>
  </si>
  <si>
    <t>-668833457</t>
  </si>
  <si>
    <t>Okapový chodník z dlaždic betonových do písku se zalitím spár cementovou maltou, tl. dlaždic 60 mm</t>
  </si>
  <si>
    <t>https://podminky.urs.cz/item/CS_URS_2025_02/637211122</t>
  </si>
  <si>
    <t>okapový chodník</t>
  </si>
  <si>
    <t>25,50</t>
  </si>
  <si>
    <t>916131213</t>
  </si>
  <si>
    <t>Osazení silničního obrubníku betonového stojatého s boční opěrou do lože z betonu prostého</t>
  </si>
  <si>
    <t>1174976371</t>
  </si>
  <si>
    <t>Osazení silničního obrubníku betonového se zřízením lože, s vyplněním a zatřením spár cementovou maltou stojatého s boční opěrou z betonu prostého, do lože z betonu prostého</t>
  </si>
  <si>
    <t>https://podminky.urs.cz/item/CS_URS_2025_02/916131213</t>
  </si>
  <si>
    <t xml:space="preserve">6,0   "vjezd</t>
  </si>
  <si>
    <t>59217029</t>
  </si>
  <si>
    <t>obrubník silniční betonový nájezdový 1000x150x150mm</t>
  </si>
  <si>
    <t>1401602010</t>
  </si>
  <si>
    <t>916231213</t>
  </si>
  <si>
    <t>Osazení chodníkového obrubníku betonového stojatého s boční opěrou do lože z betonu prostého</t>
  </si>
  <si>
    <t>1651391781</t>
  </si>
  <si>
    <t>Osazení chodníkového obrubníku betonového se zřízením lože, s vyplněním a zatřením spár cementovou maltou stojatého s boční opěrou z betonu prostého, do lože z betonu prostého</t>
  </si>
  <si>
    <t>https://podminky.urs.cz/item/CS_URS_2025_02/916231213</t>
  </si>
  <si>
    <t xml:space="preserve">121,37   "chodník</t>
  </si>
  <si>
    <t xml:space="preserve">29,21   "manipulační plocha</t>
  </si>
  <si>
    <t xml:space="preserve">53,04   "okapový chodník</t>
  </si>
  <si>
    <t>59217016</t>
  </si>
  <si>
    <t>obrubník betonový chodníkový 1000x80x250mm</t>
  </si>
  <si>
    <t>913956135</t>
  </si>
  <si>
    <t>935113111</t>
  </si>
  <si>
    <t>Osazení odvodňovacího polymerbetonového žlabu s krycím roštem šířky do 210 mm</t>
  </si>
  <si>
    <t>-1975452276</t>
  </si>
  <si>
    <t>Osazení odvodňovacího žlabu s krycím roštem polymerbetonového šířky do 210 mm</t>
  </si>
  <si>
    <t>https://podminky.urs.cz/item/CS_URS_2025_02/935113111</t>
  </si>
  <si>
    <t>TZ str. 1</t>
  </si>
  <si>
    <t>18,20</t>
  </si>
  <si>
    <t>59227010</t>
  </si>
  <si>
    <t>žlab odvodňovací z polymerbetonu se spádem dna 0,5% 130x175/180mm</t>
  </si>
  <si>
    <t>-2016200265</t>
  </si>
  <si>
    <t>56241016</t>
  </si>
  <si>
    <t>rošt můstkový C250 litina pro žlab š 100mm</t>
  </si>
  <si>
    <t>1263403020</t>
  </si>
  <si>
    <t>935923216</t>
  </si>
  <si>
    <t>Osazení vpusti pro odvodňovací žlab betonový nebo polymerbetonový s krycím roštem šířky do 210 mm</t>
  </si>
  <si>
    <t>387818083</t>
  </si>
  <si>
    <t>Osazení odvodňovacího žlabu s krycím roštem vpusti pro žlab šířky do 210 mm</t>
  </si>
  <si>
    <t>https://podminky.urs.cz/item/CS_URS_2025_02/935923216</t>
  </si>
  <si>
    <t>59223074</t>
  </si>
  <si>
    <t>vpusť odtoková polymerbetonová s integrovaným těsněním 500x130x380</t>
  </si>
  <si>
    <t>465104273</t>
  </si>
  <si>
    <t>998223011</t>
  </si>
  <si>
    <t>Přesun hmot pro pozemní komunikace s krytem dlážděným</t>
  </si>
  <si>
    <t>-90822707</t>
  </si>
  <si>
    <t>Přesun hmot pro pozemní komunikace s krytem dlážděným dopravní vzdálenost do 200 m jakékoliv délky objektu</t>
  </si>
  <si>
    <t>https://podminky.urs.cz/item/CS_URS_2025_02/998223011</t>
  </si>
  <si>
    <t>V_pz1</t>
  </si>
  <si>
    <t>Objem přebytečné zeminy I. třídy</t>
  </si>
  <si>
    <t>39,767</t>
  </si>
  <si>
    <t>V_ra</t>
  </si>
  <si>
    <t>Objem rýh do 50 m3</t>
  </si>
  <si>
    <t>41,86</t>
  </si>
  <si>
    <t>V_rb</t>
  </si>
  <si>
    <t>Objem rýh do 500 m3</t>
  </si>
  <si>
    <t>184,1</t>
  </si>
  <si>
    <t>V_sa</t>
  </si>
  <si>
    <t>Objem šachet do 20 m3</t>
  </si>
  <si>
    <t>47,424</t>
  </si>
  <si>
    <t>V_zas</t>
  </si>
  <si>
    <t>Objem zásypů</t>
  </si>
  <si>
    <t>233,617</t>
  </si>
  <si>
    <t>SO 05 - Přeložka kanalizace</t>
  </si>
  <si>
    <t>113106196</t>
  </si>
  <si>
    <t>Rozebrání dlažeb vozovek z vegetační dlažby plastové s ložem z kameniva strojně pl do 50 m2</t>
  </si>
  <si>
    <t>1105162880</t>
  </si>
  <si>
    <t>Rozebrání dlažeb vozovek a ploch s přemístěním hmot na skládku na vzdálenost do 3 m nebo s naložením na dopravní prostředek, s jakoukoliv výplní spár strojně plochy jednotlivě do 50 m2 z vegetační dlažby s ložem z kameniva plastové</t>
  </si>
  <si>
    <t>https://podminky.urs.cz/item/CS_URS_2025_02/113106196</t>
  </si>
  <si>
    <t>"Dle D05 02 - vegetační dlažba" 22,1</t>
  </si>
  <si>
    <t>113107323</t>
  </si>
  <si>
    <t>Odstranění podkladu z kameniva drceného tl přes 200 do 300 mm strojně pl do 50 m2</t>
  </si>
  <si>
    <t>-1171885775</t>
  </si>
  <si>
    <t>Odstranění podkladů nebo krytů strojně plochy jednotlivě do 50 m2 s přemístěním hmot na skládku na vzdálenost do 3 m nebo s naložením na dopravní prostředek z kameniva hrubého drceného, o tl. vrstvy přes 200 do 300 mm</t>
  </si>
  <si>
    <t>https://podminky.urs.cz/item/CS_URS_2025_02/113107323</t>
  </si>
  <si>
    <t>113107324</t>
  </si>
  <si>
    <t>Odstranění podkladu z kameniva drceného tl přes 300 do 400 mm strojně pl do 50 m2</t>
  </si>
  <si>
    <t>-386171565</t>
  </si>
  <si>
    <t>Odstranění podkladů nebo krytů strojně plochy jednotlivě do 50 m2 s přemístěním hmot na skládku na vzdálenost do 3 m nebo s naložením na dopravní prostředek z kameniva hrubého drceného, o tl. vrstvy přes 300 do 400 mm</t>
  </si>
  <si>
    <t>https://podminky.urs.cz/item/CS_URS_2025_02/113107324</t>
  </si>
  <si>
    <t>"Dle D05 02 - oprava asfaltu" 1,4*4,8</t>
  </si>
  <si>
    <t>113154522</t>
  </si>
  <si>
    <t>Frézování živičného krytu tl 40 mm pruh š přes 0,5 m pl do 500 m2</t>
  </si>
  <si>
    <t>1387912525</t>
  </si>
  <si>
    <t>Frézování živičného podkladu nebo krytu s naložením hmot na dopravní prostředek plochy do 500 m2 pruhu šířky přes 0,5 m, tloušťky vrstvy 40 mm</t>
  </si>
  <si>
    <t>https://podminky.urs.cz/item/CS_URS_2025_02/113154522</t>
  </si>
  <si>
    <t>"Dle D05 02 - oprava vozovky" 3,0*5,8</t>
  </si>
  <si>
    <t>113154528</t>
  </si>
  <si>
    <t>Frézování živičného krytu tl 100 mm pruh š přes 0,5 m pl do 500 m2</t>
  </si>
  <si>
    <t>-2141023967</t>
  </si>
  <si>
    <t>Frézování živičného podkladu nebo krytu s naložením hmot na dopravní prostředek plochy do 500 m2 pruhu šířky přes 0,5 m, tloušťky vrstvy 100 mm</t>
  </si>
  <si>
    <t>https://podminky.urs.cz/item/CS_URS_2025_02/113154528</t>
  </si>
  <si>
    <t>"Dle D05 02 - oprava vozovky" 2,0*5,3</t>
  </si>
  <si>
    <t>-633173774</t>
  </si>
  <si>
    <t>"Dle D05 02 - vegetační dlažba" 1,9+12,3+11,9</t>
  </si>
  <si>
    <t>121151103</t>
  </si>
  <si>
    <t>Sejmutí ornice plochy do 100 m2 tl vrstvy do 200 mm strojně</t>
  </si>
  <si>
    <t>-1372742889</t>
  </si>
  <si>
    <t>Sejmutí ornice strojně při souvislé ploše do 100 m2, tl. vrstvy do 200 mm</t>
  </si>
  <si>
    <t>https://podminky.urs.cz/item/CS_URS_2025_02/121151103</t>
  </si>
  <si>
    <t>"Dle D05 02" 34,1+17,4+3,0</t>
  </si>
  <si>
    <t>132212221</t>
  </si>
  <si>
    <t>Hloubení zapažených rýh šířky do 2000 mm v soudržných horninách třídy těžitelnosti I skupiny 3 ručně</t>
  </si>
  <si>
    <t>-973416709</t>
  </si>
  <si>
    <t>Hloubení zapažených rýh šířky přes 800 do 2 000 mm ručně s urovnáním dna do předepsaného profilu a spádu v hornině třídy těžitelnosti I skupiny 3 soudržných</t>
  </si>
  <si>
    <t>https://podminky.urs.cz/item/CS_URS_2025_02/132212221</t>
  </si>
  <si>
    <t>Poznámka k položce:_x000d_
Ruční výkop: 20 % celkového množství</t>
  </si>
  <si>
    <t>"Vykopávky rýh do 50 m3" V_ra</t>
  </si>
  <si>
    <t>"Vykopávky rýh do 500 m3" V_rb</t>
  </si>
  <si>
    <t>225,96*0,2 'Přepočtené koeficientem množství</t>
  </si>
  <si>
    <t>132251252</t>
  </si>
  <si>
    <t>Hloubení rýh nezapažených š do 2000 mm v hornině třídy těžitelnosti I skupiny 3 objem do 50 m3 strojně</t>
  </si>
  <si>
    <t>1041922801</t>
  </si>
  <si>
    <t>Hloubení nezapažených rýh šířky přes 800 do 2 000 mm strojně s urovnáním dna do předepsaného profilu a spádu v hornině třídy těžitelnosti I skupiny 3 přes 20 do 50 m3</t>
  </si>
  <si>
    <t>https://podminky.urs.cz/item/CS_URS_2025_02/132251252</t>
  </si>
  <si>
    <t>Poznámka k položce:_x000d_
Strojní výkop: 80 % celkového množství</t>
  </si>
  <si>
    <t>"Plochy výkopu odečteny z podélného profilu"</t>
  </si>
  <si>
    <t>"Úsek RŠ2-RŠ3" 29,9*1,4</t>
  </si>
  <si>
    <t>"Celkem" V_ra</t>
  </si>
  <si>
    <t>41,86*0,8 'Přepočtené koeficientem množství</t>
  </si>
  <si>
    <t>132251254</t>
  </si>
  <si>
    <t>Hloubení rýh nezapažených š do 2000 mm v hornině třídy těžitelnosti I skupiny 3 objem do 500 m3 strojně</t>
  </si>
  <si>
    <t>811214965</t>
  </si>
  <si>
    <t>Hloubení nezapažených rýh šířky přes 800 do 2 000 mm strojně s urovnáním dna do předepsaného profilu a spádu v hornině třídy těžitelnosti I skupiny 3 přes 100 do 500 m3</t>
  </si>
  <si>
    <t>https://podminky.urs.cz/item/CS_URS_2025_02/132251254</t>
  </si>
  <si>
    <t>"Úsek RŠ1-RŠ2" 131,5*1,4</t>
  </si>
  <si>
    <t>"Celkem" V_rb</t>
  </si>
  <si>
    <t>184,1*0,8 'Přepočtené koeficientem množství</t>
  </si>
  <si>
    <t>133212821</t>
  </si>
  <si>
    <t>Hloubení zapažených šachet v hornině třídy těžitelnosti I skupiny 3 plocha výkopu do 4 m2 ručně</t>
  </si>
  <si>
    <t>1633351080</t>
  </si>
  <si>
    <t>Hloubení zapažených šachet ručně v horninách třídy těžitelnosti I skupiny 3, půdorysná plocha výkopu do 4 m2</t>
  </si>
  <si>
    <t>https://podminky.urs.cz/item/CS_URS_2025_02/133212821</t>
  </si>
  <si>
    <t>"Vykopávky šachet do 20 m3" V_sa</t>
  </si>
  <si>
    <t>47,424*0,2 'Přepočtené koeficientem množství</t>
  </si>
  <si>
    <t>133254101</t>
  </si>
  <si>
    <t>Hloubení šachet zapažených v hornině třídy těžitelnosti I skupiny 3 objem do 20 m3</t>
  </si>
  <si>
    <t>-1287246479</t>
  </si>
  <si>
    <t>Hloubení zapažených šachet strojně v hornině třídy těžitelnosti I skupiny 3 do 20 m3</t>
  </si>
  <si>
    <t>https://podminky.urs.cz/item/CS_URS_2025_02/133254101</t>
  </si>
  <si>
    <t>"RŠ1" 4,4*2,0*2,0</t>
  </si>
  <si>
    <t>"RŠ2" 4,3*2,0*2,0</t>
  </si>
  <si>
    <t>"RŠ3" 4,4*2,0*2,0-Pi*(0,6)^2*4,4</t>
  </si>
  <si>
    <t>"Celkem" V_sa</t>
  </si>
  <si>
    <t>47,424*0,8 'Přepočtené koeficientem množství</t>
  </si>
  <si>
    <t>139001101</t>
  </si>
  <si>
    <t>Příplatek za ztížení vykopávky v blízkosti podzemního vedení</t>
  </si>
  <si>
    <t>278391211</t>
  </si>
  <si>
    <t>Příplatek k cenám hloubených vykopávek za ztížení vykopávky v blízkosti podzemního vedení nebo výbušnin pro jakoukoliv třídu horniny</t>
  </si>
  <si>
    <t>https://podminky.urs.cz/item/CS_URS_2025_02/139001101</t>
  </si>
  <si>
    <t>"Úsek RŠ1-RŠ2 - 25 % vykopávek" V_rb*0,25</t>
  </si>
  <si>
    <t>"Úsek RŠ2-RŠ3 - 50 % vykopávek" V_ra*0,5</t>
  </si>
  <si>
    <t>151811142</t>
  </si>
  <si>
    <t>Osazení pažicího boxu hl výkopu do 6 m š přes 1,2 do 2,5 m</t>
  </si>
  <si>
    <t>1933198811</t>
  </si>
  <si>
    <t>Zřízení pažicích boxů pro pažení a rozepření stěn rýh podzemního vedení hloubka výkopu přes 4 do 6 m, šířka přes 1,2 do 2,5 m</t>
  </si>
  <si>
    <t>https://podminky.urs.cz/item/CS_URS_2025_02/151811142</t>
  </si>
  <si>
    <t>"Úsek RŠ1-RŠ2" 131,5*2</t>
  </si>
  <si>
    <t>"Úsek RŠ2-RŠ3" 29,9*2</t>
  </si>
  <si>
    <t>"RŠ1" 4,4*(2,0+0,3*2)*2</t>
  </si>
  <si>
    <t>"RŠ2" 4,3*(2,0+0,3*2)*2</t>
  </si>
  <si>
    <t>"RŠ3" 4,4*(2,0+0,3*2)*2</t>
  </si>
  <si>
    <t>151811242</t>
  </si>
  <si>
    <t>Odstranění pažicího boxu hl výkopu do 6 m š přes 1,2 do 2,5 m</t>
  </si>
  <si>
    <t>-667254752</t>
  </si>
  <si>
    <t>Odstranění pažicích boxů pro pažení a rozepření stěn rýh podzemního vedení hloubka výkopu přes 4 do 6 m, šířka přes 1,2 do 2,5 m</t>
  </si>
  <si>
    <t>https://podminky.urs.cz/item/CS_URS_2025_02/151811242</t>
  </si>
  <si>
    <t>161151103</t>
  </si>
  <si>
    <t>Svislé přemístění výkopku z horniny třídy těžitelnosti I skupiny 1 až 3 hl výkopu přes 4 do 8 m</t>
  </si>
  <si>
    <t>-297015471</t>
  </si>
  <si>
    <t>Svislé přemístění výkopku strojně bez naložení do dopravní nádoby avšak s vyprázdněním dopravní nádoby na hromadu nebo do dopravního prostředku z horniny třídy těžitelnosti I skupiny 1 až 3 při hloubce výkopu přes 4 do 8 m</t>
  </si>
  <si>
    <t>https://podminky.urs.cz/item/CS_URS_2025_02/161151103</t>
  </si>
  <si>
    <t>1328237411</t>
  </si>
  <si>
    <t>"Objem výkopů" V_ra+V_rb+V_sa</t>
  </si>
  <si>
    <t>"Odečet zásypů" -V_zas</t>
  </si>
  <si>
    <t>-666783310</t>
  </si>
  <si>
    <t>39,767*10 'Přepočtené koeficientem množství</t>
  </si>
  <si>
    <t>167151101</t>
  </si>
  <si>
    <t>Nakládání výkopku z hornin třídy těžitelnosti I skupiny 1 až 3 do 100 m3</t>
  </si>
  <si>
    <t>352021738</t>
  </si>
  <si>
    <t>Nakládání, skládání a překládání neulehlého výkopku nebo sypaniny strojně nakládání, množství do 100 m3, z horniny třídy těžitelnosti I, skupiny 1 až 3</t>
  </si>
  <si>
    <t>https://podminky.urs.cz/item/CS_URS_2025_02/167151101</t>
  </si>
  <si>
    <t>"Odvoz na skládku" V_pz1</t>
  </si>
  <si>
    <t>1390870931</t>
  </si>
  <si>
    <t>V_pz1*1,8</t>
  </si>
  <si>
    <t>515983220</t>
  </si>
  <si>
    <t>174111109</t>
  </si>
  <si>
    <t>Příplatek k zásypu za ruční prohození sypaniny sítem</t>
  </si>
  <si>
    <t>88250378</t>
  </si>
  <si>
    <t>Zásyp sypaninou z jakékoliv horniny ručně Příplatek k ceně za prohození sypaniny sítem</t>
  </si>
  <si>
    <t>https://podminky.urs.cz/item/CS_URS_2025_02/174111109</t>
  </si>
  <si>
    <t>1897720483</t>
  </si>
  <si>
    <t xml:space="preserve">"Odečet objemu podkladních vrstev" </t>
  </si>
  <si>
    <t>"Úsek RŠ1-RŠ2" -31,2*1,4*0,12</t>
  </si>
  <si>
    <t>"Úsek RŠ2-RŠ3" -8,2*1,4*0,12</t>
  </si>
  <si>
    <t xml:space="preserve">"Odečet objemu potrubí a obsypu" </t>
  </si>
  <si>
    <t>"Úsek RŠ1-RŠ2" -31,2*0,4</t>
  </si>
  <si>
    <t>"Úsek RŠ2-RŠ3" -8,2*0,4</t>
  </si>
  <si>
    <t xml:space="preserve">"Odečet šachet" </t>
  </si>
  <si>
    <t>"RŠ1" -4,4*Pi*(0,65)^2</t>
  </si>
  <si>
    <t>"RŠ2" -4,3*Pi*(0,65)^2</t>
  </si>
  <si>
    <t>"RŠ3" -4,4*Pi*(0,65)^2</t>
  </si>
  <si>
    <t>181111121</t>
  </si>
  <si>
    <t>Plošná úprava terénu do 500 m2 zemina skupiny 1 až 4 nerovnosti přes 100 do 150 mm v rovinně a svahu do 1:5</t>
  </si>
  <si>
    <t>1309115655</t>
  </si>
  <si>
    <t>Plošná úprava terénu v zemině skupiny 1 až 4 s urovnáním povrchu bez doplnění ornice souvislé plochy do 500 m2 při nerovnostech terénu přes 100 do 150 mm v rovině nebo na svahu do 1:5</t>
  </si>
  <si>
    <t>https://podminky.urs.cz/item/CS_URS_2025_02/181111121</t>
  </si>
  <si>
    <t>181311103</t>
  </si>
  <si>
    <t>Rozprostření ornice tl vrstvy do 200 mm v rovině nebo ve svahu do 1:5 ručně</t>
  </si>
  <si>
    <t>902316492</t>
  </si>
  <si>
    <t>Rozprostření a urovnání ornice v rovině nebo ve svahu sklonu do 1:5 ručně při souvislé ploše, tl. vrstvy do 200 mm</t>
  </si>
  <si>
    <t>https://podminky.urs.cz/item/CS_URS_2025_02/181311103</t>
  </si>
  <si>
    <t>181411141</t>
  </si>
  <si>
    <t>Založení parterového trávníku výsevem pl do 1000 m2 v rovině a ve svahu do 1:5</t>
  </si>
  <si>
    <t>-892659338</t>
  </si>
  <si>
    <t>Založení trávníku na půdě předem připravené plochy do 1000 m2 výsevem včetně utažení parterového v rovině nebo na svahu do 1:5</t>
  </si>
  <si>
    <t>https://podminky.urs.cz/item/CS_URS_2025_02/181411141</t>
  </si>
  <si>
    <t>"Zpětné ozelenění"</t>
  </si>
  <si>
    <t>00572420</t>
  </si>
  <si>
    <t>osivo směs travní parková okrasná</t>
  </si>
  <si>
    <t>-1523083366</t>
  </si>
  <si>
    <t>54,5*0,02 'Přepočtené koeficientem množství</t>
  </si>
  <si>
    <t>182303111</t>
  </si>
  <si>
    <t>Doplnění zeminy nebo substrátu na travnatých plochách tl do 50 mm rovina v rovinně a svahu do 1:5</t>
  </si>
  <si>
    <t>1036050562</t>
  </si>
  <si>
    <t>Doplnění zeminy nebo substrátu na travnatých plochách tloušťky do 50 mm v rovině nebo na svahu do 1:5</t>
  </si>
  <si>
    <t>https://podminky.urs.cz/item/CS_URS_2025_02/182303111</t>
  </si>
  <si>
    <t>10371500</t>
  </si>
  <si>
    <t>substrát pro trávníky VL</t>
  </si>
  <si>
    <t>1813554080</t>
  </si>
  <si>
    <t>54,5*0,051 'Přepočtené koeficientem množství</t>
  </si>
  <si>
    <t>-1619056920</t>
  </si>
  <si>
    <t>"Dle D05 02 - vegetační dlažba - celková tloušťka 40 mm" 22,1</t>
  </si>
  <si>
    <t>22,1*2 'Přepočtené koeficientem množství</t>
  </si>
  <si>
    <t>452112112</t>
  </si>
  <si>
    <t>Osazení betonových prstenců nebo rámů do malty výšky do 100 mm pod poklopy a mříže</t>
  </si>
  <si>
    <t>-1162127001</t>
  </si>
  <si>
    <t>Osazení betonových dílců prstenců nebo rámů pod poklopy a mříže do malty, výšky do 100 mm</t>
  </si>
  <si>
    <t>https://podminky.urs.cz/item/CS_URS_2025_02/452112112</t>
  </si>
  <si>
    <t>59224012</t>
  </si>
  <si>
    <t>prstenec šachtový vyrovnávací betonový 625x100x80mm</t>
  </si>
  <si>
    <t>-177953273</t>
  </si>
  <si>
    <t>"RŠ2" 1</t>
  </si>
  <si>
    <t>"RŠ3" 1</t>
  </si>
  <si>
    <t>59224013</t>
  </si>
  <si>
    <t>prstenec šachtový vyrovnávací betonový 625x100x100mm</t>
  </si>
  <si>
    <t>-1995681876</t>
  </si>
  <si>
    <t>"RŠ1" 1</t>
  </si>
  <si>
    <t>452312131</t>
  </si>
  <si>
    <t>Sedlové lože z betonu prostého bez zvýšených nároků na prostředí tř. C 12/15 otevřený výkop</t>
  </si>
  <si>
    <t>-1407379909</t>
  </si>
  <si>
    <t>Podkladní a zajišťovací konstrukce z betonu prostého v otevřeném výkopu bez zvýšených nároků na prostředí sedlové lože pod potrubí z betonu tř. C 12/15</t>
  </si>
  <si>
    <t>https://podminky.urs.cz/item/CS_URS_2025_02/452312131</t>
  </si>
  <si>
    <t>"Úsek RŠ1-RŠ2" 31,2*1,4*0,12</t>
  </si>
  <si>
    <t>"Úsek RŠ2-RŠ3" 8,2*1,4*0,12</t>
  </si>
  <si>
    <t>564851011</t>
  </si>
  <si>
    <t>Podklad ze štěrkodrtě ŠD plochy do 100 m2 tl 150 mm</t>
  </si>
  <si>
    <t>-1728951009</t>
  </si>
  <si>
    <t>Podklad ze štěrkodrti ŠD s rozprostřením a zhutněním plochy jednotlivě do 100 m2, po zhutnění tl. 150 mm</t>
  </si>
  <si>
    <t>https://podminky.urs.cz/item/CS_URS_2025_02/564851011</t>
  </si>
  <si>
    <t>Poznámka k položce:_x000d_
Štěrkodrť ŠDb 0/32_x000d_
Štěrkodrť ŠDa 0/32</t>
  </si>
  <si>
    <t>"Dle D05 02 - vegetační dlažba" 22,1*2</t>
  </si>
  <si>
    <t>564851014</t>
  </si>
  <si>
    <t>Podklad ze štěrkodrtě ŠD plochy do 100 m2 tl 180 mm</t>
  </si>
  <si>
    <t>724824449</t>
  </si>
  <si>
    <t>Podklad ze štěrkodrti ŠD s rozprostřením a zhutněním plochy jednotlivě do 100 m2, po zhutnění tl. 180 mm</t>
  </si>
  <si>
    <t>https://podminky.urs.cz/item/CS_URS_2025_02/564851014</t>
  </si>
  <si>
    <t>Poznámka k položce:_x000d_
Štěrkodrť ŠDb 0/32</t>
  </si>
  <si>
    <t>6,72*2 'Přepočtené koeficientem množství</t>
  </si>
  <si>
    <t>565145111</t>
  </si>
  <si>
    <t>Asfaltový beton vrstva podkladní ACP 16 S tl 60 mm š do 3 m z nemodifikovaného asfaltu</t>
  </si>
  <si>
    <t>1511614266</t>
  </si>
  <si>
    <t>Asfaltový beton vrstva podkladní ACP 16 z nemodifikovaného asfaltu s rozprostřením a zhutněním ACP 16 S v pruhu šířky přes 1,5 do 3 m, po zhutnění tl. 60 mm</t>
  </si>
  <si>
    <t>https://podminky.urs.cz/item/CS_URS_2025_02/565145111</t>
  </si>
  <si>
    <t>573111112</t>
  </si>
  <si>
    <t>Postřik živičný infiltrační s posypem z asfaltu množství 1 kg/m2</t>
  </si>
  <si>
    <t>212585907</t>
  </si>
  <si>
    <t>Postřik infiltrační PI z asfaltu silničního s posypem kamenivem, v množství 1,00 kg/m2</t>
  </si>
  <si>
    <t>https://podminky.urs.cz/item/CS_URS_2025_02/573111112</t>
  </si>
  <si>
    <t>573231106</t>
  </si>
  <si>
    <t>Postřik živičný spojovací ze silniční emulze v množství 0,30 kg/m2</t>
  </si>
  <si>
    <t>-1445048517</t>
  </si>
  <si>
    <t>Postřik spojovací PS bez posypu kamenivem ze silniční emulze, v množství 0,30 kg/m2</t>
  </si>
  <si>
    <t>https://podminky.urs.cz/item/CS_URS_2025_02/573231106</t>
  </si>
  <si>
    <t>577134111</t>
  </si>
  <si>
    <t>Asfaltový beton vrstva obrusná ACO 11+ tř. I tl 40 mm š do 3 m z nemodifikovaného asfaltu</t>
  </si>
  <si>
    <t>543164553</t>
  </si>
  <si>
    <t>Asfaltový beton vrstva obrusná ACO 11 z nemodifikovaného asfaltu s rozprostřením a se zhutněním ACO 11+ v pruhu šířky přes 1,5 do 3 m, po zhutnění tl. 40 mm</t>
  </si>
  <si>
    <t>https://podminky.urs.cz/item/CS_URS_2025_02/577134111</t>
  </si>
  <si>
    <t>593532111</t>
  </si>
  <si>
    <t>Kladení dlažby z plastových vegetačních dlaždic pozemních komunikací se zámkem tl 60 mm pl do 50 m2</t>
  </si>
  <si>
    <t>16968516</t>
  </si>
  <si>
    <t>Kladení dlažby z plastových vegetačních tvárnic pozemních komunikací s vyrovnávací vrstvou z kameniva tl. do 20 mm a s vyplněním vegetačních otvorů se zámkem tl. přes 30 do 60 mm, pro plochy do 50 m2</t>
  </si>
  <si>
    <t>https://podminky.urs.cz/item/CS_URS_2025_02/593532111</t>
  </si>
  <si>
    <t>21382962</t>
  </si>
  <si>
    <t>22,1*1,01 'Přepočtené koeficientem množství</t>
  </si>
  <si>
    <t>1897306360</t>
  </si>
  <si>
    <t>22,1*0,04*0,7</t>
  </si>
  <si>
    <t>0,619*1,8 'Přepočtené koeficientem množství</t>
  </si>
  <si>
    <t>831392121</t>
  </si>
  <si>
    <t>Montáž potrubí z trub kameninových hrdlových s integrovaným těsněním výkop sklon do 20 % DN 400</t>
  </si>
  <si>
    <t>-1250723571</t>
  </si>
  <si>
    <t>Montáž potrubí z trub kameninových hrdlových s integrovaným těsněním v otevřeném výkopu ve sklonu do 20 % DN 400</t>
  </si>
  <si>
    <t>https://podminky.urs.cz/item/CS_URS_2025_02/831392121</t>
  </si>
  <si>
    <t>"Úsek RŠ1-RŠ2" 32,2</t>
  </si>
  <si>
    <t>"Úsek RŠ2-RŠ3" 9,2</t>
  </si>
  <si>
    <t>59710706</t>
  </si>
  <si>
    <t>trouba kameninová glazovaná DN 400 dl 2,50m spojovací systém C Třída 200</t>
  </si>
  <si>
    <t>1758413050</t>
  </si>
  <si>
    <t>41,4*1,015 'Přepočtené koeficientem množství</t>
  </si>
  <si>
    <t>837391221</t>
  </si>
  <si>
    <t>Montáž kameninových tvarovek odbočných s integrovaným těsněním otevřený výkop DN 400</t>
  </si>
  <si>
    <t>-1947481095</t>
  </si>
  <si>
    <t>Montáž kameninových tvarovek na potrubí z trub kameninových v otevřeném výkopu s integrovaným těsněním odbočných DN 400</t>
  </si>
  <si>
    <t>https://podminky.urs.cz/item/CS_URS_2025_02/837391221</t>
  </si>
  <si>
    <t>597117R01</t>
  </si>
  <si>
    <t>odbočka kameninová glazovaná jednoduchá kolmá DN 400/200 dl 1000mm spojovací systém C/F tř.160/-</t>
  </si>
  <si>
    <t>1649830471</t>
  </si>
  <si>
    <t>894102211</t>
  </si>
  <si>
    <t>Stěny šachet z cihel kanalizačních pálených lícových tl 250 mm</t>
  </si>
  <si>
    <t>-28134192</t>
  </si>
  <si>
    <t>Ostatní konstrukce na trubním vedení zděné stěny šachet z cihel kanalizačních pálených lícových na cementovou maltu MC 10, tloušťky 250 mm</t>
  </si>
  <si>
    <t>https://podminky.urs.cz/item/CS_URS_2025_02/894102211</t>
  </si>
  <si>
    <t>"RŠ1" Pi*((0,75)^2-(0,5)^2)*0,47</t>
  </si>
  <si>
    <t>"RŠ2" Pi*((0,75)^2-(0,5)^2)*0,47</t>
  </si>
  <si>
    <t>"RŠ3" Pi*((0,75)^2-(0,5)^2)*0,47</t>
  </si>
  <si>
    <t>894104111</t>
  </si>
  <si>
    <t>Žlaby šachet z cihel kanalizačních pálených lícových průměru do 500 mm</t>
  </si>
  <si>
    <t>1402447429</t>
  </si>
  <si>
    <t>Ostatní konstrukce na trubním vedení zděné žlaby šachet z cihel kanalizačních pálených lícových na cementovou maltu MC 10, průměr žlabu do 500 mm</t>
  </si>
  <si>
    <t>https://podminky.urs.cz/item/CS_URS_2025_02/894104111</t>
  </si>
  <si>
    <t>"RŠ1" 0,5*(Pi*(0,3)^2*1,0-Pi*(0,15)^2*1,0)</t>
  </si>
  <si>
    <t>"RŠ2" 0,5*(Pi*(0,3)^2*1,0-Pi*(0,15)^2*1,0)</t>
  </si>
  <si>
    <t>"RŠ3" 0,5*(Pi*(0,3)^2*1,0-Pi*(0,15)^2*1,0)</t>
  </si>
  <si>
    <t>894105111</t>
  </si>
  <si>
    <t>Dlažba šachet z cihel kanalizačních pálených lícových čtyř a vícehranných</t>
  </si>
  <si>
    <t>-1608948710</t>
  </si>
  <si>
    <t>Ostatní konstrukce na trubním vedení zděné dlažby šachet z cihel kanalizačních pálených lícových na cementovou maltu MC 10 čtyř a vícehranných</t>
  </si>
  <si>
    <t>https://podminky.urs.cz/item/CS_URS_2025_02/894105111</t>
  </si>
  <si>
    <t>"RŠ1" (1,5-0,2)*1,0*0,12</t>
  </si>
  <si>
    <t>"RŠ2" (1,5-0,2)*1,0*0,12</t>
  </si>
  <si>
    <t>"RŠ3" (1,5-0,2)*1,0*0,12</t>
  </si>
  <si>
    <t>894201131</t>
  </si>
  <si>
    <t>Dno šachet tl přes 200 mm z prostého betonu bez zvýšených nároků na prostředí tř. C 30/37</t>
  </si>
  <si>
    <t>-1205934964</t>
  </si>
  <si>
    <t>Ostatní konstrukce na trubním vedení z prostého betonu dno šachet tloušťky přes 200 mm z betonu bez zvýšených nároků na prostředí tř. C 30/37</t>
  </si>
  <si>
    <t>https://podminky.urs.cz/item/CS_URS_2025_02/894201131</t>
  </si>
  <si>
    <t>"RŠ1" 1,5*1,5*0,48-0,5*Pi*(0,3)^2*1,0</t>
  </si>
  <si>
    <t>"RŠ2" 1,5*1,5*0,48-0,5*Pi*(0,3)^2*1,0</t>
  </si>
  <si>
    <t>"RŠ3" 1,5*1,5*0,48-0,5*Pi*(0,3)^2*1,0</t>
  </si>
  <si>
    <t>894410201</t>
  </si>
  <si>
    <t>Osazení betonových dílců pro kanalizační šachty DN 800 skruž rovná výšky 250 mm</t>
  </si>
  <si>
    <t>-2093995156</t>
  </si>
  <si>
    <t>Osazení betonových dílců šachet kanalizačních skruž rovná DN 800, výšky 250 mm</t>
  </si>
  <si>
    <t>https://podminky.urs.cz/item/CS_URS_2025_02/894410201</t>
  </si>
  <si>
    <t>"RŠ" 1</t>
  </si>
  <si>
    <t>59224407</t>
  </si>
  <si>
    <t>skruž betonové šachty DN 800 kanalizační 80x25x9cm stupadla poplastovaná</t>
  </si>
  <si>
    <t>274912077</t>
  </si>
  <si>
    <t>894410211</t>
  </si>
  <si>
    <t>Osazení betonových dílců pro kanalizační šachty DN 1000 skruž rovná výšky 250 mm</t>
  </si>
  <si>
    <t>459748337</t>
  </si>
  <si>
    <t>Osazení betonových dílců šachet kanalizačních skruž rovná DN 1000, výšky 250 mm</t>
  </si>
  <si>
    <t>https://podminky.urs.cz/item/CS_URS_2025_02/894410211</t>
  </si>
  <si>
    <t>59224066</t>
  </si>
  <si>
    <t>skruž betonová DN 1000x250 PS 100x25x12cm</t>
  </si>
  <si>
    <t>-1838057868</t>
  </si>
  <si>
    <t>894410212</t>
  </si>
  <si>
    <t>Osazení betonových dílců pro kanalizační šachty DN 1000 skruž rovná výšky 500 mm</t>
  </si>
  <si>
    <t>-743080068</t>
  </si>
  <si>
    <t>Osazení betonových dílců šachet kanalizačních skruž rovná DN 1000, výšky 500 mm</t>
  </si>
  <si>
    <t>https://podminky.urs.cz/item/CS_URS_2025_02/894410212</t>
  </si>
  <si>
    <t>59224068</t>
  </si>
  <si>
    <t>skruž betonová DN 1000x500 100x50x12cm</t>
  </si>
  <si>
    <t>820073249</t>
  </si>
  <si>
    <t>894410213</t>
  </si>
  <si>
    <t>Osazení betonových dílců pro kanalizační šachty DN 1000 skruž rovná výšky 1000 mm</t>
  </si>
  <si>
    <t>665128213</t>
  </si>
  <si>
    <t>Osazení betonových dílců šachet kanalizačních skruž rovná DN 1000, výšky 1000 mm</t>
  </si>
  <si>
    <t>https://podminky.urs.cz/item/CS_URS_2025_02/894410213</t>
  </si>
  <si>
    <t>"RŠ1" 2</t>
  </si>
  <si>
    <t>"RŠ2" 2</t>
  </si>
  <si>
    <t>"RŠ3" 2</t>
  </si>
  <si>
    <t>59224070</t>
  </si>
  <si>
    <t>skruž betonová DN 1000x1000 100x100x12cm</t>
  </si>
  <si>
    <t>-1505222304</t>
  </si>
  <si>
    <t>59224348</t>
  </si>
  <si>
    <t>těsnění elastomerové pro spojení šachetních dílů DN 1000</t>
  </si>
  <si>
    <t>1323245447</t>
  </si>
  <si>
    <t>"RŠ1" 4</t>
  </si>
  <si>
    <t>"RŠ2" 3</t>
  </si>
  <si>
    <t>"RŠ3" 4</t>
  </si>
  <si>
    <t>894410232</t>
  </si>
  <si>
    <t>Osazení betonových dílců pro kanalizační šachty DN 1000 skruž přechodová (konus)</t>
  </si>
  <si>
    <t>1403255097</t>
  </si>
  <si>
    <t>Osazení betonových dílců šachet kanalizačních skruž přechodová (konus) DN 1000</t>
  </si>
  <si>
    <t>https://podminky.urs.cz/item/CS_URS_2025_02/894410232</t>
  </si>
  <si>
    <t>59224312</t>
  </si>
  <si>
    <t>konus betonové šachty DN 1000 kanalizační 100x62,5x58cm tl stěny 12 stupadla poplastovaná</t>
  </si>
  <si>
    <t>781564906</t>
  </si>
  <si>
    <t>899104112</t>
  </si>
  <si>
    <t>Osazení poklopů litinových, ocelových nebo železobetonových včetně rámů pro třídu zatížení D400, E600</t>
  </si>
  <si>
    <t>1315622547</t>
  </si>
  <si>
    <t>Osazení poklopů šachtových litinových, ocelových nebo železobetonových včetně rámů pro třídu zatížení D400, E600</t>
  </si>
  <si>
    <t>https://podminky.urs.cz/item/CS_URS_2025_02/899104112</t>
  </si>
  <si>
    <t>28661935</t>
  </si>
  <si>
    <t>poklop šachtový litinový DN 600 pro třídu zatížení D400</t>
  </si>
  <si>
    <t>1124097356</t>
  </si>
  <si>
    <t>899623141</t>
  </si>
  <si>
    <t>Obetonování potrubí nebo zdiva stok betonem prostým tř. C 12/15 v otevřeném výkopu</t>
  </si>
  <si>
    <t>-2120202236</t>
  </si>
  <si>
    <t>Obetonování potrubí nebo zdiva stok betonem prostým v otevřeném výkopu, betonem tř. C 12/15</t>
  </si>
  <si>
    <t>https://podminky.urs.cz/item/CS_URS_2025_02/899623141</t>
  </si>
  <si>
    <t>"Úsek RŠ1-RŠ2" 31,2*(0,4-Pi*(0,24)^2)</t>
  </si>
  <si>
    <t>"Úsek RŠ2-RŠ3" 8,2*(0,4-Pi*(0,24)^2)</t>
  </si>
  <si>
    <t>899722111</t>
  </si>
  <si>
    <t>Krytí potrubí z plastů výstražnou fólií z PVC do 20 cm</t>
  </si>
  <si>
    <t>-2104577174</t>
  </si>
  <si>
    <t>Krytí potrubí z plastů výstražnou fólií z PVC šířky do 20 cm</t>
  </si>
  <si>
    <t>https://podminky.urs.cz/item/CS_URS_2025_02/899722111</t>
  </si>
  <si>
    <t>"Větev 1" 8,9</t>
  </si>
  <si>
    <t>"Větev 2" 8,5</t>
  </si>
  <si>
    <t>"Větev 3" 18,7+4,9</t>
  </si>
  <si>
    <t>916241213</t>
  </si>
  <si>
    <t>Osazení obrubníku kamenného stojatého s boční opěrou do lože z betonu prostého</t>
  </si>
  <si>
    <t>554736892</t>
  </si>
  <si>
    <t>Osazení obrubníku kamenného se zřízením lože, s vyplněním a zatřením spár cementovou maltou stojatého s boční opěrou z betonu prostého, do lože z betonu prostého</t>
  </si>
  <si>
    <t>https://podminky.urs.cz/item/CS_URS_2025_02/916241213</t>
  </si>
  <si>
    <t>58380007</t>
  </si>
  <si>
    <t>obrubník kamenný žulový přímý 1000x150x250mm</t>
  </si>
  <si>
    <t>1110832335</t>
  </si>
  <si>
    <t>26,1*1,02 'Přepočtené koeficientem množství</t>
  </si>
  <si>
    <t>919112111</t>
  </si>
  <si>
    <t>Řezání dilatačních spár š 4 mm hl do 60 mm příčných nebo podélných v živičném krytu</t>
  </si>
  <si>
    <t>616607032</t>
  </si>
  <si>
    <t>Řezání dilatačních spár v živičném krytu příčných nebo podélných, šířky 4 mm, hloubky do 60 mm</t>
  </si>
  <si>
    <t>https://podminky.urs.cz/item/CS_URS_2025_02/919112111</t>
  </si>
  <si>
    <t>"Dle D05 02 - oprava vozovky" 3,0+5,8*2</t>
  </si>
  <si>
    <t>919112222</t>
  </si>
  <si>
    <t>Řezání spár pro vytvoření komůrky š 15 mm hl 25 mm pro těsnící zálivku v živičném krytu</t>
  </si>
  <si>
    <t>-780568333</t>
  </si>
  <si>
    <t>Řezání dilatačních spár v živičném krytu vytvoření komůrky pro těsnící zálivku šířky 15 mm, hloubky 25 mm</t>
  </si>
  <si>
    <t>https://podminky.urs.cz/item/CS_URS_2025_02/919112222</t>
  </si>
  <si>
    <t>919122121</t>
  </si>
  <si>
    <t>Těsnění spár zálivkou za tepla pro komůrky š 15 mm hl 25 mm s těsnicím profilem</t>
  </si>
  <si>
    <t>1168438553</t>
  </si>
  <si>
    <t>Utěsnění dilatačních spár zálivkou za tepla v cementobetonovém nebo živičném krytu včetně adhezního nátěru s těsnicím profilem pod zálivkou, pro komůrky šířky 15 mm, hloubky 25 mm</t>
  </si>
  <si>
    <t>https://podminky.urs.cz/item/CS_URS_2025_02/919122121</t>
  </si>
  <si>
    <t>919735111</t>
  </si>
  <si>
    <t>Řezání stávajícího živičného krytu hl do 50 mm</t>
  </si>
  <si>
    <t>1859627326</t>
  </si>
  <si>
    <t>Řezání stávajícího živičného krytu nebo podkladu hloubky do 50 mm</t>
  </si>
  <si>
    <t>https://podminky.urs.cz/item/CS_URS_2025_02/919735111</t>
  </si>
  <si>
    <t>919735112</t>
  </si>
  <si>
    <t>Řezání stávajícího živičného krytu hl přes 50 do 100 mm</t>
  </si>
  <si>
    <t>602987756</t>
  </si>
  <si>
    <t>Řezání stávajícího živičného krytu nebo podkladu hloubky přes 50 do 100 mm</t>
  </si>
  <si>
    <t>https://podminky.urs.cz/item/CS_URS_2025_02/919735112</t>
  </si>
  <si>
    <t>"Dle D05 02 - oprava vozovky" 2,0+5,3*2</t>
  </si>
  <si>
    <t>961055111</t>
  </si>
  <si>
    <t>Bourání základů ze ŽB</t>
  </si>
  <si>
    <t>-1903282283</t>
  </si>
  <si>
    <t>Bourání základů z betonu železového</t>
  </si>
  <si>
    <t>https://podminky.urs.cz/item/CS_URS_2025_02/961055111</t>
  </si>
  <si>
    <t>"RŠ 3" Pi*(0,7)^2*4,7-Pi*(0,5)^2*4,3</t>
  </si>
  <si>
    <t>997221141</t>
  </si>
  <si>
    <t>Vodorovná doprava suti ze sypkých materiálů stavebním kolečkem do 50 m</t>
  </si>
  <si>
    <t>-372786874</t>
  </si>
  <si>
    <t>Vodorovná doprava suti stavebním kolečkem s naložením a se složením ze sypkých materiálů, na vzdálenost do 50 m</t>
  </si>
  <si>
    <t>https://podminky.urs.cz/item/CS_URS_2025_02/997221141</t>
  </si>
  <si>
    <t>2089342219</t>
  </si>
  <si>
    <t>233131519</t>
  </si>
  <si>
    <t>35,033*10 'Přepočtené koeficientem množství</t>
  </si>
  <si>
    <t>275532792</t>
  </si>
  <si>
    <t>997221625</t>
  </si>
  <si>
    <t>Poplatek za uložení na skládce (skládkovné) stavebního odpadu železobetonového kód odpadu 17 01 01</t>
  </si>
  <si>
    <t>-972876267</t>
  </si>
  <si>
    <t>Poplatek za uložení stavebního odpadu na skládce (skládkovné) z armovaného betonu zatříděného do Katalogu odpadů pod kódem 17 01 01</t>
  </si>
  <si>
    <t>https://podminky.urs.cz/item/CS_URS_2025_02/997221625</t>
  </si>
  <si>
    <t>997221655</t>
  </si>
  <si>
    <t>Poplatek za uložení na skládce (skládkovné) zeminy a kamení kód odpadu 17 05 04</t>
  </si>
  <si>
    <t>478649363</t>
  </si>
  <si>
    <t>Poplatek za uložení stavebního odpadu na skládce (skládkovné) zeminy a kamení zatříděného do Katalogu odpadů pod kódem 17 05 04</t>
  </si>
  <si>
    <t>https://podminky.urs.cz/item/CS_URS_2025_02/997221655</t>
  </si>
  <si>
    <t>997013847</t>
  </si>
  <si>
    <t>Poplatek za uložení na skládce (skládkovné) odpadu asfaltového s dehtem kód odpadu 17 03 01</t>
  </si>
  <si>
    <t>-1647915638</t>
  </si>
  <si>
    <t>Poplatek za uložení stavebního odpadu na skládce (skládkovné) asfaltového s obsahem dehtu zatříděného do Katalogu odpadů pod kódem 17 03 01</t>
  </si>
  <si>
    <t>https://podminky.urs.cz/item/CS_URS_2025_02/997013847</t>
  </si>
  <si>
    <t>998275101</t>
  </si>
  <si>
    <t>Přesun hmot pro trubní vedení z trub kameninových otevřený výkop</t>
  </si>
  <si>
    <t>1426013511</t>
  </si>
  <si>
    <t>Přesun hmot pro trubní vedení hloubené z trub kameninových pro kanalizace v otevřeném výkopu dopravní vzdálenost do 15 m</t>
  </si>
  <si>
    <t>https://podminky.urs.cz/item/CS_URS_2025_02/998275101</t>
  </si>
  <si>
    <t>Objem rýh do 20 m3</t>
  </si>
  <si>
    <t>10,4</t>
  </si>
  <si>
    <t>19,6</t>
  </si>
  <si>
    <t>23,207</t>
  </si>
  <si>
    <t>SO 08 - Kanalizační přípojka</t>
  </si>
  <si>
    <t>1674920</t>
  </si>
  <si>
    <t>"Vykopávky rýh do 20 m3" V_ra</t>
  </si>
  <si>
    <t>10,4*0,2 'Přepočtené koeficientem množství</t>
  </si>
  <si>
    <t>132254201</t>
  </si>
  <si>
    <t>Hloubení zapažených rýh š do 2000 mm v hornině třídy těžitelnosti I skupiny 3 objem do 20 m3</t>
  </si>
  <si>
    <t>1143685899</t>
  </si>
  <si>
    <t>Hloubení zapažených rýh šířky přes 800 do 2 000 mm strojně s urovnáním dna do předepsaného profilu a spádu v hornině třídy těžitelnosti I skupiny 3 do 20 m3</t>
  </si>
  <si>
    <t>https://podminky.urs.cz/item/CS_URS_2025_02/132254201</t>
  </si>
  <si>
    <t>"Soukromá část přípojky" 5,5*1,0</t>
  </si>
  <si>
    <t>"Veřejná část přípojky" 4,9*1,0</t>
  </si>
  <si>
    <t>10,4*0,8 'Přepočtené koeficientem množství</t>
  </si>
  <si>
    <t>1503684932</t>
  </si>
  <si>
    <t>19,6*0,2 'Přepočtené koeficientem množství</t>
  </si>
  <si>
    <t>-1806667819</t>
  </si>
  <si>
    <t>"SŠ" 4,9*2,0*2,0</t>
  </si>
  <si>
    <t>19,6*0,8 'Přepočtené koeficientem množství</t>
  </si>
  <si>
    <t>151811131</t>
  </si>
  <si>
    <t>Osazení pažicího boxu hl výkopu do 4 m š do 1,2 m</t>
  </si>
  <si>
    <t>1093965166</t>
  </si>
  <si>
    <t>Zřízení pažicích boxů pro pažení a rozepření stěn rýh podzemního vedení hloubka výkopu do 4 m, šířka do 1,2 m</t>
  </si>
  <si>
    <t>https://podminky.urs.cz/item/CS_URS_2025_02/151811131</t>
  </si>
  <si>
    <t>"Soukromá část přípojky" 5,5*2</t>
  </si>
  <si>
    <t>151811141</t>
  </si>
  <si>
    <t>Osazení pažicího boxu hl výkopu do 6 m š do 1,2 m</t>
  </si>
  <si>
    <t>-1111371902</t>
  </si>
  <si>
    <t>Zřízení pažicích boxů pro pažení a rozepření stěn rýh podzemního vedení hloubka výkopu přes 4 do 6 m, šířka do 1,2 m</t>
  </si>
  <si>
    <t>https://podminky.urs.cz/item/CS_URS_2025_02/151811141</t>
  </si>
  <si>
    <t>"Veřejná část přípojky" 4,9*2</t>
  </si>
  <si>
    <t>-56902503</t>
  </si>
  <si>
    <t>"SŠ" 4,9*(2,0+0,5*2)*2</t>
  </si>
  <si>
    <t>151811231</t>
  </si>
  <si>
    <t>Odstranění pažicího boxu hl výkopu do 4 m š do 1,2 m</t>
  </si>
  <si>
    <t>-1492881978</t>
  </si>
  <si>
    <t>Odstranění pažicích boxů pro pažení a rozepření stěn rýh podzemního vedení hloubka výkopu do 4 m, šířka do 1,2 m</t>
  </si>
  <si>
    <t>https://podminky.urs.cz/item/CS_URS_2025_02/151811231</t>
  </si>
  <si>
    <t>151811241</t>
  </si>
  <si>
    <t>Odstranění pažicího boxu hl výkopu do 6 m š do 1,2 m</t>
  </si>
  <si>
    <t>806249295</t>
  </si>
  <si>
    <t>Odstranění pažicích boxů pro pažení a rozepření stěn rýh podzemního vedení hloubka výkopu přes 4 do 6 m, šířka do 1,2 m</t>
  </si>
  <si>
    <t>https://podminky.urs.cz/item/CS_URS_2025_02/151811241</t>
  </si>
  <si>
    <t>-556225591</t>
  </si>
  <si>
    <t>-390287685</t>
  </si>
  <si>
    <t>521613643</t>
  </si>
  <si>
    <t>"Objem výkopů" V_ra+V_sa</t>
  </si>
  <si>
    <t>-1744008534</t>
  </si>
  <si>
    <t>30*10 'Přepočtené koeficientem množství</t>
  </si>
  <si>
    <t>2104809696</t>
  </si>
  <si>
    <t>184295985</t>
  </si>
  <si>
    <t>"Soukromá část přípojky" -2,3*1,0*0,1</t>
  </si>
  <si>
    <t>"Veřejná část přípojky" -0,6*1,0*0,1</t>
  </si>
  <si>
    <t xml:space="preserve">"Odečet objemu potrubí a obetonování" </t>
  </si>
  <si>
    <t>"Soukromá část přípojky" -2,3*0,3</t>
  </si>
  <si>
    <t>"Veřejná část přípojky" -0,6*0,3</t>
  </si>
  <si>
    <t>"SŠ" -(2,7*Pi*(0,65)^2+2,1*Pi*(0,5)^2+0,1*2,0*2,0)</t>
  </si>
  <si>
    <t>58337344</t>
  </si>
  <si>
    <t>štěrkopísek frakce 0/32</t>
  </si>
  <si>
    <t>921782694</t>
  </si>
  <si>
    <t>23,207*2 'Přepočtené koeficientem množství</t>
  </si>
  <si>
    <t>-1836287999</t>
  </si>
  <si>
    <t>"SŠ" 0,1*2,0*2,0</t>
  </si>
  <si>
    <t>622627882</t>
  </si>
  <si>
    <t>59224185</t>
  </si>
  <si>
    <t>prstenec šachtový vyrovnávací betonový 625x120x60mm</t>
  </si>
  <si>
    <t>-348507184</t>
  </si>
  <si>
    <t>"SŠ" 1</t>
  </si>
  <si>
    <t>-1609437274</t>
  </si>
  <si>
    <t>"Soukromá část přípojky" 2,3*1,0*0,1</t>
  </si>
  <si>
    <t>"Veřejná část přípojky" 0,6*1,0*0,1</t>
  </si>
  <si>
    <t>831263195</t>
  </si>
  <si>
    <t>Příplatek za zřízení kanalizační přípojky DN 100 až 300</t>
  </si>
  <si>
    <t>-121893446</t>
  </si>
  <si>
    <t>831352121</t>
  </si>
  <si>
    <t>Montáž potrubí z trub kameninových hrdlových s integrovaným těsněním výkop sklon do 20 % DN 200</t>
  </si>
  <si>
    <t>708398885</t>
  </si>
  <si>
    <t>Montáž potrubí z trub kameninových hrdlových s integrovaným těsněním v otevřeném výkopu ve sklonu do 20 % DN 200</t>
  </si>
  <si>
    <t>https://podminky.urs.cz/item/CS_URS_2025_02/831352121</t>
  </si>
  <si>
    <t>59710704</t>
  </si>
  <si>
    <t>trouba kameninová glazovaná DN 200 dl 2,50m spojovací systém C Třída 240</t>
  </si>
  <si>
    <t>-624034250</t>
  </si>
  <si>
    <t>"Soukromá část přípojky" 2,8</t>
  </si>
  <si>
    <t>"Veřejná část přípojky" 1,0</t>
  </si>
  <si>
    <t>3,8*1,015 'Přepočtené koeficientem množství</t>
  </si>
  <si>
    <t>831392921</t>
  </si>
  <si>
    <t>Výměna potrubí z trub kameninových hrdlových s integrovaným těsněním výkop sklon do 20% DN 400</t>
  </si>
  <si>
    <t>-379589183</t>
  </si>
  <si>
    <t>Výměna potrubí z trub kameninových hrdlových s integrovaným těsněním v otevřeném výkopu ve sklonu do 20 % DN 400</t>
  </si>
  <si>
    <t>https://podminky.urs.cz/item/CS_URS_2025_02/831392921</t>
  </si>
  <si>
    <t>-1998018893</t>
  </si>
  <si>
    <t>837352921</t>
  </si>
  <si>
    <t>Výměna kameninových tvarovek jednoosých s integrovaným těsněním otevřený výkop DN 200</t>
  </si>
  <si>
    <t>34745661</t>
  </si>
  <si>
    <t>Výměna kameninových tvarovek na potrubí z trub kameninových v otevřeném výkopu s integrovaným těsněním jednoosých DN 200</t>
  </si>
  <si>
    <t>https://podminky.urs.cz/item/CS_URS_2025_02/837352921</t>
  </si>
  <si>
    <t>28611622</t>
  </si>
  <si>
    <t>čistící kus kanalizace plastové KG DN 200 s 6 šrouby</t>
  </si>
  <si>
    <t>-959228921</t>
  </si>
  <si>
    <t>0,985221674876847*1,015 "Přepočtené koeficientem množství</t>
  </si>
  <si>
    <t>28611688</t>
  </si>
  <si>
    <t>kroužek těsnící náhradní pro plastové potrubí KGUS-DN 200</t>
  </si>
  <si>
    <t>-1505489263</t>
  </si>
  <si>
    <t>28611530</t>
  </si>
  <si>
    <t>přechod kanalizační KG kamenina-plast DN 200</t>
  </si>
  <si>
    <t>-1139015916</t>
  </si>
  <si>
    <t>837354111</t>
  </si>
  <si>
    <t>Montáž kameninových útesů s hrdlem DN 200</t>
  </si>
  <si>
    <t>-672065071</t>
  </si>
  <si>
    <t>Montáž kameninových útesů s hrdlem na potrubí betonovém a železobetonovém DN 200</t>
  </si>
  <si>
    <t>https://podminky.urs.cz/item/CS_URS_2025_02/837354111</t>
  </si>
  <si>
    <t>553501010R01</t>
  </si>
  <si>
    <t>průchodka proti tlakové vodě potrubí DN200</t>
  </si>
  <si>
    <t>-1147673938</t>
  </si>
  <si>
    <t>837395121</t>
  </si>
  <si>
    <t>Výsek a montáž kameninové odbočné tvarovky DN 400</t>
  </si>
  <si>
    <t>923189866</t>
  </si>
  <si>
    <t>Výsek a montáž kameninové odbočné tvarovky na kameninovém potrubí DN 400</t>
  </si>
  <si>
    <t>https://podminky.urs.cz/item/CS_URS_2025_02/837395121</t>
  </si>
  <si>
    <t>892351111</t>
  </si>
  <si>
    <t>Tlaková zkouška vodou potrubí DN 150 nebo 200</t>
  </si>
  <si>
    <t>-454106990</t>
  </si>
  <si>
    <t>Tlakové zkoušky vodou na potrubí DN 150 nebo 200</t>
  </si>
  <si>
    <t>https://podminky.urs.cz/item/CS_URS_2025_02/892351111</t>
  </si>
  <si>
    <t>"Soukromá část přípojky" 2,3</t>
  </si>
  <si>
    <t>"Veřejná část přípojky" 0,6</t>
  </si>
  <si>
    <t>892372111</t>
  </si>
  <si>
    <t>Zabezpečení konců potrubí DN do 300 při tlakových zkouškách vodou</t>
  </si>
  <si>
    <t>899703717</t>
  </si>
  <si>
    <t>Tlakové zkoušky vodou zabezpečení konců potrubí při tlakových zkouškách DN do 300</t>
  </si>
  <si>
    <t>https://podminky.urs.cz/item/CS_URS_2025_02/892372111</t>
  </si>
  <si>
    <t>-1067212966</t>
  </si>
  <si>
    <t>-1695970689</t>
  </si>
  <si>
    <t>59224340</t>
  </si>
  <si>
    <t>těsnění elastomerové pro spojení šachetních dílů DN 800</t>
  </si>
  <si>
    <t>-1708989989</t>
  </si>
  <si>
    <t>"SŠ" 4</t>
  </si>
  <si>
    <t>894410202</t>
  </si>
  <si>
    <t>Osazení betonových dílců pro kanalizační šachty DN 800 skruž rovná výšky 500 mm</t>
  </si>
  <si>
    <t>-529437140</t>
  </si>
  <si>
    <t>Osazení betonových dílců šachet kanalizačních skruž rovná DN 800, výšky 500 mm</t>
  </si>
  <si>
    <t>https://podminky.urs.cz/item/CS_URS_2025_02/894410202</t>
  </si>
  <si>
    <t>"SŠ" 2</t>
  </si>
  <si>
    <t>59224409</t>
  </si>
  <si>
    <t>skruž betonové šachty DN 800 kanalizační 80x50x9cm stupadla poplastovaná</t>
  </si>
  <si>
    <t>52499237</t>
  </si>
  <si>
    <t>1449712534</t>
  </si>
  <si>
    <t>-1705797855</t>
  </si>
  <si>
    <t>-509088679</t>
  </si>
  <si>
    <t>894410231</t>
  </si>
  <si>
    <t>Osazení betonových dílců pro kanalizační šachty DN 800 skruž přechodová (konus)</t>
  </si>
  <si>
    <t>1663774758</t>
  </si>
  <si>
    <t>Osazení betonových dílců šachet kanalizačních skruž přechodová (konus) DN 800</t>
  </si>
  <si>
    <t>https://podminky.urs.cz/item/CS_URS_2025_02/894410231</t>
  </si>
  <si>
    <t>59224402</t>
  </si>
  <si>
    <t>konus betonové šachty DN 800 kanalizační 80x62,5x60cm stupadla poplastovaná</t>
  </si>
  <si>
    <t>1969145538</t>
  </si>
  <si>
    <t>-235075196</t>
  </si>
  <si>
    <t>59224401</t>
  </si>
  <si>
    <t>konus betonové šachty DN 800 kanalizační 100x80x50cm stupadla poplastovaná</t>
  </si>
  <si>
    <t>386462824</t>
  </si>
  <si>
    <t>894414111</t>
  </si>
  <si>
    <t>Osazení betonových nebo železobetonových dílců pro šachty skruží základových (dno)</t>
  </si>
  <si>
    <t>-43739642</t>
  </si>
  <si>
    <t>https://podminky.urs.cz/item/CS_URS_2025_02/894414111</t>
  </si>
  <si>
    <t>59224063</t>
  </si>
  <si>
    <t>dno betonové šachtové DN 1000 100x100x15cm výtok 25-40cm</t>
  </si>
  <si>
    <t>351191326</t>
  </si>
  <si>
    <t>-2048809595</t>
  </si>
  <si>
    <t>-1180049486</t>
  </si>
  <si>
    <t>1584731003</t>
  </si>
  <si>
    <t>"Soukromá část přípojky" 2,3*0,3</t>
  </si>
  <si>
    <t>"Veřejná část přípojky" 0,6*0,3</t>
  </si>
  <si>
    <t>998423621</t>
  </si>
  <si>
    <t>2,705+5,038</t>
  </si>
  <si>
    <t>998275124</t>
  </si>
  <si>
    <t>Příplatek k přesunu hmot pro trubní vedení z trub kameninových za zvětšený přesun hmot do 500 m</t>
  </si>
  <si>
    <t>1117340940</t>
  </si>
  <si>
    <t>Přesun hmot pro trubní vedení hloubené z trub kameninových Příplatek k cenám za zvětšený přesun přes vymezenou dopravní vzdálenost do 500 m</t>
  </si>
  <si>
    <t>https://podminky.urs.cz/item/CS_URS_2025_02/998275124</t>
  </si>
  <si>
    <t>711111001</t>
  </si>
  <si>
    <t>Provedení izolace proti zemní vlhkosti vodorovné za studena nátěrem penetračním</t>
  </si>
  <si>
    <t>-1762159497</t>
  </si>
  <si>
    <t>Provedení izolace proti zemní vlhkosti natěradly a tmely za studena na ploše vodorovné V jednonásobným nátěrem penetračním</t>
  </si>
  <si>
    <t>https://podminky.urs.cz/item/CS_URS_2025_02/711111001</t>
  </si>
  <si>
    <t>"SŠ" (0,6)^2*Pi</t>
  </si>
  <si>
    <t>11163150</t>
  </si>
  <si>
    <t>lak penetrační asfaltový</t>
  </si>
  <si>
    <t>-605412766</t>
  </si>
  <si>
    <t>1,131*0,0005 'Přepočtené koeficientem množství</t>
  </si>
  <si>
    <t>711111002</t>
  </si>
  <si>
    <t>Provedení izolace proti zemní vlhkosti vodorovné za studena lakem asfaltovým</t>
  </si>
  <si>
    <t>-1587558081</t>
  </si>
  <si>
    <t>Provedení izolace proti zemní vlhkosti natěradly a tmely za studena na ploše vodorovné V jednonásobným nátěrem lakem asfaltovým</t>
  </si>
  <si>
    <t>https://podminky.urs.cz/item/CS_URS_2025_02/711111002</t>
  </si>
  <si>
    <t>1,131*2 'Přepočtené koeficientem množství</t>
  </si>
  <si>
    <t>11163152</t>
  </si>
  <si>
    <t>lak hydroizolační asfaltový</t>
  </si>
  <si>
    <t>-1738787143</t>
  </si>
  <si>
    <t>2,262*0,00039 'Přepočtené koeficientem množství</t>
  </si>
  <si>
    <t>711112001</t>
  </si>
  <si>
    <t>Provedení izolace proti zemní vlhkosti svislé za studena nátěrem penetračním</t>
  </si>
  <si>
    <t>-1255615602</t>
  </si>
  <si>
    <t>Provedení izolace proti zemní vlhkosti natěradly a tmely za studena na ploše svislé S jednonásobným nátěrem penetračním</t>
  </si>
  <si>
    <t>https://podminky.urs.cz/item/CS_URS_2025_02/711112001</t>
  </si>
  <si>
    <t>"SŠ" (1,2*2,8+1,0*2,1)*Pi</t>
  </si>
  <si>
    <t>273129339</t>
  </si>
  <si>
    <t>17,153*0,00034 'Přepočtené koeficientem množství</t>
  </si>
  <si>
    <t>711112002</t>
  </si>
  <si>
    <t>Provedení izolace proti zemní vlhkosti svislé za studena lakem asfaltovým</t>
  </si>
  <si>
    <t>551623284</t>
  </si>
  <si>
    <t>Provedení izolace proti zemní vlhkosti natěradly a tmely za studena na ploše svislé S jednonásobným nátěrem lakem asfaltovým</t>
  </si>
  <si>
    <t>https://podminky.urs.cz/item/CS_URS_2025_02/711112002</t>
  </si>
  <si>
    <t>17,153*2 'Přepočtené koeficientem množství</t>
  </si>
  <si>
    <t>-440116450</t>
  </si>
  <si>
    <t>34,306*0,00041 'Přepočtené koeficientem množství</t>
  </si>
  <si>
    <t>998711201</t>
  </si>
  <si>
    <t>Přesun hmot procentní pro izolace proti vodě, vlhkosti a plynům v objektech v do 6 m</t>
  </si>
  <si>
    <t>1622433563</t>
  </si>
  <si>
    <t>Přesun hmot pro izolace proti vodě, vlhkosti a plynům stanovený procentní sazbou (%) z ceny vodorovná dopravní vzdálenost do 50 m základní v objektech výšky do 6 m</t>
  </si>
  <si>
    <t>https://podminky.urs.cz/item/CS_URS_2025_02/998711201</t>
  </si>
  <si>
    <t>SO 09 - Úprava oplocení</t>
  </si>
  <si>
    <t>131213701</t>
  </si>
  <si>
    <t>Hloubení nezapažených jam v soudržných horninách třídy těžitelnosti I skupiny 3 ručně</t>
  </si>
  <si>
    <t>-794780577</t>
  </si>
  <si>
    <t>Hloubení nezapažených jam ručně s urovnáním dna do předepsaného profilu a spádu v hornině třídy těžitelnosti I skupiny 3 soudržných</t>
  </si>
  <si>
    <t>https://podminky.urs.cz/item/CS_URS_2025_02/131213701</t>
  </si>
  <si>
    <t>"Nové patky pro sloupky" 0,5*0,5*0,6*(8+8)</t>
  </si>
  <si>
    <t>132112121</t>
  </si>
  <si>
    <t>Hloubení zapažených rýh šířky do 800 mm v soudržných horninách třídy těžitelnosti I skupiny 1 a 2 ručně</t>
  </si>
  <si>
    <t>-1204421104</t>
  </si>
  <si>
    <t>Hloubení zapažených rýh šířky do 800 mm ručně s urovnáním dna do předepsaného profilu a spádu v hornině třídy těžitelnosti I skupiny 1 a 2 soudržných</t>
  </si>
  <si>
    <t>https://podminky.urs.cz/item/CS_URS_2025_02/132112121</t>
  </si>
  <si>
    <t>zemní práce pro bourání základu pilíře</t>
  </si>
  <si>
    <t>(1,50+0,45)*0,60*0,60</t>
  </si>
  <si>
    <t>-170203198</t>
  </si>
  <si>
    <t>2,400+0,702</t>
  </si>
  <si>
    <t>-2,611</t>
  </si>
  <si>
    <t>-2067781015</t>
  </si>
  <si>
    <t>0,491*10 'Přepočtené koeficientem množství</t>
  </si>
  <si>
    <t>709318352</t>
  </si>
  <si>
    <t>0,491*1,60</t>
  </si>
  <si>
    <t>-1780635552</t>
  </si>
  <si>
    <t>0,211</t>
  </si>
  <si>
    <t>"Stávající patky pro sloupky" 0,5*0,5*0,6*(8+8)</t>
  </si>
  <si>
    <t>275313611</t>
  </si>
  <si>
    <t>Základové patky z betonu tř. C 16/20</t>
  </si>
  <si>
    <t>793110935</t>
  </si>
  <si>
    <t>Základy z betonu prostého patky a bloky z betonu kamenem neprokládaného tř. C 16/20</t>
  </si>
  <si>
    <t>https://podminky.urs.cz/item/CS_URS_2025_02/275313611</t>
  </si>
  <si>
    <t>základ pilíře</t>
  </si>
  <si>
    <t>0,90*0,45*0,80</t>
  </si>
  <si>
    <t>2,724*1,03 'Přepočtené koeficientem množství</t>
  </si>
  <si>
    <t>275351121</t>
  </si>
  <si>
    <t>Zřízení bednění základových patek</t>
  </si>
  <si>
    <t>-121848829</t>
  </si>
  <si>
    <t>Bednění základů patek zřízení</t>
  </si>
  <si>
    <t>https://podminky.urs.cz/item/CS_URS_2025_02/275351121</t>
  </si>
  <si>
    <t>(0,90+0,45)*2*0,80</t>
  </si>
  <si>
    <t>275351122</t>
  </si>
  <si>
    <t>Odstranění bednění základových patek</t>
  </si>
  <si>
    <t>1686700218</t>
  </si>
  <si>
    <t>Bednění základů patek odstranění</t>
  </si>
  <si>
    <t>https://podminky.urs.cz/item/CS_URS_2025_02/275351122</t>
  </si>
  <si>
    <t>331271126</t>
  </si>
  <si>
    <t>Zdivo pilířů z cihel vápenopískových dl 290 mm na MC 5 nebo MC 10</t>
  </si>
  <si>
    <t>-440229142</t>
  </si>
  <si>
    <t>Pilíře volně stojící z cihel nepálených čtyřhranné až osmihranné (průřezu čtverce, T nebo kříže) pravoúhlé pod omítku z cihel vápenopískových dl. 290 mm, na maltu MC-5 nebo MC-10</t>
  </si>
  <si>
    <t>https://podminky.urs.cz/item/CS_URS_2025_02/331271126</t>
  </si>
  <si>
    <t>el. pilíř</t>
  </si>
  <si>
    <t>(0,90+0,15)*2*1,90-(0,57*0,375+0,47*0,615)*0,15</t>
  </si>
  <si>
    <t>338171111</t>
  </si>
  <si>
    <t>Osazování sloupků a vzpěr plotových ocelových v do 2 m se zalitím MC</t>
  </si>
  <si>
    <t>1492227275</t>
  </si>
  <si>
    <t>Montáž sloupků a vzpěr plotových ocelových trubkových nebo profilovaných výšky do 2 m se zalitím cementovou maltou do vynechaných otvorů</t>
  </si>
  <si>
    <t>https://podminky.urs.cz/item/CS_URS_2025_02/338171111</t>
  </si>
  <si>
    <t>Poznámka k položce:_x000d_
Použijí se stávající sloupky</t>
  </si>
  <si>
    <t>"Zpětná montáž oplocení po ukončení výstavby" 8+8</t>
  </si>
  <si>
    <t>348171345</t>
  </si>
  <si>
    <t>Montáž oplocení z profilové oceli, trubek nebo tenkostěnných profilů přes 70 kg na 1 m oplocení</t>
  </si>
  <si>
    <t>-879039141</t>
  </si>
  <si>
    <t>Montáž oplocení z dílců kovových z profilové oceli, trubek nebo tenkostěnných profilů hmotnosti 1 m oplocení přes 70 kg</t>
  </si>
  <si>
    <t>https://podminky.urs.cz/item/CS_URS_2025_02/348171345</t>
  </si>
  <si>
    <t>Poznámka k položce:_x000d_
Použijí se stávající pole</t>
  </si>
  <si>
    <t>"Zpětná montáž oplocení po ukončení výstavby" 43,8</t>
  </si>
  <si>
    <t>3489411R1</t>
  </si>
  <si>
    <t>Demontáž, úprava a opětovná montáž jednoho pole oplocení v místě el. pilíře</t>
  </si>
  <si>
    <t>-425760688</t>
  </si>
  <si>
    <t>3489412R1</t>
  </si>
  <si>
    <t xml:space="preserve">Repase stávajícího oplocení </t>
  </si>
  <si>
    <t>1987737420</t>
  </si>
  <si>
    <t>otryskání, oprava, doplnění, základní nátěr, 2x krycí nátěr</t>
  </si>
  <si>
    <t>140,0</t>
  </si>
  <si>
    <t>3489412R2</t>
  </si>
  <si>
    <t>Repase stávající branky 1,0x1,9 m</t>
  </si>
  <si>
    <t>303046676</t>
  </si>
  <si>
    <t>3489412R3</t>
  </si>
  <si>
    <t>Repase stávající posuvné brány 4,5x1,9 m</t>
  </si>
  <si>
    <t>911699060</t>
  </si>
  <si>
    <t>122066726</t>
  </si>
  <si>
    <t>železobetonová deska pilíře</t>
  </si>
  <si>
    <t>1,0*0,55*(0,05+0,075)/2</t>
  </si>
  <si>
    <t>1688908688</t>
  </si>
  <si>
    <t>(1,0+0,45)*2*0,050+(1,0+0,55)*2*(0,05+0,075)</t>
  </si>
  <si>
    <t>-1071980383</t>
  </si>
  <si>
    <t>1923149998</t>
  </si>
  <si>
    <t>množství výztuže 120kg/m3</t>
  </si>
  <si>
    <t>0,034*0,12</t>
  </si>
  <si>
    <t>-1179228677</t>
  </si>
  <si>
    <t>základ el. pilíře</t>
  </si>
  <si>
    <t>0,90*0,45*0,60</t>
  </si>
  <si>
    <t>962032431</t>
  </si>
  <si>
    <t>Bourání zdiva z cihel pálených děrovaných nebo lehčených na MV nebo MVC do 1 m3</t>
  </si>
  <si>
    <t>1719249974</t>
  </si>
  <si>
    <t>Bourání zdiva nadzákladového z cihel pálených děrovaných nebo lehčených na maltu vápennou nebo vápenocementovou, objemu do 1 m3</t>
  </si>
  <si>
    <t>https://podminky.urs.cz/item/CS_URS_2025_02/962032431</t>
  </si>
  <si>
    <t>0,90*0,45*2,0</t>
  </si>
  <si>
    <t>962042334</t>
  </si>
  <si>
    <t>Bourání pilířů z betonu prostého</t>
  </si>
  <si>
    <t>1954729313</t>
  </si>
  <si>
    <t>Bourání zdiva z betonu prostého pilířů průřezu do 0,36 m2</t>
  </si>
  <si>
    <t>https://podminky.urs.cz/item/CS_URS_2025_02/962042334</t>
  </si>
  <si>
    <t>stříška el. pilíře</t>
  </si>
  <si>
    <t>966072826</t>
  </si>
  <si>
    <t>Rozebrání oplocení z vlnitého nebo profilového plechu hmotnosti přes 70 kg</t>
  </si>
  <si>
    <t>-1654716046</t>
  </si>
  <si>
    <t>Rozebrání oplocení z dílců plechových vlnitých nebo profilovaných, hmotnosti 1 m oplocení přes 70 kg</t>
  </si>
  <si>
    <t>https://podminky.urs.cz/item/CS_URS_2025_02/966072826</t>
  </si>
  <si>
    <t>Poznámka k položce:_x000d_
Rozebrání plotu k opravě - nevzniká suť</t>
  </si>
  <si>
    <t>"Rozebrání při realizaci" 43,8</t>
  </si>
  <si>
    <t>975011251</t>
  </si>
  <si>
    <t>Podpěrné dřevení při podezdívání základů tl 450 mm vyzdívka v do 2 m dl podchycení přes 3 do 5 m</t>
  </si>
  <si>
    <t>192496660</t>
  </si>
  <si>
    <t>Podpěrné dřevení při podezdívání základového zdiva při výšce vyzdívky do 2 m, při tl. zdiva 450 mm a délce podchycení přes 3 do 5 m</t>
  </si>
  <si>
    <t>https://podminky.urs.cz/item/CS_URS_2025_02/975011251</t>
  </si>
  <si>
    <t>"Zajištění stability podezdívky" 4,0</t>
  </si>
  <si>
    <t>985131111</t>
  </si>
  <si>
    <t>Očištění ploch stěn, rubu kleneb a podlah tlakovou vodou</t>
  </si>
  <si>
    <t>-333661605</t>
  </si>
  <si>
    <t>https://podminky.urs.cz/item/CS_URS_2025_02/985131111</t>
  </si>
  <si>
    <t>očištění betonové podezdívka plotu U Invalidovny</t>
  </si>
  <si>
    <t>43,0*0,60</t>
  </si>
  <si>
    <t>985311112</t>
  </si>
  <si>
    <t>Reprofilace stěn cementovou sanační maltou tl přes 10 do 20 mm</t>
  </si>
  <si>
    <t>-366268155</t>
  </si>
  <si>
    <t>Reprofilace betonu sanačními maltami na cementové bázi ručně stěn, tloušťky přes 10 do 20 mm</t>
  </si>
  <si>
    <t>https://podminky.urs.cz/item/CS_URS_2025_02/985311112</t>
  </si>
  <si>
    <t>betonová zídka - 30%</t>
  </si>
  <si>
    <t>43,0*0,60*0,30</t>
  </si>
  <si>
    <t>985312111</t>
  </si>
  <si>
    <t>Stěrka k vyrovnání betonových ploch stěn tl do 2 mm</t>
  </si>
  <si>
    <t>-867522339</t>
  </si>
  <si>
    <t>Stěrka k vyrovnání ploch reprofilovaného betonu stěn, tloušťky do 2 mm</t>
  </si>
  <si>
    <t>https://podminky.urs.cz/item/CS_URS_2025_02/985312111</t>
  </si>
  <si>
    <t>985324111</t>
  </si>
  <si>
    <t>Impregnační nátěr betonu dvojnásobný S1 (OS-A)</t>
  </si>
  <si>
    <t>689230264</t>
  </si>
  <si>
    <t>Ochranný nátěr betonu na bázi silanu impregnační dvojnásobný S1 (OS-A)</t>
  </si>
  <si>
    <t>https://podminky.urs.cz/item/CS_URS_2025_02/985324111</t>
  </si>
  <si>
    <t>997013111</t>
  </si>
  <si>
    <t>Vnitrostaveništní doprava suti a vybouraných hmot pro budovy v do 6 m</t>
  </si>
  <si>
    <t>536133000</t>
  </si>
  <si>
    <t>Vnitrostaveništní doprava suti a vybouraných hmot vodorovně do 50 m s naložením základní pro budovy a haly výšky do 6 m</t>
  </si>
  <si>
    <t>https://podminky.urs.cz/item/CS_URS_2025_02/997013111</t>
  </si>
  <si>
    <t>997013501</t>
  </si>
  <si>
    <t>Odvoz suti a vybouraných hmot na skládku nebo meziskládku do 1 km se složením</t>
  </si>
  <si>
    <t>494466796</t>
  </si>
  <si>
    <t>Odvoz suti a vybouraných hmot na skládku nebo meziskládku se složením, na vzdálenost do 1 km</t>
  </si>
  <si>
    <t>https://podminky.urs.cz/item/CS_URS_2025_02/997013501</t>
  </si>
  <si>
    <t>997013509</t>
  </si>
  <si>
    <t>Příplatek k odvozu suti a vybouraných hmot na skládku ZKD 1 km přes 1 km</t>
  </si>
  <si>
    <t>1362676216</t>
  </si>
  <si>
    <t>Odvoz suti a vybouraných hmot na skládku nebo meziskládku se složením, na vzdálenost Příplatek k ceně za každý další započatý 1 km přes 1 km</t>
  </si>
  <si>
    <t>https://podminky.urs.cz/item/CS_URS_2025_02/997013509</t>
  </si>
  <si>
    <t>10,432*19 'Přepočtené koeficientem množství</t>
  </si>
  <si>
    <t>997013861</t>
  </si>
  <si>
    <t>Poplatek za uložení stavebního odpadu na recyklační skládce (skládkovné) z prostého betonu kód odpadu 17 01 01</t>
  </si>
  <si>
    <t>200893959</t>
  </si>
  <si>
    <t>https://podminky.urs.cz/item/CS_URS_2025_02/997013861</t>
  </si>
  <si>
    <t>997013863</t>
  </si>
  <si>
    <t>Poplatek za uložení stavebního odpadu na recyklační skládce (skládkovné) cihelného kód odpadu 17 01 02</t>
  </si>
  <si>
    <t>1632231974</t>
  </si>
  <si>
    <t>Poplatek za uložení stavebního odpadu na recyklační skládce (skládkovné) cihelného zatříděného do Katalogu odpadů pod kódem 17 01 02</t>
  </si>
  <si>
    <t>https://podminky.urs.cz/item/CS_URS_2025_02/997013863</t>
  </si>
  <si>
    <t>998232110</t>
  </si>
  <si>
    <t>Přesun hmot pro oplocení zděné z cihel nebo tvárnic v do 3 m</t>
  </si>
  <si>
    <t>-276312774</t>
  </si>
  <si>
    <t>Přesun hmot pro oplocení se svislou nosnou konstrukcí zděnou z cihel, tvárnic, bloků, popř. kovovou nebo dřevěnou vodorovná dopravní vzdálenost do 50 m, pro oplocení výšky do 3 m</t>
  </si>
  <si>
    <t>https://podminky.urs.cz/item/CS_URS_2025_02/998232110</t>
  </si>
  <si>
    <t>SO 10 - Sadové úpravy</t>
  </si>
  <si>
    <t xml:space="preserve">    D1 - Montáž</t>
  </si>
  <si>
    <t xml:space="preserve">    D2 - Dodávka</t>
  </si>
  <si>
    <t xml:space="preserve">      9 - Ostatní konstrukce a práce, bourání</t>
  </si>
  <si>
    <t xml:space="preserve">      998 - Přesun hmot</t>
  </si>
  <si>
    <t>Montáž</t>
  </si>
  <si>
    <t>183101221</t>
  </si>
  <si>
    <t>Jamky pro výsadbu s výměnou 50 % půdy zeminy skupiny 1 až 4 obj přes 0,4 do 1 m3 v rovině a svahu do 1:5</t>
  </si>
  <si>
    <t>-105958838</t>
  </si>
  <si>
    <t>Hloubení jamek pro vysazování rostlin v zemině skupiny 1 až 4 s výměnou půdy z 50% v rovině nebo na svahu do 1:5, objemu přes 0,40 do 1,00 m3</t>
  </si>
  <si>
    <t>https://podminky.urs.cz/item/CS_URS_2025_02/183101221</t>
  </si>
  <si>
    <t>184102115</t>
  </si>
  <si>
    <t>Výsadba dřeviny s balem D přes 0,5 do 0,6 m do jamky se zalitím v rovině a svahu do 1:5</t>
  </si>
  <si>
    <t>-1723831505</t>
  </si>
  <si>
    <t>Výsadba dřeviny s balem do předem vyhloubené jamky se zalitím v rovině nebo na svahu do 1:5, při průměru balu přes 500 do 600 mm</t>
  </si>
  <si>
    <t>https://podminky.urs.cz/item/CS_URS_2025_02/184102115</t>
  </si>
  <si>
    <t>184215133</t>
  </si>
  <si>
    <t>Ukotvení kmene dřevin v rovině nebo na svahu do 1:5 třemi kůly D do 0,1 m dl přes 2 do 3 m</t>
  </si>
  <si>
    <t>-800150703</t>
  </si>
  <si>
    <t>Ukotvení dřeviny kůly v rovině nebo na svahu do 1:5 třemi kůly, délky přes 2 do 3 m</t>
  </si>
  <si>
    <t>https://podminky.urs.cz/item/CS_URS_2025_02/184215133</t>
  </si>
  <si>
    <t>184215113</t>
  </si>
  <si>
    <t>Ukotvení kmene dřevin v rovině nebo na svahu do 1:5 jedním kůlem D do 0,1 m dl přes 2 do 3 m</t>
  </si>
  <si>
    <t>614872285</t>
  </si>
  <si>
    <t>Ukotvení dřeviny kůly v rovině nebo na svahu do 1:5 jedním kůlem, délky přes 2 do 3 m</t>
  </si>
  <si>
    <t>https://podminky.urs.cz/item/CS_URS_2025_02/184215113</t>
  </si>
  <si>
    <t>184501131</t>
  </si>
  <si>
    <t>Zhotovení obalu z juty ve dvou vrstvách v rovině a svahu do 1:5</t>
  </si>
  <si>
    <t>-350702317</t>
  </si>
  <si>
    <t>Zhotovení obalu kmene a spodních částí větví stromu z juty ve dvou vrstvách v rovině nebo na svahu do 1:5</t>
  </si>
  <si>
    <t>https://podminky.urs.cz/item/CS_URS_2025_02/184501131</t>
  </si>
  <si>
    <t>184911421</t>
  </si>
  <si>
    <t>Mulčování rostlin kůrou tl do 0,1 m v rovině a svahu do 1:5</t>
  </si>
  <si>
    <t>-943715427</t>
  </si>
  <si>
    <t>Mulčování vysazených rostlin mulčovací kůrou, tl. do 100 mm v rovině nebo na svahu do 1:5</t>
  </si>
  <si>
    <t>https://podminky.urs.cz/item/CS_URS_2025_02/184911421</t>
  </si>
  <si>
    <t>184853511</t>
  </si>
  <si>
    <t>Chemické odplevelení před založením kultury přes 20 m2 postřikem na široko v rovině a svahu do 1:5 strojně</t>
  </si>
  <si>
    <t>1188901612</t>
  </si>
  <si>
    <t>Chemické odplevelení půdy před založením kultury, trávníku nebo zpevněných ploch strojně o výměře jednotlivě přes 20 m2 postřikem na široko v rovině nebo na svahu do 1:5</t>
  </si>
  <si>
    <t>https://podminky.urs.cz/item/CS_URS_2025_02/184853511</t>
  </si>
  <si>
    <t>183403113</t>
  </si>
  <si>
    <t>Obdělání půdy frézováním v rovině a svahu do 1:5</t>
  </si>
  <si>
    <t>215655241</t>
  </si>
  <si>
    <t>Obdělání půdy frézováním v rovině nebo na svahu do 1:5</t>
  </si>
  <si>
    <t>https://podminky.urs.cz/item/CS_URS_2025_02/183403113</t>
  </si>
  <si>
    <t>183403153</t>
  </si>
  <si>
    <t>Obdělání půdy hrabáním v rovině a svahu do 1:5</t>
  </si>
  <si>
    <t>1559242699</t>
  </si>
  <si>
    <t>Obdělání půdy hrabáním v rovině nebo na svahu do 1:5</t>
  </si>
  <si>
    <t>https://podminky.urs.cz/item/CS_URS_2025_02/183403153</t>
  </si>
  <si>
    <t>181411131</t>
  </si>
  <si>
    <t>Založení parkového trávníku výsevem pl do 1000 m2 v rovině a ve svahu do 1:5</t>
  </si>
  <si>
    <t>1132107683</t>
  </si>
  <si>
    <t>Založení trávníku na půdě předem připravené plochy do 1000 m2 výsevem včetně utažení parkového v rovině nebo na svahu do 1:5</t>
  </si>
  <si>
    <t>https://podminky.urs.cz/item/CS_URS_2025_02/181411131</t>
  </si>
  <si>
    <t>180405114</t>
  </si>
  <si>
    <t>Založení trávníku ve vegetačních prefabrikátech výsevem směsi substrátu a semene v rovině a ve svahu do 1:5</t>
  </si>
  <si>
    <t>603870799</t>
  </si>
  <si>
    <t>Založení trávníků ve vegetačních dlaždicích nebo prefabrikátech výsevem směsi substrátu a semene v rovině nebo na svahu do 1:5</t>
  </si>
  <si>
    <t>https://podminky.urs.cz/item/CS_URS_2025_02/180405114</t>
  </si>
  <si>
    <t>185802113</t>
  </si>
  <si>
    <t>Hnojení půdy umělým hnojivem na široko v rovině a svahu do 1:5</t>
  </si>
  <si>
    <t>1232391354</t>
  </si>
  <si>
    <t>Hnojení půdy nebo trávníku v rovině nebo na svahu do 1:5 umělým hnojivem na široko</t>
  </si>
  <si>
    <t>https://podminky.urs.cz/item/CS_URS_2025_02/185802113</t>
  </si>
  <si>
    <t>185802114</t>
  </si>
  <si>
    <t>Hnojení půdy umělým hnojivem k jednotlivým rostlinám v rovině a svahu do 1:5</t>
  </si>
  <si>
    <t>-1208219553</t>
  </si>
  <si>
    <t>Hnojení půdy nebo trávníku v rovině nebo na svahu do 1:5 umělým hnojivem s rozdělením k jednotlivým rostlinám</t>
  </si>
  <si>
    <t>https://podminky.urs.cz/item/CS_URS_2025_02/185802114</t>
  </si>
  <si>
    <t>Dodávka</t>
  </si>
  <si>
    <t>0265000R1</t>
  </si>
  <si>
    <t xml:space="preserve">1 - Aesculus carnea 'Briotii'   jírovec pleťový</t>
  </si>
  <si>
    <t>1028184643</t>
  </si>
  <si>
    <t>0265000R2</t>
  </si>
  <si>
    <t xml:space="preserve">2 - Acer negundo 'Odessanum'  javor jasanolistý</t>
  </si>
  <si>
    <t>-1186594907</t>
  </si>
  <si>
    <t>0266000R1</t>
  </si>
  <si>
    <t xml:space="preserve">3 - Pinus nigra  borovice černá</t>
  </si>
  <si>
    <t>-1619233264</t>
  </si>
  <si>
    <t>0266000R2</t>
  </si>
  <si>
    <t xml:space="preserve">4 - Pinus sylvestris  borovice lesní</t>
  </si>
  <si>
    <t>-1613766519</t>
  </si>
  <si>
    <t>2511100R1</t>
  </si>
  <si>
    <t>totální herbicid na odplevelení</t>
  </si>
  <si>
    <t>l</t>
  </si>
  <si>
    <t>191991957</t>
  </si>
  <si>
    <t>1032120R1</t>
  </si>
  <si>
    <t>zahradní substrát - výměna půdy v jamkách stromů + do zatravňovacích dlaždic</t>
  </si>
  <si>
    <t>-2086293593</t>
  </si>
  <si>
    <t>0057241R1</t>
  </si>
  <si>
    <t>travní semeno - parková směs</t>
  </si>
  <si>
    <t>304196053</t>
  </si>
  <si>
    <t>2511100R2</t>
  </si>
  <si>
    <t>hnojivo NPK</t>
  </si>
  <si>
    <t>580579713</t>
  </si>
  <si>
    <t>5069700R1</t>
  </si>
  <si>
    <t>borka mulčovací</t>
  </si>
  <si>
    <t>-1495122957</t>
  </si>
  <si>
    <t>6050100R1</t>
  </si>
  <si>
    <t>kůly ke stromům, dél.kůlu 300cm, prům. 6cm</t>
  </si>
  <si>
    <t>681983671</t>
  </si>
  <si>
    <t>6050100R2</t>
  </si>
  <si>
    <t>příčky k opěrným kůlům- (3 ks/strom), půlená frézov.kulatina, dél.60cm, prům. 9cm</t>
  </si>
  <si>
    <t>189222899</t>
  </si>
  <si>
    <t>6931110R1</t>
  </si>
  <si>
    <t>jutový pás na bandážování kmene list.stromu (4m/strom)</t>
  </si>
  <si>
    <t>-702711472</t>
  </si>
  <si>
    <t>6931119R1</t>
  </si>
  <si>
    <t>úvazek bandáže</t>
  </si>
  <si>
    <t>-20347992</t>
  </si>
  <si>
    <t>93600411R</t>
  </si>
  <si>
    <t>Dětské pískoviště</t>
  </si>
  <si>
    <t>-641127964</t>
  </si>
  <si>
    <t xml:space="preserve">původní  deponované pískoviště</t>
  </si>
  <si>
    <t>93600521R</t>
  </si>
  <si>
    <t>Montáž dětské houpačky</t>
  </si>
  <si>
    <t>407870388</t>
  </si>
  <si>
    <t>původní deponovaná houpačka</t>
  </si>
  <si>
    <t>93600523R</t>
  </si>
  <si>
    <t>Montáž dětského houpadla</t>
  </si>
  <si>
    <t>1315169771</t>
  </si>
  <si>
    <t>původní deponované houpadlo</t>
  </si>
  <si>
    <t>93600524R</t>
  </si>
  <si>
    <t>Montáž multifunkčního prvku se skluzavkou</t>
  </si>
  <si>
    <t>563262392</t>
  </si>
  <si>
    <t>původní deponovaný prvek</t>
  </si>
  <si>
    <t>93612411R</t>
  </si>
  <si>
    <t>Montáž lavičky se zabetonováním noh včetně zemních prací</t>
  </si>
  <si>
    <t>-82567341</t>
  </si>
  <si>
    <t>původní lavička z depozitáře</t>
  </si>
  <si>
    <t>998231411</t>
  </si>
  <si>
    <t>Ruční přesun hmot pro sadovnické a krajinářské úpravy do 100 m</t>
  </si>
  <si>
    <t>-1385132859</t>
  </si>
  <si>
    <t>Přesun hmot pro sadovnické a krajinářské úpravy ručně (bez užití mechanizace) dopravní vzdálenost do 100 m</t>
  </si>
  <si>
    <t>https://podminky.urs.cz/item/CS_URS_2025_02/998231411</t>
  </si>
  <si>
    <t>SO 11 - Areálové osvětlení</t>
  </si>
  <si>
    <t>100 - KABELY</t>
  </si>
  <si>
    <t>200 - Svítidla</t>
  </si>
  <si>
    <t>300 - Elektroinstalační materiál</t>
  </si>
  <si>
    <t>400 - Zemní práce</t>
  </si>
  <si>
    <t>500 - OSTATNÍ</t>
  </si>
  <si>
    <t>D+M Kabel NN: CYKY-J 3x1,5</t>
  </si>
  <si>
    <t>D+M Kabel NN: CYKY-J 4x16</t>
  </si>
  <si>
    <t>Svítidla</t>
  </si>
  <si>
    <t>D+M Svítidlo PARK KO400RS70S, koule 400mm opál PMMA, sodíková výbojka 70W, IP44</t>
  </si>
  <si>
    <t>D+M Sloup pozinkovaný SB4 4m, bez výložníku, vč. elektrovýzbroje</t>
  </si>
  <si>
    <t>Elektroinstalační materiál</t>
  </si>
  <si>
    <t>D+M Hromosvodní a zemnící svorky SS</t>
  </si>
  <si>
    <t>Výkop volný terén 350x800mm</t>
  </si>
  <si>
    <t>Výkop v chodníku 350x450mm</t>
  </si>
  <si>
    <t>Výkop v komunikaci 350x1100mm</t>
  </si>
  <si>
    <t>Beton</t>
  </si>
  <si>
    <t>Výkop pro základ stožáru AO</t>
  </si>
  <si>
    <t>Pouzdrový základ pro stožár o rozměrech min. 600x600, pr. 200, hl. 0,9m</t>
  </si>
  <si>
    <t>Folie výstražná š. 33 cm</t>
  </si>
  <si>
    <t>29,775</t>
  </si>
  <si>
    <t>Objem rýh do 100 m3</t>
  </si>
  <si>
    <t>55,5</t>
  </si>
  <si>
    <t>16,4</t>
  </si>
  <si>
    <t>70,125</t>
  </si>
  <si>
    <t>SO 12 - Nakládání s děšťovými vodami</t>
  </si>
  <si>
    <t>3 - Nakládání s dešťovými vodami</t>
  </si>
  <si>
    <t>Nakládání s dešťovými vodami</t>
  </si>
  <si>
    <t>380326342</t>
  </si>
  <si>
    <t>Kompletní konstrukce ČOV, nádrží, vodojemů, žlabů ze ŽB pro konstrukce bílých van tř. C 30/37 tl přes 150 do 300 mm</t>
  </si>
  <si>
    <t>324344487</t>
  </si>
  <si>
    <t>Kompletní konstrukce čistíren odpadních vod, nádrží, vodojemů, kanálů z betonu železového bez výztuže a bednění pro konstrukce bílých van tř. C 30/37, tl. přes 150 do 300 mm</t>
  </si>
  <si>
    <t>https://podminky.urs.cz/item/CS_URS_2025_02/380326342</t>
  </si>
  <si>
    <t>"Retenční nádrž s akumulačním prostorem"</t>
  </si>
  <si>
    <t>"Dno, stěny" (PI*1,8*1,8*3,8)-(PI*1,5*1,5*3,2)</t>
  </si>
  <si>
    <t>"Šikmé dno - průměrná tl. 35 mm" PI*1,5*1,5*0,035</t>
  </si>
  <si>
    <t>"Odečet jímky" -0,15*0,15*0,15</t>
  </si>
  <si>
    <t>"Odečet vstupu" -Pi*0,31*0,31*0,3</t>
  </si>
  <si>
    <t>380356241</t>
  </si>
  <si>
    <t>Bednění kompletních konstrukcí ČOV, nádrží nebo vodojemů neomítaných ploch zaoblených zřízení</t>
  </si>
  <si>
    <t>1716754720</t>
  </si>
  <si>
    <t>Bednění kompletních konstrukcí čistíren odpadních vod, nádrží, vodojemů, kanálů konstrukcí neomítaných z betonu prostého nebo železového ploch zaoblených zřízení</t>
  </si>
  <si>
    <t>https://podminky.urs.cz/item/CS_URS_2025_02/380356241</t>
  </si>
  <si>
    <t>"Vnější bednění stěny" 2*PI*1,8*3,8</t>
  </si>
  <si>
    <t>"Vnitřní bednění stěny" 2*PI*1,5*3,2</t>
  </si>
  <si>
    <t>"Strop" Pi*(1,5)^2</t>
  </si>
  <si>
    <t>"Poklop" 2*Pi*0,315*0,3</t>
  </si>
  <si>
    <t>380356242</t>
  </si>
  <si>
    <t>Bednění kompletních konstrukcí ČOV, nádrží nebo vodojemů neomítaných ploch zaoblených odstranění</t>
  </si>
  <si>
    <t>-1112209694</t>
  </si>
  <si>
    <t>Bednění kompletních konstrukcí čistíren odpadních vod, nádrží, vodojemů, kanálů konstrukcí neomítaných z betonu prostého nebo železového ploch zaoblených odstranění</t>
  </si>
  <si>
    <t>https://podminky.urs.cz/item/CS_URS_2025_02/380356242</t>
  </si>
  <si>
    <t>1717398481</t>
  </si>
  <si>
    <t>"Předpoklad: 130 kg výztuže / 1 m3 betonu"</t>
  </si>
  <si>
    <t>16,213*130*0,001</t>
  </si>
  <si>
    <t>-67060096</t>
  </si>
  <si>
    <t>Poznámka k položce:_x000d_
Ruční výkop: 10 % celkového množství</t>
  </si>
  <si>
    <t>"Vykopávky rýh do 100 m3" V_rb</t>
  </si>
  <si>
    <t>83,5*0,1 'Přepočtené koeficientem množství</t>
  </si>
  <si>
    <t>1546272198</t>
  </si>
  <si>
    <t>Poznámka k položce:_x000d_
Strojní výkop: 90 % celkového množství</t>
  </si>
  <si>
    <t>"Větev 1"</t>
  </si>
  <si>
    <t>"Úsek žlab-LB02" 5,0*1,0</t>
  </si>
  <si>
    <t>"Větev 2"</t>
  </si>
  <si>
    <t>"Úsek budova-SO 12 AN" 6,3*1,0</t>
  </si>
  <si>
    <t>"Větev 3"</t>
  </si>
  <si>
    <t>"Úsek RŠ-SŠ" 16,7*1,0</t>
  </si>
  <si>
    <t>28*0,9 'Přepočtené koeficientem množství</t>
  </si>
  <si>
    <t>132254202</t>
  </si>
  <si>
    <t>Hloubení zapažených rýh š do 2000 mm v hornině třídy těžitelnosti I skupiny 3 objem do 50 m3</t>
  </si>
  <si>
    <t>771413581</t>
  </si>
  <si>
    <t>Hloubení zapažených rýh šířky přes 800 do 2 000 mm strojně s urovnáním dna do předepsaného profilu a spádu v hornině třídy těžitelnosti I skupiny 3 přes 20 do 50 m3</t>
  </si>
  <si>
    <t>https://podminky.urs.cz/item/CS_URS_2025_02/132254202</t>
  </si>
  <si>
    <t>"Úsek SŠ-SO 12 AN" 55,5*1,0</t>
  </si>
  <si>
    <t>55,5*0,9 'Přepočtené koeficientem množství</t>
  </si>
  <si>
    <t>1076082248</t>
  </si>
  <si>
    <t>"Vykopávky šachet do 100 m3 (výkop pro RN včetně pažení vykázán v SO 02.1)" 0</t>
  </si>
  <si>
    <t>16,4*0,1 'Přepočtené koeficientem množství</t>
  </si>
  <si>
    <t>764667649</t>
  </si>
  <si>
    <t>"RŠ" 4,1*2,0*2,0</t>
  </si>
  <si>
    <t>16,4*0,9 'Přepočtené koeficientem množství</t>
  </si>
  <si>
    <t>772072367</t>
  </si>
  <si>
    <t>"Úsek budova-SO 12 AN" 6,3*2</t>
  </si>
  <si>
    <t>-1517336208</t>
  </si>
  <si>
    <t>"Úsek SŠ-SO 12 AN" 55,5*2</t>
  </si>
  <si>
    <t>-104922566</t>
  </si>
  <si>
    <t>"RŠ" 4,1*(2,0+0,5*2)*2</t>
  </si>
  <si>
    <t>680673424</t>
  </si>
  <si>
    <t>1813128400</t>
  </si>
  <si>
    <t>1156742763</t>
  </si>
  <si>
    <t>750154499</t>
  </si>
  <si>
    <t>-1220404263</t>
  </si>
  <si>
    <t>-797330090</t>
  </si>
  <si>
    <t>29,775*10 'Přepočtené koeficientem množství</t>
  </si>
  <si>
    <t>1156760813</t>
  </si>
  <si>
    <t>1607164923</t>
  </si>
  <si>
    <t>-1097624750</t>
  </si>
  <si>
    <t>-535654815</t>
  </si>
  <si>
    <t>884170223</t>
  </si>
  <si>
    <t>"Větev 1" -8,9*1,0*0,15</t>
  </si>
  <si>
    <t>"Větev 2" -7,9*1,0*0,15</t>
  </si>
  <si>
    <t>"Větev 3" -(4,0+17,5)*1,0*0,15</t>
  </si>
  <si>
    <t>"Větev 1" -3,1*1,0</t>
  </si>
  <si>
    <t>"Větev 2" -3,8*1,0</t>
  </si>
  <si>
    <t>"Větev 3" -(9,4+2,4)*1,0</t>
  </si>
  <si>
    <t>"SO 12 AN (zásyp vykázán v SO 02.1)" 0</t>
  </si>
  <si>
    <t>"RŠ" -(3,3*Pi*(0,65)^2+0,7*Pi*(0,5)^2+0,1*2,0*2,0)</t>
  </si>
  <si>
    <t>340069870</t>
  </si>
  <si>
    <t>"Větev 1 - potrubí DN 110" 3,1*1,0-8,9*(0,06)^2*Pi</t>
  </si>
  <si>
    <t>"Větev 2 - potrubí DN 150" 3,8*1,0-8,5*(0,08)^2*Pi</t>
  </si>
  <si>
    <t>"Větev 3 - potrubí DN 200" (9,4+2,4)*1,0-(18,7+4,9)*(0,1)^2*Pi</t>
  </si>
  <si>
    <t>1518405084</t>
  </si>
  <si>
    <t>17,687*2 'Přepočtené koeficientem množství</t>
  </si>
  <si>
    <t>782689944</t>
  </si>
  <si>
    <t>273313611</t>
  </si>
  <si>
    <t>Základové desky z betonu tř. C 16/20</t>
  </si>
  <si>
    <t>-1435330141</t>
  </si>
  <si>
    <t>Základy z betonu prostého desky z betonu kamenem neprokládaného tř. C 16/20</t>
  </si>
  <si>
    <t>https://podminky.urs.cz/item/CS_URS_2025_02/273313611</t>
  </si>
  <si>
    <t>"Retenční nádrž s akumulačním prostorem - podkladní beton"</t>
  </si>
  <si>
    <t>PI*1,9*1,9*0,1</t>
  </si>
  <si>
    <t>274352221</t>
  </si>
  <si>
    <t>Zřízení bednění základových pasů kruhového r do 2,5 m</t>
  </si>
  <si>
    <t>-1562403</t>
  </si>
  <si>
    <t>Bednění základů pasů kruhové nebo obloukové poloměru přes 1 do 2,5 m zřízení</t>
  </si>
  <si>
    <t>https://podminky.urs.cz/item/CS_URS_2025_02/274352221</t>
  </si>
  <si>
    <t>2*PI*1,9*0,1</t>
  </si>
  <si>
    <t>274352222</t>
  </si>
  <si>
    <t>Odstranění bednění základových pasů kruhového r do 2,5 m</t>
  </si>
  <si>
    <t>1222501228</t>
  </si>
  <si>
    <t>Bednění základů pasů kruhové nebo obloukové poloměru přes 1 do 2,5 m odstranění</t>
  </si>
  <si>
    <t>https://podminky.urs.cz/item/CS_URS_2025_02/274352222</t>
  </si>
  <si>
    <t>808428343</t>
  </si>
  <si>
    <t>"Větev 1" 8,9*1,0*0,15</t>
  </si>
  <si>
    <t>"Větev 2" 7,9*1,0*0,15</t>
  </si>
  <si>
    <t>"Větev 3" (4,0+17,5)*1,0*0,15</t>
  </si>
  <si>
    <t>"RŠ" 0,1*2,0*2,0</t>
  </si>
  <si>
    <t>-891869902</t>
  </si>
  <si>
    <t>59224188</t>
  </si>
  <si>
    <t>prstenec šachtový vyrovnávací betonový 625x120x120mm</t>
  </si>
  <si>
    <t>-839847957</t>
  </si>
  <si>
    <t>871263121</t>
  </si>
  <si>
    <t>Montáž kanalizačního potrubí hladkého plnostěnného SN 8 z PVC-U DN 110</t>
  </si>
  <si>
    <t>1418722973</t>
  </si>
  <si>
    <t>Montáž kanalizačního potrubí z tvrdého PVC-U hladkého plnostěnného tuhost SN 8 DN 110</t>
  </si>
  <si>
    <t>https://podminky.urs.cz/item/CS_URS_2025_02/871263121</t>
  </si>
  <si>
    <t>28611113</t>
  </si>
  <si>
    <t>trubka kanalizační PVC DN 110x1000mm SN4</t>
  </si>
  <si>
    <t>1273269962</t>
  </si>
  <si>
    <t>8,9*1,03 'Přepočtené koeficientem množství</t>
  </si>
  <si>
    <t>871313121</t>
  </si>
  <si>
    <t>Montáž kanalizačního potrubí hladkého plnostěnného SN 8 z PVC-U DN 160</t>
  </si>
  <si>
    <t>-831706853</t>
  </si>
  <si>
    <t>Montáž kanalizačního potrubí z tvrdého PVC-U hladkého plnostěnného tuhost SN 8 DN 160</t>
  </si>
  <si>
    <t>https://podminky.urs.cz/item/CS_URS_2025_02/871313121</t>
  </si>
  <si>
    <t>28611164</t>
  </si>
  <si>
    <t>trubka kanalizační PVC-U plnostěnná jednovrstvá DN 160x1000mm SN8</t>
  </si>
  <si>
    <t>-1001001506</t>
  </si>
  <si>
    <t>8,5*1,03 'Přepočtené koeficientem množství</t>
  </si>
  <si>
    <t>871353121</t>
  </si>
  <si>
    <t>Montáž kanalizačního potrubí hladkého plnostěnného SN 8 z PVC-U DN 200</t>
  </si>
  <si>
    <t>2017439259</t>
  </si>
  <si>
    <t>Montáž kanalizačního potrubí z tvrdého PVC-U hladkého plnostěnného tuhost SN 8 DN 200</t>
  </si>
  <si>
    <t>https://podminky.urs.cz/item/CS_URS_2025_02/871353121</t>
  </si>
  <si>
    <t>"Bezpečnostní přeliv" 0,5+1,5</t>
  </si>
  <si>
    <t>28611167</t>
  </si>
  <si>
    <t>trubka kanalizační PVC-U plnostěnná jednovrstvá DN 200x1000mm SN8</t>
  </si>
  <si>
    <t>531937912</t>
  </si>
  <si>
    <t>25,6*1,03 'Přepočtené koeficientem množství</t>
  </si>
  <si>
    <t>877260310</t>
  </si>
  <si>
    <t>Montáž kolen na kanalizačním potrubí z PP nebo tvrdého PVC-U trub hladkých plnostěnných DN 100</t>
  </si>
  <si>
    <t>-957871460</t>
  </si>
  <si>
    <t>Montáž tvarovek na kanalizačním plastovém potrubí z PP nebo PVC-U hladkého plnostěnného kolen, víček nebo hrdlových uzávěrů DN 100</t>
  </si>
  <si>
    <t>https://podminky.urs.cz/item/CS_URS_2025_02/877260310</t>
  </si>
  <si>
    <t>"Větev 1" 1</t>
  </si>
  <si>
    <t>28611353</t>
  </si>
  <si>
    <t>koleno kanalizační PVC KG 110x87°</t>
  </si>
  <si>
    <t>1388466813</t>
  </si>
  <si>
    <t>877310310</t>
  </si>
  <si>
    <t>Montáž kolen na kanalizačním potrubí z PP nebo tvrdého PVC-U trub hladkých plnostěnných DN 150</t>
  </si>
  <si>
    <t>405246516</t>
  </si>
  <si>
    <t>Montáž tvarovek na kanalizačním plastovém potrubí z PP nebo PVC-U hladkého plnostěnného kolen, víček nebo hrdlových uzávěrů DN 150</t>
  </si>
  <si>
    <t>https://podminky.urs.cz/item/CS_URS_2025_02/877310310</t>
  </si>
  <si>
    <t>"Větev 2" 1</t>
  </si>
  <si>
    <t>28611363</t>
  </si>
  <si>
    <t>koleno kanalizační PVC KG 160x87°</t>
  </si>
  <si>
    <t>-41492763</t>
  </si>
  <si>
    <t>877310330</t>
  </si>
  <si>
    <t>Montáž spojek na kanalizačním potrubí z PP nebo tvrdého PVC-U trub hladkých plnostěnných DN 150</t>
  </si>
  <si>
    <t>408761578</t>
  </si>
  <si>
    <t>Montáž tvarovek na kanalizačním plastovém potrubí z PP nebo PVC-U hladkého plnostěnného spojek nebo redukcí DN 150</t>
  </si>
  <si>
    <t>https://podminky.urs.cz/item/CS_URS_2025_02/877310330</t>
  </si>
  <si>
    <t>28611934</t>
  </si>
  <si>
    <t>redukce kanalizační plastová nesouosá KG 150/100</t>
  </si>
  <si>
    <t>245688216</t>
  </si>
  <si>
    <t>877310440</t>
  </si>
  <si>
    <t>Montáž šachtových vložek na kanalizačním potrubí z PP trub korugovaných DN 150</t>
  </si>
  <si>
    <t>-1647882305</t>
  </si>
  <si>
    <t>Montáž tvarovek na kanalizačním plastovém potrubí z PP nebo PVC-U korugovaného nebo žebrovaného šachtových vložek DN 150</t>
  </si>
  <si>
    <t>https://podminky.urs.cz/item/CS_URS_2025_02/877310440</t>
  </si>
  <si>
    <t>28617480</t>
  </si>
  <si>
    <t>vložka šachtová kanalizace PP korugované DN 160</t>
  </si>
  <si>
    <t>1072180842</t>
  </si>
  <si>
    <t>877350310</t>
  </si>
  <si>
    <t>Montáž kolen na kanalizačním potrubí z PP nebo tvrdého PVC-U trub hladkých plnostěnných DN 200</t>
  </si>
  <si>
    <t>355373615</t>
  </si>
  <si>
    <t>Montáž tvarovek na kanalizačním plastovém potrubí z PP nebo PVC-U hladkého plnostěnného kolen, víček nebo hrdlových uzávěrů DN 200</t>
  </si>
  <si>
    <t>https://podminky.urs.cz/item/CS_URS_2025_02/877350310</t>
  </si>
  <si>
    <t>"Větev 3" 2</t>
  </si>
  <si>
    <t>28611366</t>
  </si>
  <si>
    <t>koleno kanalizační PVC KG 200x45°</t>
  </si>
  <si>
    <t>83081318</t>
  </si>
  <si>
    <t>28611368</t>
  </si>
  <si>
    <t>koleno kanalizační PVC KG 200x87°</t>
  </si>
  <si>
    <t>-390650005</t>
  </si>
  <si>
    <t>877350320</t>
  </si>
  <si>
    <t>Montáž odboček na kanalizačním potrubí z PP nebo tvrdého PVC-U trub hladkých plnostěnných DN 200</t>
  </si>
  <si>
    <t>-1450781865</t>
  </si>
  <si>
    <t>Montáž tvarovek na kanalizačním plastovém potrubí z PP nebo PVC-U hladkého plnostěnného odboček DN 200</t>
  </si>
  <si>
    <t>https://podminky.urs.cz/item/CS_URS_2025_02/877350320</t>
  </si>
  <si>
    <t>"Větev 3" 1</t>
  </si>
  <si>
    <t>28611433</t>
  </si>
  <si>
    <t>odbočka kanalizační plastová s hrdlem KG 200/200/87°</t>
  </si>
  <si>
    <t>-744212666</t>
  </si>
  <si>
    <t>877350440</t>
  </si>
  <si>
    <t>Montáž šachtových vložek na kanalizačním potrubí z PP trub korugovaných DN 200</t>
  </si>
  <si>
    <t>1573811654</t>
  </si>
  <si>
    <t>Montáž tvarovek na kanalizačním plastovém potrubí z PP nebo PVC-U korugovaného nebo žebrovaného šachtových vložek DN 200</t>
  </si>
  <si>
    <t>https://podminky.urs.cz/item/CS_URS_2025_02/877350440</t>
  </si>
  <si>
    <t>28617481</t>
  </si>
  <si>
    <t>vložka šachtová kanalizace PP korugované DN 200</t>
  </si>
  <si>
    <t>112362776</t>
  </si>
  <si>
    <t>891352R01</t>
  </si>
  <si>
    <t>Montáž vírového ventilu DN 200</t>
  </si>
  <si>
    <t>-1547731810</t>
  </si>
  <si>
    <t>"Retenční nádrž s akumulačním prostorem" 1</t>
  </si>
  <si>
    <t>422214R01</t>
  </si>
  <si>
    <t>vírový ventil DN 200</t>
  </si>
  <si>
    <t>-689865529</t>
  </si>
  <si>
    <t>892271111</t>
  </si>
  <si>
    <t>Tlaková zkouška vodou potrubí DN 100 nebo 125</t>
  </si>
  <si>
    <t>-1589537443</t>
  </si>
  <si>
    <t>Tlakové zkoušky vodou na potrubí DN 100 nebo 125</t>
  </si>
  <si>
    <t>https://podminky.urs.cz/item/CS_URS_2025_02/892271111</t>
  </si>
  <si>
    <t>93411447</t>
  </si>
  <si>
    <t>-1377992357</t>
  </si>
  <si>
    <t>1558194616</t>
  </si>
  <si>
    <t>29019318</t>
  </si>
  <si>
    <t>466880911</t>
  </si>
  <si>
    <t>"RŠ" 2</t>
  </si>
  <si>
    <t>945656926</t>
  </si>
  <si>
    <t>998982511</t>
  </si>
  <si>
    <t>-1912521445</t>
  </si>
  <si>
    <t>1834959135</t>
  </si>
  <si>
    <t>1126312534</t>
  </si>
  <si>
    <t>"RŠ" 3</t>
  </si>
  <si>
    <t>1117090037</t>
  </si>
  <si>
    <t>-441378349</t>
  </si>
  <si>
    <t>-1486395776</t>
  </si>
  <si>
    <t>-210835673</t>
  </si>
  <si>
    <t>1983712123</t>
  </si>
  <si>
    <t>856590855</t>
  </si>
  <si>
    <t>-1029237374</t>
  </si>
  <si>
    <t>-1841999165</t>
  </si>
  <si>
    <t>-1823286180</t>
  </si>
  <si>
    <t>953171023</t>
  </si>
  <si>
    <t>Osazování poklopů litinových nebo ocelových hm přes 100 do 150 kg - nádrže</t>
  </si>
  <si>
    <t>-1876611209</t>
  </si>
  <si>
    <t>Osazování kovových předmětů poklopů litinových nebo ocelových včetně rámů, hmotnosti přes 100 do 150 kg</t>
  </si>
  <si>
    <t>https://podminky.urs.cz/item/CS_URS_2025_02/953171023</t>
  </si>
  <si>
    <t>55241406</t>
  </si>
  <si>
    <t>poklop šachtový s rámem DN 600 třída D400 s odvětráním</t>
  </si>
  <si>
    <t>-2103410505</t>
  </si>
  <si>
    <t>953333118</t>
  </si>
  <si>
    <t>PVC těsnící pás do pracovních spar betonových kcí vnitřní š 190 mm</t>
  </si>
  <si>
    <t>-2014285933</t>
  </si>
  <si>
    <t>PVC těsnící pás do betonových konstrukcí do pracovních spar vnitřní, pokládaný doprostřed konstrukce mezi výztuž šířky 190 mm</t>
  </si>
  <si>
    <t>https://podminky.urs.cz/item/CS_URS_2025_02/953333118</t>
  </si>
  <si>
    <t>2*Pi*1,65</t>
  </si>
  <si>
    <t>985324211</t>
  </si>
  <si>
    <t>Ochranný akrylátový nátěr betonu dvojnásobný s impregnací S2 (OS-B)</t>
  </si>
  <si>
    <t>-1177811998</t>
  </si>
  <si>
    <t>Ochranný nátěr betonu akrylátový dvojnásobný s impregnací S2 (OS-B)</t>
  </si>
  <si>
    <t>https://podminky.urs.cz/item/CS_URS_2025_02/985324211</t>
  </si>
  <si>
    <t>"Vnitřní povrch stěny" 2*PI*1,5*3,2</t>
  </si>
  <si>
    <t>"Dno" Pi*(1,5)^2</t>
  </si>
  <si>
    <t>"Jímka" 0,15*0,15*(4+1)</t>
  </si>
  <si>
    <t>998142251</t>
  </si>
  <si>
    <t>Přesun hmot pro nádrže, jímky, zásobníky a jámy betonové monolitické v do 25 m</t>
  </si>
  <si>
    <t>974437114</t>
  </si>
  <si>
    <t>Přesun hmot pro nádrže, jímky, zásobníky a jámy pozemní mimo zemědělství se svislou nosnou konstrukcí monolitickou betonovou tyčovou nebo plošnou vodorovná dopravní vzdálenost do 50 m výšky do 25 m</t>
  </si>
  <si>
    <t>https://podminky.urs.cz/item/CS_URS_2025_02/998142251</t>
  </si>
  <si>
    <t>148057829</t>
  </si>
  <si>
    <t>"RŠ" (0,6)^2*Pi</t>
  </si>
  <si>
    <t>"Strop" Pi*(1,8)^2-Pi*(0,4)^2</t>
  </si>
  <si>
    <t>1219284688</t>
  </si>
  <si>
    <t>10,807*0,0003 'Přepočtené koeficientem množství</t>
  </si>
  <si>
    <t>-1715978812</t>
  </si>
  <si>
    <t>-713267457</t>
  </si>
  <si>
    <t>1598857752</t>
  </si>
  <si>
    <t>"RŠ" (1,2*3,3+1,0*1,0)*Pi</t>
  </si>
  <si>
    <t>"Stěny" 2*Pi*1,8*0,4</t>
  </si>
  <si>
    <t>-2102452755</t>
  </si>
  <si>
    <t>20,106*0,00034 'Přepočtené koeficientem množství</t>
  </si>
  <si>
    <t>1235614934</t>
  </si>
  <si>
    <t>15,582*2 'Přepočtené koeficientem množství</t>
  </si>
  <si>
    <t>-902247172</t>
  </si>
  <si>
    <t>31,164*0,00041 'Přepočtené koeficientem množství</t>
  </si>
  <si>
    <t>-1083250460</t>
  </si>
  <si>
    <t>62855001</t>
  </si>
  <si>
    <t>pás asfaltový natavitelný modifikovaný SBS s vložkou z polyesterové rohože a spalitelnou PE fólií nebo jemnozrnným minerálním posypem na horním povrchu tl 4,0mm</t>
  </si>
  <si>
    <t>-967701586</t>
  </si>
  <si>
    <t>9,676*1,1655 'Přepočtené koeficientem množství</t>
  </si>
  <si>
    <t>-570900189</t>
  </si>
  <si>
    <t>-1295547039</t>
  </si>
  <si>
    <t>4,524*1,221 'Přepočtené koeficientem množství</t>
  </si>
  <si>
    <t>711745567</t>
  </si>
  <si>
    <t>Izolace proti vodě provedení spojů přitavením pásu NAIP 500 mm</t>
  </si>
  <si>
    <t>933339632</t>
  </si>
  <si>
    <t>Provedení detailů pásy přitavením spojů obrácených nebo zpětných se zesílením rš 500 mm NAIP</t>
  </si>
  <si>
    <t>https://podminky.urs.cz/item/CS_URS_2025_02/711745567</t>
  </si>
  <si>
    <t>"Stěny" 2*Pi*1,8</t>
  </si>
  <si>
    <t>135601316</t>
  </si>
  <si>
    <t>11,31*0,63 'Přepočtené koeficientem množství</t>
  </si>
  <si>
    <t>-579862503</t>
  </si>
  <si>
    <t>767831022</t>
  </si>
  <si>
    <t>Montáž vnitřních kovových žebříků přímých kotvených do betonu</t>
  </si>
  <si>
    <t>-2010736697</t>
  </si>
  <si>
    <t>Montáž vnitřních kovových žebříků přímých, ukotvených do betonu</t>
  </si>
  <si>
    <t>https://podminky.urs.cz/item/CS_URS_2025_02/767831022</t>
  </si>
  <si>
    <t>"Retenční nádrž s akumulačním prostorem" 3,4</t>
  </si>
  <si>
    <t>44983027</t>
  </si>
  <si>
    <t>žebřík výstupový jednoduchý přímý z nerezové oceli dl 4m</t>
  </si>
  <si>
    <t>-1138424491</t>
  </si>
  <si>
    <t>998767201</t>
  </si>
  <si>
    <t>Přesun hmot procentní pro zámečnické konstrukce v objektech v do 6 m</t>
  </si>
  <si>
    <t>2868221</t>
  </si>
  <si>
    <t>Přesun hmot pro zámečnické konstrukce stanovený procentní sazbou (%) z ceny vodorovná dopravní vzdálenost do 50 m základní v objektech výšky do 6 m</t>
  </si>
  <si>
    <t>https://podminky.urs.cz/item/CS_URS_2025_02/998767201</t>
  </si>
  <si>
    <t>VON - Vedlejší a ostatní náklady</t>
  </si>
  <si>
    <t xml:space="preserve">    VRN1 - Průzkumné, geodetické a projektové práce</t>
  </si>
  <si>
    <t xml:space="preserve">    VRN3 - Zařízení staveniště</t>
  </si>
  <si>
    <t xml:space="preserve">    VRN4 - Inženýrská činnost</t>
  </si>
  <si>
    <t xml:space="preserve">    VRN5 - Finanční náklady</t>
  </si>
  <si>
    <t xml:space="preserve">    VRN6 - Územní vlivy</t>
  </si>
  <si>
    <t xml:space="preserve">    VRN7 - Provozní vlivy</t>
  </si>
  <si>
    <t xml:space="preserve">    VRN9 - Ostatní náklady</t>
  </si>
  <si>
    <t>VRN1</t>
  </si>
  <si>
    <t>Průzkumné, geodetické a projektové práce</t>
  </si>
  <si>
    <t>011002000</t>
  </si>
  <si>
    <t>Průzkumné práce</t>
  </si>
  <si>
    <t>Kpl</t>
  </si>
  <si>
    <t>1024</t>
  </si>
  <si>
    <t>-897608588</t>
  </si>
  <si>
    <t>https://podminky.urs.cz/item/CS_URS_2025_02/011002000</t>
  </si>
  <si>
    <t>Poznámka k položce:_x000d_
Mimo archeologický průzkum</t>
  </si>
  <si>
    <t>011314000</t>
  </si>
  <si>
    <t>Archeologický dohled</t>
  </si>
  <si>
    <t>-1440483850</t>
  </si>
  <si>
    <t>https://podminky.urs.cz/item/CS_URS_2025_02/011314000</t>
  </si>
  <si>
    <t>012002000</t>
  </si>
  <si>
    <t>Zeměměřičské práce</t>
  </si>
  <si>
    <t>-247673684</t>
  </si>
  <si>
    <t>https://podminky.urs.cz/item/CS_URS_2025_02/012002000</t>
  </si>
  <si>
    <t>013203000</t>
  </si>
  <si>
    <t>Dokumentace stavby (výkresová a textová)</t>
  </si>
  <si>
    <t>1754822924</t>
  </si>
  <si>
    <t>https://podminky.urs.cz/item/CS_URS_2025_02/013203000</t>
  </si>
  <si>
    <t>Poznámka k položce:_x000d_
Dokumentace zajišťovaná zhotovitelem (dílenská dokumentace apod. - zámečnické výrobky, výplně otvorů, systém generálního klíče)_x000d_</t>
  </si>
  <si>
    <t>013244R01</t>
  </si>
  <si>
    <t>Projekční práce pro realizaci díla</t>
  </si>
  <si>
    <t>2046365479</t>
  </si>
  <si>
    <t>Poznámka k položce:_x000d_
Dopracování detailů RDS_x000d_ - výkresy výztuže apod._x000d_
Aktualizace dokumentace po výběru konkrétních výrobků a technologií zhotovitelem</t>
  </si>
  <si>
    <t>013254000</t>
  </si>
  <si>
    <t>Dokumentace skutečného provedení stavby</t>
  </si>
  <si>
    <t>1130804443</t>
  </si>
  <si>
    <t>https://podminky.urs.cz/item/CS_URS_2025_02/013254000</t>
  </si>
  <si>
    <t>Poznámka k položce:_x000d_
Pro celou zakázku včetně profesí</t>
  </si>
  <si>
    <t>VRN3</t>
  </si>
  <si>
    <t>Zařízení staveniště</t>
  </si>
  <si>
    <t>030001000</t>
  </si>
  <si>
    <t>-1326414976</t>
  </si>
  <si>
    <t>https://podminky.urs.cz/item/CS_URS_2025_02/030001000</t>
  </si>
  <si>
    <t>Poznámka k položce:_x000d_
Veškeré náklady zařízení staveniště a provozu při výstavbě_x000d__x000d__x000d_
Včetně energií a dalších médií_x000d__x000d__x000d__x000d__x000d_
Včetně odstranění a úklidu plochy ZS _x000d__x000d__x000d__x000d_
Rozsah bude upraven podle zvyklostí a zařízení zhotovitele</t>
  </si>
  <si>
    <t>VRN4</t>
  </si>
  <si>
    <t>Inženýrská činnost</t>
  </si>
  <si>
    <t>040001000</t>
  </si>
  <si>
    <t>1224851963</t>
  </si>
  <si>
    <t>https://podminky.urs.cz/item/CS_URS_2025_02/040001000</t>
  </si>
  <si>
    <t>041403000</t>
  </si>
  <si>
    <t>Bezpečnost a ochrana zdraví při práci na staveništi</t>
  </si>
  <si>
    <t>645940173</t>
  </si>
  <si>
    <t>https://podminky.urs.cz/item/CS_URS_2025_02/041403000</t>
  </si>
  <si>
    <t>Poznámka k položce:_x000d_
Plán BOZP na staveništi + činnost koordinátora BOZP</t>
  </si>
  <si>
    <t>042903000</t>
  </si>
  <si>
    <t>Ostatní posudky</t>
  </si>
  <si>
    <t>1761330227</t>
  </si>
  <si>
    <t>https://podminky.urs.cz/item/CS_URS_2025_02/042903000</t>
  </si>
  <si>
    <t>Poznámka k položce:_x000d_
Revize, protokoly, provozní řády_x000d_
Mimo revize uvedené přímo ve výkazech profesí</t>
  </si>
  <si>
    <t>043103000</t>
  </si>
  <si>
    <t>Zkoušky</t>
  </si>
  <si>
    <t>-455963078</t>
  </si>
  <si>
    <t>https://podminky.urs.cz/item/CS_URS_2025_02/043103000</t>
  </si>
  <si>
    <t>Poznámka k položce:_x000d_
Komplexní vyzkoušení díla</t>
  </si>
  <si>
    <t>045203000</t>
  </si>
  <si>
    <t>Kompletační činnost</t>
  </si>
  <si>
    <t>1491483694</t>
  </si>
  <si>
    <t>https://podminky.urs.cz/item/CS_URS_2025_02/045203000</t>
  </si>
  <si>
    <t>Poznámka k položce:_x000d_
Zajištění veškerých podkladů pro přejímku stavby_x000d_
Součinnost při kolaudaci_x000d_
Vzorkování výrobků a materiálů</t>
  </si>
  <si>
    <t>045303000</t>
  </si>
  <si>
    <t>Koordinační činnost</t>
  </si>
  <si>
    <t>-396110437</t>
  </si>
  <si>
    <t>https://podminky.urs.cz/item/CS_URS_2025_02/045303000</t>
  </si>
  <si>
    <t xml:space="preserve">Poznámka k položce:_x000d_
Činnost zajišťovaná GD   _x000d__x000d_
- zajištění vybudování zařízení staveniště i pro subdodavatele_x000d_
- zajištění provozu a údržby zařízení staveniště včetně společných sociálních a provozních objektů_x000d_
- převzetí staveniště a předávání jeho částí subdodavatelům  _x000d__x000d_
- koordinace práce subdodavatelů na základě projektu, provádění věcné kontroly včetně přejímky a zajišťování plnění dílčích termínů dodávky_x000d_
- zajištění a poskytnutí výpomoci (zednické i ostatní) dalším organizacím zúčastněným na stavbě _x000d__x000d_
- zúčastnění se kolaudace a předání stavby do užívání_x000d_
Koordinace prací se souvisejícím projektem přeložky kabelovodu_x000d_
</t>
  </si>
  <si>
    <t>VRN5</t>
  </si>
  <si>
    <t>Finanční náklady</t>
  </si>
  <si>
    <t>050001000</t>
  </si>
  <si>
    <t>-1322291598</t>
  </si>
  <si>
    <t>https://podminky.urs.cz/item/CS_URS_2025_02/050001000</t>
  </si>
  <si>
    <t>Poznámka k položce:_x000d_
Náklady na poskytnutí záruky</t>
  </si>
  <si>
    <t>VRN6</t>
  </si>
  <si>
    <t>Územní vlivy</t>
  </si>
  <si>
    <t>063503000</t>
  </si>
  <si>
    <t>Práce ve stísněném prostoru</t>
  </si>
  <si>
    <t>-1639724253</t>
  </si>
  <si>
    <t>https://podminky.urs.cz/item/CS_URS_2025_02/063503000</t>
  </si>
  <si>
    <t>VRN7</t>
  </si>
  <si>
    <t>Provozní vlivy</t>
  </si>
  <si>
    <t>071002000</t>
  </si>
  <si>
    <t>Provoz investora, třetích osob</t>
  </si>
  <si>
    <t>-72668513</t>
  </si>
  <si>
    <t>https://podminky.urs.cz/item/CS_URS_2025_02/071002000</t>
  </si>
  <si>
    <t>Poznámka k položce:_x000d_
Zvýšené náklady z důvodu provozu ZŠ a MŠ (opakovaný úklid, bezpečnostní opatření, dodržování hygienických limitů)</t>
  </si>
  <si>
    <t>072002000</t>
  </si>
  <si>
    <t>Silniční provoz</t>
  </si>
  <si>
    <t>246309283</t>
  </si>
  <si>
    <t>https://podminky.urs.cz/item/CS_URS_2025_02/072002000</t>
  </si>
  <si>
    <t>Poznámka k položce:_x000d_
Náklady na DIR a realizaci DIO</t>
  </si>
  <si>
    <t>VRN9</t>
  </si>
  <si>
    <t>Ostatní náklady</t>
  </si>
  <si>
    <t>091003000</t>
  </si>
  <si>
    <t>Ostatní náklady související s objektem</t>
  </si>
  <si>
    <t>340816785</t>
  </si>
  <si>
    <t>https://podminky.urs.cz/item/CS_URS_2025_02/091003000</t>
  </si>
  <si>
    <t>Poznámka k položce:_x000d_
Označení stavby</t>
  </si>
  <si>
    <t>092203000</t>
  </si>
  <si>
    <t>Náklady na zaškolení</t>
  </si>
  <si>
    <t>-1843119334</t>
  </si>
  <si>
    <t>https://podminky.urs.cz/item/CS_URS_2025_02/092203000</t>
  </si>
  <si>
    <t>SEZNAM FIGUR</t>
  </si>
  <si>
    <t>Výměra</t>
  </si>
  <si>
    <t>B/ SO 05</t>
  </si>
  <si>
    <t>Použití figury:</t>
  </si>
  <si>
    <t>B/ SO 08</t>
  </si>
  <si>
    <t>B/ SO 12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</si>
  <si>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</si>
  <si>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</si>
  <si>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</si>
  <si>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</si>
  <si>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</si>
  <si>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</si>
  <si>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</si>
  <si>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</si>
  <si>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</si>
  <si>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</si>
  <si>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</si>
  <si>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</si>
  <si>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</si>
  <si>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</si>
  <si>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</si>
  <si>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</si>
  <si>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OST</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</si>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</sst>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color rgb="FF000000"/>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6" fillId="0" borderId="0" applyNumberFormat="0" applyFill="0" applyBorder="0" applyAlignment="0" applyProtection="0"/>
  </cellStyleXfs>
  <cellXfs count="403">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2" fillId="0" borderId="0" xfId="0" applyFont="1" applyAlignment="1" applyProtection="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43" fillId="0" borderId="0" xfId="0" applyFont="1" applyAlignment="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4" fillId="0" borderId="17" xfId="0" applyFont="1" applyBorder="1" applyAlignment="1">
      <alignment horizontal="left" vertical="center" wrapText="1"/>
    </xf>
    <xf numFmtId="0" fontId="44" fillId="0" borderId="23" xfId="0" applyFont="1" applyBorder="1" applyAlignment="1">
      <alignment horizontal="left" vertical="center" wrapText="1"/>
    </xf>
    <xf numFmtId="0" fontId="44" fillId="0" borderId="23" xfId="0" applyFont="1" applyBorder="1" applyAlignment="1">
      <alignment horizontal="left" vertical="center"/>
    </xf>
    <xf numFmtId="167" fontId="44"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5" fillId="0" borderId="24" xfId="0" applyFont="1" applyBorder="1" applyAlignment="1">
      <alignment vertical="center" wrapText="1"/>
    </xf>
    <xf numFmtId="0" fontId="45" fillId="0" borderId="25" xfId="0" applyFont="1" applyBorder="1" applyAlignment="1">
      <alignment vertical="center" wrapText="1"/>
    </xf>
    <xf numFmtId="0" fontId="45" fillId="0" borderId="26" xfId="0" applyFont="1" applyBorder="1" applyAlignment="1">
      <alignment vertical="center" wrapText="1"/>
    </xf>
    <xf numFmtId="0" fontId="45" fillId="0" borderId="27" xfId="0" applyFont="1" applyBorder="1" applyAlignment="1">
      <alignment horizontal="center" vertical="center" wrapText="1"/>
    </xf>
    <xf numFmtId="0" fontId="46" fillId="0" borderId="1"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27" xfId="0" applyFont="1" applyBorder="1" applyAlignment="1">
      <alignment vertical="center" wrapText="1"/>
    </xf>
    <xf numFmtId="0" fontId="47" fillId="0" borderId="29" xfId="0" applyFont="1" applyBorder="1" applyAlignment="1">
      <alignment horizontal="left" wrapText="1"/>
    </xf>
    <xf numFmtId="0" fontId="45" fillId="0" borderId="28" xfId="0" applyFont="1" applyBorder="1" applyAlignment="1">
      <alignment vertical="center" wrapText="1"/>
    </xf>
    <xf numFmtId="0" fontId="47" fillId="0" borderId="1" xfId="0" applyFont="1" applyBorder="1" applyAlignment="1">
      <alignment horizontal="left" vertical="center" wrapText="1"/>
    </xf>
    <xf numFmtId="0" fontId="48" fillId="0" borderId="1" xfId="0" applyFont="1" applyBorder="1" applyAlignment="1">
      <alignment horizontal="left" vertical="center" wrapText="1"/>
    </xf>
    <xf numFmtId="0" fontId="49" fillId="0" borderId="27" xfId="0" applyFont="1" applyBorder="1" applyAlignment="1">
      <alignment vertical="center" wrapText="1"/>
    </xf>
    <xf numFmtId="0" fontId="48" fillId="0" borderId="1" xfId="0" applyFont="1" applyBorder="1" applyAlignment="1">
      <alignment vertical="center" wrapText="1"/>
    </xf>
    <xf numFmtId="0" fontId="48" fillId="0" borderId="1" xfId="0" applyFont="1" applyBorder="1" applyAlignment="1">
      <alignment horizontal="left" vertical="center"/>
    </xf>
    <xf numFmtId="0" fontId="48" fillId="0" borderId="1" xfId="0" applyFont="1" applyBorder="1" applyAlignment="1">
      <alignment vertical="center"/>
    </xf>
    <xf numFmtId="49" fontId="48" fillId="0" borderId="1" xfId="0" applyNumberFormat="1" applyFont="1" applyBorder="1" applyAlignment="1">
      <alignment horizontal="left" vertical="center" wrapText="1"/>
    </xf>
    <xf numFmtId="49" fontId="48" fillId="0" borderId="1" xfId="0" applyNumberFormat="1" applyFont="1" applyBorder="1" applyAlignment="1">
      <alignment vertical="center" wrapText="1"/>
    </xf>
    <xf numFmtId="0" fontId="45" fillId="0" borderId="30" xfId="0" applyFont="1" applyBorder="1" applyAlignment="1">
      <alignment vertical="center" wrapText="1"/>
    </xf>
    <xf numFmtId="0" fontId="50" fillId="0" borderId="29" xfId="0" applyFont="1" applyBorder="1" applyAlignment="1">
      <alignment vertical="center" wrapText="1"/>
    </xf>
    <xf numFmtId="0" fontId="45" fillId="0" borderId="31" xfId="0" applyFont="1" applyBorder="1" applyAlignment="1">
      <alignment vertical="center" wrapText="1"/>
    </xf>
    <xf numFmtId="0" fontId="45" fillId="0" borderId="1" xfId="0" applyFont="1" applyBorder="1" applyAlignment="1">
      <alignment vertical="top"/>
    </xf>
    <xf numFmtId="0" fontId="45" fillId="0" borderId="0" xfId="0" applyFont="1" applyAlignment="1">
      <alignment vertical="top"/>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6" xfId="0" applyFont="1" applyBorder="1" applyAlignment="1">
      <alignment horizontal="left" vertical="center"/>
    </xf>
    <xf numFmtId="0" fontId="45" fillId="0" borderId="27" xfId="0" applyFont="1" applyBorder="1" applyAlignment="1">
      <alignment horizontal="left" vertical="center"/>
    </xf>
    <xf numFmtId="0" fontId="46" fillId="0" borderId="1" xfId="0" applyFont="1" applyBorder="1" applyAlignment="1">
      <alignment horizontal="center" vertical="center"/>
    </xf>
    <xf numFmtId="0" fontId="45" fillId="0" borderId="28" xfId="0" applyFont="1" applyBorder="1" applyAlignment="1">
      <alignment horizontal="left" vertical="center"/>
    </xf>
    <xf numFmtId="0" fontId="47" fillId="0" borderId="1" xfId="0" applyFont="1" applyBorder="1" applyAlignment="1">
      <alignment horizontal="left" vertical="center"/>
    </xf>
    <xf numFmtId="0" fontId="51" fillId="0" borderId="0" xfId="0" applyFont="1" applyAlignment="1">
      <alignment horizontal="left" vertical="center"/>
    </xf>
    <xf numFmtId="0" fontId="47" fillId="0" borderId="29" xfId="0" applyFont="1" applyBorder="1" applyAlignment="1">
      <alignment horizontal="left" vertical="center"/>
    </xf>
    <xf numFmtId="0" fontId="47" fillId="0" borderId="29" xfId="0" applyFont="1" applyBorder="1" applyAlignment="1">
      <alignment horizontal="center" vertical="center"/>
    </xf>
    <xf numFmtId="0" fontId="51" fillId="0" borderId="29" xfId="0" applyFont="1" applyBorder="1" applyAlignment="1">
      <alignment horizontal="left" vertical="center"/>
    </xf>
    <xf numFmtId="0" fontId="52" fillId="0" borderId="1" xfId="0" applyFont="1" applyBorder="1" applyAlignment="1">
      <alignment horizontal="left" vertical="center"/>
    </xf>
    <xf numFmtId="0" fontId="49" fillId="0" borderId="0" xfId="0" applyFont="1" applyAlignment="1">
      <alignment horizontal="left" vertical="center"/>
    </xf>
    <xf numFmtId="0" fontId="53" fillId="0" borderId="1" xfId="0" applyFont="1" applyBorder="1" applyAlignment="1">
      <alignment horizontal="left" vertical="center"/>
    </xf>
    <xf numFmtId="0" fontId="48" fillId="0" borderId="1" xfId="0" applyFont="1" applyBorder="1" applyAlignment="1">
      <alignment horizontal="center" vertical="center"/>
    </xf>
    <xf numFmtId="0" fontId="48" fillId="0" borderId="0" xfId="0" applyFont="1" applyAlignment="1">
      <alignment horizontal="left" vertical="center"/>
    </xf>
    <xf numFmtId="0" fontId="49" fillId="0" borderId="27" xfId="0" applyFont="1" applyBorder="1" applyAlignment="1">
      <alignment horizontal="left" vertical="center"/>
    </xf>
    <xf numFmtId="0" fontId="48" fillId="0" borderId="1" xfId="0" applyFont="1" applyFill="1" applyBorder="1" applyAlignment="1">
      <alignment horizontal="left" vertical="center"/>
    </xf>
    <xf numFmtId="0" fontId="48" fillId="0" borderId="1" xfId="0" applyFont="1" applyFill="1" applyBorder="1" applyAlignment="1">
      <alignment horizontal="center" vertical="center"/>
    </xf>
    <xf numFmtId="0" fontId="45" fillId="0" borderId="30" xfId="0" applyFont="1" applyBorder="1" applyAlignment="1">
      <alignment horizontal="left" vertical="center"/>
    </xf>
    <xf numFmtId="0" fontId="50" fillId="0" borderId="29"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left" vertical="center"/>
    </xf>
    <xf numFmtId="0" fontId="50" fillId="0" borderId="1" xfId="0" applyFont="1" applyBorder="1" applyAlignment="1">
      <alignment horizontal="left" vertical="center"/>
    </xf>
    <xf numFmtId="0" fontId="51" fillId="0" borderId="1" xfId="0" applyFont="1" applyBorder="1" applyAlignment="1">
      <alignment horizontal="left" vertical="center"/>
    </xf>
    <xf numFmtId="0" fontId="49" fillId="0" borderId="29" xfId="0" applyFont="1" applyBorder="1" applyAlignment="1">
      <alignment horizontal="left" vertical="center"/>
    </xf>
    <xf numFmtId="0" fontId="45" fillId="0" borderId="1" xfId="0" applyFont="1" applyBorder="1" applyAlignment="1">
      <alignment horizontal="left" vertical="center" wrapText="1"/>
    </xf>
    <xf numFmtId="0" fontId="49" fillId="0" borderId="1" xfId="0" applyFont="1" applyBorder="1" applyAlignment="1">
      <alignment horizontal="left" vertical="center" wrapText="1"/>
    </xf>
    <xf numFmtId="0" fontId="49" fillId="0" borderId="1" xfId="0" applyFont="1" applyBorder="1" applyAlignment="1">
      <alignment horizontal="center"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45" fillId="0" borderId="26" xfId="0" applyFont="1" applyBorder="1" applyAlignment="1">
      <alignment horizontal="left" vertical="center" wrapText="1"/>
    </xf>
    <xf numFmtId="0" fontId="45" fillId="0" borderId="27" xfId="0" applyFont="1" applyBorder="1" applyAlignment="1">
      <alignment horizontal="left" vertical="center" wrapText="1"/>
    </xf>
    <xf numFmtId="0" fontId="45" fillId="0" borderId="28" xfId="0" applyFont="1" applyBorder="1" applyAlignment="1">
      <alignment horizontal="left" vertical="center" wrapText="1"/>
    </xf>
    <xf numFmtId="0" fontId="51" fillId="0" borderId="27" xfId="0" applyFont="1" applyBorder="1" applyAlignment="1">
      <alignment horizontal="left" vertical="center" wrapText="1"/>
    </xf>
    <xf numFmtId="0" fontId="51"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1" xfId="0" applyFont="1" applyBorder="1" applyAlignment="1">
      <alignment horizontal="left" vertical="center"/>
    </xf>
    <xf numFmtId="0" fontId="49" fillId="0" borderId="28" xfId="0" applyFont="1" applyBorder="1" applyAlignment="1">
      <alignment horizontal="left" vertical="center" wrapText="1"/>
    </xf>
    <xf numFmtId="0" fontId="49" fillId="0" borderId="28" xfId="0" applyFont="1" applyBorder="1" applyAlignment="1">
      <alignment horizontal="left" vertical="center"/>
    </xf>
    <xf numFmtId="0" fontId="49" fillId="0" borderId="30" xfId="0" applyFont="1" applyBorder="1" applyAlignment="1">
      <alignment horizontal="left" vertical="center" wrapText="1"/>
    </xf>
    <xf numFmtId="0" fontId="49" fillId="0" borderId="29" xfId="0" applyFont="1" applyBorder="1" applyAlignment="1">
      <alignment horizontal="left" vertical="center" wrapText="1"/>
    </xf>
    <xf numFmtId="0" fontId="49" fillId="0" borderId="31" xfId="0" applyFont="1" applyBorder="1" applyAlignment="1">
      <alignment horizontal="left" vertical="center" wrapText="1"/>
    </xf>
    <xf numFmtId="0" fontId="48" fillId="0" borderId="1" xfId="0" applyFont="1" applyBorder="1" applyAlignment="1">
      <alignment horizontal="left" vertical="top"/>
    </xf>
    <xf numFmtId="0" fontId="48" fillId="0" borderId="1" xfId="0" applyFont="1" applyBorder="1" applyAlignment="1">
      <alignment horizontal="center" vertical="top"/>
    </xf>
    <xf numFmtId="0" fontId="49" fillId="0" borderId="30" xfId="0" applyFont="1" applyBorder="1" applyAlignment="1">
      <alignment horizontal="left" vertical="center"/>
    </xf>
    <xf numFmtId="0" fontId="49" fillId="0" borderId="31" xfId="0" applyFont="1" applyBorder="1" applyAlignment="1">
      <alignment horizontal="left" vertical="center"/>
    </xf>
    <xf numFmtId="0" fontId="49" fillId="0" borderId="1" xfId="0" applyFont="1" applyBorder="1" applyAlignment="1">
      <alignment horizontal="center" vertical="center"/>
    </xf>
    <xf numFmtId="0" fontId="51" fillId="0" borderId="0" xfId="0" applyFont="1" applyAlignment="1">
      <alignment vertical="center"/>
    </xf>
    <xf numFmtId="0" fontId="47" fillId="0" borderId="1" xfId="0" applyFont="1" applyBorder="1" applyAlignment="1">
      <alignment vertical="center"/>
    </xf>
    <xf numFmtId="0" fontId="51" fillId="0" borderId="29" xfId="0" applyFont="1" applyBorder="1" applyAlignment="1">
      <alignment vertical="center"/>
    </xf>
    <xf numFmtId="0" fontId="47" fillId="0" borderId="29" xfId="0" applyFont="1" applyBorder="1" applyAlignment="1">
      <alignment vertical="center"/>
    </xf>
    <xf numFmtId="0" fontId="48" fillId="0" borderId="1" xfId="0" applyFont="1" applyBorder="1" applyAlignment="1">
      <alignment vertical="top"/>
    </xf>
    <xf numFmtId="49" fontId="48" fillId="0" borderId="1" xfId="0" applyNumberFormat="1" applyFont="1" applyBorder="1" applyAlignment="1">
      <alignment horizontal="left" vertical="center"/>
    </xf>
    <xf numFmtId="0" fontId="54" fillId="0" borderId="27" xfId="0" applyFont="1" applyBorder="1" applyAlignment="1" applyProtection="1">
      <alignment horizontal="left" vertical="center"/>
    </xf>
    <xf numFmtId="0" fontId="55" fillId="0" borderId="1" xfId="0" applyFont="1" applyBorder="1" applyAlignment="1" applyProtection="1">
      <alignment vertical="top"/>
    </xf>
    <xf numFmtId="0" fontId="55" fillId="0" borderId="1" xfId="0" applyFont="1" applyBorder="1" applyAlignment="1" applyProtection="1">
      <alignment horizontal="left" vertical="center"/>
    </xf>
    <xf numFmtId="0" fontId="55" fillId="0" borderId="1" xfId="0" applyFont="1" applyBorder="1" applyAlignment="1" applyProtection="1">
      <alignment horizontal="center" vertical="center"/>
    </xf>
    <xf numFmtId="49" fontId="55" fillId="0" borderId="1" xfId="0" applyNumberFormat="1" applyFont="1" applyBorder="1" applyAlignment="1" applyProtection="1">
      <alignment horizontal="left" vertical="center"/>
    </xf>
    <xf numFmtId="0" fontId="54" fillId="0" borderId="28" xfId="0" applyFont="1" applyBorder="1" applyAlignment="1" applyProtection="1">
      <alignment horizontal="left" vertical="center"/>
    </xf>
    <xf numFmtId="0" fontId="0" fillId="0" borderId="29" xfId="0" applyBorder="1" applyAlignment="1">
      <alignment vertical="top"/>
    </xf>
    <xf numFmtId="0" fontId="47" fillId="0" borderId="29" xfId="0" applyFont="1" applyBorder="1" applyAlignment="1">
      <alignment horizontal="left"/>
    </xf>
    <xf numFmtId="0" fontId="51" fillId="0" borderId="29" xfId="0" applyFont="1" applyBorder="1" applyAlignment="1"/>
    <xf numFmtId="0" fontId="45" fillId="0" borderId="27" xfId="0" applyFont="1" applyBorder="1" applyAlignment="1">
      <alignment vertical="top"/>
    </xf>
    <xf numFmtId="0" fontId="45" fillId="0" borderId="28" xfId="0" applyFont="1" applyBorder="1" applyAlignment="1">
      <alignment vertical="top"/>
    </xf>
    <xf numFmtId="0" fontId="45" fillId="0" borderId="30" xfId="0" applyFont="1" applyBorder="1" applyAlignment="1">
      <alignment vertical="top"/>
    </xf>
    <xf numFmtId="0" fontId="45" fillId="0" borderId="29" xfId="0" applyFont="1" applyBorder="1" applyAlignment="1">
      <alignment vertical="top"/>
    </xf>
    <xf numFmtId="0" fontId="45"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styles" Target="styles.xml" /><Relationship Id="rId21" Type="http://schemas.openxmlformats.org/officeDocument/2006/relationships/theme" Target="theme/theme1.xml" /><Relationship Id="rId22" Type="http://schemas.openxmlformats.org/officeDocument/2006/relationships/calcChain" Target="calcChain.xml" /><Relationship Id="rId2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2/162351103" TargetMode="External" /><Relationship Id="rId2" Type="http://schemas.openxmlformats.org/officeDocument/2006/relationships/hyperlink" Target="https://podminky.urs.cz/item/CS_URS_2025_02/167151111" TargetMode="External" /><Relationship Id="rId3" Type="http://schemas.openxmlformats.org/officeDocument/2006/relationships/hyperlink" Target="https://podminky.urs.cz/item/CS_URS_2025_02/181351113" TargetMode="External" /><Relationship Id="rId4" Type="http://schemas.openxmlformats.org/officeDocument/2006/relationships/hyperlink" Target="https://podminky.urs.cz/item/CS_URS_2025_02/451579877" TargetMode="External" /><Relationship Id="rId5" Type="http://schemas.openxmlformats.org/officeDocument/2006/relationships/hyperlink" Target="https://podminky.urs.cz/item/CS_URS_2025_02/564851111" TargetMode="External" /><Relationship Id="rId6" Type="http://schemas.openxmlformats.org/officeDocument/2006/relationships/hyperlink" Target="https://podminky.urs.cz/item/CS_URS_2025_02/564861111" TargetMode="External" /><Relationship Id="rId7" Type="http://schemas.openxmlformats.org/officeDocument/2006/relationships/hyperlink" Target="https://podminky.urs.cz/item/CS_URS_2025_02/593532113" TargetMode="External" /><Relationship Id="rId8" Type="http://schemas.openxmlformats.org/officeDocument/2006/relationships/hyperlink" Target="https://podminky.urs.cz/item/CS_URS_2025_02/596211112" TargetMode="External" /><Relationship Id="rId9" Type="http://schemas.openxmlformats.org/officeDocument/2006/relationships/hyperlink" Target="https://podminky.urs.cz/item/CS_URS_2025_02/596212212" TargetMode="External" /><Relationship Id="rId10" Type="http://schemas.openxmlformats.org/officeDocument/2006/relationships/hyperlink" Target="https://podminky.urs.cz/item/CS_URS_2025_02/637211122" TargetMode="External" /><Relationship Id="rId11" Type="http://schemas.openxmlformats.org/officeDocument/2006/relationships/hyperlink" Target="https://podminky.urs.cz/item/CS_URS_2025_02/916131213" TargetMode="External" /><Relationship Id="rId12" Type="http://schemas.openxmlformats.org/officeDocument/2006/relationships/hyperlink" Target="https://podminky.urs.cz/item/CS_URS_2025_02/916231213" TargetMode="External" /><Relationship Id="rId13" Type="http://schemas.openxmlformats.org/officeDocument/2006/relationships/hyperlink" Target="https://podminky.urs.cz/item/CS_URS_2025_02/935113111" TargetMode="External" /><Relationship Id="rId14" Type="http://schemas.openxmlformats.org/officeDocument/2006/relationships/hyperlink" Target="https://podminky.urs.cz/item/CS_URS_2025_02/935923216" TargetMode="External" /><Relationship Id="rId15" Type="http://schemas.openxmlformats.org/officeDocument/2006/relationships/hyperlink" Target="https://podminky.urs.cz/item/CS_URS_2025_02/998223011" TargetMode="External" /><Relationship Id="rId16"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2/113106196" TargetMode="External" /><Relationship Id="rId2" Type="http://schemas.openxmlformats.org/officeDocument/2006/relationships/hyperlink" Target="https://podminky.urs.cz/item/CS_URS_2025_02/113107323" TargetMode="External" /><Relationship Id="rId3" Type="http://schemas.openxmlformats.org/officeDocument/2006/relationships/hyperlink" Target="https://podminky.urs.cz/item/CS_URS_2025_02/113107324" TargetMode="External" /><Relationship Id="rId4" Type="http://schemas.openxmlformats.org/officeDocument/2006/relationships/hyperlink" Target="https://podminky.urs.cz/item/CS_URS_2025_02/113154522" TargetMode="External" /><Relationship Id="rId5" Type="http://schemas.openxmlformats.org/officeDocument/2006/relationships/hyperlink" Target="https://podminky.urs.cz/item/CS_URS_2025_02/113154528" TargetMode="External" /><Relationship Id="rId6" Type="http://schemas.openxmlformats.org/officeDocument/2006/relationships/hyperlink" Target="https://podminky.urs.cz/item/CS_URS_2025_02/113202111" TargetMode="External" /><Relationship Id="rId7" Type="http://schemas.openxmlformats.org/officeDocument/2006/relationships/hyperlink" Target="https://podminky.urs.cz/item/CS_URS_2025_02/121151103" TargetMode="External" /><Relationship Id="rId8" Type="http://schemas.openxmlformats.org/officeDocument/2006/relationships/hyperlink" Target="https://podminky.urs.cz/item/CS_URS_2025_02/132212221" TargetMode="External" /><Relationship Id="rId9" Type="http://schemas.openxmlformats.org/officeDocument/2006/relationships/hyperlink" Target="https://podminky.urs.cz/item/CS_URS_2025_02/132251252" TargetMode="External" /><Relationship Id="rId10" Type="http://schemas.openxmlformats.org/officeDocument/2006/relationships/hyperlink" Target="https://podminky.urs.cz/item/CS_URS_2025_02/132251254" TargetMode="External" /><Relationship Id="rId11" Type="http://schemas.openxmlformats.org/officeDocument/2006/relationships/hyperlink" Target="https://podminky.urs.cz/item/CS_URS_2025_02/133212821" TargetMode="External" /><Relationship Id="rId12" Type="http://schemas.openxmlformats.org/officeDocument/2006/relationships/hyperlink" Target="https://podminky.urs.cz/item/CS_URS_2025_02/133254101" TargetMode="External" /><Relationship Id="rId13" Type="http://schemas.openxmlformats.org/officeDocument/2006/relationships/hyperlink" Target="https://podminky.urs.cz/item/CS_URS_2025_02/139001101" TargetMode="External" /><Relationship Id="rId14" Type="http://schemas.openxmlformats.org/officeDocument/2006/relationships/hyperlink" Target="https://podminky.urs.cz/item/CS_URS_2025_02/151811142" TargetMode="External" /><Relationship Id="rId15" Type="http://schemas.openxmlformats.org/officeDocument/2006/relationships/hyperlink" Target="https://podminky.urs.cz/item/CS_URS_2025_02/151811242" TargetMode="External" /><Relationship Id="rId16" Type="http://schemas.openxmlformats.org/officeDocument/2006/relationships/hyperlink" Target="https://podminky.urs.cz/item/CS_URS_2025_02/161151103" TargetMode="External" /><Relationship Id="rId17" Type="http://schemas.openxmlformats.org/officeDocument/2006/relationships/hyperlink" Target="https://podminky.urs.cz/item/CS_URS_2025_02/162751117" TargetMode="External" /><Relationship Id="rId18" Type="http://schemas.openxmlformats.org/officeDocument/2006/relationships/hyperlink" Target="https://podminky.urs.cz/item/CS_URS_2025_02/162751119" TargetMode="External" /><Relationship Id="rId19" Type="http://schemas.openxmlformats.org/officeDocument/2006/relationships/hyperlink" Target="https://podminky.urs.cz/item/CS_URS_2025_02/167151101" TargetMode="External" /><Relationship Id="rId20" Type="http://schemas.openxmlformats.org/officeDocument/2006/relationships/hyperlink" Target="https://podminky.urs.cz/item/CS_URS_2025_02/171201231" TargetMode="External" /><Relationship Id="rId21" Type="http://schemas.openxmlformats.org/officeDocument/2006/relationships/hyperlink" Target="https://podminky.urs.cz/item/CS_URS_2025_02/171251201" TargetMode="External" /><Relationship Id="rId22" Type="http://schemas.openxmlformats.org/officeDocument/2006/relationships/hyperlink" Target="https://podminky.urs.cz/item/CS_URS_2025_02/174111109" TargetMode="External" /><Relationship Id="rId23" Type="http://schemas.openxmlformats.org/officeDocument/2006/relationships/hyperlink" Target="https://podminky.urs.cz/item/CS_URS_2025_02/174151101" TargetMode="External" /><Relationship Id="rId24" Type="http://schemas.openxmlformats.org/officeDocument/2006/relationships/hyperlink" Target="https://podminky.urs.cz/item/CS_URS_2025_02/181111121" TargetMode="External" /><Relationship Id="rId25" Type="http://schemas.openxmlformats.org/officeDocument/2006/relationships/hyperlink" Target="https://podminky.urs.cz/item/CS_URS_2025_02/181311103" TargetMode="External" /><Relationship Id="rId26" Type="http://schemas.openxmlformats.org/officeDocument/2006/relationships/hyperlink" Target="https://podminky.urs.cz/item/CS_URS_2025_02/181411141" TargetMode="External" /><Relationship Id="rId27" Type="http://schemas.openxmlformats.org/officeDocument/2006/relationships/hyperlink" Target="https://podminky.urs.cz/item/CS_URS_2025_02/182303111" TargetMode="External" /><Relationship Id="rId28" Type="http://schemas.openxmlformats.org/officeDocument/2006/relationships/hyperlink" Target="https://podminky.urs.cz/item/CS_URS_2025_02/451579877" TargetMode="External" /><Relationship Id="rId29" Type="http://schemas.openxmlformats.org/officeDocument/2006/relationships/hyperlink" Target="https://podminky.urs.cz/item/CS_URS_2025_02/452112112" TargetMode="External" /><Relationship Id="rId30" Type="http://schemas.openxmlformats.org/officeDocument/2006/relationships/hyperlink" Target="https://podminky.urs.cz/item/CS_URS_2025_02/452312131" TargetMode="External" /><Relationship Id="rId31" Type="http://schemas.openxmlformats.org/officeDocument/2006/relationships/hyperlink" Target="https://podminky.urs.cz/item/CS_URS_2025_02/564851011" TargetMode="External" /><Relationship Id="rId32" Type="http://schemas.openxmlformats.org/officeDocument/2006/relationships/hyperlink" Target="https://podminky.urs.cz/item/CS_URS_2025_02/564851014" TargetMode="External" /><Relationship Id="rId33" Type="http://schemas.openxmlformats.org/officeDocument/2006/relationships/hyperlink" Target="https://podminky.urs.cz/item/CS_URS_2025_02/565145111" TargetMode="External" /><Relationship Id="rId34" Type="http://schemas.openxmlformats.org/officeDocument/2006/relationships/hyperlink" Target="https://podminky.urs.cz/item/CS_URS_2025_02/573111112" TargetMode="External" /><Relationship Id="rId35" Type="http://schemas.openxmlformats.org/officeDocument/2006/relationships/hyperlink" Target="https://podminky.urs.cz/item/CS_URS_2025_02/573231106" TargetMode="External" /><Relationship Id="rId36" Type="http://schemas.openxmlformats.org/officeDocument/2006/relationships/hyperlink" Target="https://podminky.urs.cz/item/CS_URS_2025_02/577134111" TargetMode="External" /><Relationship Id="rId37" Type="http://schemas.openxmlformats.org/officeDocument/2006/relationships/hyperlink" Target="https://podminky.urs.cz/item/CS_URS_2025_02/593532111" TargetMode="External" /><Relationship Id="rId38" Type="http://schemas.openxmlformats.org/officeDocument/2006/relationships/hyperlink" Target="https://podminky.urs.cz/item/CS_URS_2025_02/831392121" TargetMode="External" /><Relationship Id="rId39" Type="http://schemas.openxmlformats.org/officeDocument/2006/relationships/hyperlink" Target="https://podminky.urs.cz/item/CS_URS_2025_02/837391221" TargetMode="External" /><Relationship Id="rId40" Type="http://schemas.openxmlformats.org/officeDocument/2006/relationships/hyperlink" Target="https://podminky.urs.cz/item/CS_URS_2025_02/894102211" TargetMode="External" /><Relationship Id="rId41" Type="http://schemas.openxmlformats.org/officeDocument/2006/relationships/hyperlink" Target="https://podminky.urs.cz/item/CS_URS_2025_02/894104111" TargetMode="External" /><Relationship Id="rId42" Type="http://schemas.openxmlformats.org/officeDocument/2006/relationships/hyperlink" Target="https://podminky.urs.cz/item/CS_URS_2025_02/894105111" TargetMode="External" /><Relationship Id="rId43" Type="http://schemas.openxmlformats.org/officeDocument/2006/relationships/hyperlink" Target="https://podminky.urs.cz/item/CS_URS_2025_02/894201131" TargetMode="External" /><Relationship Id="rId44" Type="http://schemas.openxmlformats.org/officeDocument/2006/relationships/hyperlink" Target="https://podminky.urs.cz/item/CS_URS_2025_02/894410201" TargetMode="External" /><Relationship Id="rId45" Type="http://schemas.openxmlformats.org/officeDocument/2006/relationships/hyperlink" Target="https://podminky.urs.cz/item/CS_URS_2025_02/894410211" TargetMode="External" /><Relationship Id="rId46" Type="http://schemas.openxmlformats.org/officeDocument/2006/relationships/hyperlink" Target="https://podminky.urs.cz/item/CS_URS_2025_02/894410212" TargetMode="External" /><Relationship Id="rId47" Type="http://schemas.openxmlformats.org/officeDocument/2006/relationships/hyperlink" Target="https://podminky.urs.cz/item/CS_URS_2025_02/894410213" TargetMode="External" /><Relationship Id="rId48" Type="http://schemas.openxmlformats.org/officeDocument/2006/relationships/hyperlink" Target="https://podminky.urs.cz/item/CS_URS_2025_02/894410232" TargetMode="External" /><Relationship Id="rId49" Type="http://schemas.openxmlformats.org/officeDocument/2006/relationships/hyperlink" Target="https://podminky.urs.cz/item/CS_URS_2025_02/899104112" TargetMode="External" /><Relationship Id="rId50" Type="http://schemas.openxmlformats.org/officeDocument/2006/relationships/hyperlink" Target="https://podminky.urs.cz/item/CS_URS_2025_02/899623141" TargetMode="External" /><Relationship Id="rId51" Type="http://schemas.openxmlformats.org/officeDocument/2006/relationships/hyperlink" Target="https://podminky.urs.cz/item/CS_URS_2025_02/899722111" TargetMode="External" /><Relationship Id="rId52" Type="http://schemas.openxmlformats.org/officeDocument/2006/relationships/hyperlink" Target="https://podminky.urs.cz/item/CS_URS_2025_02/916241213" TargetMode="External" /><Relationship Id="rId53" Type="http://schemas.openxmlformats.org/officeDocument/2006/relationships/hyperlink" Target="https://podminky.urs.cz/item/CS_URS_2025_02/919112111" TargetMode="External" /><Relationship Id="rId54" Type="http://schemas.openxmlformats.org/officeDocument/2006/relationships/hyperlink" Target="https://podminky.urs.cz/item/CS_URS_2025_02/919112222" TargetMode="External" /><Relationship Id="rId55" Type="http://schemas.openxmlformats.org/officeDocument/2006/relationships/hyperlink" Target="https://podminky.urs.cz/item/CS_URS_2025_02/919122121" TargetMode="External" /><Relationship Id="rId56" Type="http://schemas.openxmlformats.org/officeDocument/2006/relationships/hyperlink" Target="https://podminky.urs.cz/item/CS_URS_2025_02/919735111" TargetMode="External" /><Relationship Id="rId57" Type="http://schemas.openxmlformats.org/officeDocument/2006/relationships/hyperlink" Target="https://podminky.urs.cz/item/CS_URS_2025_02/919735112" TargetMode="External" /><Relationship Id="rId58" Type="http://schemas.openxmlformats.org/officeDocument/2006/relationships/hyperlink" Target="https://podminky.urs.cz/item/CS_URS_2025_02/961055111" TargetMode="External" /><Relationship Id="rId59" Type="http://schemas.openxmlformats.org/officeDocument/2006/relationships/hyperlink" Target="https://podminky.urs.cz/item/CS_URS_2025_02/997221141" TargetMode="External" /><Relationship Id="rId60" Type="http://schemas.openxmlformats.org/officeDocument/2006/relationships/hyperlink" Target="https://podminky.urs.cz/item/CS_URS_2025_02/997221551" TargetMode="External" /><Relationship Id="rId61" Type="http://schemas.openxmlformats.org/officeDocument/2006/relationships/hyperlink" Target="https://podminky.urs.cz/item/CS_URS_2025_02/997221559" TargetMode="External" /><Relationship Id="rId62" Type="http://schemas.openxmlformats.org/officeDocument/2006/relationships/hyperlink" Target="https://podminky.urs.cz/item/CS_URS_2025_02/997221615" TargetMode="External" /><Relationship Id="rId63" Type="http://schemas.openxmlformats.org/officeDocument/2006/relationships/hyperlink" Target="https://podminky.urs.cz/item/CS_URS_2025_02/997221625" TargetMode="External" /><Relationship Id="rId64" Type="http://schemas.openxmlformats.org/officeDocument/2006/relationships/hyperlink" Target="https://podminky.urs.cz/item/CS_URS_2025_02/997221655" TargetMode="External" /><Relationship Id="rId65" Type="http://schemas.openxmlformats.org/officeDocument/2006/relationships/hyperlink" Target="https://podminky.urs.cz/item/CS_URS_2025_02/997013847" TargetMode="External" /><Relationship Id="rId66" Type="http://schemas.openxmlformats.org/officeDocument/2006/relationships/hyperlink" Target="https://podminky.urs.cz/item/CS_URS_2025_02/998275101" TargetMode="External" /><Relationship Id="rId67"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2/132212221" TargetMode="External" /><Relationship Id="rId2" Type="http://schemas.openxmlformats.org/officeDocument/2006/relationships/hyperlink" Target="https://podminky.urs.cz/item/CS_URS_2025_02/132254201" TargetMode="External" /><Relationship Id="rId3" Type="http://schemas.openxmlformats.org/officeDocument/2006/relationships/hyperlink" Target="https://podminky.urs.cz/item/CS_URS_2025_02/133212821" TargetMode="External" /><Relationship Id="rId4" Type="http://schemas.openxmlformats.org/officeDocument/2006/relationships/hyperlink" Target="https://podminky.urs.cz/item/CS_URS_2025_02/133254101" TargetMode="External" /><Relationship Id="rId5" Type="http://schemas.openxmlformats.org/officeDocument/2006/relationships/hyperlink" Target="https://podminky.urs.cz/item/CS_URS_2025_02/151811131" TargetMode="External" /><Relationship Id="rId6" Type="http://schemas.openxmlformats.org/officeDocument/2006/relationships/hyperlink" Target="https://podminky.urs.cz/item/CS_URS_2025_02/151811141" TargetMode="External" /><Relationship Id="rId7" Type="http://schemas.openxmlformats.org/officeDocument/2006/relationships/hyperlink" Target="https://podminky.urs.cz/item/CS_URS_2025_02/151811142" TargetMode="External" /><Relationship Id="rId8" Type="http://schemas.openxmlformats.org/officeDocument/2006/relationships/hyperlink" Target="https://podminky.urs.cz/item/CS_URS_2025_02/151811231" TargetMode="External" /><Relationship Id="rId9" Type="http://schemas.openxmlformats.org/officeDocument/2006/relationships/hyperlink" Target="https://podminky.urs.cz/item/CS_URS_2025_02/151811241" TargetMode="External" /><Relationship Id="rId10" Type="http://schemas.openxmlformats.org/officeDocument/2006/relationships/hyperlink" Target="https://podminky.urs.cz/item/CS_URS_2025_02/151811242" TargetMode="External" /><Relationship Id="rId11" Type="http://schemas.openxmlformats.org/officeDocument/2006/relationships/hyperlink" Target="https://podminky.urs.cz/item/CS_URS_2025_02/161151103" TargetMode="External" /><Relationship Id="rId12" Type="http://schemas.openxmlformats.org/officeDocument/2006/relationships/hyperlink" Target="https://podminky.urs.cz/item/CS_URS_2025_02/162751117" TargetMode="External" /><Relationship Id="rId13" Type="http://schemas.openxmlformats.org/officeDocument/2006/relationships/hyperlink" Target="https://podminky.urs.cz/item/CS_URS_2025_02/162751119" TargetMode="External" /><Relationship Id="rId14" Type="http://schemas.openxmlformats.org/officeDocument/2006/relationships/hyperlink" Target="https://podminky.urs.cz/item/CS_URS_2025_02/171201231" TargetMode="External" /><Relationship Id="rId15" Type="http://schemas.openxmlformats.org/officeDocument/2006/relationships/hyperlink" Target="https://podminky.urs.cz/item/CS_URS_2025_02/174151101" TargetMode="External" /><Relationship Id="rId16" Type="http://schemas.openxmlformats.org/officeDocument/2006/relationships/hyperlink" Target="https://podminky.urs.cz/item/CS_URS_2025_02/451573111" TargetMode="External" /><Relationship Id="rId17" Type="http://schemas.openxmlformats.org/officeDocument/2006/relationships/hyperlink" Target="https://podminky.urs.cz/item/CS_URS_2025_02/452112112" TargetMode="External" /><Relationship Id="rId18" Type="http://schemas.openxmlformats.org/officeDocument/2006/relationships/hyperlink" Target="https://podminky.urs.cz/item/CS_URS_2025_02/452311131" TargetMode="External" /><Relationship Id="rId19" Type="http://schemas.openxmlformats.org/officeDocument/2006/relationships/hyperlink" Target="https://podminky.urs.cz/item/CS_URS_2025_02/831352121" TargetMode="External" /><Relationship Id="rId20" Type="http://schemas.openxmlformats.org/officeDocument/2006/relationships/hyperlink" Target="https://podminky.urs.cz/item/CS_URS_2025_02/831392921" TargetMode="External" /><Relationship Id="rId21" Type="http://schemas.openxmlformats.org/officeDocument/2006/relationships/hyperlink" Target="https://podminky.urs.cz/item/CS_URS_2025_02/837352921" TargetMode="External" /><Relationship Id="rId22" Type="http://schemas.openxmlformats.org/officeDocument/2006/relationships/hyperlink" Target="https://podminky.urs.cz/item/CS_URS_2025_02/837354111" TargetMode="External" /><Relationship Id="rId23" Type="http://schemas.openxmlformats.org/officeDocument/2006/relationships/hyperlink" Target="https://podminky.urs.cz/item/CS_URS_2025_02/837395121" TargetMode="External" /><Relationship Id="rId24" Type="http://schemas.openxmlformats.org/officeDocument/2006/relationships/hyperlink" Target="https://podminky.urs.cz/item/CS_URS_2025_02/892351111" TargetMode="External" /><Relationship Id="rId25" Type="http://schemas.openxmlformats.org/officeDocument/2006/relationships/hyperlink" Target="https://podminky.urs.cz/item/CS_URS_2025_02/892372111" TargetMode="External" /><Relationship Id="rId26" Type="http://schemas.openxmlformats.org/officeDocument/2006/relationships/hyperlink" Target="https://podminky.urs.cz/item/CS_URS_2025_02/894410201" TargetMode="External" /><Relationship Id="rId27" Type="http://schemas.openxmlformats.org/officeDocument/2006/relationships/hyperlink" Target="https://podminky.urs.cz/item/CS_URS_2025_02/894410202" TargetMode="External" /><Relationship Id="rId28" Type="http://schemas.openxmlformats.org/officeDocument/2006/relationships/hyperlink" Target="https://podminky.urs.cz/item/CS_URS_2025_02/894410213" TargetMode="External" /><Relationship Id="rId29" Type="http://schemas.openxmlformats.org/officeDocument/2006/relationships/hyperlink" Target="https://podminky.urs.cz/item/CS_URS_2025_02/894410231" TargetMode="External" /><Relationship Id="rId30" Type="http://schemas.openxmlformats.org/officeDocument/2006/relationships/hyperlink" Target="https://podminky.urs.cz/item/CS_URS_2025_02/894410232" TargetMode="External" /><Relationship Id="rId31" Type="http://schemas.openxmlformats.org/officeDocument/2006/relationships/hyperlink" Target="https://podminky.urs.cz/item/CS_URS_2025_02/894414111" TargetMode="External" /><Relationship Id="rId32" Type="http://schemas.openxmlformats.org/officeDocument/2006/relationships/hyperlink" Target="https://podminky.urs.cz/item/CS_URS_2025_02/899104112" TargetMode="External" /><Relationship Id="rId33" Type="http://schemas.openxmlformats.org/officeDocument/2006/relationships/hyperlink" Target="https://podminky.urs.cz/item/CS_URS_2025_02/899623141" TargetMode="External" /><Relationship Id="rId34" Type="http://schemas.openxmlformats.org/officeDocument/2006/relationships/hyperlink" Target="https://podminky.urs.cz/item/CS_URS_2025_02/998275101" TargetMode="External" /><Relationship Id="rId35" Type="http://schemas.openxmlformats.org/officeDocument/2006/relationships/hyperlink" Target="https://podminky.urs.cz/item/CS_URS_2025_02/998275124" TargetMode="External" /><Relationship Id="rId36" Type="http://schemas.openxmlformats.org/officeDocument/2006/relationships/hyperlink" Target="https://podminky.urs.cz/item/CS_URS_2025_02/711111001" TargetMode="External" /><Relationship Id="rId37" Type="http://schemas.openxmlformats.org/officeDocument/2006/relationships/hyperlink" Target="https://podminky.urs.cz/item/CS_URS_2025_02/711111002" TargetMode="External" /><Relationship Id="rId38" Type="http://schemas.openxmlformats.org/officeDocument/2006/relationships/hyperlink" Target="https://podminky.urs.cz/item/CS_URS_2025_02/711112001" TargetMode="External" /><Relationship Id="rId39" Type="http://schemas.openxmlformats.org/officeDocument/2006/relationships/hyperlink" Target="https://podminky.urs.cz/item/CS_URS_2025_02/711112002" TargetMode="External" /><Relationship Id="rId40" Type="http://schemas.openxmlformats.org/officeDocument/2006/relationships/hyperlink" Target="https://podminky.urs.cz/item/CS_URS_2025_02/9987112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2/131213701" TargetMode="External" /><Relationship Id="rId2" Type="http://schemas.openxmlformats.org/officeDocument/2006/relationships/hyperlink" Target="https://podminky.urs.cz/item/CS_URS_2025_02/132112121" TargetMode="External" /><Relationship Id="rId3" Type="http://schemas.openxmlformats.org/officeDocument/2006/relationships/hyperlink" Target="https://podminky.urs.cz/item/CS_URS_2025_02/162751117" TargetMode="External" /><Relationship Id="rId4" Type="http://schemas.openxmlformats.org/officeDocument/2006/relationships/hyperlink" Target="https://podminky.urs.cz/item/CS_URS_2025_02/162751119" TargetMode="External" /><Relationship Id="rId5" Type="http://schemas.openxmlformats.org/officeDocument/2006/relationships/hyperlink" Target="https://podminky.urs.cz/item/CS_URS_2025_02/171201231" TargetMode="External" /><Relationship Id="rId6" Type="http://schemas.openxmlformats.org/officeDocument/2006/relationships/hyperlink" Target="https://podminky.urs.cz/item/CS_URS_2025_02/174151101" TargetMode="External" /><Relationship Id="rId7" Type="http://schemas.openxmlformats.org/officeDocument/2006/relationships/hyperlink" Target="https://podminky.urs.cz/item/CS_URS_2025_02/275313611" TargetMode="External" /><Relationship Id="rId8" Type="http://schemas.openxmlformats.org/officeDocument/2006/relationships/hyperlink" Target="https://podminky.urs.cz/item/CS_URS_2025_02/275351121" TargetMode="External" /><Relationship Id="rId9" Type="http://schemas.openxmlformats.org/officeDocument/2006/relationships/hyperlink" Target="https://podminky.urs.cz/item/CS_URS_2025_02/275351122" TargetMode="External" /><Relationship Id="rId10" Type="http://schemas.openxmlformats.org/officeDocument/2006/relationships/hyperlink" Target="https://podminky.urs.cz/item/CS_URS_2025_02/331271126" TargetMode="External" /><Relationship Id="rId11" Type="http://schemas.openxmlformats.org/officeDocument/2006/relationships/hyperlink" Target="https://podminky.urs.cz/item/CS_URS_2025_02/338171111" TargetMode="External" /><Relationship Id="rId12" Type="http://schemas.openxmlformats.org/officeDocument/2006/relationships/hyperlink" Target="https://podminky.urs.cz/item/CS_URS_2025_02/348171345" TargetMode="External" /><Relationship Id="rId13" Type="http://schemas.openxmlformats.org/officeDocument/2006/relationships/hyperlink" Target="https://podminky.urs.cz/item/CS_URS_2025_02/411321414" TargetMode="External" /><Relationship Id="rId14" Type="http://schemas.openxmlformats.org/officeDocument/2006/relationships/hyperlink" Target="https://podminky.urs.cz/item/CS_URS_2025_02/411351011" TargetMode="External" /><Relationship Id="rId15" Type="http://schemas.openxmlformats.org/officeDocument/2006/relationships/hyperlink" Target="https://podminky.urs.cz/item/CS_URS_2025_02/411351012" TargetMode="External" /><Relationship Id="rId16" Type="http://schemas.openxmlformats.org/officeDocument/2006/relationships/hyperlink" Target="https://podminky.urs.cz/item/CS_URS_2025_02/411361821" TargetMode="External" /><Relationship Id="rId17" Type="http://schemas.openxmlformats.org/officeDocument/2006/relationships/hyperlink" Target="https://podminky.urs.cz/item/CS_URS_2025_02/961044111" TargetMode="External" /><Relationship Id="rId18" Type="http://schemas.openxmlformats.org/officeDocument/2006/relationships/hyperlink" Target="https://podminky.urs.cz/item/CS_URS_2025_02/962032431" TargetMode="External" /><Relationship Id="rId19" Type="http://schemas.openxmlformats.org/officeDocument/2006/relationships/hyperlink" Target="https://podminky.urs.cz/item/CS_URS_2025_02/962042334" TargetMode="External" /><Relationship Id="rId20" Type="http://schemas.openxmlformats.org/officeDocument/2006/relationships/hyperlink" Target="https://podminky.urs.cz/item/CS_URS_2025_02/966072826" TargetMode="External" /><Relationship Id="rId21" Type="http://schemas.openxmlformats.org/officeDocument/2006/relationships/hyperlink" Target="https://podminky.urs.cz/item/CS_URS_2025_02/975011251" TargetMode="External" /><Relationship Id="rId22" Type="http://schemas.openxmlformats.org/officeDocument/2006/relationships/hyperlink" Target="https://podminky.urs.cz/item/CS_URS_2025_02/985131111" TargetMode="External" /><Relationship Id="rId23" Type="http://schemas.openxmlformats.org/officeDocument/2006/relationships/hyperlink" Target="https://podminky.urs.cz/item/CS_URS_2025_02/985311112" TargetMode="External" /><Relationship Id="rId24" Type="http://schemas.openxmlformats.org/officeDocument/2006/relationships/hyperlink" Target="https://podminky.urs.cz/item/CS_URS_2025_02/985312111" TargetMode="External" /><Relationship Id="rId25" Type="http://schemas.openxmlformats.org/officeDocument/2006/relationships/hyperlink" Target="https://podminky.urs.cz/item/CS_URS_2025_02/985324111" TargetMode="External" /><Relationship Id="rId26" Type="http://schemas.openxmlformats.org/officeDocument/2006/relationships/hyperlink" Target="https://podminky.urs.cz/item/CS_URS_2025_02/997013111" TargetMode="External" /><Relationship Id="rId27" Type="http://schemas.openxmlformats.org/officeDocument/2006/relationships/hyperlink" Target="https://podminky.urs.cz/item/CS_URS_2025_02/997013501" TargetMode="External" /><Relationship Id="rId28" Type="http://schemas.openxmlformats.org/officeDocument/2006/relationships/hyperlink" Target="https://podminky.urs.cz/item/CS_URS_2025_02/997013509" TargetMode="External" /><Relationship Id="rId29" Type="http://schemas.openxmlformats.org/officeDocument/2006/relationships/hyperlink" Target="https://podminky.urs.cz/item/CS_URS_2025_02/997013861" TargetMode="External" /><Relationship Id="rId30" Type="http://schemas.openxmlformats.org/officeDocument/2006/relationships/hyperlink" Target="https://podminky.urs.cz/item/CS_URS_2025_02/997013863" TargetMode="External" /><Relationship Id="rId31" Type="http://schemas.openxmlformats.org/officeDocument/2006/relationships/hyperlink" Target="https://podminky.urs.cz/item/CS_URS_2025_02/998232110" TargetMode="External" /><Relationship Id="rId3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2/183101221" TargetMode="External" /><Relationship Id="rId2" Type="http://schemas.openxmlformats.org/officeDocument/2006/relationships/hyperlink" Target="https://podminky.urs.cz/item/CS_URS_2025_02/184102115" TargetMode="External" /><Relationship Id="rId3" Type="http://schemas.openxmlformats.org/officeDocument/2006/relationships/hyperlink" Target="https://podminky.urs.cz/item/CS_URS_2025_02/184215133" TargetMode="External" /><Relationship Id="rId4" Type="http://schemas.openxmlformats.org/officeDocument/2006/relationships/hyperlink" Target="https://podminky.urs.cz/item/CS_URS_2025_02/184215113" TargetMode="External" /><Relationship Id="rId5" Type="http://schemas.openxmlformats.org/officeDocument/2006/relationships/hyperlink" Target="https://podminky.urs.cz/item/CS_URS_2025_02/184501131" TargetMode="External" /><Relationship Id="rId6" Type="http://schemas.openxmlformats.org/officeDocument/2006/relationships/hyperlink" Target="https://podminky.urs.cz/item/CS_URS_2025_02/184911421" TargetMode="External" /><Relationship Id="rId7" Type="http://schemas.openxmlformats.org/officeDocument/2006/relationships/hyperlink" Target="https://podminky.urs.cz/item/CS_URS_2025_02/184853511" TargetMode="External" /><Relationship Id="rId8" Type="http://schemas.openxmlformats.org/officeDocument/2006/relationships/hyperlink" Target="https://podminky.urs.cz/item/CS_URS_2025_02/183403113" TargetMode="External" /><Relationship Id="rId9" Type="http://schemas.openxmlformats.org/officeDocument/2006/relationships/hyperlink" Target="https://podminky.urs.cz/item/CS_URS_2025_02/183403153" TargetMode="External" /><Relationship Id="rId10" Type="http://schemas.openxmlformats.org/officeDocument/2006/relationships/hyperlink" Target="https://podminky.urs.cz/item/CS_URS_2025_02/181411131" TargetMode="External" /><Relationship Id="rId11" Type="http://schemas.openxmlformats.org/officeDocument/2006/relationships/hyperlink" Target="https://podminky.urs.cz/item/CS_URS_2025_02/180405114" TargetMode="External" /><Relationship Id="rId12" Type="http://schemas.openxmlformats.org/officeDocument/2006/relationships/hyperlink" Target="https://podminky.urs.cz/item/CS_URS_2025_02/185802113" TargetMode="External" /><Relationship Id="rId13" Type="http://schemas.openxmlformats.org/officeDocument/2006/relationships/hyperlink" Target="https://podminky.urs.cz/item/CS_URS_2025_02/185802114" TargetMode="External" /><Relationship Id="rId14" Type="http://schemas.openxmlformats.org/officeDocument/2006/relationships/hyperlink" Target="https://podminky.urs.cz/item/CS_URS_2025_02/998231411" TargetMode="External" /><Relationship Id="rId15"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2/380326342" TargetMode="External" /><Relationship Id="rId2" Type="http://schemas.openxmlformats.org/officeDocument/2006/relationships/hyperlink" Target="https://podminky.urs.cz/item/CS_URS_2025_02/380356241" TargetMode="External" /><Relationship Id="rId3" Type="http://schemas.openxmlformats.org/officeDocument/2006/relationships/hyperlink" Target="https://podminky.urs.cz/item/CS_URS_2025_02/380356242" TargetMode="External" /><Relationship Id="rId4" Type="http://schemas.openxmlformats.org/officeDocument/2006/relationships/hyperlink" Target="https://podminky.urs.cz/item/CS_URS_2025_02/380361006" TargetMode="External" /><Relationship Id="rId5" Type="http://schemas.openxmlformats.org/officeDocument/2006/relationships/hyperlink" Target="https://podminky.urs.cz/item/CS_URS_2025_02/132212221" TargetMode="External" /><Relationship Id="rId6" Type="http://schemas.openxmlformats.org/officeDocument/2006/relationships/hyperlink" Target="https://podminky.urs.cz/item/CS_URS_2025_02/132254201" TargetMode="External" /><Relationship Id="rId7" Type="http://schemas.openxmlformats.org/officeDocument/2006/relationships/hyperlink" Target="https://podminky.urs.cz/item/CS_URS_2025_02/132254202" TargetMode="External" /><Relationship Id="rId8" Type="http://schemas.openxmlformats.org/officeDocument/2006/relationships/hyperlink" Target="https://podminky.urs.cz/item/CS_URS_2025_02/133212821" TargetMode="External" /><Relationship Id="rId9" Type="http://schemas.openxmlformats.org/officeDocument/2006/relationships/hyperlink" Target="https://podminky.urs.cz/item/CS_URS_2025_02/133254101" TargetMode="External" /><Relationship Id="rId10" Type="http://schemas.openxmlformats.org/officeDocument/2006/relationships/hyperlink" Target="https://podminky.urs.cz/item/CS_URS_2025_02/151811131" TargetMode="External" /><Relationship Id="rId11" Type="http://schemas.openxmlformats.org/officeDocument/2006/relationships/hyperlink" Target="https://podminky.urs.cz/item/CS_URS_2025_02/151811141" TargetMode="External" /><Relationship Id="rId12" Type="http://schemas.openxmlformats.org/officeDocument/2006/relationships/hyperlink" Target="https://podminky.urs.cz/item/CS_URS_2025_02/151811142" TargetMode="External" /><Relationship Id="rId13" Type="http://schemas.openxmlformats.org/officeDocument/2006/relationships/hyperlink" Target="https://podminky.urs.cz/item/CS_URS_2025_02/151811231" TargetMode="External" /><Relationship Id="rId14" Type="http://schemas.openxmlformats.org/officeDocument/2006/relationships/hyperlink" Target="https://podminky.urs.cz/item/CS_URS_2025_02/151811241" TargetMode="External" /><Relationship Id="rId15" Type="http://schemas.openxmlformats.org/officeDocument/2006/relationships/hyperlink" Target="https://podminky.urs.cz/item/CS_URS_2025_02/151811242" TargetMode="External" /><Relationship Id="rId16" Type="http://schemas.openxmlformats.org/officeDocument/2006/relationships/hyperlink" Target="https://podminky.urs.cz/item/CS_URS_2025_02/161151103" TargetMode="External" /><Relationship Id="rId17" Type="http://schemas.openxmlformats.org/officeDocument/2006/relationships/hyperlink" Target="https://podminky.urs.cz/item/CS_URS_2025_02/162751117" TargetMode="External" /><Relationship Id="rId18" Type="http://schemas.openxmlformats.org/officeDocument/2006/relationships/hyperlink" Target="https://podminky.urs.cz/item/CS_URS_2025_02/162751119" TargetMode="External" /><Relationship Id="rId19" Type="http://schemas.openxmlformats.org/officeDocument/2006/relationships/hyperlink" Target="https://podminky.urs.cz/item/CS_URS_2025_02/167151101" TargetMode="External" /><Relationship Id="rId20" Type="http://schemas.openxmlformats.org/officeDocument/2006/relationships/hyperlink" Target="https://podminky.urs.cz/item/CS_URS_2025_02/171201231" TargetMode="External" /><Relationship Id="rId21" Type="http://schemas.openxmlformats.org/officeDocument/2006/relationships/hyperlink" Target="https://podminky.urs.cz/item/CS_URS_2025_02/171251201" TargetMode="External" /><Relationship Id="rId22" Type="http://schemas.openxmlformats.org/officeDocument/2006/relationships/hyperlink" Target="https://podminky.urs.cz/item/CS_URS_2025_02/174111109" TargetMode="External" /><Relationship Id="rId23" Type="http://schemas.openxmlformats.org/officeDocument/2006/relationships/hyperlink" Target="https://podminky.urs.cz/item/CS_URS_2025_02/174151101" TargetMode="External" /><Relationship Id="rId24" Type="http://schemas.openxmlformats.org/officeDocument/2006/relationships/hyperlink" Target="https://podminky.urs.cz/item/CS_URS_2025_02/175151101" TargetMode="External" /><Relationship Id="rId25" Type="http://schemas.openxmlformats.org/officeDocument/2006/relationships/hyperlink" Target="https://podminky.urs.cz/item/CS_URS_2025_02/175111109" TargetMode="External" /><Relationship Id="rId26" Type="http://schemas.openxmlformats.org/officeDocument/2006/relationships/hyperlink" Target="https://podminky.urs.cz/item/CS_URS_2025_02/273313611" TargetMode="External" /><Relationship Id="rId27" Type="http://schemas.openxmlformats.org/officeDocument/2006/relationships/hyperlink" Target="https://podminky.urs.cz/item/CS_URS_2025_02/274352221" TargetMode="External" /><Relationship Id="rId28" Type="http://schemas.openxmlformats.org/officeDocument/2006/relationships/hyperlink" Target="https://podminky.urs.cz/item/CS_URS_2025_02/274352222" TargetMode="External" /><Relationship Id="rId29" Type="http://schemas.openxmlformats.org/officeDocument/2006/relationships/hyperlink" Target="https://podminky.urs.cz/item/CS_URS_2025_02/451573111" TargetMode="External" /><Relationship Id="rId30" Type="http://schemas.openxmlformats.org/officeDocument/2006/relationships/hyperlink" Target="https://podminky.urs.cz/item/CS_URS_2025_02/452112122" TargetMode="External" /><Relationship Id="rId31" Type="http://schemas.openxmlformats.org/officeDocument/2006/relationships/hyperlink" Target="https://podminky.urs.cz/item/CS_URS_2025_02/871263121" TargetMode="External" /><Relationship Id="rId32" Type="http://schemas.openxmlformats.org/officeDocument/2006/relationships/hyperlink" Target="https://podminky.urs.cz/item/CS_URS_2025_02/871313121" TargetMode="External" /><Relationship Id="rId33" Type="http://schemas.openxmlformats.org/officeDocument/2006/relationships/hyperlink" Target="https://podminky.urs.cz/item/CS_URS_2025_02/871353121" TargetMode="External" /><Relationship Id="rId34" Type="http://schemas.openxmlformats.org/officeDocument/2006/relationships/hyperlink" Target="https://podminky.urs.cz/item/CS_URS_2025_02/877260310" TargetMode="External" /><Relationship Id="rId35" Type="http://schemas.openxmlformats.org/officeDocument/2006/relationships/hyperlink" Target="https://podminky.urs.cz/item/CS_URS_2025_02/877310310" TargetMode="External" /><Relationship Id="rId36" Type="http://schemas.openxmlformats.org/officeDocument/2006/relationships/hyperlink" Target="https://podminky.urs.cz/item/CS_URS_2025_02/877310330" TargetMode="External" /><Relationship Id="rId37" Type="http://schemas.openxmlformats.org/officeDocument/2006/relationships/hyperlink" Target="https://podminky.urs.cz/item/CS_URS_2025_02/877310440" TargetMode="External" /><Relationship Id="rId38" Type="http://schemas.openxmlformats.org/officeDocument/2006/relationships/hyperlink" Target="https://podminky.urs.cz/item/CS_URS_2025_02/877350310" TargetMode="External" /><Relationship Id="rId39" Type="http://schemas.openxmlformats.org/officeDocument/2006/relationships/hyperlink" Target="https://podminky.urs.cz/item/CS_URS_2025_02/877350320" TargetMode="External" /><Relationship Id="rId40" Type="http://schemas.openxmlformats.org/officeDocument/2006/relationships/hyperlink" Target="https://podminky.urs.cz/item/CS_URS_2025_02/877350440" TargetMode="External" /><Relationship Id="rId41" Type="http://schemas.openxmlformats.org/officeDocument/2006/relationships/hyperlink" Target="https://podminky.urs.cz/item/CS_URS_2025_02/892271111" TargetMode="External" /><Relationship Id="rId42" Type="http://schemas.openxmlformats.org/officeDocument/2006/relationships/hyperlink" Target="https://podminky.urs.cz/item/CS_URS_2025_02/892351111" TargetMode="External" /><Relationship Id="rId43" Type="http://schemas.openxmlformats.org/officeDocument/2006/relationships/hyperlink" Target="https://podminky.urs.cz/item/CS_URS_2025_02/892372111" TargetMode="External" /><Relationship Id="rId44" Type="http://schemas.openxmlformats.org/officeDocument/2006/relationships/hyperlink" Target="https://podminky.urs.cz/item/CS_URS_2025_02/894410201" TargetMode="External" /><Relationship Id="rId45" Type="http://schemas.openxmlformats.org/officeDocument/2006/relationships/hyperlink" Target="https://podminky.urs.cz/item/CS_URS_2025_02/894410211" TargetMode="External" /><Relationship Id="rId46" Type="http://schemas.openxmlformats.org/officeDocument/2006/relationships/hyperlink" Target="https://podminky.urs.cz/item/CS_URS_2025_02/894410213" TargetMode="External" /><Relationship Id="rId47" Type="http://schemas.openxmlformats.org/officeDocument/2006/relationships/hyperlink" Target="https://podminky.urs.cz/item/CS_URS_2025_02/894410231" TargetMode="External" /><Relationship Id="rId48" Type="http://schemas.openxmlformats.org/officeDocument/2006/relationships/hyperlink" Target="https://podminky.urs.cz/item/CS_URS_2025_02/894410232" TargetMode="External" /><Relationship Id="rId49" Type="http://schemas.openxmlformats.org/officeDocument/2006/relationships/hyperlink" Target="https://podminky.urs.cz/item/CS_URS_2025_02/894414111" TargetMode="External" /><Relationship Id="rId50" Type="http://schemas.openxmlformats.org/officeDocument/2006/relationships/hyperlink" Target="https://podminky.urs.cz/item/CS_URS_2025_02/899104112" TargetMode="External" /><Relationship Id="rId51" Type="http://schemas.openxmlformats.org/officeDocument/2006/relationships/hyperlink" Target="https://podminky.urs.cz/item/CS_URS_2025_02/899722111" TargetMode="External" /><Relationship Id="rId52" Type="http://schemas.openxmlformats.org/officeDocument/2006/relationships/hyperlink" Target="https://podminky.urs.cz/item/CS_URS_2025_02/953171023" TargetMode="External" /><Relationship Id="rId53" Type="http://schemas.openxmlformats.org/officeDocument/2006/relationships/hyperlink" Target="https://podminky.urs.cz/item/CS_URS_2025_02/953333118" TargetMode="External" /><Relationship Id="rId54" Type="http://schemas.openxmlformats.org/officeDocument/2006/relationships/hyperlink" Target="https://podminky.urs.cz/item/CS_URS_2025_02/985324211" TargetMode="External" /><Relationship Id="rId55" Type="http://schemas.openxmlformats.org/officeDocument/2006/relationships/hyperlink" Target="https://podminky.urs.cz/item/CS_URS_2025_02/998142251" TargetMode="External" /><Relationship Id="rId56" Type="http://schemas.openxmlformats.org/officeDocument/2006/relationships/hyperlink" Target="https://podminky.urs.cz/item/CS_URS_2025_02/711111001" TargetMode="External" /><Relationship Id="rId57" Type="http://schemas.openxmlformats.org/officeDocument/2006/relationships/hyperlink" Target="https://podminky.urs.cz/item/CS_URS_2025_02/711111002" TargetMode="External" /><Relationship Id="rId58" Type="http://schemas.openxmlformats.org/officeDocument/2006/relationships/hyperlink" Target="https://podminky.urs.cz/item/CS_URS_2025_02/711112001" TargetMode="External" /><Relationship Id="rId59" Type="http://schemas.openxmlformats.org/officeDocument/2006/relationships/hyperlink" Target="https://podminky.urs.cz/item/CS_URS_2025_02/711112002" TargetMode="External" /><Relationship Id="rId60" Type="http://schemas.openxmlformats.org/officeDocument/2006/relationships/hyperlink" Target="https://podminky.urs.cz/item/CS_URS_2025_02/711141559" TargetMode="External" /><Relationship Id="rId61" Type="http://schemas.openxmlformats.org/officeDocument/2006/relationships/hyperlink" Target="https://podminky.urs.cz/item/CS_URS_2025_02/711142559" TargetMode="External" /><Relationship Id="rId62" Type="http://schemas.openxmlformats.org/officeDocument/2006/relationships/hyperlink" Target="https://podminky.urs.cz/item/CS_URS_2025_02/711745567" TargetMode="External" /><Relationship Id="rId63" Type="http://schemas.openxmlformats.org/officeDocument/2006/relationships/hyperlink" Target="https://podminky.urs.cz/item/CS_URS_2025_02/998711201" TargetMode="External" /><Relationship Id="rId64" Type="http://schemas.openxmlformats.org/officeDocument/2006/relationships/hyperlink" Target="https://podminky.urs.cz/item/CS_URS_2025_02/767831022" TargetMode="External" /><Relationship Id="rId65" Type="http://schemas.openxmlformats.org/officeDocument/2006/relationships/hyperlink" Target="https://podminky.urs.cz/item/CS_URS_2025_02/998767201" TargetMode="External" /><Relationship Id="rId66"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2/011002000" TargetMode="External" /><Relationship Id="rId2" Type="http://schemas.openxmlformats.org/officeDocument/2006/relationships/hyperlink" Target="https://podminky.urs.cz/item/CS_URS_2025_02/011314000" TargetMode="External" /><Relationship Id="rId3" Type="http://schemas.openxmlformats.org/officeDocument/2006/relationships/hyperlink" Target="https://podminky.urs.cz/item/CS_URS_2025_02/012002000" TargetMode="External" /><Relationship Id="rId4" Type="http://schemas.openxmlformats.org/officeDocument/2006/relationships/hyperlink" Target="https://podminky.urs.cz/item/CS_URS_2025_02/013203000" TargetMode="External" /><Relationship Id="rId5" Type="http://schemas.openxmlformats.org/officeDocument/2006/relationships/hyperlink" Target="https://podminky.urs.cz/item/CS_URS_2025_02/013254000" TargetMode="External" /><Relationship Id="rId6" Type="http://schemas.openxmlformats.org/officeDocument/2006/relationships/hyperlink" Target="https://podminky.urs.cz/item/CS_URS_2025_02/030001000" TargetMode="External" /><Relationship Id="rId7" Type="http://schemas.openxmlformats.org/officeDocument/2006/relationships/hyperlink" Target="https://podminky.urs.cz/item/CS_URS_2025_02/040001000" TargetMode="External" /><Relationship Id="rId8" Type="http://schemas.openxmlformats.org/officeDocument/2006/relationships/hyperlink" Target="https://podminky.urs.cz/item/CS_URS_2025_02/041403000" TargetMode="External" /><Relationship Id="rId9" Type="http://schemas.openxmlformats.org/officeDocument/2006/relationships/hyperlink" Target="https://podminky.urs.cz/item/CS_URS_2025_02/042903000" TargetMode="External" /><Relationship Id="rId10" Type="http://schemas.openxmlformats.org/officeDocument/2006/relationships/hyperlink" Target="https://podminky.urs.cz/item/CS_URS_2025_02/043103000" TargetMode="External" /><Relationship Id="rId11" Type="http://schemas.openxmlformats.org/officeDocument/2006/relationships/hyperlink" Target="https://podminky.urs.cz/item/CS_URS_2025_02/045203000" TargetMode="External" /><Relationship Id="rId12" Type="http://schemas.openxmlformats.org/officeDocument/2006/relationships/hyperlink" Target="https://podminky.urs.cz/item/CS_URS_2025_02/045303000" TargetMode="External" /><Relationship Id="rId13" Type="http://schemas.openxmlformats.org/officeDocument/2006/relationships/hyperlink" Target="https://podminky.urs.cz/item/CS_URS_2025_02/050001000" TargetMode="External" /><Relationship Id="rId14" Type="http://schemas.openxmlformats.org/officeDocument/2006/relationships/hyperlink" Target="https://podminky.urs.cz/item/CS_URS_2025_02/063503000" TargetMode="External" /><Relationship Id="rId15" Type="http://schemas.openxmlformats.org/officeDocument/2006/relationships/hyperlink" Target="https://podminky.urs.cz/item/CS_URS_2025_02/071002000" TargetMode="External" /><Relationship Id="rId16" Type="http://schemas.openxmlformats.org/officeDocument/2006/relationships/hyperlink" Target="https://podminky.urs.cz/item/CS_URS_2025_02/072002000" TargetMode="External" /><Relationship Id="rId17" Type="http://schemas.openxmlformats.org/officeDocument/2006/relationships/hyperlink" Target="https://podminky.urs.cz/item/CS_URS_2025_02/091003000" TargetMode="External" /><Relationship Id="rId18" Type="http://schemas.openxmlformats.org/officeDocument/2006/relationships/hyperlink" Target="https://podminky.urs.cz/item/CS_URS_2025_02/092203000" TargetMode="External" /><Relationship Id="rId19"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2/113106121" TargetMode="External" /><Relationship Id="rId2" Type="http://schemas.openxmlformats.org/officeDocument/2006/relationships/hyperlink" Target="https://podminky.urs.cz/item/CS_URS_2025_02/113106123" TargetMode="External" /><Relationship Id="rId3" Type="http://schemas.openxmlformats.org/officeDocument/2006/relationships/hyperlink" Target="https://podminky.urs.cz/item/CS_URS_2025_02/113107322" TargetMode="External" /><Relationship Id="rId4" Type="http://schemas.openxmlformats.org/officeDocument/2006/relationships/hyperlink" Target="https://podminky.urs.cz/item/CS_URS_2025_02/113202111" TargetMode="External" /><Relationship Id="rId5" Type="http://schemas.openxmlformats.org/officeDocument/2006/relationships/hyperlink" Target="https://podminky.urs.cz/item/CS_URS_2025_02/121151113" TargetMode="External" /><Relationship Id="rId6" Type="http://schemas.openxmlformats.org/officeDocument/2006/relationships/hyperlink" Target="https://podminky.urs.cz/item/CS_URS_2025_02/122151105" TargetMode="External" /><Relationship Id="rId7" Type="http://schemas.openxmlformats.org/officeDocument/2006/relationships/hyperlink" Target="https://podminky.urs.cz/item/CS_URS_2025_02/162751117" TargetMode="External" /><Relationship Id="rId8" Type="http://schemas.openxmlformats.org/officeDocument/2006/relationships/hyperlink" Target="https://podminky.urs.cz/item/CS_URS_2025_02/162751119" TargetMode="External" /><Relationship Id="rId9" Type="http://schemas.openxmlformats.org/officeDocument/2006/relationships/hyperlink" Target="https://podminky.urs.cz/item/CS_URS_2025_02/171201231" TargetMode="External" /><Relationship Id="rId10" Type="http://schemas.openxmlformats.org/officeDocument/2006/relationships/hyperlink" Target="https://podminky.urs.cz/item/CS_URS_2025_02/961044111" TargetMode="External" /><Relationship Id="rId11" Type="http://schemas.openxmlformats.org/officeDocument/2006/relationships/hyperlink" Target="https://podminky.urs.cz/item/CS_URS_2025_02/966008221" TargetMode="External" /><Relationship Id="rId12" Type="http://schemas.openxmlformats.org/officeDocument/2006/relationships/hyperlink" Target="https://podminky.urs.cz/item/CS_URS_2025_02/966071711" TargetMode="External" /><Relationship Id="rId13" Type="http://schemas.openxmlformats.org/officeDocument/2006/relationships/hyperlink" Target="https://podminky.urs.cz/item/CS_URS_2025_02/966071821" TargetMode="External" /><Relationship Id="rId14" Type="http://schemas.openxmlformats.org/officeDocument/2006/relationships/hyperlink" Target="https://podminky.urs.cz/item/CS_URS_2025_02/966073810" TargetMode="External" /><Relationship Id="rId15" Type="http://schemas.openxmlformats.org/officeDocument/2006/relationships/hyperlink" Target="https://podminky.urs.cz/item/CS_URS_2025_02/997221551" TargetMode="External" /><Relationship Id="rId16" Type="http://schemas.openxmlformats.org/officeDocument/2006/relationships/hyperlink" Target="https://podminky.urs.cz/item/CS_URS_2025_02/997221559" TargetMode="External" /><Relationship Id="rId17" Type="http://schemas.openxmlformats.org/officeDocument/2006/relationships/hyperlink" Target="https://podminky.urs.cz/item/CS_URS_2025_02/997221611" TargetMode="External" /><Relationship Id="rId18" Type="http://schemas.openxmlformats.org/officeDocument/2006/relationships/hyperlink" Target="https://podminky.urs.cz/item/CS_URS_2025_02/997013631" TargetMode="External" /><Relationship Id="rId19" Type="http://schemas.openxmlformats.org/officeDocument/2006/relationships/hyperlink" Target="https://podminky.urs.cz/item/CS_URS_2025_02/997221615" TargetMode="External" /><Relationship Id="rId20" Type="http://schemas.openxmlformats.org/officeDocument/2006/relationships/hyperlink" Target="https://podminky.urs.cz/item/CS_URS_2025_02/997221861" TargetMode="External" /><Relationship Id="rId21" Type="http://schemas.openxmlformats.org/officeDocument/2006/relationships/hyperlink" Target="https://podminky.urs.cz/item/CS_URS_2025_02/997221873" TargetMode="External" /><Relationship Id="rId22" Type="http://schemas.openxmlformats.org/officeDocument/2006/relationships/hyperlink" Target="https://podminky.urs.cz/item/CS_URS_2025_02/998222012" TargetMode="External" /><Relationship Id="rId23"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2/131151206" TargetMode="External" /><Relationship Id="rId2" Type="http://schemas.openxmlformats.org/officeDocument/2006/relationships/hyperlink" Target="https://podminky.urs.cz/item/CS_URS_2025_02/131151204" TargetMode="External" /><Relationship Id="rId3" Type="http://schemas.openxmlformats.org/officeDocument/2006/relationships/hyperlink" Target="https://podminky.urs.cz/item/CS_URS_2025_02/132154205" TargetMode="External" /><Relationship Id="rId4" Type="http://schemas.openxmlformats.org/officeDocument/2006/relationships/hyperlink" Target="https://podminky.urs.cz/item/CS_URS_2025_02/151711111" TargetMode="External" /><Relationship Id="rId5" Type="http://schemas.openxmlformats.org/officeDocument/2006/relationships/hyperlink" Target="https://podminky.urs.cz/item/CS_URS_2025_02/151711121" TargetMode="External" /><Relationship Id="rId6" Type="http://schemas.openxmlformats.org/officeDocument/2006/relationships/hyperlink" Target="https://podminky.urs.cz/item/CS_URS_2025_02/151713111" TargetMode="External" /><Relationship Id="rId7" Type="http://schemas.openxmlformats.org/officeDocument/2006/relationships/hyperlink" Target="https://podminky.urs.cz/item/CS_URS_2025_02/151713112" TargetMode="External" /><Relationship Id="rId8" Type="http://schemas.openxmlformats.org/officeDocument/2006/relationships/hyperlink" Target="https://podminky.urs.cz/item/CS_URS_2025_02/151721111" TargetMode="External" /><Relationship Id="rId9" Type="http://schemas.openxmlformats.org/officeDocument/2006/relationships/hyperlink" Target="https://podminky.urs.cz/item/CS_URS_2025_02/153891112" TargetMode="External" /><Relationship Id="rId10" Type="http://schemas.openxmlformats.org/officeDocument/2006/relationships/hyperlink" Target="https://podminky.urs.cz/item/CS_URS_2025_02/153891121" TargetMode="External" /><Relationship Id="rId11" Type="http://schemas.openxmlformats.org/officeDocument/2006/relationships/hyperlink" Target="https://podminky.urs.cz/item/CS_URS_2025_02/162351103" TargetMode="External" /><Relationship Id="rId12" Type="http://schemas.openxmlformats.org/officeDocument/2006/relationships/hyperlink" Target="https://podminky.urs.cz/item/CS_URS_2025_02/162751117" TargetMode="External" /><Relationship Id="rId13" Type="http://schemas.openxmlformats.org/officeDocument/2006/relationships/hyperlink" Target="https://podminky.urs.cz/item/CS_URS_2025_02/162751119" TargetMode="External" /><Relationship Id="rId14" Type="http://schemas.openxmlformats.org/officeDocument/2006/relationships/hyperlink" Target="https://podminky.urs.cz/item/CS_URS_2025_02/162751137" TargetMode="External" /><Relationship Id="rId15" Type="http://schemas.openxmlformats.org/officeDocument/2006/relationships/hyperlink" Target="https://podminky.urs.cz/item/CS_URS_2025_02/162751139" TargetMode="External" /><Relationship Id="rId16" Type="http://schemas.openxmlformats.org/officeDocument/2006/relationships/hyperlink" Target="https://podminky.urs.cz/item/CS_URS_2025_02/167151111" TargetMode="External" /><Relationship Id="rId17" Type="http://schemas.openxmlformats.org/officeDocument/2006/relationships/hyperlink" Target="https://podminky.urs.cz/item/CS_URS_2025_02/167151112" TargetMode="External" /><Relationship Id="rId18" Type="http://schemas.openxmlformats.org/officeDocument/2006/relationships/hyperlink" Target="https://podminky.urs.cz/item/CS_URS_2025_02/171151103" TargetMode="External" /><Relationship Id="rId19" Type="http://schemas.openxmlformats.org/officeDocument/2006/relationships/hyperlink" Target="https://podminky.urs.cz/item/CS_URS_2025_02/171201231" TargetMode="External" /><Relationship Id="rId20" Type="http://schemas.openxmlformats.org/officeDocument/2006/relationships/hyperlink" Target="https://podminky.urs.cz/item/CS_URS_2025_02/174151101" TargetMode="External" /><Relationship Id="rId21" Type="http://schemas.openxmlformats.org/officeDocument/2006/relationships/hyperlink" Target="https://podminky.urs.cz/item/CS_URS_2025_02/175151101" TargetMode="External" /><Relationship Id="rId22" Type="http://schemas.openxmlformats.org/officeDocument/2006/relationships/hyperlink" Target="https://podminky.urs.cz/item/CS_URS_2025_02/226112212" TargetMode="External" /><Relationship Id="rId23" Type="http://schemas.openxmlformats.org/officeDocument/2006/relationships/hyperlink" Target="https://podminky.urs.cz/item/CS_URS_2025_02/226113112" TargetMode="External" /><Relationship Id="rId24" Type="http://schemas.openxmlformats.org/officeDocument/2006/relationships/hyperlink" Target="https://podminky.urs.cz/item/CS_URS_2025_02/226113212" TargetMode="External" /><Relationship Id="rId25" Type="http://schemas.openxmlformats.org/officeDocument/2006/relationships/hyperlink" Target="https://podminky.urs.cz/item/CS_URS_2025_02/231112113" TargetMode="External" /><Relationship Id="rId26" Type="http://schemas.openxmlformats.org/officeDocument/2006/relationships/hyperlink" Target="https://podminky.urs.cz/item/CS_URS_2025_02/231611114" TargetMode="External" /><Relationship Id="rId27" Type="http://schemas.openxmlformats.org/officeDocument/2006/relationships/hyperlink" Target="https://podminky.urs.cz/item/CS_URS_2025_02/271572211" TargetMode="External" /><Relationship Id="rId28" Type="http://schemas.openxmlformats.org/officeDocument/2006/relationships/hyperlink" Target="https://podminky.urs.cz/item/CS_URS_2025_02/273313511" TargetMode="External" /><Relationship Id="rId29" Type="http://schemas.openxmlformats.org/officeDocument/2006/relationships/hyperlink" Target="https://podminky.urs.cz/item/CS_URS_2025_02/273321511" TargetMode="External" /><Relationship Id="rId30" Type="http://schemas.openxmlformats.org/officeDocument/2006/relationships/hyperlink" Target="https://podminky.urs.cz/item/CS_URS_2025_02/273351121" TargetMode="External" /><Relationship Id="rId31" Type="http://schemas.openxmlformats.org/officeDocument/2006/relationships/hyperlink" Target="https://podminky.urs.cz/item/CS_URS_2025_02/273351122" TargetMode="External" /><Relationship Id="rId32" Type="http://schemas.openxmlformats.org/officeDocument/2006/relationships/hyperlink" Target="https://podminky.urs.cz/item/CS_URS_2025_02/273361821" TargetMode="External" /><Relationship Id="rId33" Type="http://schemas.openxmlformats.org/officeDocument/2006/relationships/hyperlink" Target="https://podminky.urs.cz/item/CS_URS_2025_02/274322611" TargetMode="External" /><Relationship Id="rId34" Type="http://schemas.openxmlformats.org/officeDocument/2006/relationships/hyperlink" Target="https://podminky.urs.cz/item/CS_URS_2025_02/274351121" TargetMode="External" /><Relationship Id="rId35" Type="http://schemas.openxmlformats.org/officeDocument/2006/relationships/hyperlink" Target="https://podminky.urs.cz/item/CS_URS_2025_02/274351122" TargetMode="External" /><Relationship Id="rId36" Type="http://schemas.openxmlformats.org/officeDocument/2006/relationships/hyperlink" Target="https://podminky.urs.cz/item/CS_URS_2025_02/274361821" TargetMode="External" /><Relationship Id="rId37" Type="http://schemas.openxmlformats.org/officeDocument/2006/relationships/hyperlink" Target="https://podminky.urs.cz/item/CS_URS_2025_02/311234011" TargetMode="External" /><Relationship Id="rId38" Type="http://schemas.openxmlformats.org/officeDocument/2006/relationships/hyperlink" Target="https://podminky.urs.cz/item/CS_URS_2025_02/311234051" TargetMode="External" /><Relationship Id="rId39" Type="http://schemas.openxmlformats.org/officeDocument/2006/relationships/hyperlink" Target="https://podminky.urs.cz/item/CS_URS_2025_02/311321411" TargetMode="External" /><Relationship Id="rId40" Type="http://schemas.openxmlformats.org/officeDocument/2006/relationships/hyperlink" Target="https://podminky.urs.cz/item/CS_URS_2025_02/311351121" TargetMode="External" /><Relationship Id="rId41" Type="http://schemas.openxmlformats.org/officeDocument/2006/relationships/hyperlink" Target="https://podminky.urs.cz/item/CS_URS_2025_02/311351122" TargetMode="External" /><Relationship Id="rId42" Type="http://schemas.openxmlformats.org/officeDocument/2006/relationships/hyperlink" Target="https://podminky.urs.cz/item/CS_URS_2025_02/311361821" TargetMode="External" /><Relationship Id="rId43" Type="http://schemas.openxmlformats.org/officeDocument/2006/relationships/hyperlink" Target="https://podminky.urs.cz/item/CS_URS_2025_02/317168021" TargetMode="External" /><Relationship Id="rId44" Type="http://schemas.openxmlformats.org/officeDocument/2006/relationships/hyperlink" Target="https://podminky.urs.cz/item/CS_URS_2025_02/317168022" TargetMode="External" /><Relationship Id="rId45" Type="http://schemas.openxmlformats.org/officeDocument/2006/relationships/hyperlink" Target="https://podminky.urs.cz/item/CS_URS_2025_02/317168027" TargetMode="External" /><Relationship Id="rId46" Type="http://schemas.openxmlformats.org/officeDocument/2006/relationships/hyperlink" Target="https://podminky.urs.cz/item/CS_URS_2025_02/317168051" TargetMode="External" /><Relationship Id="rId47" Type="http://schemas.openxmlformats.org/officeDocument/2006/relationships/hyperlink" Target="https://podminky.urs.cz/item/CS_URS_2025_02/317168052" TargetMode="External" /><Relationship Id="rId48" Type="http://schemas.openxmlformats.org/officeDocument/2006/relationships/hyperlink" Target="https://podminky.urs.cz/item/CS_URS_2025_02/317168053" TargetMode="External" /><Relationship Id="rId49" Type="http://schemas.openxmlformats.org/officeDocument/2006/relationships/hyperlink" Target="https://podminky.urs.cz/item/CS_URS_2025_02/317168054" TargetMode="External" /><Relationship Id="rId50" Type="http://schemas.openxmlformats.org/officeDocument/2006/relationships/hyperlink" Target="https://podminky.urs.cz/item/CS_URS_2025_02/317168055" TargetMode="External" /><Relationship Id="rId51" Type="http://schemas.openxmlformats.org/officeDocument/2006/relationships/hyperlink" Target="https://podminky.urs.cz/item/CS_URS_2025_02/342244101" TargetMode="External" /><Relationship Id="rId52" Type="http://schemas.openxmlformats.org/officeDocument/2006/relationships/hyperlink" Target="https://podminky.urs.cz/item/CS_URS_2025_02/342244121" TargetMode="External" /><Relationship Id="rId53" Type="http://schemas.openxmlformats.org/officeDocument/2006/relationships/hyperlink" Target="https://podminky.urs.cz/item/CS_URS_2025_02/380326132" TargetMode="External" /><Relationship Id="rId54" Type="http://schemas.openxmlformats.org/officeDocument/2006/relationships/hyperlink" Target="https://podminky.urs.cz/item/CS_URS_2025_02/380356211" TargetMode="External" /><Relationship Id="rId55" Type="http://schemas.openxmlformats.org/officeDocument/2006/relationships/hyperlink" Target="https://podminky.urs.cz/item/CS_URS_2025_02/380356212" TargetMode="External" /><Relationship Id="rId56" Type="http://schemas.openxmlformats.org/officeDocument/2006/relationships/hyperlink" Target="https://podminky.urs.cz/item/CS_URS_2025_02/380361006" TargetMode="External" /><Relationship Id="rId57" Type="http://schemas.openxmlformats.org/officeDocument/2006/relationships/hyperlink" Target="https://podminky.urs.cz/item/CS_URS_2025_02/411321414" TargetMode="External" /><Relationship Id="rId58" Type="http://schemas.openxmlformats.org/officeDocument/2006/relationships/hyperlink" Target="https://podminky.urs.cz/item/CS_URS_2025_02/411322525" TargetMode="External" /><Relationship Id="rId59" Type="http://schemas.openxmlformats.org/officeDocument/2006/relationships/hyperlink" Target="https://podminky.urs.cz/item/CS_URS_2025_02/411351011" TargetMode="External" /><Relationship Id="rId60" Type="http://schemas.openxmlformats.org/officeDocument/2006/relationships/hyperlink" Target="https://podminky.urs.cz/item/CS_URS_2025_02/411351012" TargetMode="External" /><Relationship Id="rId61" Type="http://schemas.openxmlformats.org/officeDocument/2006/relationships/hyperlink" Target="https://podminky.urs.cz/item/CS_URS_2025_02/411354245" TargetMode="External" /><Relationship Id="rId62" Type="http://schemas.openxmlformats.org/officeDocument/2006/relationships/hyperlink" Target="https://podminky.urs.cz/item/CS_URS_2025_02/411354313" TargetMode="External" /><Relationship Id="rId63" Type="http://schemas.openxmlformats.org/officeDocument/2006/relationships/hyperlink" Target="https://podminky.urs.cz/item/CS_URS_2025_02/411354314" TargetMode="External" /><Relationship Id="rId64" Type="http://schemas.openxmlformats.org/officeDocument/2006/relationships/hyperlink" Target="https://podminky.urs.cz/item/CS_URS_2025_02/411361821" TargetMode="External" /><Relationship Id="rId65" Type="http://schemas.openxmlformats.org/officeDocument/2006/relationships/hyperlink" Target="https://podminky.urs.cz/item/CS_URS_2025_02/411362021" TargetMode="External" /><Relationship Id="rId66" Type="http://schemas.openxmlformats.org/officeDocument/2006/relationships/hyperlink" Target="https://podminky.urs.cz/item/CS_URS_2025_02/413321414" TargetMode="External" /><Relationship Id="rId67" Type="http://schemas.openxmlformats.org/officeDocument/2006/relationships/hyperlink" Target="https://podminky.urs.cz/item/CS_URS_2025_02/413351121" TargetMode="External" /><Relationship Id="rId68" Type="http://schemas.openxmlformats.org/officeDocument/2006/relationships/hyperlink" Target="https://podminky.urs.cz/item/CS_URS_2025_02/413351122" TargetMode="External" /><Relationship Id="rId69" Type="http://schemas.openxmlformats.org/officeDocument/2006/relationships/hyperlink" Target="https://podminky.urs.cz/item/CS_URS_2025_02/413352115" TargetMode="External" /><Relationship Id="rId70" Type="http://schemas.openxmlformats.org/officeDocument/2006/relationships/hyperlink" Target="https://podminky.urs.cz/item/CS_URS_2025_02/413352116" TargetMode="External" /><Relationship Id="rId71" Type="http://schemas.openxmlformats.org/officeDocument/2006/relationships/hyperlink" Target="https://podminky.urs.cz/item/CS_URS_2025_02/413361821" TargetMode="External" /><Relationship Id="rId72" Type="http://schemas.openxmlformats.org/officeDocument/2006/relationships/hyperlink" Target="https://podminky.urs.cz/item/CS_URS_2025_02/430321414" TargetMode="External" /><Relationship Id="rId73" Type="http://schemas.openxmlformats.org/officeDocument/2006/relationships/hyperlink" Target="https://podminky.urs.cz/item/CS_URS_2025_02/430361821" TargetMode="External" /><Relationship Id="rId74" Type="http://schemas.openxmlformats.org/officeDocument/2006/relationships/hyperlink" Target="https://podminky.urs.cz/item/CS_URS_2025_02/431351121" TargetMode="External" /><Relationship Id="rId75" Type="http://schemas.openxmlformats.org/officeDocument/2006/relationships/hyperlink" Target="https://podminky.urs.cz/item/CS_URS_2025_02/431351122" TargetMode="External" /><Relationship Id="rId76" Type="http://schemas.openxmlformats.org/officeDocument/2006/relationships/hyperlink" Target="https://podminky.urs.cz/item/CS_URS_2025_02/434351141" TargetMode="External" /><Relationship Id="rId77" Type="http://schemas.openxmlformats.org/officeDocument/2006/relationships/hyperlink" Target="https://podminky.urs.cz/item/CS_URS_2025_02/434351142" TargetMode="External" /><Relationship Id="rId78" Type="http://schemas.openxmlformats.org/officeDocument/2006/relationships/hyperlink" Target="https://podminky.urs.cz/item/CS_URS_2025_02/451573111" TargetMode="External" /><Relationship Id="rId79" Type="http://schemas.openxmlformats.org/officeDocument/2006/relationships/hyperlink" Target="https://podminky.urs.cz/item/CS_URS_2025_02/452311131" TargetMode="External" /><Relationship Id="rId80" Type="http://schemas.openxmlformats.org/officeDocument/2006/relationships/hyperlink" Target="https://podminky.urs.cz/item/CS_URS_2025_02/611131101" TargetMode="External" /><Relationship Id="rId81" Type="http://schemas.openxmlformats.org/officeDocument/2006/relationships/hyperlink" Target="https://podminky.urs.cz/item/CS_URS_2025_02/611131105" TargetMode="External" /><Relationship Id="rId82" Type="http://schemas.openxmlformats.org/officeDocument/2006/relationships/hyperlink" Target="https://podminky.urs.cz/item/CS_URS_2025_02/611142002" TargetMode="External" /><Relationship Id="rId83" Type="http://schemas.openxmlformats.org/officeDocument/2006/relationships/hyperlink" Target="https://podminky.urs.cz/item/CS_URS_2025_02/611321141" TargetMode="External" /><Relationship Id="rId84" Type="http://schemas.openxmlformats.org/officeDocument/2006/relationships/hyperlink" Target="https://podminky.urs.cz/item/CS_URS_2025_02/611321145" TargetMode="External" /><Relationship Id="rId85" Type="http://schemas.openxmlformats.org/officeDocument/2006/relationships/hyperlink" Target="https://podminky.urs.cz/item/CS_URS_2025_02/612131100" TargetMode="External" /><Relationship Id="rId86" Type="http://schemas.openxmlformats.org/officeDocument/2006/relationships/hyperlink" Target="https://podminky.urs.cz/item/CS_URS_2025_02/612131101" TargetMode="External" /><Relationship Id="rId87" Type="http://schemas.openxmlformats.org/officeDocument/2006/relationships/hyperlink" Target="https://podminky.urs.cz/item/CS_URS_2025_02/612142002" TargetMode="External" /><Relationship Id="rId88" Type="http://schemas.openxmlformats.org/officeDocument/2006/relationships/hyperlink" Target="https://podminky.urs.cz/item/CS_URS_2025_02/612311121" TargetMode="External" /><Relationship Id="rId89" Type="http://schemas.openxmlformats.org/officeDocument/2006/relationships/hyperlink" Target="https://podminky.urs.cz/item/CS_URS_2025_02/612321141" TargetMode="External" /><Relationship Id="rId90" Type="http://schemas.openxmlformats.org/officeDocument/2006/relationships/hyperlink" Target="https://podminky.urs.cz/item/CS_URS_2025_02/617131101" TargetMode="External" /><Relationship Id="rId91" Type="http://schemas.openxmlformats.org/officeDocument/2006/relationships/hyperlink" Target="https://podminky.urs.cz/item/CS_URS_2025_02/617321121" TargetMode="External" /><Relationship Id="rId92" Type="http://schemas.openxmlformats.org/officeDocument/2006/relationships/hyperlink" Target="https://podminky.urs.cz/item/CS_URS_2025_02/622143003" TargetMode="External" /><Relationship Id="rId93" Type="http://schemas.openxmlformats.org/officeDocument/2006/relationships/hyperlink" Target="https://podminky.urs.cz/item/CS_URS_2025_02/622143004" TargetMode="External" /><Relationship Id="rId94" Type="http://schemas.openxmlformats.org/officeDocument/2006/relationships/hyperlink" Target="https://podminky.urs.cz/item/CS_URS_2025_02/622151011" TargetMode="External" /><Relationship Id="rId95" Type="http://schemas.openxmlformats.org/officeDocument/2006/relationships/hyperlink" Target="https://podminky.urs.cz/item/CS_URS_2025_02/622151021" TargetMode="External" /><Relationship Id="rId96" Type="http://schemas.openxmlformats.org/officeDocument/2006/relationships/hyperlink" Target="https://podminky.urs.cz/item/CS_URS_2025_02/622211041" TargetMode="External" /><Relationship Id="rId97" Type="http://schemas.openxmlformats.org/officeDocument/2006/relationships/hyperlink" Target="https://podminky.urs.cz/item/CS_URS_2025_02/622221141" TargetMode="External" /><Relationship Id="rId98" Type="http://schemas.openxmlformats.org/officeDocument/2006/relationships/hyperlink" Target="https://podminky.urs.cz/item/CS_URS_2025_02/622511112" TargetMode="External" /><Relationship Id="rId99" Type="http://schemas.openxmlformats.org/officeDocument/2006/relationships/hyperlink" Target="https://podminky.urs.cz/item/CS_URS_2025_02/622521012" TargetMode="External" /><Relationship Id="rId100" Type="http://schemas.openxmlformats.org/officeDocument/2006/relationships/hyperlink" Target="https://podminky.urs.cz/item/CS_URS_2025_02/631311113" TargetMode="External" /><Relationship Id="rId101" Type="http://schemas.openxmlformats.org/officeDocument/2006/relationships/hyperlink" Target="https://podminky.urs.cz/item/CS_URS_2025_02/631311114" TargetMode="External" /><Relationship Id="rId102" Type="http://schemas.openxmlformats.org/officeDocument/2006/relationships/hyperlink" Target="https://podminky.urs.cz/item/CS_URS_2025_02/631319171" TargetMode="External" /><Relationship Id="rId103" Type="http://schemas.openxmlformats.org/officeDocument/2006/relationships/hyperlink" Target="https://podminky.urs.cz/item/CS_URS_2025_02/631362021" TargetMode="External" /><Relationship Id="rId104" Type="http://schemas.openxmlformats.org/officeDocument/2006/relationships/hyperlink" Target="https://podminky.urs.cz/item/CS_URS_2025_02/632481213" TargetMode="External" /><Relationship Id="rId105" Type="http://schemas.openxmlformats.org/officeDocument/2006/relationships/hyperlink" Target="https://podminky.urs.cz/item/CS_URS_2025_02/636311121" TargetMode="External" /><Relationship Id="rId106" Type="http://schemas.openxmlformats.org/officeDocument/2006/relationships/hyperlink" Target="https://podminky.urs.cz/item/CS_URS_2025_02/642944121" TargetMode="External" /><Relationship Id="rId107" Type="http://schemas.openxmlformats.org/officeDocument/2006/relationships/hyperlink" Target="https://podminky.urs.cz/item/CS_URS_2025_02/642944221" TargetMode="External" /><Relationship Id="rId108" Type="http://schemas.openxmlformats.org/officeDocument/2006/relationships/hyperlink" Target="https://podminky.urs.cz/item/CS_URS_2025_02/941111122" TargetMode="External" /><Relationship Id="rId109" Type="http://schemas.openxmlformats.org/officeDocument/2006/relationships/hyperlink" Target="https://podminky.urs.cz/item/CS_URS_2025_02/941111222" TargetMode="External" /><Relationship Id="rId110" Type="http://schemas.openxmlformats.org/officeDocument/2006/relationships/hyperlink" Target="https://podminky.urs.cz/item/CS_URS_2025_02/941111822" TargetMode="External" /><Relationship Id="rId111" Type="http://schemas.openxmlformats.org/officeDocument/2006/relationships/hyperlink" Target="https://podminky.urs.cz/item/CS_URS_2025_02/944511111" TargetMode="External" /><Relationship Id="rId112" Type="http://schemas.openxmlformats.org/officeDocument/2006/relationships/hyperlink" Target="https://podminky.urs.cz/item/CS_URS_2025_02/944511211" TargetMode="External" /><Relationship Id="rId113" Type="http://schemas.openxmlformats.org/officeDocument/2006/relationships/hyperlink" Target="https://podminky.urs.cz/item/CS_URS_2025_02/944511811" TargetMode="External" /><Relationship Id="rId114" Type="http://schemas.openxmlformats.org/officeDocument/2006/relationships/hyperlink" Target="https://podminky.urs.cz/item/CS_URS_2025_02/949101111" TargetMode="External" /><Relationship Id="rId115" Type="http://schemas.openxmlformats.org/officeDocument/2006/relationships/hyperlink" Target="https://podminky.urs.cz/item/CS_URS_2025_02/949321112" TargetMode="External" /><Relationship Id="rId116" Type="http://schemas.openxmlformats.org/officeDocument/2006/relationships/hyperlink" Target="https://podminky.urs.cz/item/CS_URS_2025_02/949321211" TargetMode="External" /><Relationship Id="rId117" Type="http://schemas.openxmlformats.org/officeDocument/2006/relationships/hyperlink" Target="https://podminky.urs.cz/item/CS_URS_2025_02/949321812" TargetMode="External" /><Relationship Id="rId118" Type="http://schemas.openxmlformats.org/officeDocument/2006/relationships/hyperlink" Target="https://podminky.urs.cz/item/CS_URS_2025_02/952901111" TargetMode="External" /><Relationship Id="rId119" Type="http://schemas.openxmlformats.org/officeDocument/2006/relationships/hyperlink" Target="https://podminky.urs.cz/item/CS_URS_2025_02/953171021" TargetMode="External" /><Relationship Id="rId120" Type="http://schemas.openxmlformats.org/officeDocument/2006/relationships/hyperlink" Target="https://podminky.urs.cz/item/CS_URS_2025_02/981511114" TargetMode="External" /><Relationship Id="rId121" Type="http://schemas.openxmlformats.org/officeDocument/2006/relationships/hyperlink" Target="https://podminky.urs.cz/item/CS_URS_2025_02/997006007" TargetMode="External" /><Relationship Id="rId122" Type="http://schemas.openxmlformats.org/officeDocument/2006/relationships/hyperlink" Target="https://podminky.urs.cz/item/CS_URS_2025_02/997006512" TargetMode="External" /><Relationship Id="rId123" Type="http://schemas.openxmlformats.org/officeDocument/2006/relationships/hyperlink" Target="https://podminky.urs.cz/item/CS_URS_2025_02/997006519" TargetMode="External" /><Relationship Id="rId124" Type="http://schemas.openxmlformats.org/officeDocument/2006/relationships/hyperlink" Target="https://podminky.urs.cz/item/CS_URS_2025_02/997006551" TargetMode="External" /><Relationship Id="rId125" Type="http://schemas.openxmlformats.org/officeDocument/2006/relationships/hyperlink" Target="https://podminky.urs.cz/item/CS_URS_2025_02/997013862" TargetMode="External" /><Relationship Id="rId126" Type="http://schemas.openxmlformats.org/officeDocument/2006/relationships/hyperlink" Target="https://podminky.urs.cz/item/CS_URS_2025_02/998012022" TargetMode="External" /><Relationship Id="rId127" Type="http://schemas.openxmlformats.org/officeDocument/2006/relationships/hyperlink" Target="https://podminky.urs.cz/item/CS_URS_2025_02/711111011" TargetMode="External" /><Relationship Id="rId128" Type="http://schemas.openxmlformats.org/officeDocument/2006/relationships/hyperlink" Target="https://podminky.urs.cz/item/CS_URS_2025_02/711112011" TargetMode="External" /><Relationship Id="rId129" Type="http://schemas.openxmlformats.org/officeDocument/2006/relationships/hyperlink" Target="https://podminky.urs.cz/item/CS_URS_2025_02/711141559" TargetMode="External" /><Relationship Id="rId130" Type="http://schemas.openxmlformats.org/officeDocument/2006/relationships/hyperlink" Target="https://podminky.urs.cz/item/CS_URS_2025_02/711142559" TargetMode="External" /><Relationship Id="rId131" Type="http://schemas.openxmlformats.org/officeDocument/2006/relationships/hyperlink" Target="https://podminky.urs.cz/item/CS_URS_2025_02/711161222" TargetMode="External" /><Relationship Id="rId132" Type="http://schemas.openxmlformats.org/officeDocument/2006/relationships/hyperlink" Target="https://podminky.urs.cz/item/CS_URS_2025_02/711161383" TargetMode="External" /><Relationship Id="rId133" Type="http://schemas.openxmlformats.org/officeDocument/2006/relationships/hyperlink" Target="https://podminky.urs.cz/item/CS_URS_2025_02/998711202" TargetMode="External" /><Relationship Id="rId134" Type="http://schemas.openxmlformats.org/officeDocument/2006/relationships/hyperlink" Target="https://podminky.urs.cz/item/CS_URS_2025_02/998711292" TargetMode="External" /><Relationship Id="rId135" Type="http://schemas.openxmlformats.org/officeDocument/2006/relationships/hyperlink" Target="https://podminky.urs.cz/item/CS_URS_2025_02/712363604" TargetMode="External" /><Relationship Id="rId136" Type="http://schemas.openxmlformats.org/officeDocument/2006/relationships/hyperlink" Target="https://podminky.urs.cz/item/CS_URS_2025_02/712363605" TargetMode="External" /><Relationship Id="rId137" Type="http://schemas.openxmlformats.org/officeDocument/2006/relationships/hyperlink" Target="https://podminky.urs.cz/item/CS_URS_2025_02/712363606" TargetMode="External" /><Relationship Id="rId138" Type="http://schemas.openxmlformats.org/officeDocument/2006/relationships/hyperlink" Target="https://podminky.urs.cz/item/CS_URS_2025_02/712391171" TargetMode="External" /><Relationship Id="rId139" Type="http://schemas.openxmlformats.org/officeDocument/2006/relationships/hyperlink" Target="https://podminky.urs.cz/item/CS_URS_2025_02/712391172" TargetMode="External" /><Relationship Id="rId140" Type="http://schemas.openxmlformats.org/officeDocument/2006/relationships/hyperlink" Target="https://podminky.urs.cz/item/CS_URS_2025_02/998712202" TargetMode="External" /><Relationship Id="rId141" Type="http://schemas.openxmlformats.org/officeDocument/2006/relationships/hyperlink" Target="https://podminky.urs.cz/item/CS_URS_2025_02/998712292" TargetMode="External" /><Relationship Id="rId142" Type="http://schemas.openxmlformats.org/officeDocument/2006/relationships/hyperlink" Target="https://podminky.urs.cz/item/CS_URS_2025_02/713121111" TargetMode="External" /><Relationship Id="rId143" Type="http://schemas.openxmlformats.org/officeDocument/2006/relationships/hyperlink" Target="https://podminky.urs.cz/item/CS_URS_2025_02/713131141" TargetMode="External" /><Relationship Id="rId144" Type="http://schemas.openxmlformats.org/officeDocument/2006/relationships/hyperlink" Target="https://podminky.urs.cz/item/CS_URS_2025_02/713141131" TargetMode="External" /><Relationship Id="rId145" Type="http://schemas.openxmlformats.org/officeDocument/2006/relationships/hyperlink" Target="https://podminky.urs.cz/item/CS_URS_2025_02/998713202" TargetMode="External" /><Relationship Id="rId146" Type="http://schemas.openxmlformats.org/officeDocument/2006/relationships/hyperlink" Target="https://podminky.urs.cz/item/CS_URS_2025_02/998713292" TargetMode="External" /><Relationship Id="rId147" Type="http://schemas.openxmlformats.org/officeDocument/2006/relationships/hyperlink" Target="https://podminky.urs.cz/item/CS_URS_2025_02/714183002" TargetMode="External" /><Relationship Id="rId148" Type="http://schemas.openxmlformats.org/officeDocument/2006/relationships/hyperlink" Target="https://podminky.urs.cz/item/CS_URS_2025_02/998714202" TargetMode="External" /><Relationship Id="rId149" Type="http://schemas.openxmlformats.org/officeDocument/2006/relationships/hyperlink" Target="https://podminky.urs.cz/item/CS_URS_2025_02/998714292" TargetMode="External" /><Relationship Id="rId150" Type="http://schemas.openxmlformats.org/officeDocument/2006/relationships/hyperlink" Target="https://podminky.urs.cz/item/CS_URS_2025_02/998721202" TargetMode="External" /><Relationship Id="rId151" Type="http://schemas.openxmlformats.org/officeDocument/2006/relationships/hyperlink" Target="https://podminky.urs.cz/item/CS_URS_2025_02/998721292" TargetMode="External" /><Relationship Id="rId152" Type="http://schemas.openxmlformats.org/officeDocument/2006/relationships/hyperlink" Target="https://podminky.urs.cz/item/CS_URS_2025_02/725244323" TargetMode="External" /><Relationship Id="rId153" Type="http://schemas.openxmlformats.org/officeDocument/2006/relationships/hyperlink" Target="https://podminky.urs.cz/item/CS_URS_2025_02/998725202" TargetMode="External" /><Relationship Id="rId154" Type="http://schemas.openxmlformats.org/officeDocument/2006/relationships/hyperlink" Target="https://podminky.urs.cz/item/CS_URS_2025_02/998725292" TargetMode="External" /><Relationship Id="rId155" Type="http://schemas.openxmlformats.org/officeDocument/2006/relationships/hyperlink" Target="https://podminky.urs.cz/item/CS_URS_2025_02/998762202" TargetMode="External" /><Relationship Id="rId156" Type="http://schemas.openxmlformats.org/officeDocument/2006/relationships/hyperlink" Target="https://podminky.urs.cz/item/CS_URS_2025_02/998762294" TargetMode="External" /><Relationship Id="rId157" Type="http://schemas.openxmlformats.org/officeDocument/2006/relationships/hyperlink" Target="https://podminky.urs.cz/item/CS_URS_2025_02/763111351" TargetMode="External" /><Relationship Id="rId158" Type="http://schemas.openxmlformats.org/officeDocument/2006/relationships/hyperlink" Target="https://podminky.urs.cz/item/CS_URS_2025_02/763111717" TargetMode="External" /><Relationship Id="rId159" Type="http://schemas.openxmlformats.org/officeDocument/2006/relationships/hyperlink" Target="https://podminky.urs.cz/item/CS_URS_2025_02/763131411" TargetMode="External" /><Relationship Id="rId160" Type="http://schemas.openxmlformats.org/officeDocument/2006/relationships/hyperlink" Target="https://podminky.urs.cz/item/CS_URS_2025_02/763131451" TargetMode="External" /><Relationship Id="rId161" Type="http://schemas.openxmlformats.org/officeDocument/2006/relationships/hyperlink" Target="https://podminky.urs.cz/item/CS_URS_2025_02/763131714" TargetMode="External" /><Relationship Id="rId162" Type="http://schemas.openxmlformats.org/officeDocument/2006/relationships/hyperlink" Target="https://podminky.urs.cz/item/CS_URS_2025_02/763172325" TargetMode="External" /><Relationship Id="rId163" Type="http://schemas.openxmlformats.org/officeDocument/2006/relationships/hyperlink" Target="https://podminky.urs.cz/item/CS_URS_2025_02/763431012" TargetMode="External" /><Relationship Id="rId164" Type="http://schemas.openxmlformats.org/officeDocument/2006/relationships/hyperlink" Target="https://podminky.urs.cz/item/CS_URS_2025_02/998763201" TargetMode="External" /><Relationship Id="rId165" Type="http://schemas.openxmlformats.org/officeDocument/2006/relationships/hyperlink" Target="https://podminky.urs.cz/item/CS_URS_2025_02/998763294" TargetMode="External" /><Relationship Id="rId166" Type="http://schemas.openxmlformats.org/officeDocument/2006/relationships/hyperlink" Target="https://podminky.urs.cz/item/CS_URS_2025_02/764214611" TargetMode="External" /><Relationship Id="rId167" Type="http://schemas.openxmlformats.org/officeDocument/2006/relationships/hyperlink" Target="https://podminky.urs.cz/item/CS_URS_2025_02/764511661" TargetMode="External" /><Relationship Id="rId168" Type="http://schemas.openxmlformats.org/officeDocument/2006/relationships/hyperlink" Target="https://podminky.urs.cz/item/CS_URS_2025_02/998764202" TargetMode="External" /><Relationship Id="rId169" Type="http://schemas.openxmlformats.org/officeDocument/2006/relationships/hyperlink" Target="https://podminky.urs.cz/item/CS_URS_2025_02/998764292" TargetMode="External" /><Relationship Id="rId170" Type="http://schemas.openxmlformats.org/officeDocument/2006/relationships/hyperlink" Target="https://podminky.urs.cz/item/CS_URS_2025_02/766660001" TargetMode="External" /><Relationship Id="rId171" Type="http://schemas.openxmlformats.org/officeDocument/2006/relationships/hyperlink" Target="https://podminky.urs.cz/item/CS_URS_2025_02/766660002" TargetMode="External" /><Relationship Id="rId172" Type="http://schemas.openxmlformats.org/officeDocument/2006/relationships/hyperlink" Target="https://podminky.urs.cz/item/CS_URS_2025_02/766660022" TargetMode="External" /><Relationship Id="rId173" Type="http://schemas.openxmlformats.org/officeDocument/2006/relationships/hyperlink" Target="https://podminky.urs.cz/item/CS_URS_2025_02/766660717" TargetMode="External" /><Relationship Id="rId174" Type="http://schemas.openxmlformats.org/officeDocument/2006/relationships/hyperlink" Target="https://podminky.urs.cz/item/CS_URS_2025_02/998766202" TargetMode="External" /><Relationship Id="rId175" Type="http://schemas.openxmlformats.org/officeDocument/2006/relationships/hyperlink" Target="https://podminky.urs.cz/item/CS_URS_2025_02/998766292" TargetMode="External" /><Relationship Id="rId176" Type="http://schemas.openxmlformats.org/officeDocument/2006/relationships/hyperlink" Target="https://podminky.urs.cz/item/CS_URS_2025_02/767531215" TargetMode="External" /><Relationship Id="rId177" Type="http://schemas.openxmlformats.org/officeDocument/2006/relationships/hyperlink" Target="https://podminky.urs.cz/item/CS_URS_2025_02/767531121" TargetMode="External" /><Relationship Id="rId178" Type="http://schemas.openxmlformats.org/officeDocument/2006/relationships/hyperlink" Target="https://podminky.urs.cz/item/CS_URS_2025_02/767620252" TargetMode="External" /><Relationship Id="rId179" Type="http://schemas.openxmlformats.org/officeDocument/2006/relationships/hyperlink" Target="https://podminky.urs.cz/item/CS_URS_2025_02/767620253" TargetMode="External" /><Relationship Id="rId180" Type="http://schemas.openxmlformats.org/officeDocument/2006/relationships/hyperlink" Target="https://podminky.urs.cz/item/CS_URS_2025_02/767620254" TargetMode="External" /><Relationship Id="rId181" Type="http://schemas.openxmlformats.org/officeDocument/2006/relationships/hyperlink" Target="https://podminky.urs.cz/item/CS_URS_2025_02/767640311" TargetMode="External" /><Relationship Id="rId182" Type="http://schemas.openxmlformats.org/officeDocument/2006/relationships/hyperlink" Target="https://podminky.urs.cz/item/CS_URS_2025_02/998767202" TargetMode="External" /><Relationship Id="rId183" Type="http://schemas.openxmlformats.org/officeDocument/2006/relationships/hyperlink" Target="https://podminky.urs.cz/item/CS_URS_2025_02/998767292" TargetMode="External" /><Relationship Id="rId184" Type="http://schemas.openxmlformats.org/officeDocument/2006/relationships/hyperlink" Target="https://podminky.urs.cz/item/CS_URS_2025_02/771474113" TargetMode="External" /><Relationship Id="rId185" Type="http://schemas.openxmlformats.org/officeDocument/2006/relationships/hyperlink" Target="https://podminky.urs.cz/item/CS_URS_2025_02/771474133" TargetMode="External" /><Relationship Id="rId186" Type="http://schemas.openxmlformats.org/officeDocument/2006/relationships/hyperlink" Target="https://podminky.urs.cz/item/CS_URS_2025_02/771574113" TargetMode="External" /><Relationship Id="rId187" Type="http://schemas.openxmlformats.org/officeDocument/2006/relationships/hyperlink" Target="https://podminky.urs.cz/item/CS_URS_2025_02/771121011" TargetMode="External" /><Relationship Id="rId188" Type="http://schemas.openxmlformats.org/officeDocument/2006/relationships/hyperlink" Target="https://podminky.urs.cz/item/CS_URS_2025_02/771591112" TargetMode="External" /><Relationship Id="rId189" Type="http://schemas.openxmlformats.org/officeDocument/2006/relationships/hyperlink" Target="https://podminky.urs.cz/item/CS_URS_2025_02/771591115" TargetMode="External" /><Relationship Id="rId190" Type="http://schemas.openxmlformats.org/officeDocument/2006/relationships/hyperlink" Target="https://podminky.urs.cz/item/CS_URS_2025_02/771591121" TargetMode="External" /><Relationship Id="rId191" Type="http://schemas.openxmlformats.org/officeDocument/2006/relationships/hyperlink" Target="https://podminky.urs.cz/item/CS_URS_2025_02/771591264" TargetMode="External" /><Relationship Id="rId192" Type="http://schemas.openxmlformats.org/officeDocument/2006/relationships/hyperlink" Target="https://podminky.urs.cz/item/CS_URS_2025_02/998771202" TargetMode="External" /><Relationship Id="rId193" Type="http://schemas.openxmlformats.org/officeDocument/2006/relationships/hyperlink" Target="https://podminky.urs.cz/item/CS_URS_2025_02/998771292" TargetMode="External" /><Relationship Id="rId194" Type="http://schemas.openxmlformats.org/officeDocument/2006/relationships/hyperlink" Target="https://podminky.urs.cz/item/CS_URS_2025_02/772231302" TargetMode="External" /><Relationship Id="rId195" Type="http://schemas.openxmlformats.org/officeDocument/2006/relationships/hyperlink" Target="https://podminky.urs.cz/item/CS_URS_2025_02/772231413" TargetMode="External" /><Relationship Id="rId196" Type="http://schemas.openxmlformats.org/officeDocument/2006/relationships/hyperlink" Target="https://podminky.urs.cz/item/CS_URS_2025_02/772991111" TargetMode="External" /><Relationship Id="rId197" Type="http://schemas.openxmlformats.org/officeDocument/2006/relationships/hyperlink" Target="https://podminky.urs.cz/item/CS_URS_2025_02/998772202" TargetMode="External" /><Relationship Id="rId198" Type="http://schemas.openxmlformats.org/officeDocument/2006/relationships/hyperlink" Target="https://podminky.urs.cz/item/CS_URS_2025_02/998772292" TargetMode="External" /><Relationship Id="rId199" Type="http://schemas.openxmlformats.org/officeDocument/2006/relationships/hyperlink" Target="https://podminky.urs.cz/item/CS_URS_2025_02/998775202" TargetMode="External" /><Relationship Id="rId200" Type="http://schemas.openxmlformats.org/officeDocument/2006/relationships/hyperlink" Target="https://podminky.urs.cz/item/CS_URS_2025_02/998775292" TargetMode="External" /><Relationship Id="rId201" Type="http://schemas.openxmlformats.org/officeDocument/2006/relationships/hyperlink" Target="https://podminky.urs.cz/item/CS_URS_2025_02/776121112" TargetMode="External" /><Relationship Id="rId202" Type="http://schemas.openxmlformats.org/officeDocument/2006/relationships/hyperlink" Target="https://podminky.urs.cz/item/CS_URS_2025_02/776141112" TargetMode="External" /><Relationship Id="rId203" Type="http://schemas.openxmlformats.org/officeDocument/2006/relationships/hyperlink" Target="https://podminky.urs.cz/item/CS_URS_2025_02/776221111" TargetMode="External" /><Relationship Id="rId204" Type="http://schemas.openxmlformats.org/officeDocument/2006/relationships/hyperlink" Target="https://podminky.urs.cz/item/CS_URS_2025_02/998776202" TargetMode="External" /><Relationship Id="rId205" Type="http://schemas.openxmlformats.org/officeDocument/2006/relationships/hyperlink" Target="https://podminky.urs.cz/item/CS_URS_2025_02/998776292" TargetMode="External" /><Relationship Id="rId206" Type="http://schemas.openxmlformats.org/officeDocument/2006/relationships/hyperlink" Target="https://podminky.urs.cz/item/CS_URS_2025_02/781474112" TargetMode="External" /><Relationship Id="rId207" Type="http://schemas.openxmlformats.org/officeDocument/2006/relationships/hyperlink" Target="https://podminky.urs.cz/item/CS_URS_2025_02/781491011" TargetMode="External" /><Relationship Id="rId208" Type="http://schemas.openxmlformats.org/officeDocument/2006/relationships/hyperlink" Target="https://podminky.urs.cz/item/CS_URS_2025_02/781491012" TargetMode="External" /><Relationship Id="rId209" Type="http://schemas.openxmlformats.org/officeDocument/2006/relationships/hyperlink" Target="https://podminky.urs.cz/item/CS_URS_2025_02/781492211" TargetMode="External" /><Relationship Id="rId210" Type="http://schemas.openxmlformats.org/officeDocument/2006/relationships/hyperlink" Target="https://podminky.urs.cz/item/CS_URS_2025_02/781492251" TargetMode="External" /><Relationship Id="rId211" Type="http://schemas.openxmlformats.org/officeDocument/2006/relationships/hyperlink" Target="https://podminky.urs.cz/item/CS_URS_2025_02/781121011" TargetMode="External" /><Relationship Id="rId212" Type="http://schemas.openxmlformats.org/officeDocument/2006/relationships/hyperlink" Target="https://podminky.urs.cz/item/CS_URS_2025_02/781734112" TargetMode="External" /><Relationship Id="rId213" Type="http://schemas.openxmlformats.org/officeDocument/2006/relationships/hyperlink" Target="https://podminky.urs.cz/item/CS_URS_2025_02/998781202" TargetMode="External" /><Relationship Id="rId214" Type="http://schemas.openxmlformats.org/officeDocument/2006/relationships/hyperlink" Target="https://podminky.urs.cz/item/CS_URS_2025_02/998781292" TargetMode="External" /><Relationship Id="rId215" Type="http://schemas.openxmlformats.org/officeDocument/2006/relationships/hyperlink" Target="https://podminky.urs.cz/item/CS_URS_2025_02/783314201" TargetMode="External" /><Relationship Id="rId216" Type="http://schemas.openxmlformats.org/officeDocument/2006/relationships/hyperlink" Target="https://podminky.urs.cz/item/CS_URS_2025_02/783317101" TargetMode="External" /><Relationship Id="rId217" Type="http://schemas.openxmlformats.org/officeDocument/2006/relationships/hyperlink" Target="https://podminky.urs.cz/item/CS_URS_2025_02/784171101" TargetMode="External" /><Relationship Id="rId218" Type="http://schemas.openxmlformats.org/officeDocument/2006/relationships/hyperlink" Target="https://podminky.urs.cz/item/CS_URS_2025_02/784171111" TargetMode="External" /><Relationship Id="rId219" Type="http://schemas.openxmlformats.org/officeDocument/2006/relationships/hyperlink" Target="https://podminky.urs.cz/item/CS_URS_2025_02/784171121" TargetMode="External" /><Relationship Id="rId220" Type="http://schemas.openxmlformats.org/officeDocument/2006/relationships/hyperlink" Target="https://podminky.urs.cz/item/CS_URS_2025_02/784181111" TargetMode="External" /><Relationship Id="rId221" Type="http://schemas.openxmlformats.org/officeDocument/2006/relationships/hyperlink" Target="https://podminky.urs.cz/item/CS_URS_2025_02/784181117" TargetMode="External" /><Relationship Id="rId222" Type="http://schemas.openxmlformats.org/officeDocument/2006/relationships/hyperlink" Target="https://podminky.urs.cz/item/CS_URS_2025_02/784211101" TargetMode="External" /><Relationship Id="rId223" Type="http://schemas.openxmlformats.org/officeDocument/2006/relationships/hyperlink" Target="https://podminky.urs.cz/item/CS_URS_2025_02/784211107" TargetMode="External" /><Relationship Id="rId224" Type="http://schemas.openxmlformats.org/officeDocument/2006/relationships/hyperlink" Target="https://podminky.urs.cz/item/CS_URS_2025_02/784211165" TargetMode="External" /><Relationship Id="rId225" Type="http://schemas.openxmlformats.org/officeDocument/2006/relationships/hyperlink" Target="https://podminky.urs.cz/item/CS_URS_2025_02/784221101" TargetMode="External" /><Relationship Id="rId226" Type="http://schemas.openxmlformats.org/officeDocument/2006/relationships/hyperlink" Target="https://podminky.urs.cz/item/CS_URS_2025_02/784221107" TargetMode="External" /><Relationship Id="rId227" Type="http://schemas.openxmlformats.org/officeDocument/2006/relationships/hyperlink" Target="https://podminky.urs.cz/item/CS_URS_2025_02/784221155" TargetMode="External" /><Relationship Id="rId228" Type="http://schemas.openxmlformats.org/officeDocument/2006/relationships/hyperlink" Target="https://podminky.urs.cz/item/CS_URS_2025_02/998786202" TargetMode="External" /><Relationship Id="rId229"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2/115101221" TargetMode="External" /><Relationship Id="rId2" Type="http://schemas.openxmlformats.org/officeDocument/2006/relationships/hyperlink" Target="https://podminky.urs.cz/item/CS_URS_2025_02/132151254" TargetMode="External" /><Relationship Id="rId3" Type="http://schemas.openxmlformats.org/officeDocument/2006/relationships/hyperlink" Target="https://podminky.urs.cz/item/CS_URS_2025_02/151101102" TargetMode="External" /><Relationship Id="rId4" Type="http://schemas.openxmlformats.org/officeDocument/2006/relationships/hyperlink" Target="https://podminky.urs.cz/item/CS_URS_2025_02/151101112" TargetMode="External" /><Relationship Id="rId5" Type="http://schemas.openxmlformats.org/officeDocument/2006/relationships/hyperlink" Target="https://podminky.urs.cz/item/CS_URS_2025_02/162211311" TargetMode="External" /><Relationship Id="rId6" Type="http://schemas.openxmlformats.org/officeDocument/2006/relationships/hyperlink" Target="https://podminky.urs.cz/item/CS_URS_2025_02/162351103" TargetMode="External" /><Relationship Id="rId7" Type="http://schemas.openxmlformats.org/officeDocument/2006/relationships/hyperlink" Target="https://podminky.urs.cz/item/CS_URS_2025_02/171251201" TargetMode="External" /><Relationship Id="rId8" Type="http://schemas.openxmlformats.org/officeDocument/2006/relationships/hyperlink" Target="https://podminky.urs.cz/item/CS_URS_2025_02/174151101" TargetMode="External" /><Relationship Id="rId9" Type="http://schemas.openxmlformats.org/officeDocument/2006/relationships/hyperlink" Target="https://podminky.urs.cz/item/CS_URS_2025_02/175151101" TargetMode="External" /><Relationship Id="rId10" Type="http://schemas.openxmlformats.org/officeDocument/2006/relationships/hyperlink" Target="https://podminky.urs.cz/item/CS_URS_2025_02/175111109" TargetMode="External" /><Relationship Id="rId11" Type="http://schemas.openxmlformats.org/officeDocument/2006/relationships/hyperlink" Target="https://podminky.urs.cz/item/CS_URS_2025_02/451573111" TargetMode="External" /><Relationship Id="rId12" Type="http://schemas.openxmlformats.org/officeDocument/2006/relationships/hyperlink" Target="https://podminky.urs.cz/item/CS_URS_2025_02/452112122" TargetMode="External" /><Relationship Id="rId13" Type="http://schemas.openxmlformats.org/officeDocument/2006/relationships/hyperlink" Target="https://podminky.urs.cz/item/CS_URS_2024_02/866161003" TargetMode="External" /><Relationship Id="rId14" Type="http://schemas.openxmlformats.org/officeDocument/2006/relationships/hyperlink" Target="https://podminky.urs.cz/item/CS_URS_2024_02/866181005" TargetMode="External" /><Relationship Id="rId15" Type="http://schemas.openxmlformats.org/officeDocument/2006/relationships/hyperlink" Target="https://podminky.urs.cz/item/CS_URS_2025_02/892241111" TargetMode="External" /><Relationship Id="rId16" Type="http://schemas.openxmlformats.org/officeDocument/2006/relationships/hyperlink" Target="https://podminky.urs.cz/item/CS_URS_2025_02/892273122" TargetMode="External" /><Relationship Id="rId17" Type="http://schemas.openxmlformats.org/officeDocument/2006/relationships/hyperlink" Target="https://podminky.urs.cz/item/CS_URS_2025_02/894215111" TargetMode="External" /><Relationship Id="rId18" Type="http://schemas.openxmlformats.org/officeDocument/2006/relationships/hyperlink" Target="https://podminky.urs.cz/item/CS_URS_2025_02/899204112" TargetMode="External" /><Relationship Id="rId19" Type="http://schemas.openxmlformats.org/officeDocument/2006/relationships/hyperlink" Target="https://podminky.urs.cz/item/CS_URS_2025_02/899713111" TargetMode="External" /><Relationship Id="rId20" Type="http://schemas.openxmlformats.org/officeDocument/2006/relationships/hyperlink" Target="https://podminky.urs.cz/item/CS_URS_2025_02/899721112" TargetMode="External" /><Relationship Id="rId21" Type="http://schemas.openxmlformats.org/officeDocument/2006/relationships/hyperlink" Target="https://podminky.urs.cz/item/CS_URS_2025_02/899722113" TargetMode="External" /><Relationship Id="rId22" Type="http://schemas.openxmlformats.org/officeDocument/2006/relationships/hyperlink" Target="https://podminky.urs.cz/item/CS_URS_2025_02/899913103" TargetMode="External" /><Relationship Id="rId23" Type="http://schemas.openxmlformats.org/officeDocument/2006/relationships/hyperlink" Target="https://podminky.urs.cz/item/CS_URS_2025_02/899913121" TargetMode="External" /><Relationship Id="rId24" Type="http://schemas.openxmlformats.org/officeDocument/2006/relationships/hyperlink" Target="https://podminky.urs.cz/item/CS_URS_2025_02/899913124" TargetMode="External" /><Relationship Id="rId25" Type="http://schemas.openxmlformats.org/officeDocument/2006/relationships/hyperlink" Target="https://podminky.urs.cz/item/CS_URS_2025_02/998018002" TargetMode="External" /><Relationship Id="rId26" Type="http://schemas.openxmlformats.org/officeDocument/2006/relationships/hyperlink" Target="https://podminky.urs.cz/item/CS_URS_2025_02/721111112" TargetMode="External" /><Relationship Id="rId27" Type="http://schemas.openxmlformats.org/officeDocument/2006/relationships/hyperlink" Target="https://podminky.urs.cz/item/CS_URS_2025_02/721173401" TargetMode="External" /><Relationship Id="rId28" Type="http://schemas.openxmlformats.org/officeDocument/2006/relationships/hyperlink" Target="https://podminky.urs.cz/item/CS_URS_2025_02/721173402" TargetMode="External" /><Relationship Id="rId29" Type="http://schemas.openxmlformats.org/officeDocument/2006/relationships/hyperlink" Target="https://podminky.urs.cz/item/CS_URS_2025_02/721173403" TargetMode="External" /><Relationship Id="rId30" Type="http://schemas.openxmlformats.org/officeDocument/2006/relationships/hyperlink" Target="https://podminky.urs.cz/item/CS_URS_2025_02/721174042" TargetMode="External" /><Relationship Id="rId31" Type="http://schemas.openxmlformats.org/officeDocument/2006/relationships/hyperlink" Target="https://podminky.urs.cz/item/CS_URS_2025_02/721174043" TargetMode="External" /><Relationship Id="rId32" Type="http://schemas.openxmlformats.org/officeDocument/2006/relationships/hyperlink" Target="https://podminky.urs.cz/item/CS_URS_2025_02/721174045" TargetMode="External" /><Relationship Id="rId33" Type="http://schemas.openxmlformats.org/officeDocument/2006/relationships/hyperlink" Target="https://podminky.urs.cz/item/CS_URS_2025_02/721174062" TargetMode="External" /><Relationship Id="rId34" Type="http://schemas.openxmlformats.org/officeDocument/2006/relationships/hyperlink" Target="https://podminky.urs.cz/item/CS_URS_2025_02/721174063" TargetMode="External" /><Relationship Id="rId35" Type="http://schemas.openxmlformats.org/officeDocument/2006/relationships/hyperlink" Target="https://podminky.urs.cz/item/CS_URS_2025_02/721175111" TargetMode="External" /><Relationship Id="rId36" Type="http://schemas.openxmlformats.org/officeDocument/2006/relationships/hyperlink" Target="https://podminky.urs.cz/item/CS_URS_2025_02/721175112" TargetMode="External" /><Relationship Id="rId37" Type="http://schemas.openxmlformats.org/officeDocument/2006/relationships/hyperlink" Target="https://podminky.urs.cz/item/CS_URS_2025_02/721175113" TargetMode="External" /><Relationship Id="rId38" Type="http://schemas.openxmlformats.org/officeDocument/2006/relationships/hyperlink" Target="https://podminky.urs.cz/item/CS_URS_2025_02/721175114" TargetMode="External" /><Relationship Id="rId39" Type="http://schemas.openxmlformats.org/officeDocument/2006/relationships/hyperlink" Target="https://podminky.urs.cz/item/CS_URS_2025_02/721175122" TargetMode="External" /><Relationship Id="rId40" Type="http://schemas.openxmlformats.org/officeDocument/2006/relationships/hyperlink" Target="https://podminky.urs.cz/item/CS_URS_2025_02/721175123" TargetMode="External" /><Relationship Id="rId41" Type="http://schemas.openxmlformats.org/officeDocument/2006/relationships/hyperlink" Target="https://podminky.urs.cz/item/CS_URS_2025_02/721211422" TargetMode="External" /><Relationship Id="rId42" Type="http://schemas.openxmlformats.org/officeDocument/2006/relationships/hyperlink" Target="https://podminky.urs.cz/item/CS_URS_2025_02/721211621" TargetMode="External" /><Relationship Id="rId43" Type="http://schemas.openxmlformats.org/officeDocument/2006/relationships/hyperlink" Target="https://podminky.urs.cz/item/CS_URS_2025_02/721219128" TargetMode="External" /><Relationship Id="rId44" Type="http://schemas.openxmlformats.org/officeDocument/2006/relationships/hyperlink" Target="https://podminky.urs.cz/item/CS_URS_2025_02/721233212" TargetMode="External" /><Relationship Id="rId45" Type="http://schemas.openxmlformats.org/officeDocument/2006/relationships/hyperlink" Target="https://podminky.urs.cz/item/CS_URS_2025_02/721259103" TargetMode="External" /><Relationship Id="rId46" Type="http://schemas.openxmlformats.org/officeDocument/2006/relationships/hyperlink" Target="https://podminky.urs.cz/item/CS_URS_2025_02/721259105" TargetMode="External" /><Relationship Id="rId47" Type="http://schemas.openxmlformats.org/officeDocument/2006/relationships/hyperlink" Target="https://podminky.urs.cz/item/CS_URS_2025_02/721259106" TargetMode="External" /><Relationship Id="rId48" Type="http://schemas.openxmlformats.org/officeDocument/2006/relationships/hyperlink" Target="https://podminky.urs.cz/item/CS_URS_2025_02/721263123" TargetMode="External" /><Relationship Id="rId49" Type="http://schemas.openxmlformats.org/officeDocument/2006/relationships/hyperlink" Target="https://podminky.urs.cz/item/CS_URS_2025_02/721273152" TargetMode="External" /><Relationship Id="rId50" Type="http://schemas.openxmlformats.org/officeDocument/2006/relationships/hyperlink" Target="https://podminky.urs.cz/item/CS_URS_2025_02/721273153" TargetMode="External" /><Relationship Id="rId51" Type="http://schemas.openxmlformats.org/officeDocument/2006/relationships/hyperlink" Target="https://podminky.urs.cz/item/CS_URS_2025_02/721290111" TargetMode="External" /><Relationship Id="rId52" Type="http://schemas.openxmlformats.org/officeDocument/2006/relationships/hyperlink" Target="https://podminky.urs.cz/item/CS_URS_2025_02/721290112" TargetMode="External" /><Relationship Id="rId53" Type="http://schemas.openxmlformats.org/officeDocument/2006/relationships/hyperlink" Target="https://podminky.urs.cz/item/CS_URS_2025_02/998721122" TargetMode="External" /><Relationship Id="rId54" Type="http://schemas.openxmlformats.org/officeDocument/2006/relationships/hyperlink" Target="https://podminky.urs.cz/item/CS_URS_2025_02/722110924" TargetMode="External" /><Relationship Id="rId55" Type="http://schemas.openxmlformats.org/officeDocument/2006/relationships/hyperlink" Target="https://podminky.urs.cz/item/CS_URS_2025_02/722111914" TargetMode="External" /><Relationship Id="rId56" Type="http://schemas.openxmlformats.org/officeDocument/2006/relationships/hyperlink" Target="https://podminky.urs.cz/item/CS_URS_2025_02/722130233" TargetMode="External" /><Relationship Id="rId57" Type="http://schemas.openxmlformats.org/officeDocument/2006/relationships/hyperlink" Target="https://podminky.urs.cz/item/CS_URS_2025_02/722130235" TargetMode="External" /><Relationship Id="rId58" Type="http://schemas.openxmlformats.org/officeDocument/2006/relationships/hyperlink" Target="https://podminky.urs.cz/item/CS_URS_2025_02/722131933" TargetMode="External" /><Relationship Id="rId59" Type="http://schemas.openxmlformats.org/officeDocument/2006/relationships/hyperlink" Target="https://podminky.urs.cz/item/CS_URS_2025_02/722131934" TargetMode="External" /><Relationship Id="rId60" Type="http://schemas.openxmlformats.org/officeDocument/2006/relationships/hyperlink" Target="https://podminky.urs.cz/item/CS_URS_2025_02/722131935" TargetMode="External" /><Relationship Id="rId61" Type="http://schemas.openxmlformats.org/officeDocument/2006/relationships/hyperlink" Target="https://podminky.urs.cz/item/CS_URS_2025_02/722174022" TargetMode="External" /><Relationship Id="rId62" Type="http://schemas.openxmlformats.org/officeDocument/2006/relationships/hyperlink" Target="https://podminky.urs.cz/item/CS_URS_2025_02/722174023" TargetMode="External" /><Relationship Id="rId63" Type="http://schemas.openxmlformats.org/officeDocument/2006/relationships/hyperlink" Target="https://podminky.urs.cz/item/CS_URS_2025_02/722174024" TargetMode="External" /><Relationship Id="rId64" Type="http://schemas.openxmlformats.org/officeDocument/2006/relationships/hyperlink" Target="https://podminky.urs.cz/item/CS_URS_2025_02/722174025" TargetMode="External" /><Relationship Id="rId65" Type="http://schemas.openxmlformats.org/officeDocument/2006/relationships/hyperlink" Target="https://podminky.urs.cz/item/CS_URS_2025_01/722174026" TargetMode="External" /><Relationship Id="rId66" Type="http://schemas.openxmlformats.org/officeDocument/2006/relationships/hyperlink" Target="https://podminky.urs.cz/item/CS_URS_2025_02/722174072" TargetMode="External" /><Relationship Id="rId67" Type="http://schemas.openxmlformats.org/officeDocument/2006/relationships/hyperlink" Target="https://podminky.urs.cz/item/CS_URS_2025_02/722174073" TargetMode="External" /><Relationship Id="rId68" Type="http://schemas.openxmlformats.org/officeDocument/2006/relationships/hyperlink" Target="https://podminky.urs.cz/item/CS_URS_2025_02/722174074" TargetMode="External" /><Relationship Id="rId69" Type="http://schemas.openxmlformats.org/officeDocument/2006/relationships/hyperlink" Target="https://podminky.urs.cz/item/CS_URS_2025_02/722174075" TargetMode="External" /><Relationship Id="rId70" Type="http://schemas.openxmlformats.org/officeDocument/2006/relationships/hyperlink" Target="https://podminky.urs.cz/item/CS_URS_2025_02/722181126" TargetMode="External" /><Relationship Id="rId71" Type="http://schemas.openxmlformats.org/officeDocument/2006/relationships/hyperlink" Target="https://podminky.urs.cz/item/CS_URS_2025_02/722181211" TargetMode="External" /><Relationship Id="rId72" Type="http://schemas.openxmlformats.org/officeDocument/2006/relationships/hyperlink" Target="https://podminky.urs.cz/item/CS_URS_2025_02/722181212" TargetMode="External" /><Relationship Id="rId73" Type="http://schemas.openxmlformats.org/officeDocument/2006/relationships/hyperlink" Target="https://podminky.urs.cz/item/CS_URS_2025_02/722181221" TargetMode="External" /><Relationship Id="rId74" Type="http://schemas.openxmlformats.org/officeDocument/2006/relationships/hyperlink" Target="https://podminky.urs.cz/item/CS_URS_2025_02/722181222" TargetMode="External" /><Relationship Id="rId75" Type="http://schemas.openxmlformats.org/officeDocument/2006/relationships/hyperlink" Target="https://podminky.urs.cz/item/CS_URS_2025_02/722181231" TargetMode="External" /><Relationship Id="rId76" Type="http://schemas.openxmlformats.org/officeDocument/2006/relationships/hyperlink" Target="https://podminky.urs.cz/item/CS_URS_2025_02/722181232" TargetMode="External" /><Relationship Id="rId77" Type="http://schemas.openxmlformats.org/officeDocument/2006/relationships/hyperlink" Target="https://podminky.urs.cz/item/CS_URS_2025_02/722181233" TargetMode="External" /><Relationship Id="rId78" Type="http://schemas.openxmlformats.org/officeDocument/2006/relationships/hyperlink" Target="https://podminky.urs.cz/item/CS_URS_2025_02/722181241" TargetMode="External" /><Relationship Id="rId79" Type="http://schemas.openxmlformats.org/officeDocument/2006/relationships/hyperlink" Target="https://podminky.urs.cz/item/CS_URS_2025_02/722181242" TargetMode="External" /><Relationship Id="rId80" Type="http://schemas.openxmlformats.org/officeDocument/2006/relationships/hyperlink" Target="https://podminky.urs.cz/item/CS_URS_2025_02/722181251" TargetMode="External" /><Relationship Id="rId81" Type="http://schemas.openxmlformats.org/officeDocument/2006/relationships/hyperlink" Target="https://podminky.urs.cz/item/CS_URS_2025_02/722181252" TargetMode="External" /><Relationship Id="rId82" Type="http://schemas.openxmlformats.org/officeDocument/2006/relationships/hyperlink" Target="https://podminky.urs.cz/item/CS_URS_2025_02/722182011" TargetMode="External" /><Relationship Id="rId83" Type="http://schemas.openxmlformats.org/officeDocument/2006/relationships/hyperlink" Target="https://podminky.urs.cz/item/CS_URS_2025_02/722182012" TargetMode="External" /><Relationship Id="rId84" Type="http://schemas.openxmlformats.org/officeDocument/2006/relationships/hyperlink" Target="https://podminky.urs.cz/item/CS_URS_2025_02/722182013" TargetMode="External" /><Relationship Id="rId85" Type="http://schemas.openxmlformats.org/officeDocument/2006/relationships/hyperlink" Target="https://podminky.urs.cz/item/CS_URS_2025_02/722182014" TargetMode="External" /><Relationship Id="rId86" Type="http://schemas.openxmlformats.org/officeDocument/2006/relationships/hyperlink" Target="https://podminky.urs.cz/item/CS_URS_2025_02/722182015" TargetMode="External" /><Relationship Id="rId87" Type="http://schemas.openxmlformats.org/officeDocument/2006/relationships/hyperlink" Target="https://podminky.urs.cz/item/CS_URS_2025_02/722190401" TargetMode="External" /><Relationship Id="rId88" Type="http://schemas.openxmlformats.org/officeDocument/2006/relationships/hyperlink" Target="https://podminky.urs.cz/item/CS_URS_2025_02/722190901" TargetMode="External" /><Relationship Id="rId89" Type="http://schemas.openxmlformats.org/officeDocument/2006/relationships/hyperlink" Target="https://podminky.urs.cz/item/CS_URS_2025_02/722219102" TargetMode="External" /><Relationship Id="rId90" Type="http://schemas.openxmlformats.org/officeDocument/2006/relationships/hyperlink" Target="https://podminky.urs.cz/item/CS_URS_2025_02/722220152" TargetMode="External" /><Relationship Id="rId91" Type="http://schemas.openxmlformats.org/officeDocument/2006/relationships/hyperlink" Target="https://podminky.urs.cz/item/CS_URS_2025_02/722220153" TargetMode="External" /><Relationship Id="rId92" Type="http://schemas.openxmlformats.org/officeDocument/2006/relationships/hyperlink" Target="https://podminky.urs.cz/item/CS_URS_2025_02/722220161" TargetMode="External" /><Relationship Id="rId93" Type="http://schemas.openxmlformats.org/officeDocument/2006/relationships/hyperlink" Target="https://podminky.urs.cz/item/CS_URS_2025_02/722224115" TargetMode="External" /><Relationship Id="rId94" Type="http://schemas.openxmlformats.org/officeDocument/2006/relationships/hyperlink" Target="https://podminky.urs.cz/item/CS_URS_2025_02/722229102" TargetMode="External" /><Relationship Id="rId95" Type="http://schemas.openxmlformats.org/officeDocument/2006/relationships/hyperlink" Target="https://podminky.urs.cz/item/CS_URS_2025_02/722231076" TargetMode="External" /><Relationship Id="rId96" Type="http://schemas.openxmlformats.org/officeDocument/2006/relationships/hyperlink" Target="https://podminky.urs.cz/item/CS_URS_2025_02/722231077" TargetMode="External" /><Relationship Id="rId97" Type="http://schemas.openxmlformats.org/officeDocument/2006/relationships/hyperlink" Target="https://podminky.urs.cz/item/CS_URS_2025_02/722232122" TargetMode="External" /><Relationship Id="rId98" Type="http://schemas.openxmlformats.org/officeDocument/2006/relationships/hyperlink" Target="https://podminky.urs.cz/item/CS_URS_2025_02/722232123" TargetMode="External" /><Relationship Id="rId99" Type="http://schemas.openxmlformats.org/officeDocument/2006/relationships/hyperlink" Target="https://podminky.urs.cz/item/CS_URS_2025_02/722232124" TargetMode="External" /><Relationship Id="rId100" Type="http://schemas.openxmlformats.org/officeDocument/2006/relationships/hyperlink" Target="https://podminky.urs.cz/item/CS_URS_2025_02/722232125" TargetMode="External" /><Relationship Id="rId101" Type="http://schemas.openxmlformats.org/officeDocument/2006/relationships/hyperlink" Target="https://podminky.urs.cz/item/CS_URS_2025_02/722232126" TargetMode="External" /><Relationship Id="rId102" Type="http://schemas.openxmlformats.org/officeDocument/2006/relationships/hyperlink" Target="https://podminky.urs.cz/item/CS_URS_2025_02/722232127" TargetMode="External" /><Relationship Id="rId103" Type="http://schemas.openxmlformats.org/officeDocument/2006/relationships/hyperlink" Target="https://podminky.urs.cz/item/CS_URS_2025_02/722234268" TargetMode="External" /><Relationship Id="rId104" Type="http://schemas.openxmlformats.org/officeDocument/2006/relationships/hyperlink" Target="https://podminky.urs.cz/item/CS_URS_2025_02/722239101" TargetMode="External" /><Relationship Id="rId105" Type="http://schemas.openxmlformats.org/officeDocument/2006/relationships/hyperlink" Target="https://podminky.urs.cz/item/CS_URS_2025_02/722239103" TargetMode="External" /><Relationship Id="rId106" Type="http://schemas.openxmlformats.org/officeDocument/2006/relationships/hyperlink" Target="https://podminky.urs.cz/item/CS_URS_2025_02/722250143" TargetMode="External" /><Relationship Id="rId107" Type="http://schemas.openxmlformats.org/officeDocument/2006/relationships/hyperlink" Target="https://podminky.urs.cz/item/CS_URS_2025_02/722262302" TargetMode="External" /><Relationship Id="rId108" Type="http://schemas.openxmlformats.org/officeDocument/2006/relationships/hyperlink" Target="https://podminky.urs.cz/item/CS_URS_2025_02/722290226" TargetMode="External" /><Relationship Id="rId109" Type="http://schemas.openxmlformats.org/officeDocument/2006/relationships/hyperlink" Target="https://podminky.urs.cz/item/CS_URS_2025_02/722290234" TargetMode="External" /><Relationship Id="rId110" Type="http://schemas.openxmlformats.org/officeDocument/2006/relationships/hyperlink" Target="https://podminky.urs.cz/item/CS_URS_2025_02/998722122" TargetMode="External" /><Relationship Id="rId111" Type="http://schemas.openxmlformats.org/officeDocument/2006/relationships/hyperlink" Target="https://podminky.urs.cz/item/CS_URS_2025_02/725119125" TargetMode="External" /><Relationship Id="rId112" Type="http://schemas.openxmlformats.org/officeDocument/2006/relationships/hyperlink" Target="https://podminky.urs.cz/item/CS_URS_2025_02/725129102" TargetMode="External" /><Relationship Id="rId113" Type="http://schemas.openxmlformats.org/officeDocument/2006/relationships/hyperlink" Target="https://podminky.urs.cz/item/CS_URS_2025_02/725219102" TargetMode="External" /><Relationship Id="rId114" Type="http://schemas.openxmlformats.org/officeDocument/2006/relationships/hyperlink" Target="https://podminky.urs.cz/item/CS_URS_2025_02/725239101" TargetMode="External" /><Relationship Id="rId115" Type="http://schemas.openxmlformats.org/officeDocument/2006/relationships/hyperlink" Target="https://podminky.urs.cz/item/CS_URS_2025_02/725241901" TargetMode="External" /><Relationship Id="rId116" Type="http://schemas.openxmlformats.org/officeDocument/2006/relationships/hyperlink" Target="https://podminky.urs.cz/item/CS_URS_2025_02/725339111" TargetMode="External" /><Relationship Id="rId117" Type="http://schemas.openxmlformats.org/officeDocument/2006/relationships/hyperlink" Target="https://podminky.urs.cz/item/CS_URS_2025_02/725813111" TargetMode="External" /><Relationship Id="rId118" Type="http://schemas.openxmlformats.org/officeDocument/2006/relationships/hyperlink" Target="https://podminky.urs.cz/item/CS_URS_2025_02/725813112" TargetMode="External" /><Relationship Id="rId119" Type="http://schemas.openxmlformats.org/officeDocument/2006/relationships/hyperlink" Target="https://podminky.urs.cz/item/CS_URS_2025_02/725829101" TargetMode="External" /><Relationship Id="rId120" Type="http://schemas.openxmlformats.org/officeDocument/2006/relationships/hyperlink" Target="https://podminky.urs.cz/item/CS_URS_2025_02/725829121" TargetMode="External" /><Relationship Id="rId121" Type="http://schemas.openxmlformats.org/officeDocument/2006/relationships/hyperlink" Target="https://podminky.urs.cz/item/CS_URS_2025_02/725829131" TargetMode="External" /><Relationship Id="rId122" Type="http://schemas.openxmlformats.org/officeDocument/2006/relationships/hyperlink" Target="https://podminky.urs.cz/item/CS_URS_2025_02/725829141" TargetMode="External" /><Relationship Id="rId123" Type="http://schemas.openxmlformats.org/officeDocument/2006/relationships/hyperlink" Target="https://podminky.urs.cz/item/CS_URS_2025_02/725841332" TargetMode="External" /><Relationship Id="rId124" Type="http://schemas.openxmlformats.org/officeDocument/2006/relationships/hyperlink" Target="https://podminky.urs.cz/item/CS_URS_2025_02/725849411" TargetMode="External" /><Relationship Id="rId125" Type="http://schemas.openxmlformats.org/officeDocument/2006/relationships/hyperlink" Target="https://podminky.urs.cz/item/CS_URS_2025_02/998725122" TargetMode="External" /><Relationship Id="rId126" Type="http://schemas.openxmlformats.org/officeDocument/2006/relationships/hyperlink" Target="https://podminky.urs.cz/item/CS_URS_2025_02/726131001" TargetMode="External" /><Relationship Id="rId127" Type="http://schemas.openxmlformats.org/officeDocument/2006/relationships/hyperlink" Target="https://podminky.urs.cz/item/CS_URS_2025_02/726131002" TargetMode="External" /><Relationship Id="rId128" Type="http://schemas.openxmlformats.org/officeDocument/2006/relationships/hyperlink" Target="https://podminky.urs.cz/item/CS_URS_2025_02/726131011" TargetMode="External" /><Relationship Id="rId129" Type="http://schemas.openxmlformats.org/officeDocument/2006/relationships/hyperlink" Target="https://podminky.urs.cz/item/CS_URS_2025_02/726131021" TargetMode="External" /><Relationship Id="rId130" Type="http://schemas.openxmlformats.org/officeDocument/2006/relationships/hyperlink" Target="https://podminky.urs.cz/item/CS_URS_2025_02/726131041" TargetMode="External" /><Relationship Id="rId131" Type="http://schemas.openxmlformats.org/officeDocument/2006/relationships/hyperlink" Target="https://podminky.urs.cz/item/CS_URS_2025_02/726131043" TargetMode="External" /><Relationship Id="rId132" Type="http://schemas.openxmlformats.org/officeDocument/2006/relationships/hyperlink" Target="https://podminky.urs.cz/item/CS_URS_2025_02/726191001" TargetMode="External" /><Relationship Id="rId133" Type="http://schemas.openxmlformats.org/officeDocument/2006/relationships/hyperlink" Target="https://podminky.urs.cz/item/CS_URS_2025_02/998726132" TargetMode="External" /><Relationship Id="rId134" Type="http://schemas.openxmlformats.org/officeDocument/2006/relationships/hyperlink" Target="https://podminky.urs.cz/item/CS_URS_2025_02/727111005" TargetMode="External" /><Relationship Id="rId135" Type="http://schemas.openxmlformats.org/officeDocument/2006/relationships/hyperlink" Target="https://podminky.urs.cz/item/CS_URS_2025_02/727111006" TargetMode="External" /><Relationship Id="rId136" Type="http://schemas.openxmlformats.org/officeDocument/2006/relationships/hyperlink" Target="https://podminky.urs.cz/item/CS_URS_2025_02/727111007" TargetMode="External" /><Relationship Id="rId137" Type="http://schemas.openxmlformats.org/officeDocument/2006/relationships/hyperlink" Target="https://podminky.urs.cz/item/CS_URS_2025_02/767995111" TargetMode="External" /><Relationship Id="rId138" Type="http://schemas.openxmlformats.org/officeDocument/2006/relationships/hyperlink" Target="https://podminky.urs.cz/item/CS_URS_2025_02/998767122" TargetMode="External" /><Relationship Id="rId139" Type="http://schemas.openxmlformats.org/officeDocument/2006/relationships/hyperlink" Target="https://podminky.urs.cz/item/CS_URS_2025_02/043002000" TargetMode="External" /><Relationship Id="rId14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27</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30</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32</v>
      </c>
      <c r="AO13" s="25"/>
      <c r="AP13" s="25"/>
      <c r="AQ13" s="25"/>
      <c r="AR13" s="23"/>
      <c r="BE13" s="34"/>
      <c r="BS13" s="20" t="s">
        <v>6</v>
      </c>
    </row>
    <row r="14">
      <c r="B14" s="24"/>
      <c r="C14" s="25"/>
      <c r="D14" s="25"/>
      <c r="E14" s="37" t="s">
        <v>32</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32</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34</v>
      </c>
      <c r="AO16" s="25"/>
      <c r="AP16" s="25"/>
      <c r="AQ16" s="25"/>
      <c r="AR16" s="23"/>
      <c r="BE16" s="34"/>
      <c r="BS16" s="20" t="s">
        <v>4</v>
      </c>
    </row>
    <row r="17" s="1" customFormat="1" ht="18.48" customHeight="1">
      <c r="B17" s="24"/>
      <c r="C17" s="25"/>
      <c r="D17" s="25"/>
      <c r="E17" s="30" t="s">
        <v>35</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36</v>
      </c>
      <c r="AO17" s="25"/>
      <c r="AP17" s="25"/>
      <c r="AQ17" s="25"/>
      <c r="AR17" s="23"/>
      <c r="BE17" s="34"/>
      <c r="BS17" s="20" t="s">
        <v>37</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38</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34</v>
      </c>
      <c r="AO19" s="25"/>
      <c r="AP19" s="25"/>
      <c r="AQ19" s="25"/>
      <c r="AR19" s="23"/>
      <c r="BE19" s="34"/>
      <c r="BS19" s="20" t="s">
        <v>6</v>
      </c>
    </row>
    <row r="20" s="1" customFormat="1" ht="18.48" customHeight="1">
      <c r="B20" s="24"/>
      <c r="C20" s="25"/>
      <c r="D20" s="25"/>
      <c r="E20" s="30" t="s">
        <v>35</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36</v>
      </c>
      <c r="AO20" s="25"/>
      <c r="AP20" s="25"/>
      <c r="AQ20" s="25"/>
      <c r="AR20" s="23"/>
      <c r="BE20" s="34"/>
      <c r="BS20" s="20" t="s">
        <v>37</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227.25"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E28" s="34"/>
    </row>
    <row r="29" s="3" customFormat="1" ht="14.4" customHeight="1">
      <c r="A29" s="3"/>
      <c r="B29" s="49"/>
      <c r="C29" s="50"/>
      <c r="D29" s="35" t="s">
        <v>45</v>
      </c>
      <c r="E29" s="50"/>
      <c r="F29" s="35" t="s">
        <v>46</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48</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250312b</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Základní a mateřská škola Petra Strozziho</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Praha 8</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1. 10. 2025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25.65" customHeight="1">
      <c r="A49" s="41"/>
      <c r="B49" s="42"/>
      <c r="C49" s="35" t="s">
        <v>25</v>
      </c>
      <c r="D49" s="43"/>
      <c r="E49" s="43"/>
      <c r="F49" s="43"/>
      <c r="G49" s="43"/>
      <c r="H49" s="43"/>
      <c r="I49" s="43"/>
      <c r="J49" s="43"/>
      <c r="K49" s="43"/>
      <c r="L49" s="67" t="str">
        <f>IF(E11= "","",E11)</f>
        <v>Servisní středisko MČ Praha 8</v>
      </c>
      <c r="M49" s="43"/>
      <c r="N49" s="43"/>
      <c r="O49" s="43"/>
      <c r="P49" s="43"/>
      <c r="Q49" s="43"/>
      <c r="R49" s="43"/>
      <c r="S49" s="43"/>
      <c r="T49" s="43"/>
      <c r="U49" s="43"/>
      <c r="V49" s="43"/>
      <c r="W49" s="43"/>
      <c r="X49" s="43"/>
      <c r="Y49" s="43"/>
      <c r="Z49" s="43"/>
      <c r="AA49" s="43"/>
      <c r="AB49" s="43"/>
      <c r="AC49" s="43"/>
      <c r="AD49" s="43"/>
      <c r="AE49" s="43"/>
      <c r="AF49" s="43"/>
      <c r="AG49" s="43"/>
      <c r="AH49" s="43"/>
      <c r="AI49" s="35" t="s">
        <v>33</v>
      </c>
      <c r="AJ49" s="43"/>
      <c r="AK49" s="43"/>
      <c r="AL49" s="43"/>
      <c r="AM49" s="76" t="str">
        <f>IF(E17="","",E17)</f>
        <v>d plus projektová a inženýrská a.s.</v>
      </c>
      <c r="AN49" s="67"/>
      <c r="AO49" s="67"/>
      <c r="AP49" s="67"/>
      <c r="AQ49" s="43"/>
      <c r="AR49" s="47"/>
      <c r="AS49" s="77" t="s">
        <v>55</v>
      </c>
      <c r="AT49" s="78"/>
      <c r="AU49" s="79"/>
      <c r="AV49" s="79"/>
      <c r="AW49" s="79"/>
      <c r="AX49" s="79"/>
      <c r="AY49" s="79"/>
      <c r="AZ49" s="79"/>
      <c r="BA49" s="79"/>
      <c r="BB49" s="79"/>
      <c r="BC49" s="79"/>
      <c r="BD49" s="80"/>
      <c r="BE49" s="41"/>
    </row>
    <row r="50" s="2" customFormat="1" ht="25.65" customHeight="1">
      <c r="A50" s="41"/>
      <c r="B50" s="42"/>
      <c r="C50" s="35" t="s">
        <v>31</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38</v>
      </c>
      <c r="AJ50" s="43"/>
      <c r="AK50" s="43"/>
      <c r="AL50" s="43"/>
      <c r="AM50" s="76" t="str">
        <f>IF(E20="","",E20)</f>
        <v>d plus projektová a inženýrská a.s.</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7" t="s">
        <v>72</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73</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ROUND(AG55+AG72,2)</f>
        <v>0</v>
      </c>
      <c r="AH54" s="104"/>
      <c r="AI54" s="104"/>
      <c r="AJ54" s="104"/>
      <c r="AK54" s="104"/>
      <c r="AL54" s="104"/>
      <c r="AM54" s="104"/>
      <c r="AN54" s="105">
        <f>SUM(AG54,AT54)</f>
        <v>0</v>
      </c>
      <c r="AO54" s="105"/>
      <c r="AP54" s="105"/>
      <c r="AQ54" s="106" t="s">
        <v>19</v>
      </c>
      <c r="AR54" s="107"/>
      <c r="AS54" s="108">
        <f>ROUND(AS55+AS72,2)</f>
        <v>0</v>
      </c>
      <c r="AT54" s="109">
        <f>ROUND(SUM(AV54:AW54),2)</f>
        <v>0</v>
      </c>
      <c r="AU54" s="110">
        <f>ROUND(AU55+AU72,5)</f>
        <v>0</v>
      </c>
      <c r="AV54" s="109">
        <f>ROUND(AZ54*L29,2)</f>
        <v>0</v>
      </c>
      <c r="AW54" s="109">
        <f>ROUND(BA54*L30,2)</f>
        <v>0</v>
      </c>
      <c r="AX54" s="109">
        <f>ROUND(BB54*L29,2)</f>
        <v>0</v>
      </c>
      <c r="AY54" s="109">
        <f>ROUND(BC54*L30,2)</f>
        <v>0</v>
      </c>
      <c r="AZ54" s="109">
        <f>ROUND(AZ55+AZ72,2)</f>
        <v>0</v>
      </c>
      <c r="BA54" s="109">
        <f>ROUND(BA55+BA72,2)</f>
        <v>0</v>
      </c>
      <c r="BB54" s="109">
        <f>ROUND(BB55+BB72,2)</f>
        <v>0</v>
      </c>
      <c r="BC54" s="109">
        <f>ROUND(BC55+BC72,2)</f>
        <v>0</v>
      </c>
      <c r="BD54" s="111">
        <f>ROUND(BD55+BD72,2)</f>
        <v>0</v>
      </c>
      <c r="BE54" s="6"/>
      <c r="BS54" s="112" t="s">
        <v>74</v>
      </c>
      <c r="BT54" s="112" t="s">
        <v>75</v>
      </c>
      <c r="BU54" s="113" t="s">
        <v>76</v>
      </c>
      <c r="BV54" s="112" t="s">
        <v>77</v>
      </c>
      <c r="BW54" s="112" t="s">
        <v>5</v>
      </c>
      <c r="BX54" s="112" t="s">
        <v>78</v>
      </c>
      <c r="CL54" s="112" t="s">
        <v>19</v>
      </c>
    </row>
    <row r="55" s="7" customFormat="1" ht="24.75" customHeight="1">
      <c r="A55" s="7"/>
      <c r="B55" s="114"/>
      <c r="C55" s="115"/>
      <c r="D55" s="116" t="s">
        <v>79</v>
      </c>
      <c r="E55" s="116"/>
      <c r="F55" s="116"/>
      <c r="G55" s="116"/>
      <c r="H55" s="116"/>
      <c r="I55" s="117"/>
      <c r="J55" s="116" t="s">
        <v>80</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ROUND(AG56+AG57+SUM(AG65:AG71),2)</f>
        <v>0</v>
      </c>
      <c r="AH55" s="117"/>
      <c r="AI55" s="117"/>
      <c r="AJ55" s="117"/>
      <c r="AK55" s="117"/>
      <c r="AL55" s="117"/>
      <c r="AM55" s="117"/>
      <c r="AN55" s="119">
        <f>SUM(AG55,AT55)</f>
        <v>0</v>
      </c>
      <c r="AO55" s="117"/>
      <c r="AP55" s="117"/>
      <c r="AQ55" s="120" t="s">
        <v>81</v>
      </c>
      <c r="AR55" s="121"/>
      <c r="AS55" s="122">
        <f>ROUND(AS56+AS57+SUM(AS65:AS71),2)</f>
        <v>0</v>
      </c>
      <c r="AT55" s="123">
        <f>ROUND(SUM(AV55:AW55),2)</f>
        <v>0</v>
      </c>
      <c r="AU55" s="124">
        <f>ROUND(AU56+AU57+SUM(AU65:AU71),5)</f>
        <v>0</v>
      </c>
      <c r="AV55" s="123">
        <f>ROUND(AZ55*L29,2)</f>
        <v>0</v>
      </c>
      <c r="AW55" s="123">
        <f>ROUND(BA55*L30,2)</f>
        <v>0</v>
      </c>
      <c r="AX55" s="123">
        <f>ROUND(BB55*L29,2)</f>
        <v>0</v>
      </c>
      <c r="AY55" s="123">
        <f>ROUND(BC55*L30,2)</f>
        <v>0</v>
      </c>
      <c r="AZ55" s="123">
        <f>ROUND(AZ56+AZ57+SUM(AZ65:AZ71),2)</f>
        <v>0</v>
      </c>
      <c r="BA55" s="123">
        <f>ROUND(BA56+BA57+SUM(BA65:BA71),2)</f>
        <v>0</v>
      </c>
      <c r="BB55" s="123">
        <f>ROUND(BB56+BB57+SUM(BB65:BB71),2)</f>
        <v>0</v>
      </c>
      <c r="BC55" s="123">
        <f>ROUND(BC56+BC57+SUM(BC65:BC71),2)</f>
        <v>0</v>
      </c>
      <c r="BD55" s="125">
        <f>ROUND(BD56+BD57+SUM(BD65:BD71),2)</f>
        <v>0</v>
      </c>
      <c r="BE55" s="7"/>
      <c r="BS55" s="126" t="s">
        <v>74</v>
      </c>
      <c r="BT55" s="126" t="s">
        <v>82</v>
      </c>
      <c r="BU55" s="126" t="s">
        <v>76</v>
      </c>
      <c r="BV55" s="126" t="s">
        <v>77</v>
      </c>
      <c r="BW55" s="126" t="s">
        <v>83</v>
      </c>
      <c r="BX55" s="126" t="s">
        <v>5</v>
      </c>
      <c r="CL55" s="126" t="s">
        <v>19</v>
      </c>
      <c r="CM55" s="126" t="s">
        <v>84</v>
      </c>
    </row>
    <row r="56" s="4" customFormat="1" ht="16.5" customHeight="1">
      <c r="A56" s="127" t="s">
        <v>85</v>
      </c>
      <c r="B56" s="66"/>
      <c r="C56" s="128"/>
      <c r="D56" s="128"/>
      <c r="E56" s="129" t="s">
        <v>86</v>
      </c>
      <c r="F56" s="129"/>
      <c r="G56" s="129"/>
      <c r="H56" s="129"/>
      <c r="I56" s="129"/>
      <c r="J56" s="128"/>
      <c r="K56" s="129" t="s">
        <v>87</v>
      </c>
      <c r="L56" s="129"/>
      <c r="M56" s="129"/>
      <c r="N56" s="129"/>
      <c r="O56" s="129"/>
      <c r="P56" s="129"/>
      <c r="Q56" s="129"/>
      <c r="R56" s="129"/>
      <c r="S56" s="129"/>
      <c r="T56" s="129"/>
      <c r="U56" s="129"/>
      <c r="V56" s="129"/>
      <c r="W56" s="129"/>
      <c r="X56" s="129"/>
      <c r="Y56" s="129"/>
      <c r="Z56" s="129"/>
      <c r="AA56" s="129"/>
      <c r="AB56" s="129"/>
      <c r="AC56" s="129"/>
      <c r="AD56" s="129"/>
      <c r="AE56" s="129"/>
      <c r="AF56" s="129"/>
      <c r="AG56" s="130">
        <f>'SO 01 - Příprava území'!J32</f>
        <v>0</v>
      </c>
      <c r="AH56" s="128"/>
      <c r="AI56" s="128"/>
      <c r="AJ56" s="128"/>
      <c r="AK56" s="128"/>
      <c r="AL56" s="128"/>
      <c r="AM56" s="128"/>
      <c r="AN56" s="130">
        <f>SUM(AG56,AT56)</f>
        <v>0</v>
      </c>
      <c r="AO56" s="128"/>
      <c r="AP56" s="128"/>
      <c r="AQ56" s="131" t="s">
        <v>88</v>
      </c>
      <c r="AR56" s="68"/>
      <c r="AS56" s="132">
        <v>0</v>
      </c>
      <c r="AT56" s="133">
        <f>ROUND(SUM(AV56:AW56),2)</f>
        <v>0</v>
      </c>
      <c r="AU56" s="134">
        <f>'SO 01 - Příprava území'!P91</f>
        <v>0</v>
      </c>
      <c r="AV56" s="133">
        <f>'SO 01 - Příprava území'!J35</f>
        <v>0</v>
      </c>
      <c r="AW56" s="133">
        <f>'SO 01 - Příprava území'!J36</f>
        <v>0</v>
      </c>
      <c r="AX56" s="133">
        <f>'SO 01 - Příprava území'!J37</f>
        <v>0</v>
      </c>
      <c r="AY56" s="133">
        <f>'SO 01 - Příprava území'!J38</f>
        <v>0</v>
      </c>
      <c r="AZ56" s="133">
        <f>'SO 01 - Příprava území'!F35</f>
        <v>0</v>
      </c>
      <c r="BA56" s="133">
        <f>'SO 01 - Příprava území'!F36</f>
        <v>0</v>
      </c>
      <c r="BB56" s="133">
        <f>'SO 01 - Příprava území'!F37</f>
        <v>0</v>
      </c>
      <c r="BC56" s="133">
        <f>'SO 01 - Příprava území'!F38</f>
        <v>0</v>
      </c>
      <c r="BD56" s="135">
        <f>'SO 01 - Příprava území'!F39</f>
        <v>0</v>
      </c>
      <c r="BE56" s="4"/>
      <c r="BT56" s="136" t="s">
        <v>84</v>
      </c>
      <c r="BV56" s="136" t="s">
        <v>77</v>
      </c>
      <c r="BW56" s="136" t="s">
        <v>89</v>
      </c>
      <c r="BX56" s="136" t="s">
        <v>83</v>
      </c>
      <c r="CL56" s="136" t="s">
        <v>19</v>
      </c>
    </row>
    <row r="57" s="4" customFormat="1" ht="16.5" customHeight="1">
      <c r="A57" s="4"/>
      <c r="B57" s="66"/>
      <c r="C57" s="128"/>
      <c r="D57" s="128"/>
      <c r="E57" s="129" t="s">
        <v>90</v>
      </c>
      <c r="F57" s="129"/>
      <c r="G57" s="129"/>
      <c r="H57" s="129"/>
      <c r="I57" s="129"/>
      <c r="J57" s="128"/>
      <c r="K57" s="129" t="s">
        <v>91</v>
      </c>
      <c r="L57" s="129"/>
      <c r="M57" s="129"/>
      <c r="N57" s="129"/>
      <c r="O57" s="129"/>
      <c r="P57" s="129"/>
      <c r="Q57" s="129"/>
      <c r="R57" s="129"/>
      <c r="S57" s="129"/>
      <c r="T57" s="129"/>
      <c r="U57" s="129"/>
      <c r="V57" s="129"/>
      <c r="W57" s="129"/>
      <c r="X57" s="129"/>
      <c r="Y57" s="129"/>
      <c r="Z57" s="129"/>
      <c r="AA57" s="129"/>
      <c r="AB57" s="129"/>
      <c r="AC57" s="129"/>
      <c r="AD57" s="129"/>
      <c r="AE57" s="129"/>
      <c r="AF57" s="129"/>
      <c r="AG57" s="137">
        <f>ROUND(SUM(AG58:AG64),2)</f>
        <v>0</v>
      </c>
      <c r="AH57" s="128"/>
      <c r="AI57" s="128"/>
      <c r="AJ57" s="128"/>
      <c r="AK57" s="128"/>
      <c r="AL57" s="128"/>
      <c r="AM57" s="128"/>
      <c r="AN57" s="130">
        <f>SUM(AG57,AT57)</f>
        <v>0</v>
      </c>
      <c r="AO57" s="128"/>
      <c r="AP57" s="128"/>
      <c r="AQ57" s="131" t="s">
        <v>88</v>
      </c>
      <c r="AR57" s="68"/>
      <c r="AS57" s="132">
        <f>ROUND(SUM(AS58:AS64),2)</f>
        <v>0</v>
      </c>
      <c r="AT57" s="133">
        <f>ROUND(SUM(AV57:AW57),2)</f>
        <v>0</v>
      </c>
      <c r="AU57" s="134">
        <f>ROUND(SUM(AU58:AU64),5)</f>
        <v>0</v>
      </c>
      <c r="AV57" s="133">
        <f>ROUND(AZ57*L29,2)</f>
        <v>0</v>
      </c>
      <c r="AW57" s="133">
        <f>ROUND(BA57*L30,2)</f>
        <v>0</v>
      </c>
      <c r="AX57" s="133">
        <f>ROUND(BB57*L29,2)</f>
        <v>0</v>
      </c>
      <c r="AY57" s="133">
        <f>ROUND(BC57*L30,2)</f>
        <v>0</v>
      </c>
      <c r="AZ57" s="133">
        <f>ROUND(SUM(AZ58:AZ64),2)</f>
        <v>0</v>
      </c>
      <c r="BA57" s="133">
        <f>ROUND(SUM(BA58:BA64),2)</f>
        <v>0</v>
      </c>
      <c r="BB57" s="133">
        <f>ROUND(SUM(BB58:BB64),2)</f>
        <v>0</v>
      </c>
      <c r="BC57" s="133">
        <f>ROUND(SUM(BC58:BC64),2)</f>
        <v>0</v>
      </c>
      <c r="BD57" s="135">
        <f>ROUND(SUM(BD58:BD64),2)</f>
        <v>0</v>
      </c>
      <c r="BE57" s="4"/>
      <c r="BS57" s="136" t="s">
        <v>74</v>
      </c>
      <c r="BT57" s="136" t="s">
        <v>84</v>
      </c>
      <c r="BU57" s="136" t="s">
        <v>76</v>
      </c>
      <c r="BV57" s="136" t="s">
        <v>77</v>
      </c>
      <c r="BW57" s="136" t="s">
        <v>92</v>
      </c>
      <c r="BX57" s="136" t="s">
        <v>83</v>
      </c>
      <c r="CL57" s="136" t="s">
        <v>19</v>
      </c>
    </row>
    <row r="58" s="4" customFormat="1" ht="16.5" customHeight="1">
      <c r="A58" s="127" t="s">
        <v>85</v>
      </c>
      <c r="B58" s="66"/>
      <c r="C58" s="128"/>
      <c r="D58" s="128"/>
      <c r="E58" s="128"/>
      <c r="F58" s="129" t="s">
        <v>93</v>
      </c>
      <c r="G58" s="129"/>
      <c r="H58" s="129"/>
      <c r="I58" s="129"/>
      <c r="J58" s="129"/>
      <c r="K58" s="128"/>
      <c r="L58" s="129" t="s">
        <v>94</v>
      </c>
      <c r="M58" s="129"/>
      <c r="N58" s="129"/>
      <c r="O58" s="129"/>
      <c r="P58" s="129"/>
      <c r="Q58" s="129"/>
      <c r="R58" s="129"/>
      <c r="S58" s="129"/>
      <c r="T58" s="129"/>
      <c r="U58" s="129"/>
      <c r="V58" s="129"/>
      <c r="W58" s="129"/>
      <c r="X58" s="129"/>
      <c r="Y58" s="129"/>
      <c r="Z58" s="129"/>
      <c r="AA58" s="129"/>
      <c r="AB58" s="129"/>
      <c r="AC58" s="129"/>
      <c r="AD58" s="129"/>
      <c r="AE58" s="129"/>
      <c r="AF58" s="129"/>
      <c r="AG58" s="130">
        <f>'SO 02.1 - Architektonicko...'!J34</f>
        <v>0</v>
      </c>
      <c r="AH58" s="128"/>
      <c r="AI58" s="128"/>
      <c r="AJ58" s="128"/>
      <c r="AK58" s="128"/>
      <c r="AL58" s="128"/>
      <c r="AM58" s="128"/>
      <c r="AN58" s="130">
        <f>SUM(AG58,AT58)</f>
        <v>0</v>
      </c>
      <c r="AO58" s="128"/>
      <c r="AP58" s="128"/>
      <c r="AQ58" s="131" t="s">
        <v>88</v>
      </c>
      <c r="AR58" s="68"/>
      <c r="AS58" s="132">
        <v>0</v>
      </c>
      <c r="AT58" s="133">
        <f>ROUND(SUM(AV58:AW58),2)</f>
        <v>0</v>
      </c>
      <c r="AU58" s="134">
        <f>'SO 02.1 - Architektonicko...'!P122</f>
        <v>0</v>
      </c>
      <c r="AV58" s="133">
        <f>'SO 02.1 - Architektonicko...'!J37</f>
        <v>0</v>
      </c>
      <c r="AW58" s="133">
        <f>'SO 02.1 - Architektonicko...'!J38</f>
        <v>0</v>
      </c>
      <c r="AX58" s="133">
        <f>'SO 02.1 - Architektonicko...'!J39</f>
        <v>0</v>
      </c>
      <c r="AY58" s="133">
        <f>'SO 02.1 - Architektonicko...'!J40</f>
        <v>0</v>
      </c>
      <c r="AZ58" s="133">
        <f>'SO 02.1 - Architektonicko...'!F37</f>
        <v>0</v>
      </c>
      <c r="BA58" s="133">
        <f>'SO 02.1 - Architektonicko...'!F38</f>
        <v>0</v>
      </c>
      <c r="BB58" s="133">
        <f>'SO 02.1 - Architektonicko...'!F39</f>
        <v>0</v>
      </c>
      <c r="BC58" s="133">
        <f>'SO 02.1 - Architektonicko...'!F40</f>
        <v>0</v>
      </c>
      <c r="BD58" s="135">
        <f>'SO 02.1 - Architektonicko...'!F41</f>
        <v>0</v>
      </c>
      <c r="BE58" s="4"/>
      <c r="BT58" s="136" t="s">
        <v>95</v>
      </c>
      <c r="BV58" s="136" t="s">
        <v>77</v>
      </c>
      <c r="BW58" s="136" t="s">
        <v>96</v>
      </c>
      <c r="BX58" s="136" t="s">
        <v>92</v>
      </c>
      <c r="CL58" s="136" t="s">
        <v>19</v>
      </c>
    </row>
    <row r="59" s="4" customFormat="1" ht="16.5" customHeight="1">
      <c r="A59" s="127" t="s">
        <v>85</v>
      </c>
      <c r="B59" s="66"/>
      <c r="C59" s="128"/>
      <c r="D59" s="128"/>
      <c r="E59" s="128"/>
      <c r="F59" s="129" t="s">
        <v>97</v>
      </c>
      <c r="G59" s="129"/>
      <c r="H59" s="129"/>
      <c r="I59" s="129"/>
      <c r="J59" s="129"/>
      <c r="K59" s="128"/>
      <c r="L59" s="129" t="s">
        <v>98</v>
      </c>
      <c r="M59" s="129"/>
      <c r="N59" s="129"/>
      <c r="O59" s="129"/>
      <c r="P59" s="129"/>
      <c r="Q59" s="129"/>
      <c r="R59" s="129"/>
      <c r="S59" s="129"/>
      <c r="T59" s="129"/>
      <c r="U59" s="129"/>
      <c r="V59" s="129"/>
      <c r="W59" s="129"/>
      <c r="X59" s="129"/>
      <c r="Y59" s="129"/>
      <c r="Z59" s="129"/>
      <c r="AA59" s="129"/>
      <c r="AB59" s="129"/>
      <c r="AC59" s="129"/>
      <c r="AD59" s="129"/>
      <c r="AE59" s="129"/>
      <c r="AF59" s="129"/>
      <c r="AG59" s="130">
        <f>'SO 02.4 - ZTI'!J34</f>
        <v>0</v>
      </c>
      <c r="AH59" s="128"/>
      <c r="AI59" s="128"/>
      <c r="AJ59" s="128"/>
      <c r="AK59" s="128"/>
      <c r="AL59" s="128"/>
      <c r="AM59" s="128"/>
      <c r="AN59" s="130">
        <f>SUM(AG59,AT59)</f>
        <v>0</v>
      </c>
      <c r="AO59" s="128"/>
      <c r="AP59" s="128"/>
      <c r="AQ59" s="131" t="s">
        <v>88</v>
      </c>
      <c r="AR59" s="68"/>
      <c r="AS59" s="132">
        <v>0</v>
      </c>
      <c r="AT59" s="133">
        <f>ROUND(SUM(AV59:AW59),2)</f>
        <v>0</v>
      </c>
      <c r="AU59" s="134">
        <f>'SO 02.4 - ZTI'!P105</f>
        <v>0</v>
      </c>
      <c r="AV59" s="133">
        <f>'SO 02.4 - ZTI'!J37</f>
        <v>0</v>
      </c>
      <c r="AW59" s="133">
        <f>'SO 02.4 - ZTI'!J38</f>
        <v>0</v>
      </c>
      <c r="AX59" s="133">
        <f>'SO 02.4 - ZTI'!J39</f>
        <v>0</v>
      </c>
      <c r="AY59" s="133">
        <f>'SO 02.4 - ZTI'!J40</f>
        <v>0</v>
      </c>
      <c r="AZ59" s="133">
        <f>'SO 02.4 - ZTI'!F37</f>
        <v>0</v>
      </c>
      <c r="BA59" s="133">
        <f>'SO 02.4 - ZTI'!F38</f>
        <v>0</v>
      </c>
      <c r="BB59" s="133">
        <f>'SO 02.4 - ZTI'!F39</f>
        <v>0</v>
      </c>
      <c r="BC59" s="133">
        <f>'SO 02.4 - ZTI'!F40</f>
        <v>0</v>
      </c>
      <c r="BD59" s="135">
        <f>'SO 02.4 - ZTI'!F41</f>
        <v>0</v>
      </c>
      <c r="BE59" s="4"/>
      <c r="BT59" s="136" t="s">
        <v>95</v>
      </c>
      <c r="BV59" s="136" t="s">
        <v>77</v>
      </c>
      <c r="BW59" s="136" t="s">
        <v>99</v>
      </c>
      <c r="BX59" s="136" t="s">
        <v>92</v>
      </c>
      <c r="CL59" s="136" t="s">
        <v>19</v>
      </c>
    </row>
    <row r="60" s="4" customFormat="1" ht="16.5" customHeight="1">
      <c r="A60" s="127" t="s">
        <v>85</v>
      </c>
      <c r="B60" s="66"/>
      <c r="C60" s="128"/>
      <c r="D60" s="128"/>
      <c r="E60" s="128"/>
      <c r="F60" s="129" t="s">
        <v>100</v>
      </c>
      <c r="G60" s="129"/>
      <c r="H60" s="129"/>
      <c r="I60" s="129"/>
      <c r="J60" s="129"/>
      <c r="K60" s="128"/>
      <c r="L60" s="129" t="s">
        <v>101</v>
      </c>
      <c r="M60" s="129"/>
      <c r="N60" s="129"/>
      <c r="O60" s="129"/>
      <c r="P60" s="129"/>
      <c r="Q60" s="129"/>
      <c r="R60" s="129"/>
      <c r="S60" s="129"/>
      <c r="T60" s="129"/>
      <c r="U60" s="129"/>
      <c r="V60" s="129"/>
      <c r="W60" s="129"/>
      <c r="X60" s="129"/>
      <c r="Y60" s="129"/>
      <c r="Z60" s="129"/>
      <c r="AA60" s="129"/>
      <c r="AB60" s="129"/>
      <c r="AC60" s="129"/>
      <c r="AD60" s="129"/>
      <c r="AE60" s="129"/>
      <c r="AF60" s="129"/>
      <c r="AG60" s="130">
        <f>'SO 02.5 - VZT'!J34</f>
        <v>0</v>
      </c>
      <c r="AH60" s="128"/>
      <c r="AI60" s="128"/>
      <c r="AJ60" s="128"/>
      <c r="AK60" s="128"/>
      <c r="AL60" s="128"/>
      <c r="AM60" s="128"/>
      <c r="AN60" s="130">
        <f>SUM(AG60,AT60)</f>
        <v>0</v>
      </c>
      <c r="AO60" s="128"/>
      <c r="AP60" s="128"/>
      <c r="AQ60" s="131" t="s">
        <v>88</v>
      </c>
      <c r="AR60" s="68"/>
      <c r="AS60" s="132">
        <v>0</v>
      </c>
      <c r="AT60" s="133">
        <f>ROUND(SUM(AV60:AW60),2)</f>
        <v>0</v>
      </c>
      <c r="AU60" s="134">
        <f>'SO 02.5 - VZT'!P97</f>
        <v>0</v>
      </c>
      <c r="AV60" s="133">
        <f>'SO 02.5 - VZT'!J37</f>
        <v>0</v>
      </c>
      <c r="AW60" s="133">
        <f>'SO 02.5 - VZT'!J38</f>
        <v>0</v>
      </c>
      <c r="AX60" s="133">
        <f>'SO 02.5 - VZT'!J39</f>
        <v>0</v>
      </c>
      <c r="AY60" s="133">
        <f>'SO 02.5 - VZT'!J40</f>
        <v>0</v>
      </c>
      <c r="AZ60" s="133">
        <f>'SO 02.5 - VZT'!F37</f>
        <v>0</v>
      </c>
      <c r="BA60" s="133">
        <f>'SO 02.5 - VZT'!F38</f>
        <v>0</v>
      </c>
      <c r="BB60" s="133">
        <f>'SO 02.5 - VZT'!F39</f>
        <v>0</v>
      </c>
      <c r="BC60" s="133">
        <f>'SO 02.5 - VZT'!F40</f>
        <v>0</v>
      </c>
      <c r="BD60" s="135">
        <f>'SO 02.5 - VZT'!F41</f>
        <v>0</v>
      </c>
      <c r="BE60" s="4"/>
      <c r="BT60" s="136" t="s">
        <v>95</v>
      </c>
      <c r="BV60" s="136" t="s">
        <v>77</v>
      </c>
      <c r="BW60" s="136" t="s">
        <v>102</v>
      </c>
      <c r="BX60" s="136" t="s">
        <v>92</v>
      </c>
      <c r="CL60" s="136" t="s">
        <v>19</v>
      </c>
    </row>
    <row r="61" s="4" customFormat="1" ht="16.5" customHeight="1">
      <c r="A61" s="127" t="s">
        <v>85</v>
      </c>
      <c r="B61" s="66"/>
      <c r="C61" s="128"/>
      <c r="D61" s="128"/>
      <c r="E61" s="128"/>
      <c r="F61" s="129" t="s">
        <v>103</v>
      </c>
      <c r="G61" s="129"/>
      <c r="H61" s="129"/>
      <c r="I61" s="129"/>
      <c r="J61" s="129"/>
      <c r="K61" s="128"/>
      <c r="L61" s="129" t="s">
        <v>104</v>
      </c>
      <c r="M61" s="129"/>
      <c r="N61" s="129"/>
      <c r="O61" s="129"/>
      <c r="P61" s="129"/>
      <c r="Q61" s="129"/>
      <c r="R61" s="129"/>
      <c r="S61" s="129"/>
      <c r="T61" s="129"/>
      <c r="U61" s="129"/>
      <c r="V61" s="129"/>
      <c r="W61" s="129"/>
      <c r="X61" s="129"/>
      <c r="Y61" s="129"/>
      <c r="Z61" s="129"/>
      <c r="AA61" s="129"/>
      <c r="AB61" s="129"/>
      <c r="AC61" s="129"/>
      <c r="AD61" s="129"/>
      <c r="AE61" s="129"/>
      <c r="AF61" s="129"/>
      <c r="AG61" s="130">
        <f>'SO 02.6 - ÚT'!J34</f>
        <v>0</v>
      </c>
      <c r="AH61" s="128"/>
      <c r="AI61" s="128"/>
      <c r="AJ61" s="128"/>
      <c r="AK61" s="128"/>
      <c r="AL61" s="128"/>
      <c r="AM61" s="128"/>
      <c r="AN61" s="130">
        <f>SUM(AG61,AT61)</f>
        <v>0</v>
      </c>
      <c r="AO61" s="128"/>
      <c r="AP61" s="128"/>
      <c r="AQ61" s="131" t="s">
        <v>88</v>
      </c>
      <c r="AR61" s="68"/>
      <c r="AS61" s="132">
        <v>0</v>
      </c>
      <c r="AT61" s="133">
        <f>ROUND(SUM(AV61:AW61),2)</f>
        <v>0</v>
      </c>
      <c r="AU61" s="134">
        <f>'SO 02.6 - ÚT'!P93</f>
        <v>0</v>
      </c>
      <c r="AV61" s="133">
        <f>'SO 02.6 - ÚT'!J37</f>
        <v>0</v>
      </c>
      <c r="AW61" s="133">
        <f>'SO 02.6 - ÚT'!J38</f>
        <v>0</v>
      </c>
      <c r="AX61" s="133">
        <f>'SO 02.6 - ÚT'!J39</f>
        <v>0</v>
      </c>
      <c r="AY61" s="133">
        <f>'SO 02.6 - ÚT'!J40</f>
        <v>0</v>
      </c>
      <c r="AZ61" s="133">
        <f>'SO 02.6 - ÚT'!F37</f>
        <v>0</v>
      </c>
      <c r="BA61" s="133">
        <f>'SO 02.6 - ÚT'!F38</f>
        <v>0</v>
      </c>
      <c r="BB61" s="133">
        <f>'SO 02.6 - ÚT'!F39</f>
        <v>0</v>
      </c>
      <c r="BC61" s="133">
        <f>'SO 02.6 - ÚT'!F40</f>
        <v>0</v>
      </c>
      <c r="BD61" s="135">
        <f>'SO 02.6 - ÚT'!F41</f>
        <v>0</v>
      </c>
      <c r="BE61" s="4"/>
      <c r="BT61" s="136" t="s">
        <v>95</v>
      </c>
      <c r="BV61" s="136" t="s">
        <v>77</v>
      </c>
      <c r="BW61" s="136" t="s">
        <v>105</v>
      </c>
      <c r="BX61" s="136" t="s">
        <v>92</v>
      </c>
      <c r="CL61" s="136" t="s">
        <v>19</v>
      </c>
    </row>
    <row r="62" s="4" customFormat="1" ht="23.25" customHeight="1">
      <c r="A62" s="127" t="s">
        <v>85</v>
      </c>
      <c r="B62" s="66"/>
      <c r="C62" s="128"/>
      <c r="D62" s="128"/>
      <c r="E62" s="128"/>
      <c r="F62" s="129" t="s">
        <v>106</v>
      </c>
      <c r="G62" s="129"/>
      <c r="H62" s="129"/>
      <c r="I62" s="129"/>
      <c r="J62" s="129"/>
      <c r="K62" s="128"/>
      <c r="L62" s="129" t="s">
        <v>107</v>
      </c>
      <c r="M62" s="129"/>
      <c r="N62" s="129"/>
      <c r="O62" s="129"/>
      <c r="P62" s="129"/>
      <c r="Q62" s="129"/>
      <c r="R62" s="129"/>
      <c r="S62" s="129"/>
      <c r="T62" s="129"/>
      <c r="U62" s="129"/>
      <c r="V62" s="129"/>
      <c r="W62" s="129"/>
      <c r="X62" s="129"/>
      <c r="Y62" s="129"/>
      <c r="Z62" s="129"/>
      <c r="AA62" s="129"/>
      <c r="AB62" s="129"/>
      <c r="AC62" s="129"/>
      <c r="AD62" s="129"/>
      <c r="AE62" s="129"/>
      <c r="AF62" s="129"/>
      <c r="AG62" s="130">
        <f>'SO 02.7.1 - Silnoproud'!J34</f>
        <v>0</v>
      </c>
      <c r="AH62" s="128"/>
      <c r="AI62" s="128"/>
      <c r="AJ62" s="128"/>
      <c r="AK62" s="128"/>
      <c r="AL62" s="128"/>
      <c r="AM62" s="128"/>
      <c r="AN62" s="130">
        <f>SUM(AG62,AT62)</f>
        <v>0</v>
      </c>
      <c r="AO62" s="128"/>
      <c r="AP62" s="128"/>
      <c r="AQ62" s="131" t="s">
        <v>88</v>
      </c>
      <c r="AR62" s="68"/>
      <c r="AS62" s="132">
        <v>0</v>
      </c>
      <c r="AT62" s="133">
        <f>ROUND(SUM(AV62:AW62),2)</f>
        <v>0</v>
      </c>
      <c r="AU62" s="134">
        <f>'SO 02.7.1 - Silnoproud'!P102</f>
        <v>0</v>
      </c>
      <c r="AV62" s="133">
        <f>'SO 02.7.1 - Silnoproud'!J37</f>
        <v>0</v>
      </c>
      <c r="AW62" s="133">
        <f>'SO 02.7.1 - Silnoproud'!J38</f>
        <v>0</v>
      </c>
      <c r="AX62" s="133">
        <f>'SO 02.7.1 - Silnoproud'!J39</f>
        <v>0</v>
      </c>
      <c r="AY62" s="133">
        <f>'SO 02.7.1 - Silnoproud'!J40</f>
        <v>0</v>
      </c>
      <c r="AZ62" s="133">
        <f>'SO 02.7.1 - Silnoproud'!F37</f>
        <v>0</v>
      </c>
      <c r="BA62" s="133">
        <f>'SO 02.7.1 - Silnoproud'!F38</f>
        <v>0</v>
      </c>
      <c r="BB62" s="133">
        <f>'SO 02.7.1 - Silnoproud'!F39</f>
        <v>0</v>
      </c>
      <c r="BC62" s="133">
        <f>'SO 02.7.1 - Silnoproud'!F40</f>
        <v>0</v>
      </c>
      <c r="BD62" s="135">
        <f>'SO 02.7.1 - Silnoproud'!F41</f>
        <v>0</v>
      </c>
      <c r="BE62" s="4"/>
      <c r="BT62" s="136" t="s">
        <v>95</v>
      </c>
      <c r="BV62" s="136" t="s">
        <v>77</v>
      </c>
      <c r="BW62" s="136" t="s">
        <v>108</v>
      </c>
      <c r="BX62" s="136" t="s">
        <v>92</v>
      </c>
      <c r="CL62" s="136" t="s">
        <v>19</v>
      </c>
    </row>
    <row r="63" s="4" customFormat="1" ht="23.25" customHeight="1">
      <c r="A63" s="127" t="s">
        <v>85</v>
      </c>
      <c r="B63" s="66"/>
      <c r="C63" s="128"/>
      <c r="D63" s="128"/>
      <c r="E63" s="128"/>
      <c r="F63" s="129" t="s">
        <v>109</v>
      </c>
      <c r="G63" s="129"/>
      <c r="H63" s="129"/>
      <c r="I63" s="129"/>
      <c r="J63" s="129"/>
      <c r="K63" s="128"/>
      <c r="L63" s="129" t="s">
        <v>110</v>
      </c>
      <c r="M63" s="129"/>
      <c r="N63" s="129"/>
      <c r="O63" s="129"/>
      <c r="P63" s="129"/>
      <c r="Q63" s="129"/>
      <c r="R63" s="129"/>
      <c r="S63" s="129"/>
      <c r="T63" s="129"/>
      <c r="U63" s="129"/>
      <c r="V63" s="129"/>
      <c r="W63" s="129"/>
      <c r="X63" s="129"/>
      <c r="Y63" s="129"/>
      <c r="Z63" s="129"/>
      <c r="AA63" s="129"/>
      <c r="AB63" s="129"/>
      <c r="AC63" s="129"/>
      <c r="AD63" s="129"/>
      <c r="AE63" s="129"/>
      <c r="AF63" s="129"/>
      <c r="AG63" s="130">
        <f>'SO 02.7.2 - Slaboproud'!J34</f>
        <v>0</v>
      </c>
      <c r="AH63" s="128"/>
      <c r="AI63" s="128"/>
      <c r="AJ63" s="128"/>
      <c r="AK63" s="128"/>
      <c r="AL63" s="128"/>
      <c r="AM63" s="128"/>
      <c r="AN63" s="130">
        <f>SUM(AG63,AT63)</f>
        <v>0</v>
      </c>
      <c r="AO63" s="128"/>
      <c r="AP63" s="128"/>
      <c r="AQ63" s="131" t="s">
        <v>88</v>
      </c>
      <c r="AR63" s="68"/>
      <c r="AS63" s="132">
        <v>0</v>
      </c>
      <c r="AT63" s="133">
        <f>ROUND(SUM(AV63:AW63),2)</f>
        <v>0</v>
      </c>
      <c r="AU63" s="134">
        <f>'SO 02.7.2 - Slaboproud'!P107</f>
        <v>0</v>
      </c>
      <c r="AV63" s="133">
        <f>'SO 02.7.2 - Slaboproud'!J37</f>
        <v>0</v>
      </c>
      <c r="AW63" s="133">
        <f>'SO 02.7.2 - Slaboproud'!J38</f>
        <v>0</v>
      </c>
      <c r="AX63" s="133">
        <f>'SO 02.7.2 - Slaboproud'!J39</f>
        <v>0</v>
      </c>
      <c r="AY63" s="133">
        <f>'SO 02.7.2 - Slaboproud'!J40</f>
        <v>0</v>
      </c>
      <c r="AZ63" s="133">
        <f>'SO 02.7.2 - Slaboproud'!F37</f>
        <v>0</v>
      </c>
      <c r="BA63" s="133">
        <f>'SO 02.7.2 - Slaboproud'!F38</f>
        <v>0</v>
      </c>
      <c r="BB63" s="133">
        <f>'SO 02.7.2 - Slaboproud'!F39</f>
        <v>0</v>
      </c>
      <c r="BC63" s="133">
        <f>'SO 02.7.2 - Slaboproud'!F40</f>
        <v>0</v>
      </c>
      <c r="BD63" s="135">
        <f>'SO 02.7.2 - Slaboproud'!F41</f>
        <v>0</v>
      </c>
      <c r="BE63" s="4"/>
      <c r="BT63" s="136" t="s">
        <v>95</v>
      </c>
      <c r="BV63" s="136" t="s">
        <v>77</v>
      </c>
      <c r="BW63" s="136" t="s">
        <v>111</v>
      </c>
      <c r="BX63" s="136" t="s">
        <v>92</v>
      </c>
      <c r="CL63" s="136" t="s">
        <v>19</v>
      </c>
    </row>
    <row r="64" s="4" customFormat="1" ht="23.25" customHeight="1">
      <c r="A64" s="127" t="s">
        <v>85</v>
      </c>
      <c r="B64" s="66"/>
      <c r="C64" s="128"/>
      <c r="D64" s="128"/>
      <c r="E64" s="128"/>
      <c r="F64" s="129" t="s">
        <v>112</v>
      </c>
      <c r="G64" s="129"/>
      <c r="H64" s="129"/>
      <c r="I64" s="129"/>
      <c r="J64" s="129"/>
      <c r="K64" s="128"/>
      <c r="L64" s="129" t="s">
        <v>113</v>
      </c>
      <c r="M64" s="129"/>
      <c r="N64" s="129"/>
      <c r="O64" s="129"/>
      <c r="P64" s="129"/>
      <c r="Q64" s="129"/>
      <c r="R64" s="129"/>
      <c r="S64" s="129"/>
      <c r="T64" s="129"/>
      <c r="U64" s="129"/>
      <c r="V64" s="129"/>
      <c r="W64" s="129"/>
      <c r="X64" s="129"/>
      <c r="Y64" s="129"/>
      <c r="Z64" s="129"/>
      <c r="AA64" s="129"/>
      <c r="AB64" s="129"/>
      <c r="AC64" s="129"/>
      <c r="AD64" s="129"/>
      <c r="AE64" s="129"/>
      <c r="AF64" s="129"/>
      <c r="AG64" s="130">
        <f>'SO 02.7.3 - MaR'!J34</f>
        <v>0</v>
      </c>
      <c r="AH64" s="128"/>
      <c r="AI64" s="128"/>
      <c r="AJ64" s="128"/>
      <c r="AK64" s="128"/>
      <c r="AL64" s="128"/>
      <c r="AM64" s="128"/>
      <c r="AN64" s="130">
        <f>SUM(AG64,AT64)</f>
        <v>0</v>
      </c>
      <c r="AO64" s="128"/>
      <c r="AP64" s="128"/>
      <c r="AQ64" s="131" t="s">
        <v>88</v>
      </c>
      <c r="AR64" s="68"/>
      <c r="AS64" s="132">
        <v>0</v>
      </c>
      <c r="AT64" s="133">
        <f>ROUND(SUM(AV64:AW64),2)</f>
        <v>0</v>
      </c>
      <c r="AU64" s="134">
        <f>'SO 02.7.3 - MaR'!P100</f>
        <v>0</v>
      </c>
      <c r="AV64" s="133">
        <f>'SO 02.7.3 - MaR'!J37</f>
        <v>0</v>
      </c>
      <c r="AW64" s="133">
        <f>'SO 02.7.3 - MaR'!J38</f>
        <v>0</v>
      </c>
      <c r="AX64" s="133">
        <f>'SO 02.7.3 - MaR'!J39</f>
        <v>0</v>
      </c>
      <c r="AY64" s="133">
        <f>'SO 02.7.3 - MaR'!J40</f>
        <v>0</v>
      </c>
      <c r="AZ64" s="133">
        <f>'SO 02.7.3 - MaR'!F37</f>
        <v>0</v>
      </c>
      <c r="BA64" s="133">
        <f>'SO 02.7.3 - MaR'!F38</f>
        <v>0</v>
      </c>
      <c r="BB64" s="133">
        <f>'SO 02.7.3 - MaR'!F39</f>
        <v>0</v>
      </c>
      <c r="BC64" s="133">
        <f>'SO 02.7.3 - MaR'!F40</f>
        <v>0</v>
      </c>
      <c r="BD64" s="135">
        <f>'SO 02.7.3 - MaR'!F41</f>
        <v>0</v>
      </c>
      <c r="BE64" s="4"/>
      <c r="BT64" s="136" t="s">
        <v>95</v>
      </c>
      <c r="BV64" s="136" t="s">
        <v>77</v>
      </c>
      <c r="BW64" s="136" t="s">
        <v>114</v>
      </c>
      <c r="BX64" s="136" t="s">
        <v>92</v>
      </c>
      <c r="CL64" s="136" t="s">
        <v>19</v>
      </c>
    </row>
    <row r="65" s="4" customFormat="1" ht="16.5" customHeight="1">
      <c r="A65" s="127" t="s">
        <v>85</v>
      </c>
      <c r="B65" s="66"/>
      <c r="C65" s="128"/>
      <c r="D65" s="128"/>
      <c r="E65" s="129" t="s">
        <v>115</v>
      </c>
      <c r="F65" s="129"/>
      <c r="G65" s="129"/>
      <c r="H65" s="129"/>
      <c r="I65" s="129"/>
      <c r="J65" s="128"/>
      <c r="K65" s="129" t="s">
        <v>116</v>
      </c>
      <c r="L65" s="129"/>
      <c r="M65" s="129"/>
      <c r="N65" s="129"/>
      <c r="O65" s="129"/>
      <c r="P65" s="129"/>
      <c r="Q65" s="129"/>
      <c r="R65" s="129"/>
      <c r="S65" s="129"/>
      <c r="T65" s="129"/>
      <c r="U65" s="129"/>
      <c r="V65" s="129"/>
      <c r="W65" s="129"/>
      <c r="X65" s="129"/>
      <c r="Y65" s="129"/>
      <c r="Z65" s="129"/>
      <c r="AA65" s="129"/>
      <c r="AB65" s="129"/>
      <c r="AC65" s="129"/>
      <c r="AD65" s="129"/>
      <c r="AE65" s="129"/>
      <c r="AF65" s="129"/>
      <c r="AG65" s="130">
        <f>'SO 03 - Zpevněné plochy'!J32</f>
        <v>0</v>
      </c>
      <c r="AH65" s="128"/>
      <c r="AI65" s="128"/>
      <c r="AJ65" s="128"/>
      <c r="AK65" s="128"/>
      <c r="AL65" s="128"/>
      <c r="AM65" s="128"/>
      <c r="AN65" s="130">
        <f>SUM(AG65,AT65)</f>
        <v>0</v>
      </c>
      <c r="AO65" s="128"/>
      <c r="AP65" s="128"/>
      <c r="AQ65" s="131" t="s">
        <v>88</v>
      </c>
      <c r="AR65" s="68"/>
      <c r="AS65" s="132">
        <v>0</v>
      </c>
      <c r="AT65" s="133">
        <f>ROUND(SUM(AV65:AW65),2)</f>
        <v>0</v>
      </c>
      <c r="AU65" s="134">
        <f>'SO 03 - Zpevněné plochy'!P92</f>
        <v>0</v>
      </c>
      <c r="AV65" s="133">
        <f>'SO 03 - Zpevněné plochy'!J35</f>
        <v>0</v>
      </c>
      <c r="AW65" s="133">
        <f>'SO 03 - Zpevněné plochy'!J36</f>
        <v>0</v>
      </c>
      <c r="AX65" s="133">
        <f>'SO 03 - Zpevněné plochy'!J37</f>
        <v>0</v>
      </c>
      <c r="AY65" s="133">
        <f>'SO 03 - Zpevněné plochy'!J38</f>
        <v>0</v>
      </c>
      <c r="AZ65" s="133">
        <f>'SO 03 - Zpevněné plochy'!F35</f>
        <v>0</v>
      </c>
      <c r="BA65" s="133">
        <f>'SO 03 - Zpevněné plochy'!F36</f>
        <v>0</v>
      </c>
      <c r="BB65" s="133">
        <f>'SO 03 - Zpevněné plochy'!F37</f>
        <v>0</v>
      </c>
      <c r="BC65" s="133">
        <f>'SO 03 - Zpevněné plochy'!F38</f>
        <v>0</v>
      </c>
      <c r="BD65" s="135">
        <f>'SO 03 - Zpevněné plochy'!F39</f>
        <v>0</v>
      </c>
      <c r="BE65" s="4"/>
      <c r="BT65" s="136" t="s">
        <v>84</v>
      </c>
      <c r="BV65" s="136" t="s">
        <v>77</v>
      </c>
      <c r="BW65" s="136" t="s">
        <v>117</v>
      </c>
      <c r="BX65" s="136" t="s">
        <v>83</v>
      </c>
      <c r="CL65" s="136" t="s">
        <v>19</v>
      </c>
    </row>
    <row r="66" s="4" customFormat="1" ht="16.5" customHeight="1">
      <c r="A66" s="127" t="s">
        <v>85</v>
      </c>
      <c r="B66" s="66"/>
      <c r="C66" s="128"/>
      <c r="D66" s="128"/>
      <c r="E66" s="129" t="s">
        <v>118</v>
      </c>
      <c r="F66" s="129"/>
      <c r="G66" s="129"/>
      <c r="H66" s="129"/>
      <c r="I66" s="129"/>
      <c r="J66" s="128"/>
      <c r="K66" s="129" t="s">
        <v>119</v>
      </c>
      <c r="L66" s="129"/>
      <c r="M66" s="129"/>
      <c r="N66" s="129"/>
      <c r="O66" s="129"/>
      <c r="P66" s="129"/>
      <c r="Q66" s="129"/>
      <c r="R66" s="129"/>
      <c r="S66" s="129"/>
      <c r="T66" s="129"/>
      <c r="U66" s="129"/>
      <c r="V66" s="129"/>
      <c r="W66" s="129"/>
      <c r="X66" s="129"/>
      <c r="Y66" s="129"/>
      <c r="Z66" s="129"/>
      <c r="AA66" s="129"/>
      <c r="AB66" s="129"/>
      <c r="AC66" s="129"/>
      <c r="AD66" s="129"/>
      <c r="AE66" s="129"/>
      <c r="AF66" s="129"/>
      <c r="AG66" s="130">
        <f>'SO 05 - Přeložka kanalizace'!J32</f>
        <v>0</v>
      </c>
      <c r="AH66" s="128"/>
      <c r="AI66" s="128"/>
      <c r="AJ66" s="128"/>
      <c r="AK66" s="128"/>
      <c r="AL66" s="128"/>
      <c r="AM66" s="128"/>
      <c r="AN66" s="130">
        <f>SUM(AG66,AT66)</f>
        <v>0</v>
      </c>
      <c r="AO66" s="128"/>
      <c r="AP66" s="128"/>
      <c r="AQ66" s="131" t="s">
        <v>88</v>
      </c>
      <c r="AR66" s="68"/>
      <c r="AS66" s="132">
        <v>0</v>
      </c>
      <c r="AT66" s="133">
        <f>ROUND(SUM(AV66:AW66),2)</f>
        <v>0</v>
      </c>
      <c r="AU66" s="134">
        <f>'SO 05 - Přeložka kanalizace'!P93</f>
        <v>0</v>
      </c>
      <c r="AV66" s="133">
        <f>'SO 05 - Přeložka kanalizace'!J35</f>
        <v>0</v>
      </c>
      <c r="AW66" s="133">
        <f>'SO 05 - Přeložka kanalizace'!J36</f>
        <v>0</v>
      </c>
      <c r="AX66" s="133">
        <f>'SO 05 - Přeložka kanalizace'!J37</f>
        <v>0</v>
      </c>
      <c r="AY66" s="133">
        <f>'SO 05 - Přeložka kanalizace'!J38</f>
        <v>0</v>
      </c>
      <c r="AZ66" s="133">
        <f>'SO 05 - Přeložka kanalizace'!F35</f>
        <v>0</v>
      </c>
      <c r="BA66" s="133">
        <f>'SO 05 - Přeložka kanalizace'!F36</f>
        <v>0</v>
      </c>
      <c r="BB66" s="133">
        <f>'SO 05 - Přeložka kanalizace'!F37</f>
        <v>0</v>
      </c>
      <c r="BC66" s="133">
        <f>'SO 05 - Přeložka kanalizace'!F38</f>
        <v>0</v>
      </c>
      <c r="BD66" s="135">
        <f>'SO 05 - Přeložka kanalizace'!F39</f>
        <v>0</v>
      </c>
      <c r="BE66" s="4"/>
      <c r="BT66" s="136" t="s">
        <v>84</v>
      </c>
      <c r="BV66" s="136" t="s">
        <v>77</v>
      </c>
      <c r="BW66" s="136" t="s">
        <v>120</v>
      </c>
      <c r="BX66" s="136" t="s">
        <v>83</v>
      </c>
      <c r="CL66" s="136" t="s">
        <v>19</v>
      </c>
    </row>
    <row r="67" s="4" customFormat="1" ht="16.5" customHeight="1">
      <c r="A67" s="127" t="s">
        <v>85</v>
      </c>
      <c r="B67" s="66"/>
      <c r="C67" s="128"/>
      <c r="D67" s="128"/>
      <c r="E67" s="129" t="s">
        <v>121</v>
      </c>
      <c r="F67" s="129"/>
      <c r="G67" s="129"/>
      <c r="H67" s="129"/>
      <c r="I67" s="129"/>
      <c r="J67" s="128"/>
      <c r="K67" s="129" t="s">
        <v>122</v>
      </c>
      <c r="L67" s="129"/>
      <c r="M67" s="129"/>
      <c r="N67" s="129"/>
      <c r="O67" s="129"/>
      <c r="P67" s="129"/>
      <c r="Q67" s="129"/>
      <c r="R67" s="129"/>
      <c r="S67" s="129"/>
      <c r="T67" s="129"/>
      <c r="U67" s="129"/>
      <c r="V67" s="129"/>
      <c r="W67" s="129"/>
      <c r="X67" s="129"/>
      <c r="Y67" s="129"/>
      <c r="Z67" s="129"/>
      <c r="AA67" s="129"/>
      <c r="AB67" s="129"/>
      <c r="AC67" s="129"/>
      <c r="AD67" s="129"/>
      <c r="AE67" s="129"/>
      <c r="AF67" s="129"/>
      <c r="AG67" s="130">
        <f>'SO 08 - Kanalizační přípojka'!J32</f>
        <v>0</v>
      </c>
      <c r="AH67" s="128"/>
      <c r="AI67" s="128"/>
      <c r="AJ67" s="128"/>
      <c r="AK67" s="128"/>
      <c r="AL67" s="128"/>
      <c r="AM67" s="128"/>
      <c r="AN67" s="130">
        <f>SUM(AG67,AT67)</f>
        <v>0</v>
      </c>
      <c r="AO67" s="128"/>
      <c r="AP67" s="128"/>
      <c r="AQ67" s="131" t="s">
        <v>88</v>
      </c>
      <c r="AR67" s="68"/>
      <c r="AS67" s="132">
        <v>0</v>
      </c>
      <c r="AT67" s="133">
        <f>ROUND(SUM(AV67:AW67),2)</f>
        <v>0</v>
      </c>
      <c r="AU67" s="134">
        <f>'SO 08 - Kanalizační přípojka'!P92</f>
        <v>0</v>
      </c>
      <c r="AV67" s="133">
        <f>'SO 08 - Kanalizační přípojka'!J35</f>
        <v>0</v>
      </c>
      <c r="AW67" s="133">
        <f>'SO 08 - Kanalizační přípojka'!J36</f>
        <v>0</v>
      </c>
      <c r="AX67" s="133">
        <f>'SO 08 - Kanalizační přípojka'!J37</f>
        <v>0</v>
      </c>
      <c r="AY67" s="133">
        <f>'SO 08 - Kanalizační přípojka'!J38</f>
        <v>0</v>
      </c>
      <c r="AZ67" s="133">
        <f>'SO 08 - Kanalizační přípojka'!F35</f>
        <v>0</v>
      </c>
      <c r="BA67" s="133">
        <f>'SO 08 - Kanalizační přípojka'!F36</f>
        <v>0</v>
      </c>
      <c r="BB67" s="133">
        <f>'SO 08 - Kanalizační přípojka'!F37</f>
        <v>0</v>
      </c>
      <c r="BC67" s="133">
        <f>'SO 08 - Kanalizační přípojka'!F38</f>
        <v>0</v>
      </c>
      <c r="BD67" s="135">
        <f>'SO 08 - Kanalizační přípojka'!F39</f>
        <v>0</v>
      </c>
      <c r="BE67" s="4"/>
      <c r="BT67" s="136" t="s">
        <v>84</v>
      </c>
      <c r="BV67" s="136" t="s">
        <v>77</v>
      </c>
      <c r="BW67" s="136" t="s">
        <v>123</v>
      </c>
      <c r="BX67" s="136" t="s">
        <v>83</v>
      </c>
      <c r="CL67" s="136" t="s">
        <v>19</v>
      </c>
    </row>
    <row r="68" s="4" customFormat="1" ht="16.5" customHeight="1">
      <c r="A68" s="127" t="s">
        <v>85</v>
      </c>
      <c r="B68" s="66"/>
      <c r="C68" s="128"/>
      <c r="D68" s="128"/>
      <c r="E68" s="129" t="s">
        <v>124</v>
      </c>
      <c r="F68" s="129"/>
      <c r="G68" s="129"/>
      <c r="H68" s="129"/>
      <c r="I68" s="129"/>
      <c r="J68" s="128"/>
      <c r="K68" s="129" t="s">
        <v>125</v>
      </c>
      <c r="L68" s="129"/>
      <c r="M68" s="129"/>
      <c r="N68" s="129"/>
      <c r="O68" s="129"/>
      <c r="P68" s="129"/>
      <c r="Q68" s="129"/>
      <c r="R68" s="129"/>
      <c r="S68" s="129"/>
      <c r="T68" s="129"/>
      <c r="U68" s="129"/>
      <c r="V68" s="129"/>
      <c r="W68" s="129"/>
      <c r="X68" s="129"/>
      <c r="Y68" s="129"/>
      <c r="Z68" s="129"/>
      <c r="AA68" s="129"/>
      <c r="AB68" s="129"/>
      <c r="AC68" s="129"/>
      <c r="AD68" s="129"/>
      <c r="AE68" s="129"/>
      <c r="AF68" s="129"/>
      <c r="AG68" s="130">
        <f>'SO 09 - Úprava oplocení'!J32</f>
        <v>0</v>
      </c>
      <c r="AH68" s="128"/>
      <c r="AI68" s="128"/>
      <c r="AJ68" s="128"/>
      <c r="AK68" s="128"/>
      <c r="AL68" s="128"/>
      <c r="AM68" s="128"/>
      <c r="AN68" s="130">
        <f>SUM(AG68,AT68)</f>
        <v>0</v>
      </c>
      <c r="AO68" s="128"/>
      <c r="AP68" s="128"/>
      <c r="AQ68" s="131" t="s">
        <v>88</v>
      </c>
      <c r="AR68" s="68"/>
      <c r="AS68" s="132">
        <v>0</v>
      </c>
      <c r="AT68" s="133">
        <f>ROUND(SUM(AV68:AW68),2)</f>
        <v>0</v>
      </c>
      <c r="AU68" s="134">
        <f>'SO 09 - Úprava oplocení'!P93</f>
        <v>0</v>
      </c>
      <c r="AV68" s="133">
        <f>'SO 09 - Úprava oplocení'!J35</f>
        <v>0</v>
      </c>
      <c r="AW68" s="133">
        <f>'SO 09 - Úprava oplocení'!J36</f>
        <v>0</v>
      </c>
      <c r="AX68" s="133">
        <f>'SO 09 - Úprava oplocení'!J37</f>
        <v>0</v>
      </c>
      <c r="AY68" s="133">
        <f>'SO 09 - Úprava oplocení'!J38</f>
        <v>0</v>
      </c>
      <c r="AZ68" s="133">
        <f>'SO 09 - Úprava oplocení'!F35</f>
        <v>0</v>
      </c>
      <c r="BA68" s="133">
        <f>'SO 09 - Úprava oplocení'!F36</f>
        <v>0</v>
      </c>
      <c r="BB68" s="133">
        <f>'SO 09 - Úprava oplocení'!F37</f>
        <v>0</v>
      </c>
      <c r="BC68" s="133">
        <f>'SO 09 - Úprava oplocení'!F38</f>
        <v>0</v>
      </c>
      <c r="BD68" s="135">
        <f>'SO 09 - Úprava oplocení'!F39</f>
        <v>0</v>
      </c>
      <c r="BE68" s="4"/>
      <c r="BT68" s="136" t="s">
        <v>84</v>
      </c>
      <c r="BV68" s="136" t="s">
        <v>77</v>
      </c>
      <c r="BW68" s="136" t="s">
        <v>126</v>
      </c>
      <c r="BX68" s="136" t="s">
        <v>83</v>
      </c>
      <c r="CL68" s="136" t="s">
        <v>19</v>
      </c>
    </row>
    <row r="69" s="4" customFormat="1" ht="16.5" customHeight="1">
      <c r="A69" s="127" t="s">
        <v>85</v>
      </c>
      <c r="B69" s="66"/>
      <c r="C69" s="128"/>
      <c r="D69" s="128"/>
      <c r="E69" s="129" t="s">
        <v>127</v>
      </c>
      <c r="F69" s="129"/>
      <c r="G69" s="129"/>
      <c r="H69" s="129"/>
      <c r="I69" s="129"/>
      <c r="J69" s="128"/>
      <c r="K69" s="129" t="s">
        <v>128</v>
      </c>
      <c r="L69" s="129"/>
      <c r="M69" s="129"/>
      <c r="N69" s="129"/>
      <c r="O69" s="129"/>
      <c r="P69" s="129"/>
      <c r="Q69" s="129"/>
      <c r="R69" s="129"/>
      <c r="S69" s="129"/>
      <c r="T69" s="129"/>
      <c r="U69" s="129"/>
      <c r="V69" s="129"/>
      <c r="W69" s="129"/>
      <c r="X69" s="129"/>
      <c r="Y69" s="129"/>
      <c r="Z69" s="129"/>
      <c r="AA69" s="129"/>
      <c r="AB69" s="129"/>
      <c r="AC69" s="129"/>
      <c r="AD69" s="129"/>
      <c r="AE69" s="129"/>
      <c r="AF69" s="129"/>
      <c r="AG69" s="130">
        <f>'SO 10 - Sadové úpravy'!J32</f>
        <v>0</v>
      </c>
      <c r="AH69" s="128"/>
      <c r="AI69" s="128"/>
      <c r="AJ69" s="128"/>
      <c r="AK69" s="128"/>
      <c r="AL69" s="128"/>
      <c r="AM69" s="128"/>
      <c r="AN69" s="130">
        <f>SUM(AG69,AT69)</f>
        <v>0</v>
      </c>
      <c r="AO69" s="128"/>
      <c r="AP69" s="128"/>
      <c r="AQ69" s="131" t="s">
        <v>88</v>
      </c>
      <c r="AR69" s="68"/>
      <c r="AS69" s="132">
        <v>0</v>
      </c>
      <c r="AT69" s="133">
        <f>ROUND(SUM(AV69:AW69),2)</f>
        <v>0</v>
      </c>
      <c r="AU69" s="134">
        <f>'SO 10 - Sadové úpravy'!P90</f>
        <v>0</v>
      </c>
      <c r="AV69" s="133">
        <f>'SO 10 - Sadové úpravy'!J35</f>
        <v>0</v>
      </c>
      <c r="AW69" s="133">
        <f>'SO 10 - Sadové úpravy'!J36</f>
        <v>0</v>
      </c>
      <c r="AX69" s="133">
        <f>'SO 10 - Sadové úpravy'!J37</f>
        <v>0</v>
      </c>
      <c r="AY69" s="133">
        <f>'SO 10 - Sadové úpravy'!J38</f>
        <v>0</v>
      </c>
      <c r="AZ69" s="133">
        <f>'SO 10 - Sadové úpravy'!F35</f>
        <v>0</v>
      </c>
      <c r="BA69" s="133">
        <f>'SO 10 - Sadové úpravy'!F36</f>
        <v>0</v>
      </c>
      <c r="BB69" s="133">
        <f>'SO 10 - Sadové úpravy'!F37</f>
        <v>0</v>
      </c>
      <c r="BC69" s="133">
        <f>'SO 10 - Sadové úpravy'!F38</f>
        <v>0</v>
      </c>
      <c r="BD69" s="135">
        <f>'SO 10 - Sadové úpravy'!F39</f>
        <v>0</v>
      </c>
      <c r="BE69" s="4"/>
      <c r="BT69" s="136" t="s">
        <v>84</v>
      </c>
      <c r="BV69" s="136" t="s">
        <v>77</v>
      </c>
      <c r="BW69" s="136" t="s">
        <v>129</v>
      </c>
      <c r="BX69" s="136" t="s">
        <v>83</v>
      </c>
      <c r="CL69" s="136" t="s">
        <v>19</v>
      </c>
    </row>
    <row r="70" s="4" customFormat="1" ht="16.5" customHeight="1">
      <c r="A70" s="127" t="s">
        <v>85</v>
      </c>
      <c r="B70" s="66"/>
      <c r="C70" s="128"/>
      <c r="D70" s="128"/>
      <c r="E70" s="129" t="s">
        <v>130</v>
      </c>
      <c r="F70" s="129"/>
      <c r="G70" s="129"/>
      <c r="H70" s="129"/>
      <c r="I70" s="129"/>
      <c r="J70" s="128"/>
      <c r="K70" s="129" t="s">
        <v>131</v>
      </c>
      <c r="L70" s="129"/>
      <c r="M70" s="129"/>
      <c r="N70" s="129"/>
      <c r="O70" s="129"/>
      <c r="P70" s="129"/>
      <c r="Q70" s="129"/>
      <c r="R70" s="129"/>
      <c r="S70" s="129"/>
      <c r="T70" s="129"/>
      <c r="U70" s="129"/>
      <c r="V70" s="129"/>
      <c r="W70" s="129"/>
      <c r="X70" s="129"/>
      <c r="Y70" s="129"/>
      <c r="Z70" s="129"/>
      <c r="AA70" s="129"/>
      <c r="AB70" s="129"/>
      <c r="AC70" s="129"/>
      <c r="AD70" s="129"/>
      <c r="AE70" s="129"/>
      <c r="AF70" s="129"/>
      <c r="AG70" s="130">
        <f>'SO 11 - Areálové osvětlení'!J32</f>
        <v>0</v>
      </c>
      <c r="AH70" s="128"/>
      <c r="AI70" s="128"/>
      <c r="AJ70" s="128"/>
      <c r="AK70" s="128"/>
      <c r="AL70" s="128"/>
      <c r="AM70" s="128"/>
      <c r="AN70" s="130">
        <f>SUM(AG70,AT70)</f>
        <v>0</v>
      </c>
      <c r="AO70" s="128"/>
      <c r="AP70" s="128"/>
      <c r="AQ70" s="131" t="s">
        <v>88</v>
      </c>
      <c r="AR70" s="68"/>
      <c r="AS70" s="132">
        <v>0</v>
      </c>
      <c r="AT70" s="133">
        <f>ROUND(SUM(AV70:AW70),2)</f>
        <v>0</v>
      </c>
      <c r="AU70" s="134">
        <f>'SO 11 - Areálové osvětlení'!P90</f>
        <v>0</v>
      </c>
      <c r="AV70" s="133">
        <f>'SO 11 - Areálové osvětlení'!J35</f>
        <v>0</v>
      </c>
      <c r="AW70" s="133">
        <f>'SO 11 - Areálové osvětlení'!J36</f>
        <v>0</v>
      </c>
      <c r="AX70" s="133">
        <f>'SO 11 - Areálové osvětlení'!J37</f>
        <v>0</v>
      </c>
      <c r="AY70" s="133">
        <f>'SO 11 - Areálové osvětlení'!J38</f>
        <v>0</v>
      </c>
      <c r="AZ70" s="133">
        <f>'SO 11 - Areálové osvětlení'!F35</f>
        <v>0</v>
      </c>
      <c r="BA70" s="133">
        <f>'SO 11 - Areálové osvětlení'!F36</f>
        <v>0</v>
      </c>
      <c r="BB70" s="133">
        <f>'SO 11 - Areálové osvětlení'!F37</f>
        <v>0</v>
      </c>
      <c r="BC70" s="133">
        <f>'SO 11 - Areálové osvětlení'!F38</f>
        <v>0</v>
      </c>
      <c r="BD70" s="135">
        <f>'SO 11 - Areálové osvětlení'!F39</f>
        <v>0</v>
      </c>
      <c r="BE70" s="4"/>
      <c r="BT70" s="136" t="s">
        <v>84</v>
      </c>
      <c r="BV70" s="136" t="s">
        <v>77</v>
      </c>
      <c r="BW70" s="136" t="s">
        <v>132</v>
      </c>
      <c r="BX70" s="136" t="s">
        <v>83</v>
      </c>
      <c r="CL70" s="136" t="s">
        <v>19</v>
      </c>
    </row>
    <row r="71" s="4" customFormat="1" ht="16.5" customHeight="1">
      <c r="A71" s="127" t="s">
        <v>85</v>
      </c>
      <c r="B71" s="66"/>
      <c r="C71" s="128"/>
      <c r="D71" s="128"/>
      <c r="E71" s="129" t="s">
        <v>133</v>
      </c>
      <c r="F71" s="129"/>
      <c r="G71" s="129"/>
      <c r="H71" s="129"/>
      <c r="I71" s="129"/>
      <c r="J71" s="128"/>
      <c r="K71" s="129" t="s">
        <v>134</v>
      </c>
      <c r="L71" s="129"/>
      <c r="M71" s="129"/>
      <c r="N71" s="129"/>
      <c r="O71" s="129"/>
      <c r="P71" s="129"/>
      <c r="Q71" s="129"/>
      <c r="R71" s="129"/>
      <c r="S71" s="129"/>
      <c r="T71" s="129"/>
      <c r="U71" s="129"/>
      <c r="V71" s="129"/>
      <c r="W71" s="129"/>
      <c r="X71" s="129"/>
      <c r="Y71" s="129"/>
      <c r="Z71" s="129"/>
      <c r="AA71" s="129"/>
      <c r="AB71" s="129"/>
      <c r="AC71" s="129"/>
      <c r="AD71" s="129"/>
      <c r="AE71" s="129"/>
      <c r="AF71" s="129"/>
      <c r="AG71" s="130">
        <f>'SO 12 - Nakládání s děšťo...'!J32</f>
        <v>0</v>
      </c>
      <c r="AH71" s="128"/>
      <c r="AI71" s="128"/>
      <c r="AJ71" s="128"/>
      <c r="AK71" s="128"/>
      <c r="AL71" s="128"/>
      <c r="AM71" s="128"/>
      <c r="AN71" s="130">
        <f>SUM(AG71,AT71)</f>
        <v>0</v>
      </c>
      <c r="AO71" s="128"/>
      <c r="AP71" s="128"/>
      <c r="AQ71" s="131" t="s">
        <v>88</v>
      </c>
      <c r="AR71" s="68"/>
      <c r="AS71" s="132">
        <v>0</v>
      </c>
      <c r="AT71" s="133">
        <f>ROUND(SUM(AV71:AW71),2)</f>
        <v>0</v>
      </c>
      <c r="AU71" s="134">
        <f>'SO 12 - Nakládání s děšťo...'!P96</f>
        <v>0</v>
      </c>
      <c r="AV71" s="133">
        <f>'SO 12 - Nakládání s děšťo...'!J35</f>
        <v>0</v>
      </c>
      <c r="AW71" s="133">
        <f>'SO 12 - Nakládání s děšťo...'!J36</f>
        <v>0</v>
      </c>
      <c r="AX71" s="133">
        <f>'SO 12 - Nakládání s děšťo...'!J37</f>
        <v>0</v>
      </c>
      <c r="AY71" s="133">
        <f>'SO 12 - Nakládání s děšťo...'!J38</f>
        <v>0</v>
      </c>
      <c r="AZ71" s="133">
        <f>'SO 12 - Nakládání s děšťo...'!F35</f>
        <v>0</v>
      </c>
      <c r="BA71" s="133">
        <f>'SO 12 - Nakládání s děšťo...'!F36</f>
        <v>0</v>
      </c>
      <c r="BB71" s="133">
        <f>'SO 12 - Nakládání s děšťo...'!F37</f>
        <v>0</v>
      </c>
      <c r="BC71" s="133">
        <f>'SO 12 - Nakládání s děšťo...'!F38</f>
        <v>0</v>
      </c>
      <c r="BD71" s="135">
        <f>'SO 12 - Nakládání s děšťo...'!F39</f>
        <v>0</v>
      </c>
      <c r="BE71" s="4"/>
      <c r="BT71" s="136" t="s">
        <v>84</v>
      </c>
      <c r="BV71" s="136" t="s">
        <v>77</v>
      </c>
      <c r="BW71" s="136" t="s">
        <v>135</v>
      </c>
      <c r="BX71" s="136" t="s">
        <v>83</v>
      </c>
      <c r="CL71" s="136" t="s">
        <v>19</v>
      </c>
    </row>
    <row r="72" s="7" customFormat="1" ht="16.5" customHeight="1">
      <c r="A72" s="127" t="s">
        <v>85</v>
      </c>
      <c r="B72" s="114"/>
      <c r="C72" s="115"/>
      <c r="D72" s="116" t="s">
        <v>136</v>
      </c>
      <c r="E72" s="116"/>
      <c r="F72" s="116"/>
      <c r="G72" s="116"/>
      <c r="H72" s="116"/>
      <c r="I72" s="117"/>
      <c r="J72" s="116" t="s">
        <v>137</v>
      </c>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9">
        <f>'VON - Vedlejší a ostatní ...'!J30</f>
        <v>0</v>
      </c>
      <c r="AH72" s="117"/>
      <c r="AI72" s="117"/>
      <c r="AJ72" s="117"/>
      <c r="AK72" s="117"/>
      <c r="AL72" s="117"/>
      <c r="AM72" s="117"/>
      <c r="AN72" s="119">
        <f>SUM(AG72,AT72)</f>
        <v>0</v>
      </c>
      <c r="AO72" s="117"/>
      <c r="AP72" s="117"/>
      <c r="AQ72" s="120" t="s">
        <v>136</v>
      </c>
      <c r="AR72" s="121"/>
      <c r="AS72" s="138">
        <v>0</v>
      </c>
      <c r="AT72" s="139">
        <f>ROUND(SUM(AV72:AW72),2)</f>
        <v>0</v>
      </c>
      <c r="AU72" s="140">
        <f>'VON - Vedlejší a ostatní ...'!P87</f>
        <v>0</v>
      </c>
      <c r="AV72" s="139">
        <f>'VON - Vedlejší a ostatní ...'!J33</f>
        <v>0</v>
      </c>
      <c r="AW72" s="139">
        <f>'VON - Vedlejší a ostatní ...'!J34</f>
        <v>0</v>
      </c>
      <c r="AX72" s="139">
        <f>'VON - Vedlejší a ostatní ...'!J35</f>
        <v>0</v>
      </c>
      <c r="AY72" s="139">
        <f>'VON - Vedlejší a ostatní ...'!J36</f>
        <v>0</v>
      </c>
      <c r="AZ72" s="139">
        <f>'VON - Vedlejší a ostatní ...'!F33</f>
        <v>0</v>
      </c>
      <c r="BA72" s="139">
        <f>'VON - Vedlejší a ostatní ...'!F34</f>
        <v>0</v>
      </c>
      <c r="BB72" s="139">
        <f>'VON - Vedlejší a ostatní ...'!F35</f>
        <v>0</v>
      </c>
      <c r="BC72" s="139">
        <f>'VON - Vedlejší a ostatní ...'!F36</f>
        <v>0</v>
      </c>
      <c r="BD72" s="141">
        <f>'VON - Vedlejší a ostatní ...'!F37</f>
        <v>0</v>
      </c>
      <c r="BE72" s="7"/>
      <c r="BT72" s="126" t="s">
        <v>82</v>
      </c>
      <c r="BV72" s="126" t="s">
        <v>77</v>
      </c>
      <c r="BW72" s="126" t="s">
        <v>138</v>
      </c>
      <c r="BX72" s="126" t="s">
        <v>5</v>
      </c>
      <c r="CL72" s="126" t="s">
        <v>19</v>
      </c>
      <c r="CM72" s="126" t="s">
        <v>84</v>
      </c>
    </row>
    <row r="73" s="2" customFormat="1" ht="30" customHeight="1">
      <c r="A73" s="41"/>
      <c r="B73" s="42"/>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7"/>
      <c r="AS73" s="41"/>
      <c r="AT73" s="41"/>
      <c r="AU73" s="41"/>
      <c r="AV73" s="41"/>
      <c r="AW73" s="41"/>
      <c r="AX73" s="41"/>
      <c r="AY73" s="41"/>
      <c r="AZ73" s="41"/>
      <c r="BA73" s="41"/>
      <c r="BB73" s="41"/>
      <c r="BC73" s="41"/>
      <c r="BD73" s="41"/>
      <c r="BE73" s="41"/>
    </row>
    <row r="74" s="2" customFormat="1" ht="6.96" customHeight="1">
      <c r="A74" s="41"/>
      <c r="B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47"/>
      <c r="AS74" s="41"/>
      <c r="AT74" s="41"/>
      <c r="AU74" s="41"/>
      <c r="AV74" s="41"/>
      <c r="AW74" s="41"/>
      <c r="AX74" s="41"/>
      <c r="AY74" s="41"/>
      <c r="AZ74" s="41"/>
      <c r="BA74" s="41"/>
      <c r="BB74" s="41"/>
      <c r="BC74" s="41"/>
      <c r="BD74" s="41"/>
      <c r="BE74" s="41"/>
    </row>
  </sheetData>
  <sheetProtection sheet="1" formatColumns="0" formatRows="0" objects="1" scenarios="1" spinCount="100000" saltValue="vtMjuEJ+UEUCQCRjZYVpE5Y5LmS5Vk9ggz0VUt2L91evRoN/9PyaC8HQLqdbxFrBHLSAOtyfIrkvULzdYjHt+Q==" hashValue="9MtJdFPqSTroGKlU6/+wkDyMlpKG2NERCLwdNthLnyoVcYkFW+qlnhbWTKWju09V2QXTzo2SDsoeDI8+VzSsJA==" algorithmName="SHA-512" password="CBFB"/>
  <mergeCells count="110">
    <mergeCell ref="C52:G52"/>
    <mergeCell ref="D55:H55"/>
    <mergeCell ref="E57:I57"/>
    <mergeCell ref="E56:I56"/>
    <mergeCell ref="F64:J64"/>
    <mergeCell ref="F63:J63"/>
    <mergeCell ref="F62:J62"/>
    <mergeCell ref="F58:J58"/>
    <mergeCell ref="F61:J61"/>
    <mergeCell ref="F60:J60"/>
    <mergeCell ref="F59:J59"/>
    <mergeCell ref="I52:AF52"/>
    <mergeCell ref="J55:AF55"/>
    <mergeCell ref="K57:AF57"/>
    <mergeCell ref="K56:AF56"/>
    <mergeCell ref="L59:AF59"/>
    <mergeCell ref="L60:AF60"/>
    <mergeCell ref="L61:AF61"/>
    <mergeCell ref="L62:AF62"/>
    <mergeCell ref="L63:AF63"/>
    <mergeCell ref="L58:AF58"/>
    <mergeCell ref="L45:AO45"/>
    <mergeCell ref="L64:AF64"/>
    <mergeCell ref="E65:I65"/>
    <mergeCell ref="K65:AF65"/>
    <mergeCell ref="E66:I66"/>
    <mergeCell ref="K66:AF66"/>
    <mergeCell ref="E67:I67"/>
    <mergeCell ref="K67:AF67"/>
    <mergeCell ref="E68:I68"/>
    <mergeCell ref="K68:AF68"/>
    <mergeCell ref="E69:I69"/>
    <mergeCell ref="K69:AF69"/>
    <mergeCell ref="E70:I70"/>
    <mergeCell ref="K70:AF70"/>
    <mergeCell ref="E71:I71"/>
    <mergeCell ref="K71:AF71"/>
    <mergeCell ref="D72:H72"/>
    <mergeCell ref="J72:AF72"/>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57:AM57"/>
    <mergeCell ref="AG63:AM63"/>
    <mergeCell ref="AG62:AM62"/>
    <mergeCell ref="AG52:AM52"/>
    <mergeCell ref="AG61:AM61"/>
    <mergeCell ref="AG60:AM60"/>
    <mergeCell ref="AG55:AM55"/>
    <mergeCell ref="AG64:AM64"/>
    <mergeCell ref="AG56:AM56"/>
    <mergeCell ref="AG59:AM59"/>
    <mergeCell ref="AG58:AM58"/>
    <mergeCell ref="AM50:AP50"/>
    <mergeCell ref="AM49:AP49"/>
    <mergeCell ref="AM47:AN47"/>
    <mergeCell ref="AN59:AP59"/>
    <mergeCell ref="AN57:AP57"/>
    <mergeCell ref="AN58:AP58"/>
    <mergeCell ref="AN61:AP61"/>
    <mergeCell ref="AN62:AP62"/>
    <mergeCell ref="AN55:AP55"/>
    <mergeCell ref="AN52:AP52"/>
    <mergeCell ref="AN56:AP56"/>
    <mergeCell ref="AN63:AP63"/>
    <mergeCell ref="AN64:AP64"/>
    <mergeCell ref="AN60:AP60"/>
    <mergeCell ref="AS49:AT51"/>
    <mergeCell ref="AN65:AP65"/>
    <mergeCell ref="AG65:AM65"/>
    <mergeCell ref="AN66:AP66"/>
    <mergeCell ref="AG66:AM66"/>
    <mergeCell ref="AN67:AP67"/>
    <mergeCell ref="AG67:AM67"/>
    <mergeCell ref="AN68:AP68"/>
    <mergeCell ref="AG68:AM68"/>
    <mergeCell ref="AN69:AP69"/>
    <mergeCell ref="AG69:AM69"/>
    <mergeCell ref="AN70:AP70"/>
    <mergeCell ref="AG70:AM70"/>
    <mergeCell ref="AN71:AP71"/>
    <mergeCell ref="AG71:AM71"/>
    <mergeCell ref="AN72:AP72"/>
    <mergeCell ref="AG72:AM72"/>
    <mergeCell ref="AN54:AP54"/>
  </mergeCells>
  <hyperlinks>
    <hyperlink ref="A56" location="'SO 01 - Příprava území'!C2" display="/"/>
    <hyperlink ref="A58" location="'SO 02.1 - Architektonicko...'!C2" display="/"/>
    <hyperlink ref="A59" location="'SO 02.4 - ZTI'!C2" display="/"/>
    <hyperlink ref="A60" location="'SO 02.5 - VZT'!C2" display="/"/>
    <hyperlink ref="A61" location="'SO 02.6 - ÚT'!C2" display="/"/>
    <hyperlink ref="A62" location="'SO 02.7.1 - Silnoproud'!C2" display="/"/>
    <hyperlink ref="A63" location="'SO 02.7.2 - Slaboproud'!C2" display="/"/>
    <hyperlink ref="A64" location="'SO 02.7.3 - MaR'!C2" display="/"/>
    <hyperlink ref="A65" location="'SO 03 - Zpevněné plochy'!C2" display="/"/>
    <hyperlink ref="A66" location="'SO 05 - Přeložka kanalizace'!C2" display="/"/>
    <hyperlink ref="A67" location="'SO 08 - Kanalizační přípojka'!C2" display="/"/>
    <hyperlink ref="A68" location="'SO 09 - Úprava oplocení'!C2" display="/"/>
    <hyperlink ref="A69" location="'SO 10 - Sadové úpravy'!C2" display="/"/>
    <hyperlink ref="A70" location="'SO 11 - Areálové osvětlení'!C2" display="/"/>
    <hyperlink ref="A71" location="'SO 12 - Nakládání s děšťo...'!C2" display="/"/>
    <hyperlink ref="A72" location="'VON - Vedlejší a ostatní ...'!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117</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5436</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ROUND(J92,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ROUND((SUM(BE92:BE205)),  2)</f>
        <v>0</v>
      </c>
      <c r="G35" s="41"/>
      <c r="H35" s="41"/>
      <c r="I35" s="161">
        <v>0.20999999999999999</v>
      </c>
      <c r="J35" s="160">
        <f>ROUND(((SUM(BE92:BE205))*I35),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ROUND((SUM(BF92:BF205)),  2)</f>
        <v>0</v>
      </c>
      <c r="G36" s="41"/>
      <c r="H36" s="41"/>
      <c r="I36" s="161">
        <v>0.12</v>
      </c>
      <c r="J36" s="160">
        <f>ROUND(((SUM(BF92:BF205))*I36),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ROUND((SUM(BG92:BG205)),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ROUND((SUM(BH92:BH205)),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ROUND((SUM(BI92:BI205)),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03 - Zpevněné plochy</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J92</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J94</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388</v>
      </c>
      <c r="E66" s="186"/>
      <c r="F66" s="186"/>
      <c r="G66" s="186"/>
      <c r="H66" s="186"/>
      <c r="I66" s="186"/>
      <c r="J66" s="187">
        <f>J109</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5437</v>
      </c>
      <c r="E67" s="186"/>
      <c r="F67" s="186"/>
      <c r="G67" s="186"/>
      <c r="H67" s="186"/>
      <c r="I67" s="186"/>
      <c r="J67" s="187">
        <f>J117</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389</v>
      </c>
      <c r="E68" s="186"/>
      <c r="F68" s="186"/>
      <c r="G68" s="186"/>
      <c r="H68" s="186"/>
      <c r="I68" s="186"/>
      <c r="J68" s="187">
        <f>J163</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J170</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154</v>
      </c>
      <c r="E70" s="186"/>
      <c r="F70" s="186"/>
      <c r="G70" s="186"/>
      <c r="H70" s="186"/>
      <c r="I70" s="186"/>
      <c r="J70" s="187">
        <f>J202</f>
        <v>0</v>
      </c>
      <c r="K70" s="128"/>
      <c r="L70" s="188"/>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8"/>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8"/>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8"/>
      <c r="S76" s="41"/>
      <c r="T76" s="41"/>
      <c r="U76" s="41"/>
      <c r="V76" s="41"/>
      <c r="W76" s="41"/>
      <c r="X76" s="41"/>
      <c r="Y76" s="41"/>
      <c r="Z76" s="41"/>
      <c r="AA76" s="41"/>
      <c r="AB76" s="41"/>
      <c r="AC76" s="41"/>
      <c r="AD76" s="41"/>
      <c r="AE76" s="41"/>
    </row>
    <row r="77" s="2" customFormat="1" ht="24.96" customHeight="1">
      <c r="A77" s="41"/>
      <c r="B77" s="42"/>
      <c r="C77" s="26" t="s">
        <v>155</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6.5" customHeight="1">
      <c r="A80" s="41"/>
      <c r="B80" s="42"/>
      <c r="C80" s="43"/>
      <c r="D80" s="43"/>
      <c r="E80" s="173" t="str">
        <f>E7</f>
        <v>Základní a mateřská škola Petra Strozziho</v>
      </c>
      <c r="F80" s="35"/>
      <c r="G80" s="35"/>
      <c r="H80" s="35"/>
      <c r="I80" s="43"/>
      <c r="J80" s="43"/>
      <c r="K80" s="43"/>
      <c r="L80" s="148"/>
      <c r="S80" s="41"/>
      <c r="T80" s="41"/>
      <c r="U80" s="41"/>
      <c r="V80" s="41"/>
      <c r="W80" s="41"/>
      <c r="X80" s="41"/>
      <c r="Y80" s="41"/>
      <c r="Z80" s="41"/>
      <c r="AA80" s="41"/>
      <c r="AB80" s="41"/>
      <c r="AC80" s="41"/>
      <c r="AD80" s="41"/>
      <c r="AE80" s="41"/>
    </row>
    <row r="81" s="1" customFormat="1" ht="12" customHeight="1">
      <c r="B81" s="24"/>
      <c r="C81" s="35" t="s">
        <v>140</v>
      </c>
      <c r="D81" s="25"/>
      <c r="E81" s="25"/>
      <c r="F81" s="25"/>
      <c r="G81" s="25"/>
      <c r="H81" s="25"/>
      <c r="I81" s="25"/>
      <c r="J81" s="25"/>
      <c r="K81" s="25"/>
      <c r="L81" s="23"/>
    </row>
    <row r="82" s="2" customFormat="1" ht="16.5" customHeight="1">
      <c r="A82" s="41"/>
      <c r="B82" s="42"/>
      <c r="C82" s="43"/>
      <c r="D82" s="43"/>
      <c r="E82" s="173" t="s">
        <v>141</v>
      </c>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142</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72" t="str">
        <f>E11</f>
        <v>SO 03 - Zpevněné plochy</v>
      </c>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Praha 8</v>
      </c>
      <c r="G86" s="43"/>
      <c r="H86" s="43"/>
      <c r="I86" s="35" t="s">
        <v>23</v>
      </c>
      <c r="J86" s="75" t="str">
        <f>IF(J14="","",J14)</f>
        <v>1. 10. 2025</v>
      </c>
      <c r="K86" s="43"/>
      <c r="L86" s="148"/>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25.65" customHeight="1">
      <c r="A88" s="41"/>
      <c r="B88" s="42"/>
      <c r="C88" s="35" t="s">
        <v>25</v>
      </c>
      <c r="D88" s="43"/>
      <c r="E88" s="43"/>
      <c r="F88" s="30" t="str">
        <f>E17</f>
        <v>Servisní středisko MČ Praha 8</v>
      </c>
      <c r="G88" s="43"/>
      <c r="H88" s="43"/>
      <c r="I88" s="35" t="s">
        <v>33</v>
      </c>
      <c r="J88" s="39" t="str">
        <f>E23</f>
        <v>d plus projektová a inženýrská a.s.</v>
      </c>
      <c r="K88" s="43"/>
      <c r="L88" s="148"/>
      <c r="S88" s="41"/>
      <c r="T88" s="41"/>
      <c r="U88" s="41"/>
      <c r="V88" s="41"/>
      <c r="W88" s="41"/>
      <c r="X88" s="41"/>
      <c r="Y88" s="41"/>
      <c r="Z88" s="41"/>
      <c r="AA88" s="41"/>
      <c r="AB88" s="41"/>
      <c r="AC88" s="41"/>
      <c r="AD88" s="41"/>
      <c r="AE88" s="41"/>
    </row>
    <row r="89" s="2" customFormat="1" ht="25.65" customHeight="1">
      <c r="A89" s="41"/>
      <c r="B89" s="42"/>
      <c r="C89" s="35" t="s">
        <v>31</v>
      </c>
      <c r="D89" s="43"/>
      <c r="E89" s="43"/>
      <c r="F89" s="30" t="str">
        <f>IF(E20="","",E20)</f>
        <v>Vyplň údaj</v>
      </c>
      <c r="G89" s="43"/>
      <c r="H89" s="43"/>
      <c r="I89" s="35" t="s">
        <v>38</v>
      </c>
      <c r="J89" s="39" t="str">
        <f>E26</f>
        <v>d plus projektová a inženýrská a.s.</v>
      </c>
      <c r="K89" s="43"/>
      <c r="L89" s="148"/>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11" customFormat="1" ht="29.28" customHeight="1">
      <c r="A91" s="189"/>
      <c r="B91" s="190"/>
      <c r="C91" s="191" t="s">
        <v>156</v>
      </c>
      <c r="D91" s="192" t="s">
        <v>60</v>
      </c>
      <c r="E91" s="192" t="s">
        <v>56</v>
      </c>
      <c r="F91" s="192" t="s">
        <v>57</v>
      </c>
      <c r="G91" s="192" t="s">
        <v>157</v>
      </c>
      <c r="H91" s="192" t="s">
        <v>158</v>
      </c>
      <c r="I91" s="192" t="s">
        <v>159</v>
      </c>
      <c r="J91" s="192" t="s">
        <v>147</v>
      </c>
      <c r="K91" s="193" t="s">
        <v>160</v>
      </c>
      <c r="L91" s="194"/>
      <c r="M91" s="95" t="s">
        <v>19</v>
      </c>
      <c r="N91" s="96" t="s">
        <v>45</v>
      </c>
      <c r="O91" s="96" t="s">
        <v>161</v>
      </c>
      <c r="P91" s="96" t="s">
        <v>162</v>
      </c>
      <c r="Q91" s="96" t="s">
        <v>163</v>
      </c>
      <c r="R91" s="96" t="s">
        <v>164</v>
      </c>
      <c r="S91" s="96" t="s">
        <v>165</v>
      </c>
      <c r="T91" s="97" t="s">
        <v>166</v>
      </c>
      <c r="U91" s="189"/>
      <c r="V91" s="189"/>
      <c r="W91" s="189"/>
      <c r="X91" s="189"/>
      <c r="Y91" s="189"/>
      <c r="Z91" s="189"/>
      <c r="AA91" s="189"/>
      <c r="AB91" s="189"/>
      <c r="AC91" s="189"/>
      <c r="AD91" s="189"/>
      <c r="AE91" s="189"/>
    </row>
    <row r="92" s="2" customFormat="1" ht="22.8" customHeight="1">
      <c r="A92" s="41"/>
      <c r="B92" s="42"/>
      <c r="C92" s="102" t="s">
        <v>167</v>
      </c>
      <c r="D92" s="43"/>
      <c r="E92" s="43"/>
      <c r="F92" s="43"/>
      <c r="G92" s="43"/>
      <c r="H92" s="43"/>
      <c r="I92" s="43"/>
      <c r="J92" s="195">
        <f>BK92</f>
        <v>0</v>
      </c>
      <c r="K92" s="43"/>
      <c r="L92" s="47"/>
      <c r="M92" s="98"/>
      <c r="N92" s="196"/>
      <c r="O92" s="99"/>
      <c r="P92" s="197">
        <f>P93</f>
        <v>0</v>
      </c>
      <c r="Q92" s="99"/>
      <c r="R92" s="197">
        <f>R93</f>
        <v>138.56698108000001</v>
      </c>
      <c r="S92" s="99"/>
      <c r="T92" s="198">
        <f>T93</f>
        <v>0</v>
      </c>
      <c r="U92" s="41"/>
      <c r="V92" s="41"/>
      <c r="W92" s="41"/>
      <c r="X92" s="41"/>
      <c r="Y92" s="41"/>
      <c r="Z92" s="41"/>
      <c r="AA92" s="41"/>
      <c r="AB92" s="41"/>
      <c r="AC92" s="41"/>
      <c r="AD92" s="41"/>
      <c r="AE92" s="41"/>
      <c r="AT92" s="20" t="s">
        <v>74</v>
      </c>
      <c r="AU92" s="20" t="s">
        <v>148</v>
      </c>
      <c r="BK92" s="199">
        <f>BK93</f>
        <v>0</v>
      </c>
    </row>
    <row r="93" s="12" customFormat="1" ht="25.92" customHeight="1">
      <c r="A93" s="12"/>
      <c r="B93" s="200"/>
      <c r="C93" s="201"/>
      <c r="D93" s="202" t="s">
        <v>74</v>
      </c>
      <c r="E93" s="203" t="s">
        <v>168</v>
      </c>
      <c r="F93" s="203" t="s">
        <v>169</v>
      </c>
      <c r="G93" s="201"/>
      <c r="H93" s="201"/>
      <c r="I93" s="204"/>
      <c r="J93" s="205">
        <f>BK93</f>
        <v>0</v>
      </c>
      <c r="K93" s="201"/>
      <c r="L93" s="206"/>
      <c r="M93" s="207"/>
      <c r="N93" s="208"/>
      <c r="O93" s="208"/>
      <c r="P93" s="209">
        <f>P94+P109+P117+P163+P170+P202</f>
        <v>0</v>
      </c>
      <c r="Q93" s="208"/>
      <c r="R93" s="209">
        <f>R94+R109+R117+R163+R170+R202</f>
        <v>138.56698108000001</v>
      </c>
      <c r="S93" s="208"/>
      <c r="T93" s="210">
        <f>T94+T109+T117+T163+T170+T202</f>
        <v>0</v>
      </c>
      <c r="U93" s="12"/>
      <c r="V93" s="12"/>
      <c r="W93" s="12"/>
      <c r="X93" s="12"/>
      <c r="Y93" s="12"/>
      <c r="Z93" s="12"/>
      <c r="AA93" s="12"/>
      <c r="AB93" s="12"/>
      <c r="AC93" s="12"/>
      <c r="AD93" s="12"/>
      <c r="AE93" s="12"/>
      <c r="AR93" s="211" t="s">
        <v>82</v>
      </c>
      <c r="AT93" s="212" t="s">
        <v>74</v>
      </c>
      <c r="AU93" s="212" t="s">
        <v>75</v>
      </c>
      <c r="AY93" s="211" t="s">
        <v>170</v>
      </c>
      <c r="BK93" s="213">
        <f>BK94+BK109+BK117+BK163+BK170+BK202</f>
        <v>0</v>
      </c>
    </row>
    <row r="94" s="12" customFormat="1" ht="22.8" customHeight="1">
      <c r="A94" s="12"/>
      <c r="B94" s="200"/>
      <c r="C94" s="201"/>
      <c r="D94" s="202" t="s">
        <v>74</v>
      </c>
      <c r="E94" s="214" t="s">
        <v>82</v>
      </c>
      <c r="F94" s="214" t="s">
        <v>171</v>
      </c>
      <c r="G94" s="201"/>
      <c r="H94" s="201"/>
      <c r="I94" s="204"/>
      <c r="J94" s="215">
        <f>BK94</f>
        <v>0</v>
      </c>
      <c r="K94" s="201"/>
      <c r="L94" s="206"/>
      <c r="M94" s="207"/>
      <c r="N94" s="208"/>
      <c r="O94" s="208"/>
      <c r="P94" s="209">
        <f>SUM(P95:P108)</f>
        <v>0</v>
      </c>
      <c r="Q94" s="208"/>
      <c r="R94" s="209">
        <f>SUM(R95:R108)</f>
        <v>0</v>
      </c>
      <c r="S94" s="208"/>
      <c r="T94" s="210">
        <f>SUM(T95:T108)</f>
        <v>0</v>
      </c>
      <c r="U94" s="12"/>
      <c r="V94" s="12"/>
      <c r="W94" s="12"/>
      <c r="X94" s="12"/>
      <c r="Y94" s="12"/>
      <c r="Z94" s="12"/>
      <c r="AA94" s="12"/>
      <c r="AB94" s="12"/>
      <c r="AC94" s="12"/>
      <c r="AD94" s="12"/>
      <c r="AE94" s="12"/>
      <c r="AR94" s="211" t="s">
        <v>82</v>
      </c>
      <c r="AT94" s="212" t="s">
        <v>74</v>
      </c>
      <c r="AU94" s="212" t="s">
        <v>82</v>
      </c>
      <c r="AY94" s="211" t="s">
        <v>170</v>
      </c>
      <c r="BK94" s="213">
        <f>SUM(BK95:BK108)</f>
        <v>0</v>
      </c>
    </row>
    <row r="95" s="2" customFormat="1" ht="21.75" customHeight="1">
      <c r="A95" s="41"/>
      <c r="B95" s="42"/>
      <c r="C95" s="216" t="s">
        <v>82</v>
      </c>
      <c r="D95" s="216" t="s">
        <v>172</v>
      </c>
      <c r="E95" s="217" t="s">
        <v>539</v>
      </c>
      <c r="F95" s="218" t="s">
        <v>540</v>
      </c>
      <c r="G95" s="219" t="s">
        <v>219</v>
      </c>
      <c r="H95" s="220">
        <v>165.59999999999999</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5438</v>
      </c>
    </row>
    <row r="96" s="2" customFormat="1">
      <c r="A96" s="41"/>
      <c r="B96" s="42"/>
      <c r="C96" s="43"/>
      <c r="D96" s="229" t="s">
        <v>179</v>
      </c>
      <c r="E96" s="43"/>
      <c r="F96" s="230" t="s">
        <v>542</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2" customFormat="1">
      <c r="A97" s="41"/>
      <c r="B97" s="42"/>
      <c r="C97" s="43"/>
      <c r="D97" s="234" t="s">
        <v>181</v>
      </c>
      <c r="E97" s="43"/>
      <c r="F97" s="235" t="s">
        <v>543</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181</v>
      </c>
      <c r="AU97" s="20" t="s">
        <v>84</v>
      </c>
    </row>
    <row r="98" s="13" customFormat="1">
      <c r="A98" s="13"/>
      <c r="B98" s="236"/>
      <c r="C98" s="237"/>
      <c r="D98" s="229" t="s">
        <v>183</v>
      </c>
      <c r="E98" s="238" t="s">
        <v>19</v>
      </c>
      <c r="F98" s="239" t="s">
        <v>5439</v>
      </c>
      <c r="G98" s="237"/>
      <c r="H98" s="238" t="s">
        <v>19</v>
      </c>
      <c r="I98" s="240"/>
      <c r="J98" s="237"/>
      <c r="K98" s="237"/>
      <c r="L98" s="241"/>
      <c r="M98" s="242"/>
      <c r="N98" s="243"/>
      <c r="O98" s="243"/>
      <c r="P98" s="243"/>
      <c r="Q98" s="243"/>
      <c r="R98" s="243"/>
      <c r="S98" s="243"/>
      <c r="T98" s="244"/>
      <c r="U98" s="13"/>
      <c r="V98" s="13"/>
      <c r="W98" s="13"/>
      <c r="X98" s="13"/>
      <c r="Y98" s="13"/>
      <c r="Z98" s="13"/>
      <c r="AA98" s="13"/>
      <c r="AB98" s="13"/>
      <c r="AC98" s="13"/>
      <c r="AD98" s="13"/>
      <c r="AE98" s="13"/>
      <c r="AT98" s="245" t="s">
        <v>183</v>
      </c>
      <c r="AU98" s="245" t="s">
        <v>84</v>
      </c>
      <c r="AV98" s="13" t="s">
        <v>82</v>
      </c>
      <c r="AW98" s="13" t="s">
        <v>37</v>
      </c>
      <c r="AX98" s="13" t="s">
        <v>75</v>
      </c>
      <c r="AY98" s="245" t="s">
        <v>170</v>
      </c>
    </row>
    <row r="99" s="14" customFormat="1">
      <c r="A99" s="14"/>
      <c r="B99" s="246"/>
      <c r="C99" s="247"/>
      <c r="D99" s="229" t="s">
        <v>183</v>
      </c>
      <c r="E99" s="248" t="s">
        <v>19</v>
      </c>
      <c r="F99" s="249" t="s">
        <v>5440</v>
      </c>
      <c r="G99" s="247"/>
      <c r="H99" s="250">
        <v>165.59999999999999</v>
      </c>
      <c r="I99" s="251"/>
      <c r="J99" s="247"/>
      <c r="K99" s="247"/>
      <c r="L99" s="252"/>
      <c r="M99" s="253"/>
      <c r="N99" s="254"/>
      <c r="O99" s="254"/>
      <c r="P99" s="254"/>
      <c r="Q99" s="254"/>
      <c r="R99" s="254"/>
      <c r="S99" s="254"/>
      <c r="T99" s="255"/>
      <c r="U99" s="14"/>
      <c r="V99" s="14"/>
      <c r="W99" s="14"/>
      <c r="X99" s="14"/>
      <c r="Y99" s="14"/>
      <c r="Z99" s="14"/>
      <c r="AA99" s="14"/>
      <c r="AB99" s="14"/>
      <c r="AC99" s="14"/>
      <c r="AD99" s="14"/>
      <c r="AE99" s="14"/>
      <c r="AT99" s="256" t="s">
        <v>183</v>
      </c>
      <c r="AU99" s="256" t="s">
        <v>84</v>
      </c>
      <c r="AV99" s="14" t="s">
        <v>84</v>
      </c>
      <c r="AW99" s="14" t="s">
        <v>37</v>
      </c>
      <c r="AX99" s="14" t="s">
        <v>75</v>
      </c>
      <c r="AY99" s="256" t="s">
        <v>170</v>
      </c>
    </row>
    <row r="100" s="15" customFormat="1">
      <c r="A100" s="15"/>
      <c r="B100" s="257"/>
      <c r="C100" s="258"/>
      <c r="D100" s="229" t="s">
        <v>183</v>
      </c>
      <c r="E100" s="259" t="s">
        <v>19</v>
      </c>
      <c r="F100" s="260" t="s">
        <v>186</v>
      </c>
      <c r="G100" s="258"/>
      <c r="H100" s="261">
        <v>165.59999999999999</v>
      </c>
      <c r="I100" s="262"/>
      <c r="J100" s="258"/>
      <c r="K100" s="258"/>
      <c r="L100" s="263"/>
      <c r="M100" s="264"/>
      <c r="N100" s="265"/>
      <c r="O100" s="265"/>
      <c r="P100" s="265"/>
      <c r="Q100" s="265"/>
      <c r="R100" s="265"/>
      <c r="S100" s="265"/>
      <c r="T100" s="266"/>
      <c r="U100" s="15"/>
      <c r="V100" s="15"/>
      <c r="W100" s="15"/>
      <c r="X100" s="15"/>
      <c r="Y100" s="15"/>
      <c r="Z100" s="15"/>
      <c r="AA100" s="15"/>
      <c r="AB100" s="15"/>
      <c r="AC100" s="15"/>
      <c r="AD100" s="15"/>
      <c r="AE100" s="15"/>
      <c r="AT100" s="267" t="s">
        <v>183</v>
      </c>
      <c r="AU100" s="267" t="s">
        <v>84</v>
      </c>
      <c r="AV100" s="15" t="s">
        <v>177</v>
      </c>
      <c r="AW100" s="15" t="s">
        <v>37</v>
      </c>
      <c r="AX100" s="15" t="s">
        <v>82</v>
      </c>
      <c r="AY100" s="267" t="s">
        <v>170</v>
      </c>
    </row>
    <row r="101" s="2" customFormat="1" ht="16.5" customHeight="1">
      <c r="A101" s="41"/>
      <c r="B101" s="42"/>
      <c r="C101" s="216" t="s">
        <v>84</v>
      </c>
      <c r="D101" s="216" t="s">
        <v>172</v>
      </c>
      <c r="E101" s="217" t="s">
        <v>568</v>
      </c>
      <c r="F101" s="218" t="s">
        <v>569</v>
      </c>
      <c r="G101" s="219" t="s">
        <v>219</v>
      </c>
      <c r="H101" s="220">
        <v>165.59999999999999</v>
      </c>
      <c r="I101" s="221"/>
      <c r="J101" s="222">
        <f>ROUND(I101*H101,2)</f>
        <v>0</v>
      </c>
      <c r="K101" s="218" t="s">
        <v>176</v>
      </c>
      <c r="L101" s="47"/>
      <c r="M101" s="223" t="s">
        <v>19</v>
      </c>
      <c r="N101" s="224" t="s">
        <v>46</v>
      </c>
      <c r="O101" s="87"/>
      <c r="P101" s="225">
        <f>O101*H101</f>
        <v>0</v>
      </c>
      <c r="Q101" s="225">
        <v>0</v>
      </c>
      <c r="R101" s="225">
        <f>Q101*H101</f>
        <v>0</v>
      </c>
      <c r="S101" s="225">
        <v>0</v>
      </c>
      <c r="T101" s="226">
        <f>S101*H101</f>
        <v>0</v>
      </c>
      <c r="U101" s="41"/>
      <c r="V101" s="41"/>
      <c r="W101" s="41"/>
      <c r="X101" s="41"/>
      <c r="Y101" s="41"/>
      <c r="Z101" s="41"/>
      <c r="AA101" s="41"/>
      <c r="AB101" s="41"/>
      <c r="AC101" s="41"/>
      <c r="AD101" s="41"/>
      <c r="AE101" s="41"/>
      <c r="AR101" s="227" t="s">
        <v>177</v>
      </c>
      <c r="AT101" s="227" t="s">
        <v>172</v>
      </c>
      <c r="AU101" s="227" t="s">
        <v>84</v>
      </c>
      <c r="AY101" s="20" t="s">
        <v>170</v>
      </c>
      <c r="BE101" s="228">
        <f>IF(N101="základní",J101,0)</f>
        <v>0</v>
      </c>
      <c r="BF101" s="228">
        <f>IF(N101="snížená",J101,0)</f>
        <v>0</v>
      </c>
      <c r="BG101" s="228">
        <f>IF(N101="zákl. přenesená",J101,0)</f>
        <v>0</v>
      </c>
      <c r="BH101" s="228">
        <f>IF(N101="sníž. přenesená",J101,0)</f>
        <v>0</v>
      </c>
      <c r="BI101" s="228">
        <f>IF(N101="nulová",J101,0)</f>
        <v>0</v>
      </c>
      <c r="BJ101" s="20" t="s">
        <v>82</v>
      </c>
      <c r="BK101" s="228">
        <f>ROUND(I101*H101,2)</f>
        <v>0</v>
      </c>
      <c r="BL101" s="20" t="s">
        <v>177</v>
      </c>
      <c r="BM101" s="227" t="s">
        <v>5441</v>
      </c>
    </row>
    <row r="102" s="2" customFormat="1">
      <c r="A102" s="41"/>
      <c r="B102" s="42"/>
      <c r="C102" s="43"/>
      <c r="D102" s="229" t="s">
        <v>179</v>
      </c>
      <c r="E102" s="43"/>
      <c r="F102" s="230" t="s">
        <v>571</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179</v>
      </c>
      <c r="AU102" s="20" t="s">
        <v>84</v>
      </c>
    </row>
    <row r="103" s="2" customFormat="1">
      <c r="A103" s="41"/>
      <c r="B103" s="42"/>
      <c r="C103" s="43"/>
      <c r="D103" s="234" t="s">
        <v>181</v>
      </c>
      <c r="E103" s="43"/>
      <c r="F103" s="235" t="s">
        <v>572</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181</v>
      </c>
      <c r="AU103" s="20" t="s">
        <v>84</v>
      </c>
    </row>
    <row r="104" s="2" customFormat="1" ht="21.75" customHeight="1">
      <c r="A104" s="41"/>
      <c r="B104" s="42"/>
      <c r="C104" s="216" t="s">
        <v>95</v>
      </c>
      <c r="D104" s="216" t="s">
        <v>172</v>
      </c>
      <c r="E104" s="217" t="s">
        <v>5442</v>
      </c>
      <c r="F104" s="218" t="s">
        <v>5443</v>
      </c>
      <c r="G104" s="219" t="s">
        <v>175</v>
      </c>
      <c r="H104" s="220">
        <v>1104</v>
      </c>
      <c r="I104" s="221"/>
      <c r="J104" s="222">
        <f>ROUND(I104*H104,2)</f>
        <v>0</v>
      </c>
      <c r="K104" s="218" t="s">
        <v>176</v>
      </c>
      <c r="L104" s="47"/>
      <c r="M104" s="223" t="s">
        <v>19</v>
      </c>
      <c r="N104" s="224" t="s">
        <v>46</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177</v>
      </c>
      <c r="AT104" s="227" t="s">
        <v>172</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177</v>
      </c>
      <c r="BM104" s="227" t="s">
        <v>5444</v>
      </c>
    </row>
    <row r="105" s="2" customFormat="1">
      <c r="A105" s="41"/>
      <c r="B105" s="42"/>
      <c r="C105" s="43"/>
      <c r="D105" s="229" t="s">
        <v>179</v>
      </c>
      <c r="E105" s="43"/>
      <c r="F105" s="230" t="s">
        <v>5445</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179</v>
      </c>
      <c r="AU105" s="20" t="s">
        <v>84</v>
      </c>
    </row>
    <row r="106" s="2" customFormat="1">
      <c r="A106" s="41"/>
      <c r="B106" s="42"/>
      <c r="C106" s="43"/>
      <c r="D106" s="234" t="s">
        <v>181</v>
      </c>
      <c r="E106" s="43"/>
      <c r="F106" s="235" t="s">
        <v>5446</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181</v>
      </c>
      <c r="AU106" s="20" t="s">
        <v>84</v>
      </c>
    </row>
    <row r="107" s="14" customFormat="1">
      <c r="A107" s="14"/>
      <c r="B107" s="246"/>
      <c r="C107" s="247"/>
      <c r="D107" s="229" t="s">
        <v>183</v>
      </c>
      <c r="E107" s="248" t="s">
        <v>19</v>
      </c>
      <c r="F107" s="249" t="s">
        <v>5447</v>
      </c>
      <c r="G107" s="247"/>
      <c r="H107" s="250">
        <v>1104</v>
      </c>
      <c r="I107" s="251"/>
      <c r="J107" s="247"/>
      <c r="K107" s="247"/>
      <c r="L107" s="252"/>
      <c r="M107" s="253"/>
      <c r="N107" s="254"/>
      <c r="O107" s="254"/>
      <c r="P107" s="254"/>
      <c r="Q107" s="254"/>
      <c r="R107" s="254"/>
      <c r="S107" s="254"/>
      <c r="T107" s="255"/>
      <c r="U107" s="14"/>
      <c r="V107" s="14"/>
      <c r="W107" s="14"/>
      <c r="X107" s="14"/>
      <c r="Y107" s="14"/>
      <c r="Z107" s="14"/>
      <c r="AA107" s="14"/>
      <c r="AB107" s="14"/>
      <c r="AC107" s="14"/>
      <c r="AD107" s="14"/>
      <c r="AE107" s="14"/>
      <c r="AT107" s="256" t="s">
        <v>183</v>
      </c>
      <c r="AU107" s="256" t="s">
        <v>84</v>
      </c>
      <c r="AV107" s="14" t="s">
        <v>84</v>
      </c>
      <c r="AW107" s="14" t="s">
        <v>37</v>
      </c>
      <c r="AX107" s="14" t="s">
        <v>75</v>
      </c>
      <c r="AY107" s="256" t="s">
        <v>170</v>
      </c>
    </row>
    <row r="108" s="15" customFormat="1">
      <c r="A108" s="15"/>
      <c r="B108" s="257"/>
      <c r="C108" s="258"/>
      <c r="D108" s="229" t="s">
        <v>183</v>
      </c>
      <c r="E108" s="259" t="s">
        <v>19</v>
      </c>
      <c r="F108" s="260" t="s">
        <v>186</v>
      </c>
      <c r="G108" s="258"/>
      <c r="H108" s="261">
        <v>1104</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183</v>
      </c>
      <c r="AU108" s="267" t="s">
        <v>84</v>
      </c>
      <c r="AV108" s="15" t="s">
        <v>177</v>
      </c>
      <c r="AW108" s="15" t="s">
        <v>37</v>
      </c>
      <c r="AX108" s="15" t="s">
        <v>82</v>
      </c>
      <c r="AY108" s="267" t="s">
        <v>170</v>
      </c>
    </row>
    <row r="109" s="12" customFormat="1" ht="22.8" customHeight="1">
      <c r="A109" s="12"/>
      <c r="B109" s="200"/>
      <c r="C109" s="201"/>
      <c r="D109" s="202" t="s">
        <v>74</v>
      </c>
      <c r="E109" s="214" t="s">
        <v>177</v>
      </c>
      <c r="F109" s="214" t="s">
        <v>983</v>
      </c>
      <c r="G109" s="201"/>
      <c r="H109" s="201"/>
      <c r="I109" s="204"/>
      <c r="J109" s="215">
        <f>BK109</f>
        <v>0</v>
      </c>
      <c r="K109" s="201"/>
      <c r="L109" s="206"/>
      <c r="M109" s="207"/>
      <c r="N109" s="208"/>
      <c r="O109" s="208"/>
      <c r="P109" s="209">
        <f>SUM(P110:P116)</f>
        <v>0</v>
      </c>
      <c r="Q109" s="208"/>
      <c r="R109" s="209">
        <f>SUM(R110:R116)</f>
        <v>0</v>
      </c>
      <c r="S109" s="208"/>
      <c r="T109" s="210">
        <f>SUM(T110:T116)</f>
        <v>0</v>
      </c>
      <c r="U109" s="12"/>
      <c r="V109" s="12"/>
      <c r="W109" s="12"/>
      <c r="X109" s="12"/>
      <c r="Y109" s="12"/>
      <c r="Z109" s="12"/>
      <c r="AA109" s="12"/>
      <c r="AB109" s="12"/>
      <c r="AC109" s="12"/>
      <c r="AD109" s="12"/>
      <c r="AE109" s="12"/>
      <c r="AR109" s="211" t="s">
        <v>82</v>
      </c>
      <c r="AT109" s="212" t="s">
        <v>74</v>
      </c>
      <c r="AU109" s="212" t="s">
        <v>82</v>
      </c>
      <c r="AY109" s="211" t="s">
        <v>170</v>
      </c>
      <c r="BK109" s="213">
        <f>SUM(BK110:BK116)</f>
        <v>0</v>
      </c>
    </row>
    <row r="110" s="2" customFormat="1" ht="16.5" customHeight="1">
      <c r="A110" s="41"/>
      <c r="B110" s="42"/>
      <c r="C110" s="216" t="s">
        <v>177</v>
      </c>
      <c r="D110" s="216" t="s">
        <v>172</v>
      </c>
      <c r="E110" s="217" t="s">
        <v>5448</v>
      </c>
      <c r="F110" s="218" t="s">
        <v>5449</v>
      </c>
      <c r="G110" s="219" t="s">
        <v>175</v>
      </c>
      <c r="H110" s="220">
        <v>326.33999999999997</v>
      </c>
      <c r="I110" s="221"/>
      <c r="J110" s="222">
        <f>ROUND(I110*H110,2)</f>
        <v>0</v>
      </c>
      <c r="K110" s="218" t="s">
        <v>176</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84</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5450</v>
      </c>
    </row>
    <row r="111" s="2" customFormat="1">
      <c r="A111" s="41"/>
      <c r="B111" s="42"/>
      <c r="C111" s="43"/>
      <c r="D111" s="229" t="s">
        <v>179</v>
      </c>
      <c r="E111" s="43"/>
      <c r="F111" s="230" t="s">
        <v>5451</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179</v>
      </c>
      <c r="AU111" s="20" t="s">
        <v>84</v>
      </c>
    </row>
    <row r="112" s="2" customFormat="1">
      <c r="A112" s="41"/>
      <c r="B112" s="42"/>
      <c r="C112" s="43"/>
      <c r="D112" s="234" t="s">
        <v>181</v>
      </c>
      <c r="E112" s="43"/>
      <c r="F112" s="235" t="s">
        <v>5452</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181</v>
      </c>
      <c r="AU112" s="20" t="s">
        <v>84</v>
      </c>
    </row>
    <row r="113" s="13" customFormat="1">
      <c r="A113" s="13"/>
      <c r="B113" s="236"/>
      <c r="C113" s="237"/>
      <c r="D113" s="229" t="s">
        <v>183</v>
      </c>
      <c r="E113" s="238" t="s">
        <v>19</v>
      </c>
      <c r="F113" s="239" t="s">
        <v>5453</v>
      </c>
      <c r="G113" s="237"/>
      <c r="H113" s="238" t="s">
        <v>19</v>
      </c>
      <c r="I113" s="240"/>
      <c r="J113" s="237"/>
      <c r="K113" s="237"/>
      <c r="L113" s="241"/>
      <c r="M113" s="242"/>
      <c r="N113" s="243"/>
      <c r="O113" s="243"/>
      <c r="P113" s="243"/>
      <c r="Q113" s="243"/>
      <c r="R113" s="243"/>
      <c r="S113" s="243"/>
      <c r="T113" s="244"/>
      <c r="U113" s="13"/>
      <c r="V113" s="13"/>
      <c r="W113" s="13"/>
      <c r="X113" s="13"/>
      <c r="Y113" s="13"/>
      <c r="Z113" s="13"/>
      <c r="AA113" s="13"/>
      <c r="AB113" s="13"/>
      <c r="AC113" s="13"/>
      <c r="AD113" s="13"/>
      <c r="AE113" s="13"/>
      <c r="AT113" s="245" t="s">
        <v>183</v>
      </c>
      <c r="AU113" s="245" t="s">
        <v>84</v>
      </c>
      <c r="AV113" s="13" t="s">
        <v>82</v>
      </c>
      <c r="AW113" s="13" t="s">
        <v>37</v>
      </c>
      <c r="AX113" s="13" t="s">
        <v>75</v>
      </c>
      <c r="AY113" s="245" t="s">
        <v>170</v>
      </c>
    </row>
    <row r="114" s="14" customFormat="1">
      <c r="A114" s="14"/>
      <c r="B114" s="246"/>
      <c r="C114" s="247"/>
      <c r="D114" s="229" t="s">
        <v>183</v>
      </c>
      <c r="E114" s="248" t="s">
        <v>19</v>
      </c>
      <c r="F114" s="249" t="s">
        <v>5454</v>
      </c>
      <c r="G114" s="247"/>
      <c r="H114" s="250">
        <v>163.16999999999999</v>
      </c>
      <c r="I114" s="251"/>
      <c r="J114" s="247"/>
      <c r="K114" s="247"/>
      <c r="L114" s="252"/>
      <c r="M114" s="253"/>
      <c r="N114" s="254"/>
      <c r="O114" s="254"/>
      <c r="P114" s="254"/>
      <c r="Q114" s="254"/>
      <c r="R114" s="254"/>
      <c r="S114" s="254"/>
      <c r="T114" s="255"/>
      <c r="U114" s="14"/>
      <c r="V114" s="14"/>
      <c r="W114" s="14"/>
      <c r="X114" s="14"/>
      <c r="Y114" s="14"/>
      <c r="Z114" s="14"/>
      <c r="AA114" s="14"/>
      <c r="AB114" s="14"/>
      <c r="AC114" s="14"/>
      <c r="AD114" s="14"/>
      <c r="AE114" s="14"/>
      <c r="AT114" s="256" t="s">
        <v>183</v>
      </c>
      <c r="AU114" s="256" t="s">
        <v>84</v>
      </c>
      <c r="AV114" s="14" t="s">
        <v>84</v>
      </c>
      <c r="AW114" s="14" t="s">
        <v>37</v>
      </c>
      <c r="AX114" s="14" t="s">
        <v>75</v>
      </c>
      <c r="AY114" s="256" t="s">
        <v>170</v>
      </c>
    </row>
    <row r="115" s="15" customFormat="1">
      <c r="A115" s="15"/>
      <c r="B115" s="257"/>
      <c r="C115" s="258"/>
      <c r="D115" s="229" t="s">
        <v>183</v>
      </c>
      <c r="E115" s="259" t="s">
        <v>19</v>
      </c>
      <c r="F115" s="260" t="s">
        <v>186</v>
      </c>
      <c r="G115" s="258"/>
      <c r="H115" s="261">
        <v>163.16999999999999</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183</v>
      </c>
      <c r="AU115" s="267" t="s">
        <v>84</v>
      </c>
      <c r="AV115" s="15" t="s">
        <v>177</v>
      </c>
      <c r="AW115" s="15" t="s">
        <v>37</v>
      </c>
      <c r="AX115" s="15" t="s">
        <v>82</v>
      </c>
      <c r="AY115" s="267" t="s">
        <v>170</v>
      </c>
    </row>
    <row r="116" s="14" customFormat="1">
      <c r="A116" s="14"/>
      <c r="B116" s="246"/>
      <c r="C116" s="247"/>
      <c r="D116" s="229" t="s">
        <v>183</v>
      </c>
      <c r="E116" s="247"/>
      <c r="F116" s="249" t="s">
        <v>5455</v>
      </c>
      <c r="G116" s="247"/>
      <c r="H116" s="250">
        <v>326.33999999999997</v>
      </c>
      <c r="I116" s="251"/>
      <c r="J116" s="247"/>
      <c r="K116" s="247"/>
      <c r="L116" s="252"/>
      <c r="M116" s="253"/>
      <c r="N116" s="254"/>
      <c r="O116" s="254"/>
      <c r="P116" s="254"/>
      <c r="Q116" s="254"/>
      <c r="R116" s="254"/>
      <c r="S116" s="254"/>
      <c r="T116" s="255"/>
      <c r="U116" s="14"/>
      <c r="V116" s="14"/>
      <c r="W116" s="14"/>
      <c r="X116" s="14"/>
      <c r="Y116" s="14"/>
      <c r="Z116" s="14"/>
      <c r="AA116" s="14"/>
      <c r="AB116" s="14"/>
      <c r="AC116" s="14"/>
      <c r="AD116" s="14"/>
      <c r="AE116" s="14"/>
      <c r="AT116" s="256" t="s">
        <v>183</v>
      </c>
      <c r="AU116" s="256" t="s">
        <v>84</v>
      </c>
      <c r="AV116" s="14" t="s">
        <v>84</v>
      </c>
      <c r="AW116" s="14" t="s">
        <v>4</v>
      </c>
      <c r="AX116" s="14" t="s">
        <v>82</v>
      </c>
      <c r="AY116" s="256" t="s">
        <v>170</v>
      </c>
    </row>
    <row r="117" s="12" customFormat="1" ht="22.8" customHeight="1">
      <c r="A117" s="12"/>
      <c r="B117" s="200"/>
      <c r="C117" s="201"/>
      <c r="D117" s="202" t="s">
        <v>74</v>
      </c>
      <c r="E117" s="214" t="s">
        <v>209</v>
      </c>
      <c r="F117" s="214" t="s">
        <v>5456</v>
      </c>
      <c r="G117" s="201"/>
      <c r="H117" s="201"/>
      <c r="I117" s="204"/>
      <c r="J117" s="215">
        <f>BK117</f>
        <v>0</v>
      </c>
      <c r="K117" s="201"/>
      <c r="L117" s="206"/>
      <c r="M117" s="207"/>
      <c r="N117" s="208"/>
      <c r="O117" s="208"/>
      <c r="P117" s="209">
        <f>SUM(P118:P162)</f>
        <v>0</v>
      </c>
      <c r="Q117" s="208"/>
      <c r="R117" s="209">
        <f>SUM(R118:R162)</f>
        <v>86.22777868</v>
      </c>
      <c r="S117" s="208"/>
      <c r="T117" s="210">
        <f>SUM(T118:T162)</f>
        <v>0</v>
      </c>
      <c r="U117" s="12"/>
      <c r="V117" s="12"/>
      <c r="W117" s="12"/>
      <c r="X117" s="12"/>
      <c r="Y117" s="12"/>
      <c r="Z117" s="12"/>
      <c r="AA117" s="12"/>
      <c r="AB117" s="12"/>
      <c r="AC117" s="12"/>
      <c r="AD117" s="12"/>
      <c r="AE117" s="12"/>
      <c r="AR117" s="211" t="s">
        <v>82</v>
      </c>
      <c r="AT117" s="212" t="s">
        <v>74</v>
      </c>
      <c r="AU117" s="212" t="s">
        <v>82</v>
      </c>
      <c r="AY117" s="211" t="s">
        <v>170</v>
      </c>
      <c r="BK117" s="213">
        <f>SUM(BK118:BK162)</f>
        <v>0</v>
      </c>
    </row>
    <row r="118" s="2" customFormat="1" ht="16.5" customHeight="1">
      <c r="A118" s="41"/>
      <c r="B118" s="42"/>
      <c r="C118" s="216" t="s">
        <v>209</v>
      </c>
      <c r="D118" s="216" t="s">
        <v>172</v>
      </c>
      <c r="E118" s="217" t="s">
        <v>5457</v>
      </c>
      <c r="F118" s="218" t="s">
        <v>5458</v>
      </c>
      <c r="G118" s="219" t="s">
        <v>175</v>
      </c>
      <c r="H118" s="220">
        <v>628.61000000000001</v>
      </c>
      <c r="I118" s="221"/>
      <c r="J118" s="222">
        <f>ROUND(I118*H118,2)</f>
        <v>0</v>
      </c>
      <c r="K118" s="218" t="s">
        <v>176</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5459</v>
      </c>
    </row>
    <row r="119" s="2" customFormat="1">
      <c r="A119" s="41"/>
      <c r="B119" s="42"/>
      <c r="C119" s="43"/>
      <c r="D119" s="229" t="s">
        <v>179</v>
      </c>
      <c r="E119" s="43"/>
      <c r="F119" s="230" t="s">
        <v>5460</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84</v>
      </c>
    </row>
    <row r="120" s="2" customFormat="1">
      <c r="A120" s="41"/>
      <c r="B120" s="42"/>
      <c r="C120" s="43"/>
      <c r="D120" s="234" t="s">
        <v>181</v>
      </c>
      <c r="E120" s="43"/>
      <c r="F120" s="235" t="s">
        <v>5461</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181</v>
      </c>
      <c r="AU120" s="20" t="s">
        <v>84</v>
      </c>
    </row>
    <row r="121" s="14" customFormat="1">
      <c r="A121" s="14"/>
      <c r="B121" s="246"/>
      <c r="C121" s="247"/>
      <c r="D121" s="229" t="s">
        <v>183</v>
      </c>
      <c r="E121" s="248" t="s">
        <v>19</v>
      </c>
      <c r="F121" s="249" t="s">
        <v>5462</v>
      </c>
      <c r="G121" s="247"/>
      <c r="H121" s="250">
        <v>190.37000000000001</v>
      </c>
      <c r="I121" s="251"/>
      <c r="J121" s="247"/>
      <c r="K121" s="247"/>
      <c r="L121" s="252"/>
      <c r="M121" s="253"/>
      <c r="N121" s="254"/>
      <c r="O121" s="254"/>
      <c r="P121" s="254"/>
      <c r="Q121" s="254"/>
      <c r="R121" s="254"/>
      <c r="S121" s="254"/>
      <c r="T121" s="255"/>
      <c r="U121" s="14"/>
      <c r="V121" s="14"/>
      <c r="W121" s="14"/>
      <c r="X121" s="14"/>
      <c r="Y121" s="14"/>
      <c r="Z121" s="14"/>
      <c r="AA121" s="14"/>
      <c r="AB121" s="14"/>
      <c r="AC121" s="14"/>
      <c r="AD121" s="14"/>
      <c r="AE121" s="14"/>
      <c r="AT121" s="256" t="s">
        <v>183</v>
      </c>
      <c r="AU121" s="256" t="s">
        <v>84</v>
      </c>
      <c r="AV121" s="14" t="s">
        <v>84</v>
      </c>
      <c r="AW121" s="14" t="s">
        <v>37</v>
      </c>
      <c r="AX121" s="14" t="s">
        <v>75</v>
      </c>
      <c r="AY121" s="256" t="s">
        <v>170</v>
      </c>
    </row>
    <row r="122" s="14" customFormat="1">
      <c r="A122" s="14"/>
      <c r="B122" s="246"/>
      <c r="C122" s="247"/>
      <c r="D122" s="229" t="s">
        <v>183</v>
      </c>
      <c r="E122" s="248" t="s">
        <v>19</v>
      </c>
      <c r="F122" s="249" t="s">
        <v>5463</v>
      </c>
      <c r="G122" s="247"/>
      <c r="H122" s="250">
        <v>111.90000000000001</v>
      </c>
      <c r="I122" s="251"/>
      <c r="J122" s="247"/>
      <c r="K122" s="247"/>
      <c r="L122" s="252"/>
      <c r="M122" s="253"/>
      <c r="N122" s="254"/>
      <c r="O122" s="254"/>
      <c r="P122" s="254"/>
      <c r="Q122" s="254"/>
      <c r="R122" s="254"/>
      <c r="S122" s="254"/>
      <c r="T122" s="255"/>
      <c r="U122" s="14"/>
      <c r="V122" s="14"/>
      <c r="W122" s="14"/>
      <c r="X122" s="14"/>
      <c r="Y122" s="14"/>
      <c r="Z122" s="14"/>
      <c r="AA122" s="14"/>
      <c r="AB122" s="14"/>
      <c r="AC122" s="14"/>
      <c r="AD122" s="14"/>
      <c r="AE122" s="14"/>
      <c r="AT122" s="256" t="s">
        <v>183</v>
      </c>
      <c r="AU122" s="256" t="s">
        <v>84</v>
      </c>
      <c r="AV122" s="14" t="s">
        <v>84</v>
      </c>
      <c r="AW122" s="14" t="s">
        <v>37</v>
      </c>
      <c r="AX122" s="14" t="s">
        <v>75</v>
      </c>
      <c r="AY122" s="256" t="s">
        <v>170</v>
      </c>
    </row>
    <row r="123" s="14" customFormat="1">
      <c r="A123" s="14"/>
      <c r="B123" s="246"/>
      <c r="C123" s="247"/>
      <c r="D123" s="229" t="s">
        <v>183</v>
      </c>
      <c r="E123" s="248" t="s">
        <v>19</v>
      </c>
      <c r="F123" s="249" t="s">
        <v>5464</v>
      </c>
      <c r="G123" s="247"/>
      <c r="H123" s="250">
        <v>326.33999999999997</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183</v>
      </c>
      <c r="AU123" s="256" t="s">
        <v>84</v>
      </c>
      <c r="AV123" s="14" t="s">
        <v>84</v>
      </c>
      <c r="AW123" s="14" t="s">
        <v>37</v>
      </c>
      <c r="AX123" s="14" t="s">
        <v>75</v>
      </c>
      <c r="AY123" s="256" t="s">
        <v>170</v>
      </c>
    </row>
    <row r="124" s="15" customFormat="1">
      <c r="A124" s="15"/>
      <c r="B124" s="257"/>
      <c r="C124" s="258"/>
      <c r="D124" s="229" t="s">
        <v>183</v>
      </c>
      <c r="E124" s="259" t="s">
        <v>19</v>
      </c>
      <c r="F124" s="260" t="s">
        <v>186</v>
      </c>
      <c r="G124" s="258"/>
      <c r="H124" s="261">
        <v>628.61000000000001</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183</v>
      </c>
      <c r="AU124" s="267" t="s">
        <v>84</v>
      </c>
      <c r="AV124" s="15" t="s">
        <v>177</v>
      </c>
      <c r="AW124" s="15" t="s">
        <v>37</v>
      </c>
      <c r="AX124" s="15" t="s">
        <v>82</v>
      </c>
      <c r="AY124" s="267" t="s">
        <v>170</v>
      </c>
    </row>
    <row r="125" s="2" customFormat="1" ht="16.5" customHeight="1">
      <c r="A125" s="41"/>
      <c r="B125" s="42"/>
      <c r="C125" s="216" t="s">
        <v>216</v>
      </c>
      <c r="D125" s="216" t="s">
        <v>172</v>
      </c>
      <c r="E125" s="217" t="s">
        <v>5465</v>
      </c>
      <c r="F125" s="218" t="s">
        <v>5466</v>
      </c>
      <c r="G125" s="219" t="s">
        <v>175</v>
      </c>
      <c r="H125" s="220">
        <v>190.37000000000001</v>
      </c>
      <c r="I125" s="221"/>
      <c r="J125" s="222">
        <f>ROUND(I125*H125,2)</f>
        <v>0</v>
      </c>
      <c r="K125" s="218" t="s">
        <v>176</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5467</v>
      </c>
    </row>
    <row r="126" s="2" customFormat="1">
      <c r="A126" s="41"/>
      <c r="B126" s="42"/>
      <c r="C126" s="43"/>
      <c r="D126" s="229" t="s">
        <v>179</v>
      </c>
      <c r="E126" s="43"/>
      <c r="F126" s="230" t="s">
        <v>5468</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179</v>
      </c>
      <c r="AU126" s="20" t="s">
        <v>84</v>
      </c>
    </row>
    <row r="127" s="2" customFormat="1">
      <c r="A127" s="41"/>
      <c r="B127" s="42"/>
      <c r="C127" s="43"/>
      <c r="D127" s="234" t="s">
        <v>181</v>
      </c>
      <c r="E127" s="43"/>
      <c r="F127" s="235" t="s">
        <v>5469</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181</v>
      </c>
      <c r="AU127" s="20" t="s">
        <v>84</v>
      </c>
    </row>
    <row r="128" s="14" customFormat="1">
      <c r="A128" s="14"/>
      <c r="B128" s="246"/>
      <c r="C128" s="247"/>
      <c r="D128" s="229" t="s">
        <v>183</v>
      </c>
      <c r="E128" s="248" t="s">
        <v>19</v>
      </c>
      <c r="F128" s="249" t="s">
        <v>5470</v>
      </c>
      <c r="G128" s="247"/>
      <c r="H128" s="250">
        <v>190.37000000000001</v>
      </c>
      <c r="I128" s="251"/>
      <c r="J128" s="247"/>
      <c r="K128" s="247"/>
      <c r="L128" s="252"/>
      <c r="M128" s="253"/>
      <c r="N128" s="254"/>
      <c r="O128" s="254"/>
      <c r="P128" s="254"/>
      <c r="Q128" s="254"/>
      <c r="R128" s="254"/>
      <c r="S128" s="254"/>
      <c r="T128" s="255"/>
      <c r="U128" s="14"/>
      <c r="V128" s="14"/>
      <c r="W128" s="14"/>
      <c r="X128" s="14"/>
      <c r="Y128" s="14"/>
      <c r="Z128" s="14"/>
      <c r="AA128" s="14"/>
      <c r="AB128" s="14"/>
      <c r="AC128" s="14"/>
      <c r="AD128" s="14"/>
      <c r="AE128" s="14"/>
      <c r="AT128" s="256" t="s">
        <v>183</v>
      </c>
      <c r="AU128" s="256" t="s">
        <v>84</v>
      </c>
      <c r="AV128" s="14" t="s">
        <v>84</v>
      </c>
      <c r="AW128" s="14" t="s">
        <v>37</v>
      </c>
      <c r="AX128" s="14" t="s">
        <v>75</v>
      </c>
      <c r="AY128" s="256" t="s">
        <v>170</v>
      </c>
    </row>
    <row r="129" s="15" customFormat="1">
      <c r="A129" s="15"/>
      <c r="B129" s="257"/>
      <c r="C129" s="258"/>
      <c r="D129" s="229" t="s">
        <v>183</v>
      </c>
      <c r="E129" s="259" t="s">
        <v>19</v>
      </c>
      <c r="F129" s="260" t="s">
        <v>186</v>
      </c>
      <c r="G129" s="258"/>
      <c r="H129" s="261">
        <v>190.37000000000001</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183</v>
      </c>
      <c r="AU129" s="267" t="s">
        <v>84</v>
      </c>
      <c r="AV129" s="15" t="s">
        <v>177</v>
      </c>
      <c r="AW129" s="15" t="s">
        <v>37</v>
      </c>
      <c r="AX129" s="15" t="s">
        <v>82</v>
      </c>
      <c r="AY129" s="267" t="s">
        <v>170</v>
      </c>
    </row>
    <row r="130" s="2" customFormat="1" ht="24.15" customHeight="1">
      <c r="A130" s="41"/>
      <c r="B130" s="42"/>
      <c r="C130" s="216" t="s">
        <v>227</v>
      </c>
      <c r="D130" s="216" t="s">
        <v>172</v>
      </c>
      <c r="E130" s="217" t="s">
        <v>5471</v>
      </c>
      <c r="F130" s="218" t="s">
        <v>5472</v>
      </c>
      <c r="G130" s="219" t="s">
        <v>175</v>
      </c>
      <c r="H130" s="220">
        <v>163.16999999999999</v>
      </c>
      <c r="I130" s="221"/>
      <c r="J130" s="222">
        <f>ROUND(I130*H130,2)</f>
        <v>0</v>
      </c>
      <c r="K130" s="218" t="s">
        <v>176</v>
      </c>
      <c r="L130" s="47"/>
      <c r="M130" s="223" t="s">
        <v>19</v>
      </c>
      <c r="N130" s="224" t="s">
        <v>46</v>
      </c>
      <c r="O130" s="87"/>
      <c r="P130" s="225">
        <f>O130*H130</f>
        <v>0</v>
      </c>
      <c r="Q130" s="225">
        <v>0.040000000000000001</v>
      </c>
      <c r="R130" s="225">
        <f>Q130*H130</f>
        <v>6.5267999999999997</v>
      </c>
      <c r="S130" s="225">
        <v>0</v>
      </c>
      <c r="T130" s="226">
        <f>S130*H130</f>
        <v>0</v>
      </c>
      <c r="U130" s="41"/>
      <c r="V130" s="41"/>
      <c r="W130" s="41"/>
      <c r="X130" s="41"/>
      <c r="Y130" s="41"/>
      <c r="Z130" s="41"/>
      <c r="AA130" s="41"/>
      <c r="AB130" s="41"/>
      <c r="AC130" s="41"/>
      <c r="AD130" s="41"/>
      <c r="AE130" s="41"/>
      <c r="AR130" s="227" t="s">
        <v>177</v>
      </c>
      <c r="AT130" s="227" t="s">
        <v>172</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5473</v>
      </c>
    </row>
    <row r="131" s="2" customFormat="1">
      <c r="A131" s="41"/>
      <c r="B131" s="42"/>
      <c r="C131" s="43"/>
      <c r="D131" s="229" t="s">
        <v>179</v>
      </c>
      <c r="E131" s="43"/>
      <c r="F131" s="230" t="s">
        <v>5474</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179</v>
      </c>
      <c r="AU131" s="20" t="s">
        <v>84</v>
      </c>
    </row>
    <row r="132" s="2" customFormat="1">
      <c r="A132" s="41"/>
      <c r="B132" s="42"/>
      <c r="C132" s="43"/>
      <c r="D132" s="234" t="s">
        <v>181</v>
      </c>
      <c r="E132" s="43"/>
      <c r="F132" s="235" t="s">
        <v>5475</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181</v>
      </c>
      <c r="AU132" s="20" t="s">
        <v>84</v>
      </c>
    </row>
    <row r="133" s="13" customFormat="1">
      <c r="A133" s="13"/>
      <c r="B133" s="236"/>
      <c r="C133" s="237"/>
      <c r="D133" s="229" t="s">
        <v>183</v>
      </c>
      <c r="E133" s="238" t="s">
        <v>19</v>
      </c>
      <c r="F133" s="239" t="s">
        <v>5476</v>
      </c>
      <c r="G133" s="237"/>
      <c r="H133" s="238" t="s">
        <v>19</v>
      </c>
      <c r="I133" s="240"/>
      <c r="J133" s="237"/>
      <c r="K133" s="237"/>
      <c r="L133" s="241"/>
      <c r="M133" s="242"/>
      <c r="N133" s="243"/>
      <c r="O133" s="243"/>
      <c r="P133" s="243"/>
      <c r="Q133" s="243"/>
      <c r="R133" s="243"/>
      <c r="S133" s="243"/>
      <c r="T133" s="244"/>
      <c r="U133" s="13"/>
      <c r="V133" s="13"/>
      <c r="W133" s="13"/>
      <c r="X133" s="13"/>
      <c r="Y133" s="13"/>
      <c r="Z133" s="13"/>
      <c r="AA133" s="13"/>
      <c r="AB133" s="13"/>
      <c r="AC133" s="13"/>
      <c r="AD133" s="13"/>
      <c r="AE133" s="13"/>
      <c r="AT133" s="245" t="s">
        <v>183</v>
      </c>
      <c r="AU133" s="245" t="s">
        <v>84</v>
      </c>
      <c r="AV133" s="13" t="s">
        <v>82</v>
      </c>
      <c r="AW133" s="13" t="s">
        <v>37</v>
      </c>
      <c r="AX133" s="13" t="s">
        <v>75</v>
      </c>
      <c r="AY133" s="245" t="s">
        <v>170</v>
      </c>
    </row>
    <row r="134" s="14" customFormat="1">
      <c r="A134" s="14"/>
      <c r="B134" s="246"/>
      <c r="C134" s="247"/>
      <c r="D134" s="229" t="s">
        <v>183</v>
      </c>
      <c r="E134" s="248" t="s">
        <v>19</v>
      </c>
      <c r="F134" s="249" t="s">
        <v>5454</v>
      </c>
      <c r="G134" s="247"/>
      <c r="H134" s="250">
        <v>163.16999999999999</v>
      </c>
      <c r="I134" s="251"/>
      <c r="J134" s="247"/>
      <c r="K134" s="247"/>
      <c r="L134" s="252"/>
      <c r="M134" s="253"/>
      <c r="N134" s="254"/>
      <c r="O134" s="254"/>
      <c r="P134" s="254"/>
      <c r="Q134" s="254"/>
      <c r="R134" s="254"/>
      <c r="S134" s="254"/>
      <c r="T134" s="255"/>
      <c r="U134" s="14"/>
      <c r="V134" s="14"/>
      <c r="W134" s="14"/>
      <c r="X134" s="14"/>
      <c r="Y134" s="14"/>
      <c r="Z134" s="14"/>
      <c r="AA134" s="14"/>
      <c r="AB134" s="14"/>
      <c r="AC134" s="14"/>
      <c r="AD134" s="14"/>
      <c r="AE134" s="14"/>
      <c r="AT134" s="256" t="s">
        <v>183</v>
      </c>
      <c r="AU134" s="256" t="s">
        <v>84</v>
      </c>
      <c r="AV134" s="14" t="s">
        <v>84</v>
      </c>
      <c r="AW134" s="14" t="s">
        <v>37</v>
      </c>
      <c r="AX134" s="14" t="s">
        <v>75</v>
      </c>
      <c r="AY134" s="256" t="s">
        <v>170</v>
      </c>
    </row>
    <row r="135" s="15" customFormat="1">
      <c r="A135" s="15"/>
      <c r="B135" s="257"/>
      <c r="C135" s="258"/>
      <c r="D135" s="229" t="s">
        <v>183</v>
      </c>
      <c r="E135" s="259" t="s">
        <v>19</v>
      </c>
      <c r="F135" s="260" t="s">
        <v>186</v>
      </c>
      <c r="G135" s="258"/>
      <c r="H135" s="261">
        <v>163.16999999999999</v>
      </c>
      <c r="I135" s="262"/>
      <c r="J135" s="258"/>
      <c r="K135" s="258"/>
      <c r="L135" s="263"/>
      <c r="M135" s="264"/>
      <c r="N135" s="265"/>
      <c r="O135" s="265"/>
      <c r="P135" s="265"/>
      <c r="Q135" s="265"/>
      <c r="R135" s="265"/>
      <c r="S135" s="265"/>
      <c r="T135" s="266"/>
      <c r="U135" s="15"/>
      <c r="V135" s="15"/>
      <c r="W135" s="15"/>
      <c r="X135" s="15"/>
      <c r="Y135" s="15"/>
      <c r="Z135" s="15"/>
      <c r="AA135" s="15"/>
      <c r="AB135" s="15"/>
      <c r="AC135" s="15"/>
      <c r="AD135" s="15"/>
      <c r="AE135" s="15"/>
      <c r="AT135" s="267" t="s">
        <v>183</v>
      </c>
      <c r="AU135" s="267" t="s">
        <v>84</v>
      </c>
      <c r="AV135" s="15" t="s">
        <v>177</v>
      </c>
      <c r="AW135" s="15" t="s">
        <v>37</v>
      </c>
      <c r="AX135" s="15" t="s">
        <v>82</v>
      </c>
      <c r="AY135" s="267" t="s">
        <v>170</v>
      </c>
    </row>
    <row r="136" s="2" customFormat="1" ht="16.5" customHeight="1">
      <c r="A136" s="41"/>
      <c r="B136" s="42"/>
      <c r="C136" s="285" t="s">
        <v>234</v>
      </c>
      <c r="D136" s="285" t="s">
        <v>461</v>
      </c>
      <c r="E136" s="286" t="s">
        <v>5477</v>
      </c>
      <c r="F136" s="287" t="s">
        <v>5478</v>
      </c>
      <c r="G136" s="288" t="s">
        <v>175</v>
      </c>
      <c r="H136" s="289">
        <v>164.80199999999999</v>
      </c>
      <c r="I136" s="290"/>
      <c r="J136" s="291">
        <f>ROUND(I136*H136,2)</f>
        <v>0</v>
      </c>
      <c r="K136" s="287" t="s">
        <v>176</v>
      </c>
      <c r="L136" s="292"/>
      <c r="M136" s="293" t="s">
        <v>19</v>
      </c>
      <c r="N136" s="294" t="s">
        <v>46</v>
      </c>
      <c r="O136" s="87"/>
      <c r="P136" s="225">
        <f>O136*H136</f>
        <v>0</v>
      </c>
      <c r="Q136" s="225">
        <v>0.00264</v>
      </c>
      <c r="R136" s="225">
        <f>Q136*H136</f>
        <v>0.43507727999999996</v>
      </c>
      <c r="S136" s="225">
        <v>0</v>
      </c>
      <c r="T136" s="226">
        <f>S136*H136</f>
        <v>0</v>
      </c>
      <c r="U136" s="41"/>
      <c r="V136" s="41"/>
      <c r="W136" s="41"/>
      <c r="X136" s="41"/>
      <c r="Y136" s="41"/>
      <c r="Z136" s="41"/>
      <c r="AA136" s="41"/>
      <c r="AB136" s="41"/>
      <c r="AC136" s="41"/>
      <c r="AD136" s="41"/>
      <c r="AE136" s="41"/>
      <c r="AR136" s="227" t="s">
        <v>234</v>
      </c>
      <c r="AT136" s="227" t="s">
        <v>461</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5479</v>
      </c>
    </row>
    <row r="137" s="2" customFormat="1">
      <c r="A137" s="41"/>
      <c r="B137" s="42"/>
      <c r="C137" s="43"/>
      <c r="D137" s="229" t="s">
        <v>179</v>
      </c>
      <c r="E137" s="43"/>
      <c r="F137" s="230" t="s">
        <v>5478</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14" customFormat="1">
      <c r="A138" s="14"/>
      <c r="B138" s="246"/>
      <c r="C138" s="247"/>
      <c r="D138" s="229" t="s">
        <v>183</v>
      </c>
      <c r="E138" s="248" t="s">
        <v>19</v>
      </c>
      <c r="F138" s="249" t="s">
        <v>5480</v>
      </c>
      <c r="G138" s="247"/>
      <c r="H138" s="250">
        <v>164.80199999999999</v>
      </c>
      <c r="I138" s="251"/>
      <c r="J138" s="247"/>
      <c r="K138" s="247"/>
      <c r="L138" s="252"/>
      <c r="M138" s="253"/>
      <c r="N138" s="254"/>
      <c r="O138" s="254"/>
      <c r="P138" s="254"/>
      <c r="Q138" s="254"/>
      <c r="R138" s="254"/>
      <c r="S138" s="254"/>
      <c r="T138" s="255"/>
      <c r="U138" s="14"/>
      <c r="V138" s="14"/>
      <c r="W138" s="14"/>
      <c r="X138" s="14"/>
      <c r="Y138" s="14"/>
      <c r="Z138" s="14"/>
      <c r="AA138" s="14"/>
      <c r="AB138" s="14"/>
      <c r="AC138" s="14"/>
      <c r="AD138" s="14"/>
      <c r="AE138" s="14"/>
      <c r="AT138" s="256" t="s">
        <v>183</v>
      </c>
      <c r="AU138" s="256" t="s">
        <v>84</v>
      </c>
      <c r="AV138" s="14" t="s">
        <v>84</v>
      </c>
      <c r="AW138" s="14" t="s">
        <v>37</v>
      </c>
      <c r="AX138" s="14" t="s">
        <v>82</v>
      </c>
      <c r="AY138" s="256" t="s">
        <v>170</v>
      </c>
    </row>
    <row r="139" s="2" customFormat="1" ht="16.5" customHeight="1">
      <c r="A139" s="41"/>
      <c r="B139" s="42"/>
      <c r="C139" s="285" t="s">
        <v>244</v>
      </c>
      <c r="D139" s="285" t="s">
        <v>461</v>
      </c>
      <c r="E139" s="286" t="s">
        <v>5481</v>
      </c>
      <c r="F139" s="287" t="s">
        <v>5482</v>
      </c>
      <c r="G139" s="288" t="s">
        <v>256</v>
      </c>
      <c r="H139" s="289">
        <v>5.8730000000000002</v>
      </c>
      <c r="I139" s="290"/>
      <c r="J139" s="291">
        <f>ROUND(I139*H139,2)</f>
        <v>0</v>
      </c>
      <c r="K139" s="287" t="s">
        <v>176</v>
      </c>
      <c r="L139" s="292"/>
      <c r="M139" s="293" t="s">
        <v>19</v>
      </c>
      <c r="N139" s="294" t="s">
        <v>46</v>
      </c>
      <c r="O139" s="87"/>
      <c r="P139" s="225">
        <f>O139*H139</f>
        <v>0</v>
      </c>
      <c r="Q139" s="225">
        <v>1</v>
      </c>
      <c r="R139" s="225">
        <f>Q139*H139</f>
        <v>5.8730000000000002</v>
      </c>
      <c r="S139" s="225">
        <v>0</v>
      </c>
      <c r="T139" s="226">
        <f>S139*H139</f>
        <v>0</v>
      </c>
      <c r="U139" s="41"/>
      <c r="V139" s="41"/>
      <c r="W139" s="41"/>
      <c r="X139" s="41"/>
      <c r="Y139" s="41"/>
      <c r="Z139" s="41"/>
      <c r="AA139" s="41"/>
      <c r="AB139" s="41"/>
      <c r="AC139" s="41"/>
      <c r="AD139" s="41"/>
      <c r="AE139" s="41"/>
      <c r="AR139" s="227" t="s">
        <v>234</v>
      </c>
      <c r="AT139" s="227" t="s">
        <v>461</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5483</v>
      </c>
    </row>
    <row r="140" s="2" customFormat="1">
      <c r="A140" s="41"/>
      <c r="B140" s="42"/>
      <c r="C140" s="43"/>
      <c r="D140" s="229" t="s">
        <v>179</v>
      </c>
      <c r="E140" s="43"/>
      <c r="F140" s="230" t="s">
        <v>5482</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14" customFormat="1">
      <c r="A141" s="14"/>
      <c r="B141" s="246"/>
      <c r="C141" s="247"/>
      <c r="D141" s="229" t="s">
        <v>183</v>
      </c>
      <c r="E141" s="248" t="s">
        <v>19</v>
      </c>
      <c r="F141" s="249" t="s">
        <v>5484</v>
      </c>
      <c r="G141" s="247"/>
      <c r="H141" s="250">
        <v>3.2629999999999999</v>
      </c>
      <c r="I141" s="251"/>
      <c r="J141" s="247"/>
      <c r="K141" s="247"/>
      <c r="L141" s="252"/>
      <c r="M141" s="253"/>
      <c r="N141" s="254"/>
      <c r="O141" s="254"/>
      <c r="P141" s="254"/>
      <c r="Q141" s="254"/>
      <c r="R141" s="254"/>
      <c r="S141" s="254"/>
      <c r="T141" s="255"/>
      <c r="U141" s="14"/>
      <c r="V141" s="14"/>
      <c r="W141" s="14"/>
      <c r="X141" s="14"/>
      <c r="Y141" s="14"/>
      <c r="Z141" s="14"/>
      <c r="AA141" s="14"/>
      <c r="AB141" s="14"/>
      <c r="AC141" s="14"/>
      <c r="AD141" s="14"/>
      <c r="AE141" s="14"/>
      <c r="AT141" s="256" t="s">
        <v>183</v>
      </c>
      <c r="AU141" s="256" t="s">
        <v>84</v>
      </c>
      <c r="AV141" s="14" t="s">
        <v>84</v>
      </c>
      <c r="AW141" s="14" t="s">
        <v>37</v>
      </c>
      <c r="AX141" s="14" t="s">
        <v>82</v>
      </c>
      <c r="AY141" s="256" t="s">
        <v>170</v>
      </c>
    </row>
    <row r="142" s="14" customFormat="1">
      <c r="A142" s="14"/>
      <c r="B142" s="246"/>
      <c r="C142" s="247"/>
      <c r="D142" s="229" t="s">
        <v>183</v>
      </c>
      <c r="E142" s="247"/>
      <c r="F142" s="249" t="s">
        <v>5485</v>
      </c>
      <c r="G142" s="247"/>
      <c r="H142" s="250">
        <v>5.8730000000000002</v>
      </c>
      <c r="I142" s="251"/>
      <c r="J142" s="247"/>
      <c r="K142" s="247"/>
      <c r="L142" s="252"/>
      <c r="M142" s="253"/>
      <c r="N142" s="254"/>
      <c r="O142" s="254"/>
      <c r="P142" s="254"/>
      <c r="Q142" s="254"/>
      <c r="R142" s="254"/>
      <c r="S142" s="254"/>
      <c r="T142" s="255"/>
      <c r="U142" s="14"/>
      <c r="V142" s="14"/>
      <c r="W142" s="14"/>
      <c r="X142" s="14"/>
      <c r="Y142" s="14"/>
      <c r="Z142" s="14"/>
      <c r="AA142" s="14"/>
      <c r="AB142" s="14"/>
      <c r="AC142" s="14"/>
      <c r="AD142" s="14"/>
      <c r="AE142" s="14"/>
      <c r="AT142" s="256" t="s">
        <v>183</v>
      </c>
      <c r="AU142" s="256" t="s">
        <v>84</v>
      </c>
      <c r="AV142" s="14" t="s">
        <v>84</v>
      </c>
      <c r="AW142" s="14" t="s">
        <v>4</v>
      </c>
      <c r="AX142" s="14" t="s">
        <v>82</v>
      </c>
      <c r="AY142" s="256" t="s">
        <v>170</v>
      </c>
    </row>
    <row r="143" s="2" customFormat="1" ht="16.5" customHeight="1">
      <c r="A143" s="41"/>
      <c r="B143" s="42"/>
      <c r="C143" s="285" t="s">
        <v>253</v>
      </c>
      <c r="D143" s="285" t="s">
        <v>461</v>
      </c>
      <c r="E143" s="286" t="s">
        <v>5486</v>
      </c>
      <c r="F143" s="287" t="s">
        <v>5487</v>
      </c>
      <c r="G143" s="288" t="s">
        <v>219</v>
      </c>
      <c r="H143" s="289">
        <v>1.3049999999999999</v>
      </c>
      <c r="I143" s="290"/>
      <c r="J143" s="291">
        <f>ROUND(I143*H143,2)</f>
        <v>0</v>
      </c>
      <c r="K143" s="287" t="s">
        <v>176</v>
      </c>
      <c r="L143" s="292"/>
      <c r="M143" s="293" t="s">
        <v>19</v>
      </c>
      <c r="N143" s="294" t="s">
        <v>46</v>
      </c>
      <c r="O143" s="87"/>
      <c r="P143" s="225">
        <f>O143*H143</f>
        <v>0</v>
      </c>
      <c r="Q143" s="225">
        <v>0.25</v>
      </c>
      <c r="R143" s="225">
        <f>Q143*H143</f>
        <v>0.32624999999999998</v>
      </c>
      <c r="S143" s="225">
        <v>0</v>
      </c>
      <c r="T143" s="226">
        <f>S143*H143</f>
        <v>0</v>
      </c>
      <c r="U143" s="41"/>
      <c r="V143" s="41"/>
      <c r="W143" s="41"/>
      <c r="X143" s="41"/>
      <c r="Y143" s="41"/>
      <c r="Z143" s="41"/>
      <c r="AA143" s="41"/>
      <c r="AB143" s="41"/>
      <c r="AC143" s="41"/>
      <c r="AD143" s="41"/>
      <c r="AE143" s="41"/>
      <c r="AR143" s="227" t="s">
        <v>234</v>
      </c>
      <c r="AT143" s="227" t="s">
        <v>461</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5488</v>
      </c>
    </row>
    <row r="144" s="2" customFormat="1">
      <c r="A144" s="41"/>
      <c r="B144" s="42"/>
      <c r="C144" s="43"/>
      <c r="D144" s="229" t="s">
        <v>179</v>
      </c>
      <c r="E144" s="43"/>
      <c r="F144" s="230" t="s">
        <v>5487</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14" customFormat="1">
      <c r="A145" s="14"/>
      <c r="B145" s="246"/>
      <c r="C145" s="247"/>
      <c r="D145" s="229" t="s">
        <v>183</v>
      </c>
      <c r="E145" s="248" t="s">
        <v>19</v>
      </c>
      <c r="F145" s="249" t="s">
        <v>5489</v>
      </c>
      <c r="G145" s="247"/>
      <c r="H145" s="250">
        <v>1.3049999999999999</v>
      </c>
      <c r="I145" s="251"/>
      <c r="J145" s="247"/>
      <c r="K145" s="247"/>
      <c r="L145" s="252"/>
      <c r="M145" s="253"/>
      <c r="N145" s="254"/>
      <c r="O145" s="254"/>
      <c r="P145" s="254"/>
      <c r="Q145" s="254"/>
      <c r="R145" s="254"/>
      <c r="S145" s="254"/>
      <c r="T145" s="255"/>
      <c r="U145" s="14"/>
      <c r="V145" s="14"/>
      <c r="W145" s="14"/>
      <c r="X145" s="14"/>
      <c r="Y145" s="14"/>
      <c r="Z145" s="14"/>
      <c r="AA145" s="14"/>
      <c r="AB145" s="14"/>
      <c r="AC145" s="14"/>
      <c r="AD145" s="14"/>
      <c r="AE145" s="14"/>
      <c r="AT145" s="256" t="s">
        <v>183</v>
      </c>
      <c r="AU145" s="256" t="s">
        <v>84</v>
      </c>
      <c r="AV145" s="14" t="s">
        <v>84</v>
      </c>
      <c r="AW145" s="14" t="s">
        <v>37</v>
      </c>
      <c r="AX145" s="14" t="s">
        <v>82</v>
      </c>
      <c r="AY145" s="256" t="s">
        <v>170</v>
      </c>
    </row>
    <row r="146" s="2" customFormat="1" ht="21.75" customHeight="1">
      <c r="A146" s="41"/>
      <c r="B146" s="42"/>
      <c r="C146" s="216" t="s">
        <v>263</v>
      </c>
      <c r="D146" s="216" t="s">
        <v>172</v>
      </c>
      <c r="E146" s="217" t="s">
        <v>5490</v>
      </c>
      <c r="F146" s="218" t="s">
        <v>5491</v>
      </c>
      <c r="G146" s="219" t="s">
        <v>175</v>
      </c>
      <c r="H146" s="220">
        <v>111.90000000000001</v>
      </c>
      <c r="I146" s="221"/>
      <c r="J146" s="222">
        <f>ROUND(I146*H146,2)</f>
        <v>0</v>
      </c>
      <c r="K146" s="218" t="s">
        <v>176</v>
      </c>
      <c r="L146" s="47"/>
      <c r="M146" s="223" t="s">
        <v>19</v>
      </c>
      <c r="N146" s="224" t="s">
        <v>46</v>
      </c>
      <c r="O146" s="87"/>
      <c r="P146" s="225">
        <f>O146*H146</f>
        <v>0</v>
      </c>
      <c r="Q146" s="225">
        <v>0.089219999999999994</v>
      </c>
      <c r="R146" s="225">
        <f>Q146*H146</f>
        <v>9.9837179999999996</v>
      </c>
      <c r="S146" s="225">
        <v>0</v>
      </c>
      <c r="T146" s="226">
        <f>S146*H146</f>
        <v>0</v>
      </c>
      <c r="U146" s="41"/>
      <c r="V146" s="41"/>
      <c r="W146" s="41"/>
      <c r="X146" s="41"/>
      <c r="Y146" s="41"/>
      <c r="Z146" s="41"/>
      <c r="AA146" s="41"/>
      <c r="AB146" s="41"/>
      <c r="AC146" s="41"/>
      <c r="AD146" s="41"/>
      <c r="AE146" s="41"/>
      <c r="AR146" s="227" t="s">
        <v>177</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5492</v>
      </c>
    </row>
    <row r="147" s="2" customFormat="1">
      <c r="A147" s="41"/>
      <c r="B147" s="42"/>
      <c r="C147" s="43"/>
      <c r="D147" s="229" t="s">
        <v>179</v>
      </c>
      <c r="E147" s="43"/>
      <c r="F147" s="230" t="s">
        <v>5493</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34" t="s">
        <v>181</v>
      </c>
      <c r="E148" s="43"/>
      <c r="F148" s="235" t="s">
        <v>5494</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181</v>
      </c>
      <c r="AU148" s="20" t="s">
        <v>84</v>
      </c>
    </row>
    <row r="149" s="13" customFormat="1">
      <c r="A149" s="13"/>
      <c r="B149" s="236"/>
      <c r="C149" s="237"/>
      <c r="D149" s="229" t="s">
        <v>183</v>
      </c>
      <c r="E149" s="238" t="s">
        <v>19</v>
      </c>
      <c r="F149" s="239" t="s">
        <v>5495</v>
      </c>
      <c r="G149" s="237"/>
      <c r="H149" s="238" t="s">
        <v>19</v>
      </c>
      <c r="I149" s="240"/>
      <c r="J149" s="237"/>
      <c r="K149" s="237"/>
      <c r="L149" s="241"/>
      <c r="M149" s="242"/>
      <c r="N149" s="243"/>
      <c r="O149" s="243"/>
      <c r="P149" s="243"/>
      <c r="Q149" s="243"/>
      <c r="R149" s="243"/>
      <c r="S149" s="243"/>
      <c r="T149" s="244"/>
      <c r="U149" s="13"/>
      <c r="V149" s="13"/>
      <c r="W149" s="13"/>
      <c r="X149" s="13"/>
      <c r="Y149" s="13"/>
      <c r="Z149" s="13"/>
      <c r="AA149" s="13"/>
      <c r="AB149" s="13"/>
      <c r="AC149" s="13"/>
      <c r="AD149" s="13"/>
      <c r="AE149" s="13"/>
      <c r="AT149" s="245" t="s">
        <v>183</v>
      </c>
      <c r="AU149" s="245" t="s">
        <v>84</v>
      </c>
      <c r="AV149" s="13" t="s">
        <v>82</v>
      </c>
      <c r="AW149" s="13" t="s">
        <v>37</v>
      </c>
      <c r="AX149" s="13" t="s">
        <v>75</v>
      </c>
      <c r="AY149" s="245" t="s">
        <v>170</v>
      </c>
    </row>
    <row r="150" s="14" customFormat="1">
      <c r="A150" s="14"/>
      <c r="B150" s="246"/>
      <c r="C150" s="247"/>
      <c r="D150" s="229" t="s">
        <v>183</v>
      </c>
      <c r="E150" s="248" t="s">
        <v>19</v>
      </c>
      <c r="F150" s="249" t="s">
        <v>5496</v>
      </c>
      <c r="G150" s="247"/>
      <c r="H150" s="250">
        <v>111.90000000000001</v>
      </c>
      <c r="I150" s="251"/>
      <c r="J150" s="247"/>
      <c r="K150" s="247"/>
      <c r="L150" s="252"/>
      <c r="M150" s="253"/>
      <c r="N150" s="254"/>
      <c r="O150" s="254"/>
      <c r="P150" s="254"/>
      <c r="Q150" s="254"/>
      <c r="R150" s="254"/>
      <c r="S150" s="254"/>
      <c r="T150" s="255"/>
      <c r="U150" s="14"/>
      <c r="V150" s="14"/>
      <c r="W150" s="14"/>
      <c r="X150" s="14"/>
      <c r="Y150" s="14"/>
      <c r="Z150" s="14"/>
      <c r="AA150" s="14"/>
      <c r="AB150" s="14"/>
      <c r="AC150" s="14"/>
      <c r="AD150" s="14"/>
      <c r="AE150" s="14"/>
      <c r="AT150" s="256" t="s">
        <v>183</v>
      </c>
      <c r="AU150" s="256" t="s">
        <v>84</v>
      </c>
      <c r="AV150" s="14" t="s">
        <v>84</v>
      </c>
      <c r="AW150" s="14" t="s">
        <v>37</v>
      </c>
      <c r="AX150" s="14" t="s">
        <v>75</v>
      </c>
      <c r="AY150" s="256" t="s">
        <v>170</v>
      </c>
    </row>
    <row r="151" s="15" customFormat="1">
      <c r="A151" s="15"/>
      <c r="B151" s="257"/>
      <c r="C151" s="258"/>
      <c r="D151" s="229" t="s">
        <v>183</v>
      </c>
      <c r="E151" s="259" t="s">
        <v>19</v>
      </c>
      <c r="F151" s="260" t="s">
        <v>186</v>
      </c>
      <c r="G151" s="258"/>
      <c r="H151" s="261">
        <v>111.90000000000001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183</v>
      </c>
      <c r="AU151" s="267" t="s">
        <v>84</v>
      </c>
      <c r="AV151" s="15" t="s">
        <v>177</v>
      </c>
      <c r="AW151" s="15" t="s">
        <v>37</v>
      </c>
      <c r="AX151" s="15" t="s">
        <v>82</v>
      </c>
      <c r="AY151" s="267" t="s">
        <v>170</v>
      </c>
    </row>
    <row r="152" s="2" customFormat="1" ht="16.5" customHeight="1">
      <c r="A152" s="41"/>
      <c r="B152" s="42"/>
      <c r="C152" s="285" t="s">
        <v>8</v>
      </c>
      <c r="D152" s="285" t="s">
        <v>461</v>
      </c>
      <c r="E152" s="286" t="s">
        <v>5497</v>
      </c>
      <c r="F152" s="287" t="s">
        <v>5498</v>
      </c>
      <c r="G152" s="288" t="s">
        <v>175</v>
      </c>
      <c r="H152" s="289">
        <v>114.13800000000001</v>
      </c>
      <c r="I152" s="290"/>
      <c r="J152" s="291">
        <f>ROUND(I152*H152,2)</f>
        <v>0</v>
      </c>
      <c r="K152" s="287" t="s">
        <v>176</v>
      </c>
      <c r="L152" s="292"/>
      <c r="M152" s="293" t="s">
        <v>19</v>
      </c>
      <c r="N152" s="294" t="s">
        <v>46</v>
      </c>
      <c r="O152" s="87"/>
      <c r="P152" s="225">
        <f>O152*H152</f>
        <v>0</v>
      </c>
      <c r="Q152" s="225">
        <v>0.113</v>
      </c>
      <c r="R152" s="225">
        <f>Q152*H152</f>
        <v>12.897594000000002</v>
      </c>
      <c r="S152" s="225">
        <v>0</v>
      </c>
      <c r="T152" s="226">
        <f>S152*H152</f>
        <v>0</v>
      </c>
      <c r="U152" s="41"/>
      <c r="V152" s="41"/>
      <c r="W152" s="41"/>
      <c r="X152" s="41"/>
      <c r="Y152" s="41"/>
      <c r="Z152" s="41"/>
      <c r="AA152" s="41"/>
      <c r="AB152" s="41"/>
      <c r="AC152" s="41"/>
      <c r="AD152" s="41"/>
      <c r="AE152" s="41"/>
      <c r="AR152" s="227" t="s">
        <v>234</v>
      </c>
      <c r="AT152" s="227" t="s">
        <v>461</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5499</v>
      </c>
    </row>
    <row r="153" s="2" customFormat="1">
      <c r="A153" s="41"/>
      <c r="B153" s="42"/>
      <c r="C153" s="43"/>
      <c r="D153" s="229" t="s">
        <v>179</v>
      </c>
      <c r="E153" s="43"/>
      <c r="F153" s="230" t="s">
        <v>5498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179</v>
      </c>
      <c r="AU153" s="20" t="s">
        <v>84</v>
      </c>
    </row>
    <row r="154" s="14" customFormat="1">
      <c r="A154" s="14"/>
      <c r="B154" s="246"/>
      <c r="C154" s="247"/>
      <c r="D154" s="229" t="s">
        <v>183</v>
      </c>
      <c r="E154" s="247"/>
      <c r="F154" s="249" t="s">
        <v>5500</v>
      </c>
      <c r="G154" s="247"/>
      <c r="H154" s="250">
        <v>114.13800000000001</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183</v>
      </c>
      <c r="AU154" s="256" t="s">
        <v>84</v>
      </c>
      <c r="AV154" s="14" t="s">
        <v>84</v>
      </c>
      <c r="AW154" s="14" t="s">
        <v>4</v>
      </c>
      <c r="AX154" s="14" t="s">
        <v>82</v>
      </c>
      <c r="AY154" s="256" t="s">
        <v>170</v>
      </c>
    </row>
    <row r="155" s="2" customFormat="1" ht="21.75" customHeight="1">
      <c r="A155" s="41"/>
      <c r="B155" s="42"/>
      <c r="C155" s="216" t="s">
        <v>271</v>
      </c>
      <c r="D155" s="216" t="s">
        <v>172</v>
      </c>
      <c r="E155" s="217" t="s">
        <v>5501</v>
      </c>
      <c r="F155" s="218" t="s">
        <v>5502</v>
      </c>
      <c r="G155" s="219" t="s">
        <v>175</v>
      </c>
      <c r="H155" s="220">
        <v>190.37000000000001</v>
      </c>
      <c r="I155" s="221"/>
      <c r="J155" s="222">
        <f>ROUND(I155*H155,2)</f>
        <v>0</v>
      </c>
      <c r="K155" s="218" t="s">
        <v>176</v>
      </c>
      <c r="L155" s="47"/>
      <c r="M155" s="223" t="s">
        <v>19</v>
      </c>
      <c r="N155" s="224" t="s">
        <v>46</v>
      </c>
      <c r="O155" s="87"/>
      <c r="P155" s="225">
        <f>O155*H155</f>
        <v>0</v>
      </c>
      <c r="Q155" s="225">
        <v>0.11162</v>
      </c>
      <c r="R155" s="225">
        <f>Q155*H155</f>
        <v>21.249099399999999</v>
      </c>
      <c r="S155" s="225">
        <v>0</v>
      </c>
      <c r="T155" s="226">
        <f>S155*H155</f>
        <v>0</v>
      </c>
      <c r="U155" s="41"/>
      <c r="V155" s="41"/>
      <c r="W155" s="41"/>
      <c r="X155" s="41"/>
      <c r="Y155" s="41"/>
      <c r="Z155" s="41"/>
      <c r="AA155" s="41"/>
      <c r="AB155" s="41"/>
      <c r="AC155" s="41"/>
      <c r="AD155" s="41"/>
      <c r="AE155" s="41"/>
      <c r="AR155" s="227" t="s">
        <v>177</v>
      </c>
      <c r="AT155" s="227" t="s">
        <v>172</v>
      </c>
      <c r="AU155" s="227" t="s">
        <v>84</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5503</v>
      </c>
    </row>
    <row r="156" s="2" customFormat="1">
      <c r="A156" s="41"/>
      <c r="B156" s="42"/>
      <c r="C156" s="43"/>
      <c r="D156" s="229" t="s">
        <v>179</v>
      </c>
      <c r="E156" s="43"/>
      <c r="F156" s="230" t="s">
        <v>5504</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179</v>
      </c>
      <c r="AU156" s="20" t="s">
        <v>84</v>
      </c>
    </row>
    <row r="157" s="2" customFormat="1">
      <c r="A157" s="41"/>
      <c r="B157" s="42"/>
      <c r="C157" s="43"/>
      <c r="D157" s="234" t="s">
        <v>181</v>
      </c>
      <c r="E157" s="43"/>
      <c r="F157" s="235" t="s">
        <v>5505</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181</v>
      </c>
      <c r="AU157" s="20" t="s">
        <v>84</v>
      </c>
    </row>
    <row r="158" s="13" customFormat="1">
      <c r="A158" s="13"/>
      <c r="B158" s="236"/>
      <c r="C158" s="237"/>
      <c r="D158" s="229" t="s">
        <v>183</v>
      </c>
      <c r="E158" s="238" t="s">
        <v>19</v>
      </c>
      <c r="F158" s="239" t="s">
        <v>5506</v>
      </c>
      <c r="G158" s="237"/>
      <c r="H158" s="238" t="s">
        <v>19</v>
      </c>
      <c r="I158" s="240"/>
      <c r="J158" s="237"/>
      <c r="K158" s="237"/>
      <c r="L158" s="241"/>
      <c r="M158" s="242"/>
      <c r="N158" s="243"/>
      <c r="O158" s="243"/>
      <c r="P158" s="243"/>
      <c r="Q158" s="243"/>
      <c r="R158" s="243"/>
      <c r="S158" s="243"/>
      <c r="T158" s="244"/>
      <c r="U158" s="13"/>
      <c r="V158" s="13"/>
      <c r="W158" s="13"/>
      <c r="X158" s="13"/>
      <c r="Y158" s="13"/>
      <c r="Z158" s="13"/>
      <c r="AA158" s="13"/>
      <c r="AB158" s="13"/>
      <c r="AC158" s="13"/>
      <c r="AD158" s="13"/>
      <c r="AE158" s="13"/>
      <c r="AT158" s="245" t="s">
        <v>183</v>
      </c>
      <c r="AU158" s="245" t="s">
        <v>84</v>
      </c>
      <c r="AV158" s="13" t="s">
        <v>82</v>
      </c>
      <c r="AW158" s="13" t="s">
        <v>37</v>
      </c>
      <c r="AX158" s="13" t="s">
        <v>75</v>
      </c>
      <c r="AY158" s="245" t="s">
        <v>170</v>
      </c>
    </row>
    <row r="159" s="14" customFormat="1">
      <c r="A159" s="14"/>
      <c r="B159" s="246"/>
      <c r="C159" s="247"/>
      <c r="D159" s="229" t="s">
        <v>183</v>
      </c>
      <c r="E159" s="248" t="s">
        <v>19</v>
      </c>
      <c r="F159" s="249" t="s">
        <v>5507</v>
      </c>
      <c r="G159" s="247"/>
      <c r="H159" s="250">
        <v>190.37000000000001</v>
      </c>
      <c r="I159" s="251"/>
      <c r="J159" s="247"/>
      <c r="K159" s="247"/>
      <c r="L159" s="252"/>
      <c r="M159" s="253"/>
      <c r="N159" s="254"/>
      <c r="O159" s="254"/>
      <c r="P159" s="254"/>
      <c r="Q159" s="254"/>
      <c r="R159" s="254"/>
      <c r="S159" s="254"/>
      <c r="T159" s="255"/>
      <c r="U159" s="14"/>
      <c r="V159" s="14"/>
      <c r="W159" s="14"/>
      <c r="X159" s="14"/>
      <c r="Y159" s="14"/>
      <c r="Z159" s="14"/>
      <c r="AA159" s="14"/>
      <c r="AB159" s="14"/>
      <c r="AC159" s="14"/>
      <c r="AD159" s="14"/>
      <c r="AE159" s="14"/>
      <c r="AT159" s="256" t="s">
        <v>183</v>
      </c>
      <c r="AU159" s="256" t="s">
        <v>84</v>
      </c>
      <c r="AV159" s="14" t="s">
        <v>84</v>
      </c>
      <c r="AW159" s="14" t="s">
        <v>37</v>
      </c>
      <c r="AX159" s="14" t="s">
        <v>75</v>
      </c>
      <c r="AY159" s="256" t="s">
        <v>170</v>
      </c>
    </row>
    <row r="160" s="15" customFormat="1">
      <c r="A160" s="15"/>
      <c r="B160" s="257"/>
      <c r="C160" s="258"/>
      <c r="D160" s="229" t="s">
        <v>183</v>
      </c>
      <c r="E160" s="259" t="s">
        <v>19</v>
      </c>
      <c r="F160" s="260" t="s">
        <v>186</v>
      </c>
      <c r="G160" s="258"/>
      <c r="H160" s="261">
        <v>190.37000000000001</v>
      </c>
      <c r="I160" s="262"/>
      <c r="J160" s="258"/>
      <c r="K160" s="258"/>
      <c r="L160" s="263"/>
      <c r="M160" s="264"/>
      <c r="N160" s="265"/>
      <c r="O160" s="265"/>
      <c r="P160" s="265"/>
      <c r="Q160" s="265"/>
      <c r="R160" s="265"/>
      <c r="S160" s="265"/>
      <c r="T160" s="266"/>
      <c r="U160" s="15"/>
      <c r="V160" s="15"/>
      <c r="W160" s="15"/>
      <c r="X160" s="15"/>
      <c r="Y160" s="15"/>
      <c r="Z160" s="15"/>
      <c r="AA160" s="15"/>
      <c r="AB160" s="15"/>
      <c r="AC160" s="15"/>
      <c r="AD160" s="15"/>
      <c r="AE160" s="15"/>
      <c r="AT160" s="267" t="s">
        <v>183</v>
      </c>
      <c r="AU160" s="267" t="s">
        <v>84</v>
      </c>
      <c r="AV160" s="15" t="s">
        <v>177</v>
      </c>
      <c r="AW160" s="15" t="s">
        <v>37</v>
      </c>
      <c r="AX160" s="15" t="s">
        <v>82</v>
      </c>
      <c r="AY160" s="267" t="s">
        <v>170</v>
      </c>
    </row>
    <row r="161" s="2" customFormat="1" ht="16.5" customHeight="1">
      <c r="A161" s="41"/>
      <c r="B161" s="42"/>
      <c r="C161" s="285" t="s">
        <v>276</v>
      </c>
      <c r="D161" s="285" t="s">
        <v>461</v>
      </c>
      <c r="E161" s="286" t="s">
        <v>5508</v>
      </c>
      <c r="F161" s="287" t="s">
        <v>5509</v>
      </c>
      <c r="G161" s="288" t="s">
        <v>175</v>
      </c>
      <c r="H161" s="289">
        <v>190.37000000000001</v>
      </c>
      <c r="I161" s="290"/>
      <c r="J161" s="291">
        <f>ROUND(I161*H161,2)</f>
        <v>0</v>
      </c>
      <c r="K161" s="287" t="s">
        <v>176</v>
      </c>
      <c r="L161" s="292"/>
      <c r="M161" s="293" t="s">
        <v>19</v>
      </c>
      <c r="N161" s="294" t="s">
        <v>46</v>
      </c>
      <c r="O161" s="87"/>
      <c r="P161" s="225">
        <f>O161*H161</f>
        <v>0</v>
      </c>
      <c r="Q161" s="225">
        <v>0.152</v>
      </c>
      <c r="R161" s="225">
        <f>Q161*H161</f>
        <v>28.936240000000002</v>
      </c>
      <c r="S161" s="225">
        <v>0</v>
      </c>
      <c r="T161" s="226">
        <f>S161*H161</f>
        <v>0</v>
      </c>
      <c r="U161" s="41"/>
      <c r="V161" s="41"/>
      <c r="W161" s="41"/>
      <c r="X161" s="41"/>
      <c r="Y161" s="41"/>
      <c r="Z161" s="41"/>
      <c r="AA161" s="41"/>
      <c r="AB161" s="41"/>
      <c r="AC161" s="41"/>
      <c r="AD161" s="41"/>
      <c r="AE161" s="41"/>
      <c r="AR161" s="227" t="s">
        <v>234</v>
      </c>
      <c r="AT161" s="227" t="s">
        <v>461</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5510</v>
      </c>
    </row>
    <row r="162" s="2" customFormat="1">
      <c r="A162" s="41"/>
      <c r="B162" s="42"/>
      <c r="C162" s="43"/>
      <c r="D162" s="229" t="s">
        <v>179</v>
      </c>
      <c r="E162" s="43"/>
      <c r="F162" s="230" t="s">
        <v>5509</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12" customFormat="1" ht="22.8" customHeight="1">
      <c r="A163" s="12"/>
      <c r="B163" s="200"/>
      <c r="C163" s="201"/>
      <c r="D163" s="202" t="s">
        <v>74</v>
      </c>
      <c r="E163" s="214" t="s">
        <v>216</v>
      </c>
      <c r="F163" s="214" t="s">
        <v>1167</v>
      </c>
      <c r="G163" s="201"/>
      <c r="H163" s="201"/>
      <c r="I163" s="204"/>
      <c r="J163" s="215">
        <f>BK163</f>
        <v>0</v>
      </c>
      <c r="K163" s="201"/>
      <c r="L163" s="206"/>
      <c r="M163" s="207"/>
      <c r="N163" s="208"/>
      <c r="O163" s="208"/>
      <c r="P163" s="209">
        <f>SUM(P164:P169)</f>
        <v>0</v>
      </c>
      <c r="Q163" s="208"/>
      <c r="R163" s="209">
        <f>SUM(R164:R169)</f>
        <v>7.23231</v>
      </c>
      <c r="S163" s="208"/>
      <c r="T163" s="210">
        <f>SUM(T164:T169)</f>
        <v>0</v>
      </c>
      <c r="U163" s="12"/>
      <c r="V163" s="12"/>
      <c r="W163" s="12"/>
      <c r="X163" s="12"/>
      <c r="Y163" s="12"/>
      <c r="Z163" s="12"/>
      <c r="AA163" s="12"/>
      <c r="AB163" s="12"/>
      <c r="AC163" s="12"/>
      <c r="AD163" s="12"/>
      <c r="AE163" s="12"/>
      <c r="AR163" s="211" t="s">
        <v>82</v>
      </c>
      <c r="AT163" s="212" t="s">
        <v>74</v>
      </c>
      <c r="AU163" s="212" t="s">
        <v>82</v>
      </c>
      <c r="AY163" s="211" t="s">
        <v>170</v>
      </c>
      <c r="BK163" s="213">
        <f>SUM(BK164:BK169)</f>
        <v>0</v>
      </c>
    </row>
    <row r="164" s="2" customFormat="1" ht="16.5" customHeight="1">
      <c r="A164" s="41"/>
      <c r="B164" s="42"/>
      <c r="C164" s="216" t="s">
        <v>283</v>
      </c>
      <c r="D164" s="216" t="s">
        <v>172</v>
      </c>
      <c r="E164" s="217" t="s">
        <v>5511</v>
      </c>
      <c r="F164" s="218" t="s">
        <v>5512</v>
      </c>
      <c r="G164" s="219" t="s">
        <v>175</v>
      </c>
      <c r="H164" s="220">
        <v>25.5</v>
      </c>
      <c r="I164" s="221"/>
      <c r="J164" s="222">
        <f>ROUND(I164*H164,2)</f>
        <v>0</v>
      </c>
      <c r="K164" s="218" t="s">
        <v>176</v>
      </c>
      <c r="L164" s="47"/>
      <c r="M164" s="223" t="s">
        <v>19</v>
      </c>
      <c r="N164" s="224" t="s">
        <v>46</v>
      </c>
      <c r="O164" s="87"/>
      <c r="P164" s="225">
        <f>O164*H164</f>
        <v>0</v>
      </c>
      <c r="Q164" s="225">
        <v>0.28361999999999998</v>
      </c>
      <c r="R164" s="225">
        <f>Q164*H164</f>
        <v>7.23231</v>
      </c>
      <c r="S164" s="225">
        <v>0</v>
      </c>
      <c r="T164" s="226">
        <f>S164*H164</f>
        <v>0</v>
      </c>
      <c r="U164" s="41"/>
      <c r="V164" s="41"/>
      <c r="W164" s="41"/>
      <c r="X164" s="41"/>
      <c r="Y164" s="41"/>
      <c r="Z164" s="41"/>
      <c r="AA164" s="41"/>
      <c r="AB164" s="41"/>
      <c r="AC164" s="41"/>
      <c r="AD164" s="41"/>
      <c r="AE164" s="41"/>
      <c r="AR164" s="227" t="s">
        <v>177</v>
      </c>
      <c r="AT164" s="227" t="s">
        <v>172</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5513</v>
      </c>
    </row>
    <row r="165" s="2" customFormat="1">
      <c r="A165" s="41"/>
      <c r="B165" s="42"/>
      <c r="C165" s="43"/>
      <c r="D165" s="229" t="s">
        <v>179</v>
      </c>
      <c r="E165" s="43"/>
      <c r="F165" s="230" t="s">
        <v>5514</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179</v>
      </c>
      <c r="AU165" s="20" t="s">
        <v>84</v>
      </c>
    </row>
    <row r="166" s="2" customFormat="1">
      <c r="A166" s="41"/>
      <c r="B166" s="42"/>
      <c r="C166" s="43"/>
      <c r="D166" s="234" t="s">
        <v>181</v>
      </c>
      <c r="E166" s="43"/>
      <c r="F166" s="235" t="s">
        <v>5515</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181</v>
      </c>
      <c r="AU166" s="20" t="s">
        <v>84</v>
      </c>
    </row>
    <row r="167" s="13" customFormat="1">
      <c r="A167" s="13"/>
      <c r="B167" s="236"/>
      <c r="C167" s="237"/>
      <c r="D167" s="229" t="s">
        <v>183</v>
      </c>
      <c r="E167" s="238" t="s">
        <v>19</v>
      </c>
      <c r="F167" s="239" t="s">
        <v>5516</v>
      </c>
      <c r="G167" s="237"/>
      <c r="H167" s="238" t="s">
        <v>19</v>
      </c>
      <c r="I167" s="240"/>
      <c r="J167" s="237"/>
      <c r="K167" s="237"/>
      <c r="L167" s="241"/>
      <c r="M167" s="242"/>
      <c r="N167" s="243"/>
      <c r="O167" s="243"/>
      <c r="P167" s="243"/>
      <c r="Q167" s="243"/>
      <c r="R167" s="243"/>
      <c r="S167" s="243"/>
      <c r="T167" s="244"/>
      <c r="U167" s="13"/>
      <c r="V167" s="13"/>
      <c r="W167" s="13"/>
      <c r="X167" s="13"/>
      <c r="Y167" s="13"/>
      <c r="Z167" s="13"/>
      <c r="AA167" s="13"/>
      <c r="AB167" s="13"/>
      <c r="AC167" s="13"/>
      <c r="AD167" s="13"/>
      <c r="AE167" s="13"/>
      <c r="AT167" s="245" t="s">
        <v>183</v>
      </c>
      <c r="AU167" s="245" t="s">
        <v>84</v>
      </c>
      <c r="AV167" s="13" t="s">
        <v>82</v>
      </c>
      <c r="AW167" s="13" t="s">
        <v>37</v>
      </c>
      <c r="AX167" s="13" t="s">
        <v>75</v>
      </c>
      <c r="AY167" s="245" t="s">
        <v>170</v>
      </c>
    </row>
    <row r="168" s="14" customFormat="1">
      <c r="A168" s="14"/>
      <c r="B168" s="246"/>
      <c r="C168" s="247"/>
      <c r="D168" s="229" t="s">
        <v>183</v>
      </c>
      <c r="E168" s="248" t="s">
        <v>19</v>
      </c>
      <c r="F168" s="249" t="s">
        <v>5517</v>
      </c>
      <c r="G168" s="247"/>
      <c r="H168" s="250">
        <v>25.5</v>
      </c>
      <c r="I168" s="251"/>
      <c r="J168" s="247"/>
      <c r="K168" s="247"/>
      <c r="L168" s="252"/>
      <c r="M168" s="253"/>
      <c r="N168" s="254"/>
      <c r="O168" s="254"/>
      <c r="P168" s="254"/>
      <c r="Q168" s="254"/>
      <c r="R168" s="254"/>
      <c r="S168" s="254"/>
      <c r="T168" s="255"/>
      <c r="U168" s="14"/>
      <c r="V168" s="14"/>
      <c r="W168" s="14"/>
      <c r="X168" s="14"/>
      <c r="Y168" s="14"/>
      <c r="Z168" s="14"/>
      <c r="AA168" s="14"/>
      <c r="AB168" s="14"/>
      <c r="AC168" s="14"/>
      <c r="AD168" s="14"/>
      <c r="AE168" s="14"/>
      <c r="AT168" s="256" t="s">
        <v>183</v>
      </c>
      <c r="AU168" s="256" t="s">
        <v>84</v>
      </c>
      <c r="AV168" s="14" t="s">
        <v>84</v>
      </c>
      <c r="AW168" s="14" t="s">
        <v>37</v>
      </c>
      <c r="AX168" s="14" t="s">
        <v>75</v>
      </c>
      <c r="AY168" s="256" t="s">
        <v>170</v>
      </c>
    </row>
    <row r="169" s="15" customFormat="1">
      <c r="A169" s="15"/>
      <c r="B169" s="257"/>
      <c r="C169" s="258"/>
      <c r="D169" s="229" t="s">
        <v>183</v>
      </c>
      <c r="E169" s="259" t="s">
        <v>19</v>
      </c>
      <c r="F169" s="260" t="s">
        <v>186</v>
      </c>
      <c r="G169" s="258"/>
      <c r="H169" s="261">
        <v>25.5</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183</v>
      </c>
      <c r="AU169" s="267" t="s">
        <v>84</v>
      </c>
      <c r="AV169" s="15" t="s">
        <v>177</v>
      </c>
      <c r="AW169" s="15" t="s">
        <v>37</v>
      </c>
      <c r="AX169" s="15" t="s">
        <v>82</v>
      </c>
      <c r="AY169" s="267" t="s">
        <v>170</v>
      </c>
    </row>
    <row r="170" s="12" customFormat="1" ht="22.8" customHeight="1">
      <c r="A170" s="12"/>
      <c r="B170" s="200"/>
      <c r="C170" s="201"/>
      <c r="D170" s="202" t="s">
        <v>74</v>
      </c>
      <c r="E170" s="214" t="s">
        <v>244</v>
      </c>
      <c r="F170" s="214" t="s">
        <v>275</v>
      </c>
      <c r="G170" s="201"/>
      <c r="H170" s="201"/>
      <c r="I170" s="204"/>
      <c r="J170" s="215">
        <f>BK170</f>
        <v>0</v>
      </c>
      <c r="K170" s="201"/>
      <c r="L170" s="206"/>
      <c r="M170" s="207"/>
      <c r="N170" s="208"/>
      <c r="O170" s="208"/>
      <c r="P170" s="209">
        <f>SUM(P171:P201)</f>
        <v>0</v>
      </c>
      <c r="Q170" s="208"/>
      <c r="R170" s="209">
        <f>SUM(R171:R201)</f>
        <v>45.1068924</v>
      </c>
      <c r="S170" s="208"/>
      <c r="T170" s="210">
        <f>SUM(T171:T201)</f>
        <v>0</v>
      </c>
      <c r="U170" s="12"/>
      <c r="V170" s="12"/>
      <c r="W170" s="12"/>
      <c r="X170" s="12"/>
      <c r="Y170" s="12"/>
      <c r="Z170" s="12"/>
      <c r="AA170" s="12"/>
      <c r="AB170" s="12"/>
      <c r="AC170" s="12"/>
      <c r="AD170" s="12"/>
      <c r="AE170" s="12"/>
      <c r="AR170" s="211" t="s">
        <v>82</v>
      </c>
      <c r="AT170" s="212" t="s">
        <v>74</v>
      </c>
      <c r="AU170" s="212" t="s">
        <v>82</v>
      </c>
      <c r="AY170" s="211" t="s">
        <v>170</v>
      </c>
      <c r="BK170" s="213">
        <f>SUM(BK171:BK201)</f>
        <v>0</v>
      </c>
    </row>
    <row r="171" s="2" customFormat="1" ht="16.5" customHeight="1">
      <c r="A171" s="41"/>
      <c r="B171" s="42"/>
      <c r="C171" s="216" t="s">
        <v>287</v>
      </c>
      <c r="D171" s="216" t="s">
        <v>172</v>
      </c>
      <c r="E171" s="217" t="s">
        <v>5518</v>
      </c>
      <c r="F171" s="218" t="s">
        <v>5519</v>
      </c>
      <c r="G171" s="219" t="s">
        <v>201</v>
      </c>
      <c r="H171" s="220">
        <v>6</v>
      </c>
      <c r="I171" s="221"/>
      <c r="J171" s="222">
        <f>ROUND(I171*H171,2)</f>
        <v>0</v>
      </c>
      <c r="K171" s="218" t="s">
        <v>176</v>
      </c>
      <c r="L171" s="47"/>
      <c r="M171" s="223" t="s">
        <v>19</v>
      </c>
      <c r="N171" s="224" t="s">
        <v>46</v>
      </c>
      <c r="O171" s="87"/>
      <c r="P171" s="225">
        <f>O171*H171</f>
        <v>0</v>
      </c>
      <c r="Q171" s="225">
        <v>0.16850000000000001</v>
      </c>
      <c r="R171" s="225">
        <f>Q171*H171</f>
        <v>1.0110000000000001</v>
      </c>
      <c r="S171" s="225">
        <v>0</v>
      </c>
      <c r="T171" s="226">
        <f>S171*H171</f>
        <v>0</v>
      </c>
      <c r="U171" s="41"/>
      <c r="V171" s="41"/>
      <c r="W171" s="41"/>
      <c r="X171" s="41"/>
      <c r="Y171" s="41"/>
      <c r="Z171" s="41"/>
      <c r="AA171" s="41"/>
      <c r="AB171" s="41"/>
      <c r="AC171" s="41"/>
      <c r="AD171" s="41"/>
      <c r="AE171" s="41"/>
      <c r="AR171" s="227" t="s">
        <v>177</v>
      </c>
      <c r="AT171" s="227" t="s">
        <v>172</v>
      </c>
      <c r="AU171" s="227" t="s">
        <v>84</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5520</v>
      </c>
    </row>
    <row r="172" s="2" customFormat="1">
      <c r="A172" s="41"/>
      <c r="B172" s="42"/>
      <c r="C172" s="43"/>
      <c r="D172" s="229" t="s">
        <v>179</v>
      </c>
      <c r="E172" s="43"/>
      <c r="F172" s="230" t="s">
        <v>5521</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179</v>
      </c>
      <c r="AU172" s="20" t="s">
        <v>84</v>
      </c>
    </row>
    <row r="173" s="2" customFormat="1">
      <c r="A173" s="41"/>
      <c r="B173" s="42"/>
      <c r="C173" s="43"/>
      <c r="D173" s="234" t="s">
        <v>181</v>
      </c>
      <c r="E173" s="43"/>
      <c r="F173" s="235" t="s">
        <v>5522</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181</v>
      </c>
      <c r="AU173" s="20" t="s">
        <v>84</v>
      </c>
    </row>
    <row r="174" s="14" customFormat="1">
      <c r="A174" s="14"/>
      <c r="B174" s="246"/>
      <c r="C174" s="247"/>
      <c r="D174" s="229" t="s">
        <v>183</v>
      </c>
      <c r="E174" s="248" t="s">
        <v>19</v>
      </c>
      <c r="F174" s="249" t="s">
        <v>5523</v>
      </c>
      <c r="G174" s="247"/>
      <c r="H174" s="250">
        <v>6</v>
      </c>
      <c r="I174" s="251"/>
      <c r="J174" s="247"/>
      <c r="K174" s="247"/>
      <c r="L174" s="252"/>
      <c r="M174" s="253"/>
      <c r="N174" s="254"/>
      <c r="O174" s="254"/>
      <c r="P174" s="254"/>
      <c r="Q174" s="254"/>
      <c r="R174" s="254"/>
      <c r="S174" s="254"/>
      <c r="T174" s="255"/>
      <c r="U174" s="14"/>
      <c r="V174" s="14"/>
      <c r="W174" s="14"/>
      <c r="X174" s="14"/>
      <c r="Y174" s="14"/>
      <c r="Z174" s="14"/>
      <c r="AA174" s="14"/>
      <c r="AB174" s="14"/>
      <c r="AC174" s="14"/>
      <c r="AD174" s="14"/>
      <c r="AE174" s="14"/>
      <c r="AT174" s="256" t="s">
        <v>183</v>
      </c>
      <c r="AU174" s="256" t="s">
        <v>84</v>
      </c>
      <c r="AV174" s="14" t="s">
        <v>84</v>
      </c>
      <c r="AW174" s="14" t="s">
        <v>37</v>
      </c>
      <c r="AX174" s="14" t="s">
        <v>75</v>
      </c>
      <c r="AY174" s="256" t="s">
        <v>170</v>
      </c>
    </row>
    <row r="175" s="15" customFormat="1">
      <c r="A175" s="15"/>
      <c r="B175" s="257"/>
      <c r="C175" s="258"/>
      <c r="D175" s="229" t="s">
        <v>183</v>
      </c>
      <c r="E175" s="259" t="s">
        <v>19</v>
      </c>
      <c r="F175" s="260" t="s">
        <v>186</v>
      </c>
      <c r="G175" s="258"/>
      <c r="H175" s="261">
        <v>6</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183</v>
      </c>
      <c r="AU175" s="267" t="s">
        <v>84</v>
      </c>
      <c r="AV175" s="15" t="s">
        <v>177</v>
      </c>
      <c r="AW175" s="15" t="s">
        <v>37</v>
      </c>
      <c r="AX175" s="15" t="s">
        <v>82</v>
      </c>
      <c r="AY175" s="267" t="s">
        <v>170</v>
      </c>
    </row>
    <row r="176" s="2" customFormat="1" ht="16.5" customHeight="1">
      <c r="A176" s="41"/>
      <c r="B176" s="42"/>
      <c r="C176" s="285" t="s">
        <v>291</v>
      </c>
      <c r="D176" s="285" t="s">
        <v>461</v>
      </c>
      <c r="E176" s="286" t="s">
        <v>5524</v>
      </c>
      <c r="F176" s="287" t="s">
        <v>5525</v>
      </c>
      <c r="G176" s="288" t="s">
        <v>201</v>
      </c>
      <c r="H176" s="289">
        <v>6</v>
      </c>
      <c r="I176" s="290"/>
      <c r="J176" s="291">
        <f>ROUND(I176*H176,2)</f>
        <v>0</v>
      </c>
      <c r="K176" s="287" t="s">
        <v>176</v>
      </c>
      <c r="L176" s="292"/>
      <c r="M176" s="293" t="s">
        <v>19</v>
      </c>
      <c r="N176" s="294" t="s">
        <v>46</v>
      </c>
      <c r="O176" s="87"/>
      <c r="P176" s="225">
        <f>O176*H176</f>
        <v>0</v>
      </c>
      <c r="Q176" s="225">
        <v>0.048300000000000003</v>
      </c>
      <c r="R176" s="225">
        <f>Q176*H176</f>
        <v>0.2898</v>
      </c>
      <c r="S176" s="225">
        <v>0</v>
      </c>
      <c r="T176" s="226">
        <f>S176*H176</f>
        <v>0</v>
      </c>
      <c r="U176" s="41"/>
      <c r="V176" s="41"/>
      <c r="W176" s="41"/>
      <c r="X176" s="41"/>
      <c r="Y176" s="41"/>
      <c r="Z176" s="41"/>
      <c r="AA176" s="41"/>
      <c r="AB176" s="41"/>
      <c r="AC176" s="41"/>
      <c r="AD176" s="41"/>
      <c r="AE176" s="41"/>
      <c r="AR176" s="227" t="s">
        <v>234</v>
      </c>
      <c r="AT176" s="227" t="s">
        <v>461</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5526</v>
      </c>
    </row>
    <row r="177" s="2" customFormat="1">
      <c r="A177" s="41"/>
      <c r="B177" s="42"/>
      <c r="C177" s="43"/>
      <c r="D177" s="229" t="s">
        <v>179</v>
      </c>
      <c r="E177" s="43"/>
      <c r="F177" s="230" t="s">
        <v>5525</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179</v>
      </c>
      <c r="AU177" s="20" t="s">
        <v>84</v>
      </c>
    </row>
    <row r="178" s="2" customFormat="1" ht="16.5" customHeight="1">
      <c r="A178" s="41"/>
      <c r="B178" s="42"/>
      <c r="C178" s="216" t="s">
        <v>295</v>
      </c>
      <c r="D178" s="216" t="s">
        <v>172</v>
      </c>
      <c r="E178" s="217" t="s">
        <v>5527</v>
      </c>
      <c r="F178" s="218" t="s">
        <v>5528</v>
      </c>
      <c r="G178" s="219" t="s">
        <v>201</v>
      </c>
      <c r="H178" s="220">
        <v>203.62000000000001</v>
      </c>
      <c r="I178" s="221"/>
      <c r="J178" s="222">
        <f>ROUND(I178*H178,2)</f>
        <v>0</v>
      </c>
      <c r="K178" s="218" t="s">
        <v>176</v>
      </c>
      <c r="L178" s="47"/>
      <c r="M178" s="223" t="s">
        <v>19</v>
      </c>
      <c r="N178" s="224" t="s">
        <v>46</v>
      </c>
      <c r="O178" s="87"/>
      <c r="P178" s="225">
        <f>O178*H178</f>
        <v>0</v>
      </c>
      <c r="Q178" s="225">
        <v>0.14041999999999999</v>
      </c>
      <c r="R178" s="225">
        <f>Q178*H178</f>
        <v>28.592320399999998</v>
      </c>
      <c r="S178" s="225">
        <v>0</v>
      </c>
      <c r="T178" s="226">
        <f>S178*H178</f>
        <v>0</v>
      </c>
      <c r="U178" s="41"/>
      <c r="V178" s="41"/>
      <c r="W178" s="41"/>
      <c r="X178" s="41"/>
      <c r="Y178" s="41"/>
      <c r="Z178" s="41"/>
      <c r="AA178" s="41"/>
      <c r="AB178" s="41"/>
      <c r="AC178" s="41"/>
      <c r="AD178" s="41"/>
      <c r="AE178" s="41"/>
      <c r="AR178" s="227" t="s">
        <v>177</v>
      </c>
      <c r="AT178" s="227" t="s">
        <v>172</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5529</v>
      </c>
    </row>
    <row r="179" s="2" customFormat="1">
      <c r="A179" s="41"/>
      <c r="B179" s="42"/>
      <c r="C179" s="43"/>
      <c r="D179" s="229" t="s">
        <v>179</v>
      </c>
      <c r="E179" s="43"/>
      <c r="F179" s="230" t="s">
        <v>5530</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2" customFormat="1">
      <c r="A180" s="41"/>
      <c r="B180" s="42"/>
      <c r="C180" s="43"/>
      <c r="D180" s="234" t="s">
        <v>181</v>
      </c>
      <c r="E180" s="43"/>
      <c r="F180" s="235" t="s">
        <v>5531</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181</v>
      </c>
      <c r="AU180" s="20" t="s">
        <v>84</v>
      </c>
    </row>
    <row r="181" s="14" customFormat="1">
      <c r="A181" s="14"/>
      <c r="B181" s="246"/>
      <c r="C181" s="247"/>
      <c r="D181" s="229" t="s">
        <v>183</v>
      </c>
      <c r="E181" s="248" t="s">
        <v>19</v>
      </c>
      <c r="F181" s="249" t="s">
        <v>5532</v>
      </c>
      <c r="G181" s="247"/>
      <c r="H181" s="250">
        <v>121.37000000000001</v>
      </c>
      <c r="I181" s="251"/>
      <c r="J181" s="247"/>
      <c r="K181" s="247"/>
      <c r="L181" s="252"/>
      <c r="M181" s="253"/>
      <c r="N181" s="254"/>
      <c r="O181" s="254"/>
      <c r="P181" s="254"/>
      <c r="Q181" s="254"/>
      <c r="R181" s="254"/>
      <c r="S181" s="254"/>
      <c r="T181" s="255"/>
      <c r="U181" s="14"/>
      <c r="V181" s="14"/>
      <c r="W181" s="14"/>
      <c r="X181" s="14"/>
      <c r="Y181" s="14"/>
      <c r="Z181" s="14"/>
      <c r="AA181" s="14"/>
      <c r="AB181" s="14"/>
      <c r="AC181" s="14"/>
      <c r="AD181" s="14"/>
      <c r="AE181" s="14"/>
      <c r="AT181" s="256" t="s">
        <v>183</v>
      </c>
      <c r="AU181" s="256" t="s">
        <v>84</v>
      </c>
      <c r="AV181" s="14" t="s">
        <v>84</v>
      </c>
      <c r="AW181" s="14" t="s">
        <v>37</v>
      </c>
      <c r="AX181" s="14" t="s">
        <v>75</v>
      </c>
      <c r="AY181" s="256" t="s">
        <v>170</v>
      </c>
    </row>
    <row r="182" s="14" customFormat="1">
      <c r="A182" s="14"/>
      <c r="B182" s="246"/>
      <c r="C182" s="247"/>
      <c r="D182" s="229" t="s">
        <v>183</v>
      </c>
      <c r="E182" s="248" t="s">
        <v>19</v>
      </c>
      <c r="F182" s="249" t="s">
        <v>5533</v>
      </c>
      <c r="G182" s="247"/>
      <c r="H182" s="250">
        <v>29.210000000000001</v>
      </c>
      <c r="I182" s="251"/>
      <c r="J182" s="247"/>
      <c r="K182" s="247"/>
      <c r="L182" s="252"/>
      <c r="M182" s="253"/>
      <c r="N182" s="254"/>
      <c r="O182" s="254"/>
      <c r="P182" s="254"/>
      <c r="Q182" s="254"/>
      <c r="R182" s="254"/>
      <c r="S182" s="254"/>
      <c r="T182" s="255"/>
      <c r="U182" s="14"/>
      <c r="V182" s="14"/>
      <c r="W182" s="14"/>
      <c r="X182" s="14"/>
      <c r="Y182" s="14"/>
      <c r="Z182" s="14"/>
      <c r="AA182" s="14"/>
      <c r="AB182" s="14"/>
      <c r="AC182" s="14"/>
      <c r="AD182" s="14"/>
      <c r="AE182" s="14"/>
      <c r="AT182" s="256" t="s">
        <v>183</v>
      </c>
      <c r="AU182" s="256" t="s">
        <v>84</v>
      </c>
      <c r="AV182" s="14" t="s">
        <v>84</v>
      </c>
      <c r="AW182" s="14" t="s">
        <v>37</v>
      </c>
      <c r="AX182" s="14" t="s">
        <v>75</v>
      </c>
      <c r="AY182" s="256" t="s">
        <v>170</v>
      </c>
    </row>
    <row r="183" s="14" customFormat="1">
      <c r="A183" s="14"/>
      <c r="B183" s="246"/>
      <c r="C183" s="247"/>
      <c r="D183" s="229" t="s">
        <v>183</v>
      </c>
      <c r="E183" s="248" t="s">
        <v>19</v>
      </c>
      <c r="F183" s="249" t="s">
        <v>5534</v>
      </c>
      <c r="G183" s="247"/>
      <c r="H183" s="250">
        <v>53.039999999999999</v>
      </c>
      <c r="I183" s="251"/>
      <c r="J183" s="247"/>
      <c r="K183" s="247"/>
      <c r="L183" s="252"/>
      <c r="M183" s="253"/>
      <c r="N183" s="254"/>
      <c r="O183" s="254"/>
      <c r="P183" s="254"/>
      <c r="Q183" s="254"/>
      <c r="R183" s="254"/>
      <c r="S183" s="254"/>
      <c r="T183" s="255"/>
      <c r="U183" s="14"/>
      <c r="V183" s="14"/>
      <c r="W183" s="14"/>
      <c r="X183" s="14"/>
      <c r="Y183" s="14"/>
      <c r="Z183" s="14"/>
      <c r="AA183" s="14"/>
      <c r="AB183" s="14"/>
      <c r="AC183" s="14"/>
      <c r="AD183" s="14"/>
      <c r="AE183" s="14"/>
      <c r="AT183" s="256" t="s">
        <v>183</v>
      </c>
      <c r="AU183" s="256" t="s">
        <v>84</v>
      </c>
      <c r="AV183" s="14" t="s">
        <v>84</v>
      </c>
      <c r="AW183" s="14" t="s">
        <v>37</v>
      </c>
      <c r="AX183" s="14" t="s">
        <v>75</v>
      </c>
      <c r="AY183" s="256" t="s">
        <v>170</v>
      </c>
    </row>
    <row r="184" s="15" customFormat="1">
      <c r="A184" s="15"/>
      <c r="B184" s="257"/>
      <c r="C184" s="258"/>
      <c r="D184" s="229" t="s">
        <v>183</v>
      </c>
      <c r="E184" s="259" t="s">
        <v>19</v>
      </c>
      <c r="F184" s="260" t="s">
        <v>186</v>
      </c>
      <c r="G184" s="258"/>
      <c r="H184" s="261">
        <v>203.62000000000001</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183</v>
      </c>
      <c r="AU184" s="267" t="s">
        <v>84</v>
      </c>
      <c r="AV184" s="15" t="s">
        <v>177</v>
      </c>
      <c r="AW184" s="15" t="s">
        <v>37</v>
      </c>
      <c r="AX184" s="15" t="s">
        <v>82</v>
      </c>
      <c r="AY184" s="267" t="s">
        <v>170</v>
      </c>
    </row>
    <row r="185" s="2" customFormat="1" ht="16.5" customHeight="1">
      <c r="A185" s="41"/>
      <c r="B185" s="42"/>
      <c r="C185" s="285" t="s">
        <v>299</v>
      </c>
      <c r="D185" s="285" t="s">
        <v>461</v>
      </c>
      <c r="E185" s="286" t="s">
        <v>5535</v>
      </c>
      <c r="F185" s="287" t="s">
        <v>5536</v>
      </c>
      <c r="G185" s="288" t="s">
        <v>201</v>
      </c>
      <c r="H185" s="289">
        <v>204</v>
      </c>
      <c r="I185" s="290"/>
      <c r="J185" s="291">
        <f>ROUND(I185*H185,2)</f>
        <v>0</v>
      </c>
      <c r="K185" s="287" t="s">
        <v>176</v>
      </c>
      <c r="L185" s="292"/>
      <c r="M185" s="293" t="s">
        <v>19</v>
      </c>
      <c r="N185" s="294" t="s">
        <v>46</v>
      </c>
      <c r="O185" s="87"/>
      <c r="P185" s="225">
        <f>O185*H185</f>
        <v>0</v>
      </c>
      <c r="Q185" s="225">
        <v>0.044999999999999998</v>
      </c>
      <c r="R185" s="225">
        <f>Q185*H185</f>
        <v>9.1799999999999997</v>
      </c>
      <c r="S185" s="225">
        <v>0</v>
      </c>
      <c r="T185" s="226">
        <f>S185*H185</f>
        <v>0</v>
      </c>
      <c r="U185" s="41"/>
      <c r="V185" s="41"/>
      <c r="W185" s="41"/>
      <c r="X185" s="41"/>
      <c r="Y185" s="41"/>
      <c r="Z185" s="41"/>
      <c r="AA185" s="41"/>
      <c r="AB185" s="41"/>
      <c r="AC185" s="41"/>
      <c r="AD185" s="41"/>
      <c r="AE185" s="41"/>
      <c r="AR185" s="227" t="s">
        <v>234</v>
      </c>
      <c r="AT185" s="227" t="s">
        <v>461</v>
      </c>
      <c r="AU185" s="227" t="s">
        <v>84</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5537</v>
      </c>
    </row>
    <row r="186" s="2" customFormat="1">
      <c r="A186" s="41"/>
      <c r="B186" s="42"/>
      <c r="C186" s="43"/>
      <c r="D186" s="229" t="s">
        <v>179</v>
      </c>
      <c r="E186" s="43"/>
      <c r="F186" s="230" t="s">
        <v>5536</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179</v>
      </c>
      <c r="AU186" s="20" t="s">
        <v>84</v>
      </c>
    </row>
    <row r="187" s="2" customFormat="1" ht="16.5" customHeight="1">
      <c r="A187" s="41"/>
      <c r="B187" s="42"/>
      <c r="C187" s="216" t="s">
        <v>303</v>
      </c>
      <c r="D187" s="216" t="s">
        <v>172</v>
      </c>
      <c r="E187" s="217" t="s">
        <v>5538</v>
      </c>
      <c r="F187" s="218" t="s">
        <v>5539</v>
      </c>
      <c r="G187" s="219" t="s">
        <v>201</v>
      </c>
      <c r="H187" s="220">
        <v>18.199999999999999</v>
      </c>
      <c r="I187" s="221"/>
      <c r="J187" s="222">
        <f>ROUND(I187*H187,2)</f>
        <v>0</v>
      </c>
      <c r="K187" s="218" t="s">
        <v>176</v>
      </c>
      <c r="L187" s="47"/>
      <c r="M187" s="223" t="s">
        <v>19</v>
      </c>
      <c r="N187" s="224" t="s">
        <v>46</v>
      </c>
      <c r="O187" s="87"/>
      <c r="P187" s="225">
        <f>O187*H187</f>
        <v>0</v>
      </c>
      <c r="Q187" s="225">
        <v>0.29221000000000003</v>
      </c>
      <c r="R187" s="225">
        <f>Q187*H187</f>
        <v>5.3182220000000004</v>
      </c>
      <c r="S187" s="225">
        <v>0</v>
      </c>
      <c r="T187" s="226">
        <f>S187*H187</f>
        <v>0</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5540</v>
      </c>
    </row>
    <row r="188" s="2" customFormat="1">
      <c r="A188" s="41"/>
      <c r="B188" s="42"/>
      <c r="C188" s="43"/>
      <c r="D188" s="229" t="s">
        <v>179</v>
      </c>
      <c r="E188" s="43"/>
      <c r="F188" s="230" t="s">
        <v>5541</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2" customFormat="1">
      <c r="A189" s="41"/>
      <c r="B189" s="42"/>
      <c r="C189" s="43"/>
      <c r="D189" s="234" t="s">
        <v>181</v>
      </c>
      <c r="E189" s="43"/>
      <c r="F189" s="235" t="s">
        <v>5542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181</v>
      </c>
      <c r="AU189" s="20" t="s">
        <v>84</v>
      </c>
    </row>
    <row r="190" s="13" customFormat="1">
      <c r="A190" s="13"/>
      <c r="B190" s="236"/>
      <c r="C190" s="237"/>
      <c r="D190" s="229" t="s">
        <v>183</v>
      </c>
      <c r="E190" s="238" t="s">
        <v>19</v>
      </c>
      <c r="F190" s="239" t="s">
        <v>5543</v>
      </c>
      <c r="G190" s="237"/>
      <c r="H190" s="238" t="s">
        <v>19</v>
      </c>
      <c r="I190" s="240"/>
      <c r="J190" s="237"/>
      <c r="K190" s="237"/>
      <c r="L190" s="241"/>
      <c r="M190" s="242"/>
      <c r="N190" s="243"/>
      <c r="O190" s="243"/>
      <c r="P190" s="243"/>
      <c r="Q190" s="243"/>
      <c r="R190" s="243"/>
      <c r="S190" s="243"/>
      <c r="T190" s="244"/>
      <c r="U190" s="13"/>
      <c r="V190" s="13"/>
      <c r="W190" s="13"/>
      <c r="X190" s="13"/>
      <c r="Y190" s="13"/>
      <c r="Z190" s="13"/>
      <c r="AA190" s="13"/>
      <c r="AB190" s="13"/>
      <c r="AC190" s="13"/>
      <c r="AD190" s="13"/>
      <c r="AE190" s="13"/>
      <c r="AT190" s="245" t="s">
        <v>183</v>
      </c>
      <c r="AU190" s="245" t="s">
        <v>84</v>
      </c>
      <c r="AV190" s="13" t="s">
        <v>82</v>
      </c>
      <c r="AW190" s="13" t="s">
        <v>37</v>
      </c>
      <c r="AX190" s="13" t="s">
        <v>75</v>
      </c>
      <c r="AY190" s="245" t="s">
        <v>170</v>
      </c>
    </row>
    <row r="191" s="14" customFormat="1">
      <c r="A191" s="14"/>
      <c r="B191" s="246"/>
      <c r="C191" s="247"/>
      <c r="D191" s="229" t="s">
        <v>183</v>
      </c>
      <c r="E191" s="248" t="s">
        <v>19</v>
      </c>
      <c r="F191" s="249" t="s">
        <v>5544</v>
      </c>
      <c r="G191" s="247"/>
      <c r="H191" s="250">
        <v>18.199999999999999</v>
      </c>
      <c r="I191" s="251"/>
      <c r="J191" s="247"/>
      <c r="K191" s="247"/>
      <c r="L191" s="252"/>
      <c r="M191" s="253"/>
      <c r="N191" s="254"/>
      <c r="O191" s="254"/>
      <c r="P191" s="254"/>
      <c r="Q191" s="254"/>
      <c r="R191" s="254"/>
      <c r="S191" s="254"/>
      <c r="T191" s="255"/>
      <c r="U191" s="14"/>
      <c r="V191" s="14"/>
      <c r="W191" s="14"/>
      <c r="X191" s="14"/>
      <c r="Y191" s="14"/>
      <c r="Z191" s="14"/>
      <c r="AA191" s="14"/>
      <c r="AB191" s="14"/>
      <c r="AC191" s="14"/>
      <c r="AD191" s="14"/>
      <c r="AE191" s="14"/>
      <c r="AT191" s="256" t="s">
        <v>183</v>
      </c>
      <c r="AU191" s="256" t="s">
        <v>84</v>
      </c>
      <c r="AV191" s="14" t="s">
        <v>84</v>
      </c>
      <c r="AW191" s="14" t="s">
        <v>37</v>
      </c>
      <c r="AX191" s="14" t="s">
        <v>75</v>
      </c>
      <c r="AY191" s="256" t="s">
        <v>170</v>
      </c>
    </row>
    <row r="192" s="15" customFormat="1">
      <c r="A192" s="15"/>
      <c r="B192" s="257"/>
      <c r="C192" s="258"/>
      <c r="D192" s="229" t="s">
        <v>183</v>
      </c>
      <c r="E192" s="259" t="s">
        <v>19</v>
      </c>
      <c r="F192" s="260" t="s">
        <v>186</v>
      </c>
      <c r="G192" s="258"/>
      <c r="H192" s="261">
        <v>18.199999999999999</v>
      </c>
      <c r="I192" s="262"/>
      <c r="J192" s="258"/>
      <c r="K192" s="258"/>
      <c r="L192" s="263"/>
      <c r="M192" s="264"/>
      <c r="N192" s="265"/>
      <c r="O192" s="265"/>
      <c r="P192" s="265"/>
      <c r="Q192" s="265"/>
      <c r="R192" s="265"/>
      <c r="S192" s="265"/>
      <c r="T192" s="266"/>
      <c r="U192" s="15"/>
      <c r="V192" s="15"/>
      <c r="W192" s="15"/>
      <c r="X192" s="15"/>
      <c r="Y192" s="15"/>
      <c r="Z192" s="15"/>
      <c r="AA192" s="15"/>
      <c r="AB192" s="15"/>
      <c r="AC192" s="15"/>
      <c r="AD192" s="15"/>
      <c r="AE192" s="15"/>
      <c r="AT192" s="267" t="s">
        <v>183</v>
      </c>
      <c r="AU192" s="267" t="s">
        <v>84</v>
      </c>
      <c r="AV192" s="15" t="s">
        <v>177</v>
      </c>
      <c r="AW192" s="15" t="s">
        <v>37</v>
      </c>
      <c r="AX192" s="15" t="s">
        <v>82</v>
      </c>
      <c r="AY192" s="267" t="s">
        <v>170</v>
      </c>
    </row>
    <row r="193" s="2" customFormat="1" ht="16.5" customHeight="1">
      <c r="A193" s="41"/>
      <c r="B193" s="42"/>
      <c r="C193" s="285" t="s">
        <v>7</v>
      </c>
      <c r="D193" s="285" t="s">
        <v>461</v>
      </c>
      <c r="E193" s="286" t="s">
        <v>5545</v>
      </c>
      <c r="F193" s="287" t="s">
        <v>5546</v>
      </c>
      <c r="G193" s="288" t="s">
        <v>201</v>
      </c>
      <c r="H193" s="289">
        <v>18.199999999999999</v>
      </c>
      <c r="I193" s="290"/>
      <c r="J193" s="291">
        <f>ROUND(I193*H193,2)</f>
        <v>0</v>
      </c>
      <c r="K193" s="287" t="s">
        <v>176</v>
      </c>
      <c r="L193" s="292"/>
      <c r="M193" s="293" t="s">
        <v>19</v>
      </c>
      <c r="N193" s="294" t="s">
        <v>46</v>
      </c>
      <c r="O193" s="87"/>
      <c r="P193" s="225">
        <f>O193*H193</f>
        <v>0</v>
      </c>
      <c r="Q193" s="225">
        <v>0.0172</v>
      </c>
      <c r="R193" s="225">
        <f>Q193*H193</f>
        <v>0.31303999999999998</v>
      </c>
      <c r="S193" s="225">
        <v>0</v>
      </c>
      <c r="T193" s="226">
        <f>S193*H193</f>
        <v>0</v>
      </c>
      <c r="U193" s="41"/>
      <c r="V193" s="41"/>
      <c r="W193" s="41"/>
      <c r="X193" s="41"/>
      <c r="Y193" s="41"/>
      <c r="Z193" s="41"/>
      <c r="AA193" s="41"/>
      <c r="AB193" s="41"/>
      <c r="AC193" s="41"/>
      <c r="AD193" s="41"/>
      <c r="AE193" s="41"/>
      <c r="AR193" s="227" t="s">
        <v>234</v>
      </c>
      <c r="AT193" s="227" t="s">
        <v>461</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5547</v>
      </c>
    </row>
    <row r="194" s="2" customFormat="1">
      <c r="A194" s="41"/>
      <c r="B194" s="42"/>
      <c r="C194" s="43"/>
      <c r="D194" s="229" t="s">
        <v>179</v>
      </c>
      <c r="E194" s="43"/>
      <c r="F194" s="230" t="s">
        <v>5546</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84</v>
      </c>
    </row>
    <row r="195" s="2" customFormat="1" ht="16.5" customHeight="1">
      <c r="A195" s="41"/>
      <c r="B195" s="42"/>
      <c r="C195" s="285" t="s">
        <v>315</v>
      </c>
      <c r="D195" s="285" t="s">
        <v>461</v>
      </c>
      <c r="E195" s="286" t="s">
        <v>5548</v>
      </c>
      <c r="F195" s="287" t="s">
        <v>5549</v>
      </c>
      <c r="G195" s="288" t="s">
        <v>201</v>
      </c>
      <c r="H195" s="289">
        <v>18.699999999999999</v>
      </c>
      <c r="I195" s="290"/>
      <c r="J195" s="291">
        <f>ROUND(I195*H195,2)</f>
        <v>0</v>
      </c>
      <c r="K195" s="287" t="s">
        <v>176</v>
      </c>
      <c r="L195" s="292"/>
      <c r="M195" s="293" t="s">
        <v>19</v>
      </c>
      <c r="N195" s="294" t="s">
        <v>46</v>
      </c>
      <c r="O195" s="87"/>
      <c r="P195" s="225">
        <f>O195*H195</f>
        <v>0</v>
      </c>
      <c r="Q195" s="225">
        <v>0.0057999999999999996</v>
      </c>
      <c r="R195" s="225">
        <f>Q195*H195</f>
        <v>0.10845999999999999</v>
      </c>
      <c r="S195" s="225">
        <v>0</v>
      </c>
      <c r="T195" s="226">
        <f>S195*H195</f>
        <v>0</v>
      </c>
      <c r="U195" s="41"/>
      <c r="V195" s="41"/>
      <c r="W195" s="41"/>
      <c r="X195" s="41"/>
      <c r="Y195" s="41"/>
      <c r="Z195" s="41"/>
      <c r="AA195" s="41"/>
      <c r="AB195" s="41"/>
      <c r="AC195" s="41"/>
      <c r="AD195" s="41"/>
      <c r="AE195" s="41"/>
      <c r="AR195" s="227" t="s">
        <v>234</v>
      </c>
      <c r="AT195" s="227" t="s">
        <v>461</v>
      </c>
      <c r="AU195" s="227" t="s">
        <v>84</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5550</v>
      </c>
    </row>
    <row r="196" s="2" customFormat="1">
      <c r="A196" s="41"/>
      <c r="B196" s="42"/>
      <c r="C196" s="43"/>
      <c r="D196" s="229" t="s">
        <v>179</v>
      </c>
      <c r="E196" s="43"/>
      <c r="F196" s="230" t="s">
        <v>5549</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179</v>
      </c>
      <c r="AU196" s="20" t="s">
        <v>84</v>
      </c>
    </row>
    <row r="197" s="2" customFormat="1" ht="21.75" customHeight="1">
      <c r="A197" s="41"/>
      <c r="B197" s="42"/>
      <c r="C197" s="216" t="s">
        <v>322</v>
      </c>
      <c r="D197" s="216" t="s">
        <v>172</v>
      </c>
      <c r="E197" s="217" t="s">
        <v>5551</v>
      </c>
      <c r="F197" s="218" t="s">
        <v>5552</v>
      </c>
      <c r="G197" s="219" t="s">
        <v>266</v>
      </c>
      <c r="H197" s="220">
        <v>1</v>
      </c>
      <c r="I197" s="221"/>
      <c r="J197" s="222">
        <f>ROUND(I197*H197,2)</f>
        <v>0</v>
      </c>
      <c r="K197" s="218" t="s">
        <v>176</v>
      </c>
      <c r="L197" s="47"/>
      <c r="M197" s="223" t="s">
        <v>19</v>
      </c>
      <c r="N197" s="224" t="s">
        <v>46</v>
      </c>
      <c r="O197" s="87"/>
      <c r="P197" s="225">
        <f>O197*H197</f>
        <v>0</v>
      </c>
      <c r="Q197" s="225">
        <v>0.27205000000000001</v>
      </c>
      <c r="R197" s="225">
        <f>Q197*H197</f>
        <v>0.27205000000000001</v>
      </c>
      <c r="S197" s="225">
        <v>0</v>
      </c>
      <c r="T197" s="226">
        <f>S197*H197</f>
        <v>0</v>
      </c>
      <c r="U197" s="41"/>
      <c r="V197" s="41"/>
      <c r="W197" s="41"/>
      <c r="X197" s="41"/>
      <c r="Y197" s="41"/>
      <c r="Z197" s="41"/>
      <c r="AA197" s="41"/>
      <c r="AB197" s="41"/>
      <c r="AC197" s="41"/>
      <c r="AD197" s="41"/>
      <c r="AE197" s="41"/>
      <c r="AR197" s="227" t="s">
        <v>177</v>
      </c>
      <c r="AT197" s="227" t="s">
        <v>172</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5553</v>
      </c>
    </row>
    <row r="198" s="2" customFormat="1">
      <c r="A198" s="41"/>
      <c r="B198" s="42"/>
      <c r="C198" s="43"/>
      <c r="D198" s="229" t="s">
        <v>179</v>
      </c>
      <c r="E198" s="43"/>
      <c r="F198" s="230" t="s">
        <v>5554</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179</v>
      </c>
      <c r="AU198" s="20" t="s">
        <v>84</v>
      </c>
    </row>
    <row r="199" s="2" customFormat="1">
      <c r="A199" s="41"/>
      <c r="B199" s="42"/>
      <c r="C199" s="43"/>
      <c r="D199" s="234" t="s">
        <v>181</v>
      </c>
      <c r="E199" s="43"/>
      <c r="F199" s="235" t="s">
        <v>5555</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181</v>
      </c>
      <c r="AU199" s="20" t="s">
        <v>84</v>
      </c>
    </row>
    <row r="200" s="2" customFormat="1" ht="16.5" customHeight="1">
      <c r="A200" s="41"/>
      <c r="B200" s="42"/>
      <c r="C200" s="285" t="s">
        <v>331</v>
      </c>
      <c r="D200" s="285" t="s">
        <v>461</v>
      </c>
      <c r="E200" s="286" t="s">
        <v>5556</v>
      </c>
      <c r="F200" s="287" t="s">
        <v>5557</v>
      </c>
      <c r="G200" s="288" t="s">
        <v>266</v>
      </c>
      <c r="H200" s="289">
        <v>1</v>
      </c>
      <c r="I200" s="290"/>
      <c r="J200" s="291">
        <f>ROUND(I200*H200,2)</f>
        <v>0</v>
      </c>
      <c r="K200" s="287" t="s">
        <v>176</v>
      </c>
      <c r="L200" s="292"/>
      <c r="M200" s="293" t="s">
        <v>19</v>
      </c>
      <c r="N200" s="294" t="s">
        <v>46</v>
      </c>
      <c r="O200" s="87"/>
      <c r="P200" s="225">
        <f>O200*H200</f>
        <v>0</v>
      </c>
      <c r="Q200" s="225">
        <v>0.021999999999999999</v>
      </c>
      <c r="R200" s="225">
        <f>Q200*H200</f>
        <v>0.021999999999999999</v>
      </c>
      <c r="S200" s="225">
        <v>0</v>
      </c>
      <c r="T200" s="226">
        <f>S200*H200</f>
        <v>0</v>
      </c>
      <c r="U200" s="41"/>
      <c r="V200" s="41"/>
      <c r="W200" s="41"/>
      <c r="X200" s="41"/>
      <c r="Y200" s="41"/>
      <c r="Z200" s="41"/>
      <c r="AA200" s="41"/>
      <c r="AB200" s="41"/>
      <c r="AC200" s="41"/>
      <c r="AD200" s="41"/>
      <c r="AE200" s="41"/>
      <c r="AR200" s="227" t="s">
        <v>234</v>
      </c>
      <c r="AT200" s="227" t="s">
        <v>461</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5558</v>
      </c>
    </row>
    <row r="201" s="2" customFormat="1">
      <c r="A201" s="41"/>
      <c r="B201" s="42"/>
      <c r="C201" s="43"/>
      <c r="D201" s="229" t="s">
        <v>179</v>
      </c>
      <c r="E201" s="43"/>
      <c r="F201" s="230" t="s">
        <v>5557</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12" customFormat="1" ht="22.8" customHeight="1">
      <c r="A202" s="12"/>
      <c r="B202" s="200"/>
      <c r="C202" s="201"/>
      <c r="D202" s="202" t="s">
        <v>74</v>
      </c>
      <c r="E202" s="214" t="s">
        <v>375</v>
      </c>
      <c r="F202" s="214" t="s">
        <v>376</v>
      </c>
      <c r="G202" s="201"/>
      <c r="H202" s="201"/>
      <c r="I202" s="204"/>
      <c r="J202" s="215">
        <f>BK202</f>
        <v>0</v>
      </c>
      <c r="K202" s="201"/>
      <c r="L202" s="206"/>
      <c r="M202" s="207"/>
      <c r="N202" s="208"/>
      <c r="O202" s="208"/>
      <c r="P202" s="209">
        <f>SUM(P203:P205)</f>
        <v>0</v>
      </c>
      <c r="Q202" s="208"/>
      <c r="R202" s="209">
        <f>SUM(R203:R205)</f>
        <v>0</v>
      </c>
      <c r="S202" s="208"/>
      <c r="T202" s="210">
        <f>SUM(T203:T205)</f>
        <v>0</v>
      </c>
      <c r="U202" s="12"/>
      <c r="V202" s="12"/>
      <c r="W202" s="12"/>
      <c r="X202" s="12"/>
      <c r="Y202" s="12"/>
      <c r="Z202" s="12"/>
      <c r="AA202" s="12"/>
      <c r="AB202" s="12"/>
      <c r="AC202" s="12"/>
      <c r="AD202" s="12"/>
      <c r="AE202" s="12"/>
      <c r="AR202" s="211" t="s">
        <v>82</v>
      </c>
      <c r="AT202" s="212" t="s">
        <v>74</v>
      </c>
      <c r="AU202" s="212" t="s">
        <v>82</v>
      </c>
      <c r="AY202" s="211" t="s">
        <v>170</v>
      </c>
      <c r="BK202" s="213">
        <f>SUM(BK203:BK205)</f>
        <v>0</v>
      </c>
    </row>
    <row r="203" s="2" customFormat="1" ht="16.5" customHeight="1">
      <c r="A203" s="41"/>
      <c r="B203" s="42"/>
      <c r="C203" s="216" t="s">
        <v>337</v>
      </c>
      <c r="D203" s="216" t="s">
        <v>172</v>
      </c>
      <c r="E203" s="217" t="s">
        <v>5559</v>
      </c>
      <c r="F203" s="218" t="s">
        <v>5560</v>
      </c>
      <c r="G203" s="219" t="s">
        <v>256</v>
      </c>
      <c r="H203" s="220">
        <v>138.56700000000001</v>
      </c>
      <c r="I203" s="221"/>
      <c r="J203" s="222">
        <f>ROUND(I203*H203,2)</f>
        <v>0</v>
      </c>
      <c r="K203" s="218" t="s">
        <v>176</v>
      </c>
      <c r="L203" s="47"/>
      <c r="M203" s="223" t="s">
        <v>19</v>
      </c>
      <c r="N203" s="22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177</v>
      </c>
      <c r="AT203" s="227" t="s">
        <v>172</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5561</v>
      </c>
    </row>
    <row r="204" s="2" customFormat="1">
      <c r="A204" s="41"/>
      <c r="B204" s="42"/>
      <c r="C204" s="43"/>
      <c r="D204" s="229" t="s">
        <v>179</v>
      </c>
      <c r="E204" s="43"/>
      <c r="F204" s="230" t="s">
        <v>5562</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c r="A205" s="41"/>
      <c r="B205" s="42"/>
      <c r="C205" s="43"/>
      <c r="D205" s="234" t="s">
        <v>181</v>
      </c>
      <c r="E205" s="43"/>
      <c r="F205" s="235" t="s">
        <v>5563</v>
      </c>
      <c r="G205" s="43"/>
      <c r="H205" s="43"/>
      <c r="I205" s="231"/>
      <c r="J205" s="43"/>
      <c r="K205" s="43"/>
      <c r="L205" s="47"/>
      <c r="M205" s="269"/>
      <c r="N205" s="270"/>
      <c r="O205" s="271"/>
      <c r="P205" s="271"/>
      <c r="Q205" s="271"/>
      <c r="R205" s="271"/>
      <c r="S205" s="271"/>
      <c r="T205" s="272"/>
      <c r="U205" s="41"/>
      <c r="V205" s="41"/>
      <c r="W205" s="41"/>
      <c r="X205" s="41"/>
      <c r="Y205" s="41"/>
      <c r="Z205" s="41"/>
      <c r="AA205" s="41"/>
      <c r="AB205" s="41"/>
      <c r="AC205" s="41"/>
      <c r="AD205" s="41"/>
      <c r="AE205" s="41"/>
      <c r="AT205" s="20" t="s">
        <v>181</v>
      </c>
      <c r="AU205" s="20" t="s">
        <v>84</v>
      </c>
    </row>
    <row r="206" s="2" customFormat="1" ht="6.96" customHeight="1">
      <c r="A206" s="41"/>
      <c r="B206" s="62"/>
      <c r="C206" s="63"/>
      <c r="D206" s="63"/>
      <c r="E206" s="63"/>
      <c r="F206" s="63"/>
      <c r="G206" s="63"/>
      <c r="H206" s="63"/>
      <c r="I206" s="63"/>
      <c r="J206" s="63"/>
      <c r="K206" s="63"/>
      <c r="L206" s="47"/>
      <c r="M206" s="41"/>
      <c r="O206" s="41"/>
      <c r="P206" s="41"/>
      <c r="Q206" s="41"/>
      <c r="R206" s="41"/>
      <c r="S206" s="41"/>
      <c r="T206" s="41"/>
      <c r="U206" s="41"/>
      <c r="V206" s="41"/>
      <c r="W206" s="41"/>
      <c r="X206" s="41"/>
      <c r="Y206" s="41"/>
      <c r="Z206" s="41"/>
      <c r="AA206" s="41"/>
      <c r="AB206" s="41"/>
      <c r="AC206" s="41"/>
      <c r="AD206" s="41"/>
      <c r="AE206" s="41"/>
    </row>
  </sheetData>
  <sheetProtection sheet="1" autoFilter="0" formatColumns="0" formatRows="0" objects="1" scenarios="1" spinCount="100000" saltValue="UCDpKPJ0YwoPFeMD4Efs08bizgowpd6A4kcYddNIhiBbBmVDx01AJ3u6W0bP5BsvZkwOzENS4A+hluGX3u4RpQ==" hashValue="iQXmBzql0lR8fKysXmz8OZihjc4DSp66MbtVu4pOEcei0/vWPAfBbPWb88ctMDQ3K2h9XgoIqfBQxQKj9+sIPw==" algorithmName="SHA-512" password="CBFB"/>
  <autoFilter ref="C91:K205"/>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2/162351103"/>
    <hyperlink ref="F103" r:id="rId2" display="https://podminky.urs.cz/item/CS_URS_2025_02/167151111"/>
    <hyperlink ref="F106" r:id="rId3" display="https://podminky.urs.cz/item/CS_URS_2025_02/181351113"/>
    <hyperlink ref="F112" r:id="rId4" display="https://podminky.urs.cz/item/CS_URS_2025_02/451579877"/>
    <hyperlink ref="F120" r:id="rId5" display="https://podminky.urs.cz/item/CS_URS_2025_02/564851111"/>
    <hyperlink ref="F127" r:id="rId6" display="https://podminky.urs.cz/item/CS_URS_2025_02/564861111"/>
    <hyperlink ref="F132" r:id="rId7" display="https://podminky.urs.cz/item/CS_URS_2025_02/593532113"/>
    <hyperlink ref="F148" r:id="rId8" display="https://podminky.urs.cz/item/CS_URS_2025_02/596211112"/>
    <hyperlink ref="F157" r:id="rId9" display="https://podminky.urs.cz/item/CS_URS_2025_02/596212212"/>
    <hyperlink ref="F166" r:id="rId10" display="https://podminky.urs.cz/item/CS_URS_2025_02/637211122"/>
    <hyperlink ref="F173" r:id="rId11" display="https://podminky.urs.cz/item/CS_URS_2025_02/916131213"/>
    <hyperlink ref="F180" r:id="rId12" display="https://podminky.urs.cz/item/CS_URS_2025_02/916231213"/>
    <hyperlink ref="F189" r:id="rId13" display="https://podminky.urs.cz/item/CS_URS_2025_02/935113111"/>
    <hyperlink ref="F199" r:id="rId14" display="https://podminky.urs.cz/item/CS_URS_2025_02/935923216"/>
    <hyperlink ref="F205" r:id="rId15" display="https://podminky.urs.cz/item/CS_URS_2025_02/9982230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120</v>
      </c>
      <c r="AZ2" s="296" t="s">
        <v>5564</v>
      </c>
      <c r="BA2" s="296" t="s">
        <v>5565</v>
      </c>
      <c r="BB2" s="296" t="s">
        <v>219</v>
      </c>
      <c r="BC2" s="296" t="s">
        <v>5566</v>
      </c>
      <c r="BD2" s="296" t="s">
        <v>84</v>
      </c>
    </row>
    <row r="3" s="1" customFormat="1" ht="6.96" customHeight="1">
      <c r="B3" s="142"/>
      <c r="C3" s="143"/>
      <c r="D3" s="143"/>
      <c r="E3" s="143"/>
      <c r="F3" s="143"/>
      <c r="G3" s="143"/>
      <c r="H3" s="143"/>
      <c r="I3" s="143"/>
      <c r="J3" s="143"/>
      <c r="K3" s="143"/>
      <c r="L3" s="23"/>
      <c r="AT3" s="20" t="s">
        <v>84</v>
      </c>
      <c r="AZ3" s="296" t="s">
        <v>5567</v>
      </c>
      <c r="BA3" s="296" t="s">
        <v>5568</v>
      </c>
      <c r="BB3" s="296" t="s">
        <v>219</v>
      </c>
      <c r="BC3" s="296" t="s">
        <v>5569</v>
      </c>
      <c r="BD3" s="296" t="s">
        <v>84</v>
      </c>
    </row>
    <row r="4" s="1" customFormat="1" ht="24.96" customHeight="1">
      <c r="B4" s="23"/>
      <c r="D4" s="144" t="s">
        <v>139</v>
      </c>
      <c r="L4" s="23"/>
      <c r="M4" s="145" t="s">
        <v>10</v>
      </c>
      <c r="AT4" s="20" t="s">
        <v>4</v>
      </c>
      <c r="AZ4" s="296" t="s">
        <v>5570</v>
      </c>
      <c r="BA4" s="296" t="s">
        <v>5571</v>
      </c>
      <c r="BB4" s="296" t="s">
        <v>219</v>
      </c>
      <c r="BC4" s="296" t="s">
        <v>5572</v>
      </c>
      <c r="BD4" s="296" t="s">
        <v>84</v>
      </c>
    </row>
    <row r="5" s="1" customFormat="1" ht="6.96" customHeight="1">
      <c r="B5" s="23"/>
      <c r="L5" s="23"/>
      <c r="AZ5" s="296" t="s">
        <v>5573</v>
      </c>
      <c r="BA5" s="296" t="s">
        <v>5574</v>
      </c>
      <c r="BB5" s="296" t="s">
        <v>219</v>
      </c>
      <c r="BC5" s="296" t="s">
        <v>5575</v>
      </c>
      <c r="BD5" s="296" t="s">
        <v>84</v>
      </c>
    </row>
    <row r="6" s="1" customFormat="1" ht="12" customHeight="1">
      <c r="B6" s="23"/>
      <c r="D6" s="146" t="s">
        <v>16</v>
      </c>
      <c r="L6" s="23"/>
      <c r="AZ6" s="296" t="s">
        <v>5576</v>
      </c>
      <c r="BA6" s="296" t="s">
        <v>5577</v>
      </c>
      <c r="BB6" s="296" t="s">
        <v>219</v>
      </c>
      <c r="BC6" s="296" t="s">
        <v>5578</v>
      </c>
      <c r="BD6" s="296" t="s">
        <v>84</v>
      </c>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5579</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ROUND((SUM(BE93:BE487)),  2)</f>
        <v>0</v>
      </c>
      <c r="G35" s="41"/>
      <c r="H35" s="41"/>
      <c r="I35" s="161">
        <v>0.20999999999999999</v>
      </c>
      <c r="J35" s="160">
        <f>ROUND(((SUM(BE93:BE487))*I35),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ROUND((SUM(BF93:BF487)),  2)</f>
        <v>0</v>
      </c>
      <c r="G36" s="41"/>
      <c r="H36" s="41"/>
      <c r="I36" s="161">
        <v>0.12</v>
      </c>
      <c r="J36" s="160">
        <f>ROUND(((SUM(BF93:BF487))*I36),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ROUND((SUM(BG93:BG487)),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ROUND((SUM(BH93:BH487)),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ROUND((SUM(BI93:BI487)),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05 - Přeložka kanalizace</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J93</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388</v>
      </c>
      <c r="E66" s="186"/>
      <c r="F66" s="186"/>
      <c r="G66" s="186"/>
      <c r="H66" s="186"/>
      <c r="I66" s="186"/>
      <c r="J66" s="187">
        <f>J253</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5437</v>
      </c>
      <c r="E67" s="186"/>
      <c r="F67" s="186"/>
      <c r="G67" s="186"/>
      <c r="H67" s="186"/>
      <c r="I67" s="186"/>
      <c r="J67" s="187">
        <f>J278</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151</v>
      </c>
      <c r="E68" s="186"/>
      <c r="F68" s="186"/>
      <c r="G68" s="186"/>
      <c r="H68" s="186"/>
      <c r="I68" s="186"/>
      <c r="J68" s="187">
        <f>J317</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J429</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153</v>
      </c>
      <c r="E70" s="186"/>
      <c r="F70" s="186"/>
      <c r="G70" s="186"/>
      <c r="H70" s="186"/>
      <c r="I70" s="186"/>
      <c r="J70" s="187">
        <f>J461</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J484</f>
        <v>0</v>
      </c>
      <c r="K71" s="128"/>
      <c r="L71" s="188"/>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8"/>
      <c r="S77" s="41"/>
      <c r="T77" s="41"/>
      <c r="U77" s="41"/>
      <c r="V77" s="41"/>
      <c r="W77" s="41"/>
      <c r="X77" s="41"/>
      <c r="Y77" s="41"/>
      <c r="Z77" s="41"/>
      <c r="AA77" s="41"/>
      <c r="AB77" s="41"/>
      <c r="AC77" s="41"/>
      <c r="AD77" s="41"/>
      <c r="AE77" s="41"/>
    </row>
    <row r="78" s="2" customFormat="1" ht="24.96" customHeight="1">
      <c r="A78" s="41"/>
      <c r="B78" s="42"/>
      <c r="C78" s="26" t="s">
        <v>155</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6.5" customHeight="1">
      <c r="A81" s="41"/>
      <c r="B81" s="42"/>
      <c r="C81" s="43"/>
      <c r="D81" s="43"/>
      <c r="E81" s="173" t="str">
        <f>E7</f>
        <v>Základní a mateřská škola Petra Strozziho</v>
      </c>
      <c r="F81" s="35"/>
      <c r="G81" s="35"/>
      <c r="H81" s="35"/>
      <c r="I81" s="43"/>
      <c r="J81" s="43"/>
      <c r="K81" s="43"/>
      <c r="L81" s="148"/>
      <c r="S81" s="41"/>
      <c r="T81" s="41"/>
      <c r="U81" s="41"/>
      <c r="V81" s="41"/>
      <c r="W81" s="41"/>
      <c r="X81" s="41"/>
      <c r="Y81" s="41"/>
      <c r="Z81" s="41"/>
      <c r="AA81" s="41"/>
      <c r="AB81" s="41"/>
      <c r="AC81" s="41"/>
      <c r="AD81" s="41"/>
      <c r="AE81" s="41"/>
    </row>
    <row r="82" s="1" customFormat="1" ht="12" customHeight="1">
      <c r="B82" s="24"/>
      <c r="C82" s="35" t="s">
        <v>140</v>
      </c>
      <c r="D82" s="25"/>
      <c r="E82" s="25"/>
      <c r="F82" s="25"/>
      <c r="G82" s="25"/>
      <c r="H82" s="25"/>
      <c r="I82" s="25"/>
      <c r="J82" s="25"/>
      <c r="K82" s="25"/>
      <c r="L82" s="23"/>
    </row>
    <row r="83" s="2" customFormat="1" ht="16.5" customHeight="1">
      <c r="A83" s="41"/>
      <c r="B83" s="42"/>
      <c r="C83" s="43"/>
      <c r="D83" s="43"/>
      <c r="E83" s="173" t="s">
        <v>141</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142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E11</f>
        <v>SO 05 - Přeložka kanalizace</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F14</f>
        <v>Praha 8</v>
      </c>
      <c r="G87" s="43"/>
      <c r="H87" s="43"/>
      <c r="I87" s="35" t="s">
        <v>23</v>
      </c>
      <c r="J87" s="75" t="str">
        <f>IF(J14="","",J14)</f>
        <v>1. 10. 2025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E17</f>
        <v>Servisní středisko MČ Praha 8</v>
      </c>
      <c r="G89" s="43"/>
      <c r="H89" s="43"/>
      <c r="I89" s="35" t="s">
        <v>33</v>
      </c>
      <c r="J89" s="39" t="str">
        <f>E23</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IF(E20="","",E20)</f>
        <v>Vyplň údaj</v>
      </c>
      <c r="G90" s="43"/>
      <c r="H90" s="43"/>
      <c r="I90" s="35" t="s">
        <v>38</v>
      </c>
      <c r="J90" s="39" t="str">
        <f>E26</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33.528798209999991</v>
      </c>
      <c r="S93" s="99"/>
      <c r="T93" s="198">
        <f>T94</f>
        <v>35.032600000000002</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168</v>
      </c>
      <c r="F94" s="203" t="s">
        <v>169</v>
      </c>
      <c r="G94" s="201"/>
      <c r="H94" s="201"/>
      <c r="I94" s="204"/>
      <c r="J94" s="205">
        <f>BK94</f>
        <v>0</v>
      </c>
      <c r="K94" s="201"/>
      <c r="L94" s="206"/>
      <c r="M94" s="207"/>
      <c r="N94" s="208"/>
      <c r="O94" s="208"/>
      <c r="P94" s="209">
        <f>P95+P253+P278+P317+P429+P461+P484</f>
        <v>0</v>
      </c>
      <c r="Q94" s="208"/>
      <c r="R94" s="209">
        <f>R95+R253+R278+R317+R429+R461+R484</f>
        <v>33.528798209999991</v>
      </c>
      <c r="S94" s="208"/>
      <c r="T94" s="210">
        <f>T95+T253+T278+T317+T429+T461+T484</f>
        <v>35.032600000000002</v>
      </c>
      <c r="U94" s="12"/>
      <c r="V94" s="12"/>
      <c r="W94" s="12"/>
      <c r="X94" s="12"/>
      <c r="Y94" s="12"/>
      <c r="Z94" s="12"/>
      <c r="AA94" s="12"/>
      <c r="AB94" s="12"/>
      <c r="AC94" s="12"/>
      <c r="AD94" s="12"/>
      <c r="AE94" s="12"/>
      <c r="AR94" s="211" t="s">
        <v>82</v>
      </c>
      <c r="AT94" s="212" t="s">
        <v>74</v>
      </c>
      <c r="AU94" s="212" t="s">
        <v>75</v>
      </c>
      <c r="AY94" s="211" t="s">
        <v>170</v>
      </c>
      <c r="BK94" s="213">
        <f>BK95+BK253+BK278+BK317+BK429+BK461+BK484</f>
        <v>0</v>
      </c>
    </row>
    <row r="95" s="12" customFormat="1" ht="22.8" customHeight="1">
      <c r="A95" s="12"/>
      <c r="B95" s="200"/>
      <c r="C95" s="201"/>
      <c r="D95" s="202" t="s">
        <v>74</v>
      </c>
      <c r="E95" s="214" t="s">
        <v>82</v>
      </c>
      <c r="F95" s="214" t="s">
        <v>171</v>
      </c>
      <c r="G95" s="201"/>
      <c r="H95" s="201"/>
      <c r="I95" s="204"/>
      <c r="J95" s="215">
        <f>BK95</f>
        <v>0</v>
      </c>
      <c r="K95" s="201"/>
      <c r="L95" s="206"/>
      <c r="M95" s="207"/>
      <c r="N95" s="208"/>
      <c r="O95" s="208"/>
      <c r="P95" s="209">
        <f>SUM(P96:P252)</f>
        <v>0</v>
      </c>
      <c r="Q95" s="208"/>
      <c r="R95" s="209">
        <f>SUM(R96:R252)</f>
        <v>0.8316616</v>
      </c>
      <c r="S95" s="208"/>
      <c r="T95" s="210">
        <f>SUM(T96:T252)</f>
        <v>25.773400000000002</v>
      </c>
      <c r="U95" s="12"/>
      <c r="V95" s="12"/>
      <c r="W95" s="12"/>
      <c r="X95" s="12"/>
      <c r="Y95" s="12"/>
      <c r="Z95" s="12"/>
      <c r="AA95" s="12"/>
      <c r="AB95" s="12"/>
      <c r="AC95" s="12"/>
      <c r="AD95" s="12"/>
      <c r="AE95" s="12"/>
      <c r="AR95" s="211" t="s">
        <v>82</v>
      </c>
      <c r="AT95" s="212" t="s">
        <v>74</v>
      </c>
      <c r="AU95" s="212" t="s">
        <v>82</v>
      </c>
      <c r="AY95" s="211" t="s">
        <v>170</v>
      </c>
      <c r="BK95" s="213">
        <f>SUM(BK96:BK252)</f>
        <v>0</v>
      </c>
    </row>
    <row r="96" s="2" customFormat="1" ht="16.5" customHeight="1">
      <c r="A96" s="41"/>
      <c r="B96" s="42"/>
      <c r="C96" s="216" t="s">
        <v>82</v>
      </c>
      <c r="D96" s="216" t="s">
        <v>172</v>
      </c>
      <c r="E96" s="217" t="s">
        <v>5580</v>
      </c>
      <c r="F96" s="218" t="s">
        <v>5581</v>
      </c>
      <c r="G96" s="219" t="s">
        <v>175</v>
      </c>
      <c r="H96" s="220">
        <v>22.100000000000001</v>
      </c>
      <c r="I96" s="221"/>
      <c r="J96" s="222">
        <f>ROUND(I96*H96,2)</f>
        <v>0</v>
      </c>
      <c r="K96" s="218" t="s">
        <v>176</v>
      </c>
      <c r="L96" s="47"/>
      <c r="M96" s="223" t="s">
        <v>19</v>
      </c>
      <c r="N96" s="224" t="s">
        <v>46</v>
      </c>
      <c r="O96" s="87"/>
      <c r="P96" s="225">
        <f>O96*H96</f>
        <v>0</v>
      </c>
      <c r="Q96" s="225">
        <v>0</v>
      </c>
      <c r="R96" s="225">
        <f>Q96*H96</f>
        <v>0</v>
      </c>
      <c r="S96" s="225">
        <v>0.125</v>
      </c>
      <c r="T96" s="226">
        <f>S96*H96</f>
        <v>2.7625000000000002</v>
      </c>
      <c r="U96" s="41"/>
      <c r="V96" s="41"/>
      <c r="W96" s="41"/>
      <c r="X96" s="41"/>
      <c r="Y96" s="41"/>
      <c r="Z96" s="41"/>
      <c r="AA96" s="41"/>
      <c r="AB96" s="41"/>
      <c r="AC96" s="41"/>
      <c r="AD96" s="41"/>
      <c r="AE96" s="41"/>
      <c r="AR96" s="227" t="s">
        <v>177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177</v>
      </c>
      <c r="BM96" s="227" t="s">
        <v>5582</v>
      </c>
    </row>
    <row r="97" s="2" customFormat="1">
      <c r="A97" s="41"/>
      <c r="B97" s="42"/>
      <c r="C97" s="43"/>
      <c r="D97" s="229" t="s">
        <v>179</v>
      </c>
      <c r="E97" s="43"/>
      <c r="F97" s="230" t="s">
        <v>5583</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2" customFormat="1">
      <c r="A98" s="41"/>
      <c r="B98" s="42"/>
      <c r="C98" s="43"/>
      <c r="D98" s="234" t="s">
        <v>181</v>
      </c>
      <c r="E98" s="43"/>
      <c r="F98" s="235" t="s">
        <v>5584</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181</v>
      </c>
      <c r="AU98" s="20" t="s">
        <v>84</v>
      </c>
    </row>
    <row r="99" s="14" customFormat="1">
      <c r="A99" s="14"/>
      <c r="B99" s="246"/>
      <c r="C99" s="247"/>
      <c r="D99" s="229" t="s">
        <v>183</v>
      </c>
      <c r="E99" s="248" t="s">
        <v>19</v>
      </c>
      <c r="F99" s="249" t="s">
        <v>5585</v>
      </c>
      <c r="G99" s="247"/>
      <c r="H99" s="250">
        <v>22.100000000000001</v>
      </c>
      <c r="I99" s="251"/>
      <c r="J99" s="247"/>
      <c r="K99" s="247"/>
      <c r="L99" s="252"/>
      <c r="M99" s="253"/>
      <c r="N99" s="254"/>
      <c r="O99" s="254"/>
      <c r="P99" s="254"/>
      <c r="Q99" s="254"/>
      <c r="R99" s="254"/>
      <c r="S99" s="254"/>
      <c r="T99" s="255"/>
      <c r="U99" s="14"/>
      <c r="V99" s="14"/>
      <c r="W99" s="14"/>
      <c r="X99" s="14"/>
      <c r="Y99" s="14"/>
      <c r="Z99" s="14"/>
      <c r="AA99" s="14"/>
      <c r="AB99" s="14"/>
      <c r="AC99" s="14"/>
      <c r="AD99" s="14"/>
      <c r="AE99" s="14"/>
      <c r="AT99" s="256" t="s">
        <v>183</v>
      </c>
      <c r="AU99" s="256" t="s">
        <v>84</v>
      </c>
      <c r="AV99" s="14" t="s">
        <v>84</v>
      </c>
      <c r="AW99" s="14" t="s">
        <v>37</v>
      </c>
      <c r="AX99" s="14" t="s">
        <v>82</v>
      </c>
      <c r="AY99" s="256" t="s">
        <v>170</v>
      </c>
    </row>
    <row r="100" s="2" customFormat="1" ht="16.5" customHeight="1">
      <c r="A100" s="41"/>
      <c r="B100" s="42"/>
      <c r="C100" s="216" t="s">
        <v>84</v>
      </c>
      <c r="D100" s="216" t="s">
        <v>172</v>
      </c>
      <c r="E100" s="217" t="s">
        <v>5586</v>
      </c>
      <c r="F100" s="218" t="s">
        <v>5587</v>
      </c>
      <c r="G100" s="219" t="s">
        <v>175</v>
      </c>
      <c r="H100" s="220">
        <v>22.100000000000001</v>
      </c>
      <c r="I100" s="221"/>
      <c r="J100" s="222">
        <f>ROUND(I100*H100,2)</f>
        <v>0</v>
      </c>
      <c r="K100" s="218" t="s">
        <v>176</v>
      </c>
      <c r="L100" s="47"/>
      <c r="M100" s="223" t="s">
        <v>19</v>
      </c>
      <c r="N100" s="224" t="s">
        <v>46</v>
      </c>
      <c r="O100" s="87"/>
      <c r="P100" s="225">
        <f>O100*H100</f>
        <v>0</v>
      </c>
      <c r="Q100" s="225">
        <v>0</v>
      </c>
      <c r="R100" s="225">
        <f>Q100*H100</f>
        <v>0</v>
      </c>
      <c r="S100" s="225">
        <v>0.44</v>
      </c>
      <c r="T100" s="226">
        <f>S100*H100</f>
        <v>9.7240000000000002</v>
      </c>
      <c r="U100" s="41"/>
      <c r="V100" s="41"/>
      <c r="W100" s="41"/>
      <c r="X100" s="41"/>
      <c r="Y100" s="41"/>
      <c r="Z100" s="41"/>
      <c r="AA100" s="41"/>
      <c r="AB100" s="41"/>
      <c r="AC100" s="41"/>
      <c r="AD100" s="41"/>
      <c r="AE100" s="41"/>
      <c r="AR100" s="227" t="s">
        <v>177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5588</v>
      </c>
    </row>
    <row r="101" s="2" customFormat="1">
      <c r="A101" s="41"/>
      <c r="B101" s="42"/>
      <c r="C101" s="43"/>
      <c r="D101" s="229" t="s">
        <v>179</v>
      </c>
      <c r="E101" s="43"/>
      <c r="F101" s="230" t="s">
        <v>5589</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c r="A102" s="41"/>
      <c r="B102" s="42"/>
      <c r="C102" s="43"/>
      <c r="D102" s="234" t="s">
        <v>181</v>
      </c>
      <c r="E102" s="43"/>
      <c r="F102" s="235" t="s">
        <v>5590</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181</v>
      </c>
      <c r="AU102" s="20" t="s">
        <v>84</v>
      </c>
    </row>
    <row r="103" s="14" customFormat="1">
      <c r="A103" s="14"/>
      <c r="B103" s="246"/>
      <c r="C103" s="247"/>
      <c r="D103" s="229" t="s">
        <v>183</v>
      </c>
      <c r="E103" s="248" t="s">
        <v>19</v>
      </c>
      <c r="F103" s="249" t="s">
        <v>5585</v>
      </c>
      <c r="G103" s="247"/>
      <c r="H103" s="250">
        <v>22.100000000000001</v>
      </c>
      <c r="I103" s="251"/>
      <c r="J103" s="247"/>
      <c r="K103" s="247"/>
      <c r="L103" s="252"/>
      <c r="M103" s="253"/>
      <c r="N103" s="254"/>
      <c r="O103" s="254"/>
      <c r="P103" s="254"/>
      <c r="Q103" s="254"/>
      <c r="R103" s="254"/>
      <c r="S103" s="254"/>
      <c r="T103" s="255"/>
      <c r="U103" s="14"/>
      <c r="V103" s="14"/>
      <c r="W103" s="14"/>
      <c r="X103" s="14"/>
      <c r="Y103" s="14"/>
      <c r="Z103" s="14"/>
      <c r="AA103" s="14"/>
      <c r="AB103" s="14"/>
      <c r="AC103" s="14"/>
      <c r="AD103" s="14"/>
      <c r="AE103" s="14"/>
      <c r="AT103" s="256" t="s">
        <v>183</v>
      </c>
      <c r="AU103" s="256" t="s">
        <v>84</v>
      </c>
      <c r="AV103" s="14" t="s">
        <v>84</v>
      </c>
      <c r="AW103" s="14" t="s">
        <v>37</v>
      </c>
      <c r="AX103" s="14" t="s">
        <v>82</v>
      </c>
      <c r="AY103" s="256" t="s">
        <v>170</v>
      </c>
    </row>
    <row r="104" s="2" customFormat="1" ht="16.5" customHeight="1">
      <c r="A104" s="41"/>
      <c r="B104" s="42"/>
      <c r="C104" s="216" t="s">
        <v>95</v>
      </c>
      <c r="D104" s="216" t="s">
        <v>172</v>
      </c>
      <c r="E104" s="217" t="s">
        <v>5591</v>
      </c>
      <c r="F104" s="218" t="s">
        <v>5592</v>
      </c>
      <c r="G104" s="219" t="s">
        <v>175</v>
      </c>
      <c r="H104" s="220">
        <v>6.7199999999999998</v>
      </c>
      <c r="I104" s="221"/>
      <c r="J104" s="222">
        <f>ROUND(I104*H104,2)</f>
        <v>0</v>
      </c>
      <c r="K104" s="218" t="s">
        <v>176</v>
      </c>
      <c r="L104" s="47"/>
      <c r="M104" s="223" t="s">
        <v>19</v>
      </c>
      <c r="N104" s="224" t="s">
        <v>46</v>
      </c>
      <c r="O104" s="87"/>
      <c r="P104" s="225">
        <f>O104*H104</f>
        <v>0</v>
      </c>
      <c r="Q104" s="225">
        <v>0</v>
      </c>
      <c r="R104" s="225">
        <f>Q104*H104</f>
        <v>0</v>
      </c>
      <c r="S104" s="225">
        <v>0.57999999999999996</v>
      </c>
      <c r="T104" s="226">
        <f>S104*H104</f>
        <v>3.8975999999999997</v>
      </c>
      <c r="U104" s="41"/>
      <c r="V104" s="41"/>
      <c r="W104" s="41"/>
      <c r="X104" s="41"/>
      <c r="Y104" s="41"/>
      <c r="Z104" s="41"/>
      <c r="AA104" s="41"/>
      <c r="AB104" s="41"/>
      <c r="AC104" s="41"/>
      <c r="AD104" s="41"/>
      <c r="AE104" s="41"/>
      <c r="AR104" s="227" t="s">
        <v>177</v>
      </c>
      <c r="AT104" s="227" t="s">
        <v>172</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177</v>
      </c>
      <c r="BM104" s="227" t="s">
        <v>5593</v>
      </c>
    </row>
    <row r="105" s="2" customFormat="1">
      <c r="A105" s="41"/>
      <c r="B105" s="42"/>
      <c r="C105" s="43"/>
      <c r="D105" s="229" t="s">
        <v>179</v>
      </c>
      <c r="E105" s="43"/>
      <c r="F105" s="230" t="s">
        <v>5594</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179</v>
      </c>
      <c r="AU105" s="20" t="s">
        <v>84</v>
      </c>
    </row>
    <row r="106" s="2" customFormat="1">
      <c r="A106" s="41"/>
      <c r="B106" s="42"/>
      <c r="C106" s="43"/>
      <c r="D106" s="234" t="s">
        <v>181</v>
      </c>
      <c r="E106" s="43"/>
      <c r="F106" s="235" t="s">
        <v>5595</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181</v>
      </c>
      <c r="AU106" s="20" t="s">
        <v>84</v>
      </c>
    </row>
    <row r="107" s="14" customFormat="1">
      <c r="A107" s="14"/>
      <c r="B107" s="246"/>
      <c r="C107" s="247"/>
      <c r="D107" s="229" t="s">
        <v>183</v>
      </c>
      <c r="E107" s="248" t="s">
        <v>19</v>
      </c>
      <c r="F107" s="249" t="s">
        <v>5596</v>
      </c>
      <c r="G107" s="247"/>
      <c r="H107" s="250">
        <v>6.7199999999999998</v>
      </c>
      <c r="I107" s="251"/>
      <c r="J107" s="247"/>
      <c r="K107" s="247"/>
      <c r="L107" s="252"/>
      <c r="M107" s="253"/>
      <c r="N107" s="254"/>
      <c r="O107" s="254"/>
      <c r="P107" s="254"/>
      <c r="Q107" s="254"/>
      <c r="R107" s="254"/>
      <c r="S107" s="254"/>
      <c r="T107" s="255"/>
      <c r="U107" s="14"/>
      <c r="V107" s="14"/>
      <c r="W107" s="14"/>
      <c r="X107" s="14"/>
      <c r="Y107" s="14"/>
      <c r="Z107" s="14"/>
      <c r="AA107" s="14"/>
      <c r="AB107" s="14"/>
      <c r="AC107" s="14"/>
      <c r="AD107" s="14"/>
      <c r="AE107" s="14"/>
      <c r="AT107" s="256" t="s">
        <v>183</v>
      </c>
      <c r="AU107" s="256" t="s">
        <v>84</v>
      </c>
      <c r="AV107" s="14" t="s">
        <v>84</v>
      </c>
      <c r="AW107" s="14" t="s">
        <v>37</v>
      </c>
      <c r="AX107" s="14" t="s">
        <v>82</v>
      </c>
      <c r="AY107" s="256" t="s">
        <v>170</v>
      </c>
    </row>
    <row r="108" s="2" customFormat="1" ht="16.5" customHeight="1">
      <c r="A108" s="41"/>
      <c r="B108" s="42"/>
      <c r="C108" s="216" t="s">
        <v>177</v>
      </c>
      <c r="D108" s="216" t="s">
        <v>172</v>
      </c>
      <c r="E108" s="217" t="s">
        <v>5597</v>
      </c>
      <c r="F108" s="218" t="s">
        <v>5598</v>
      </c>
      <c r="G108" s="219" t="s">
        <v>175</v>
      </c>
      <c r="H108" s="220">
        <v>17.399999999999999</v>
      </c>
      <c r="I108" s="221"/>
      <c r="J108" s="222">
        <f>ROUND(I108*H108,2)</f>
        <v>0</v>
      </c>
      <c r="K108" s="218" t="s">
        <v>176</v>
      </c>
      <c r="L108" s="47"/>
      <c r="M108" s="223" t="s">
        <v>19</v>
      </c>
      <c r="N108" s="224" t="s">
        <v>46</v>
      </c>
      <c r="O108" s="87"/>
      <c r="P108" s="225">
        <f>O108*H108</f>
        <v>0</v>
      </c>
      <c r="Q108" s="225">
        <v>1.0000000000000001E-05</v>
      </c>
      <c r="R108" s="225">
        <f>Q108*H108</f>
        <v>0.000174</v>
      </c>
      <c r="S108" s="225">
        <v>0.091999999999999998</v>
      </c>
      <c r="T108" s="226">
        <f>S108*H108</f>
        <v>1.6007999999999998</v>
      </c>
      <c r="U108" s="41"/>
      <c r="V108" s="41"/>
      <c r="W108" s="41"/>
      <c r="X108" s="41"/>
      <c r="Y108" s="41"/>
      <c r="Z108" s="41"/>
      <c r="AA108" s="41"/>
      <c r="AB108" s="41"/>
      <c r="AC108" s="41"/>
      <c r="AD108" s="41"/>
      <c r="AE108" s="41"/>
      <c r="AR108" s="227" t="s">
        <v>177</v>
      </c>
      <c r="AT108" s="227" t="s">
        <v>172</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5599</v>
      </c>
    </row>
    <row r="109" s="2" customFormat="1">
      <c r="A109" s="41"/>
      <c r="B109" s="42"/>
      <c r="C109" s="43"/>
      <c r="D109" s="229" t="s">
        <v>179</v>
      </c>
      <c r="E109" s="43"/>
      <c r="F109" s="230" t="s">
        <v>5600</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2" customFormat="1">
      <c r="A110" s="41"/>
      <c r="B110" s="42"/>
      <c r="C110" s="43"/>
      <c r="D110" s="234" t="s">
        <v>181</v>
      </c>
      <c r="E110" s="43"/>
      <c r="F110" s="235" t="s">
        <v>5601</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181</v>
      </c>
      <c r="AU110" s="20" t="s">
        <v>84</v>
      </c>
    </row>
    <row r="111" s="14" customFormat="1">
      <c r="A111" s="14"/>
      <c r="B111" s="246"/>
      <c r="C111" s="247"/>
      <c r="D111" s="229" t="s">
        <v>183</v>
      </c>
      <c r="E111" s="248" t="s">
        <v>19</v>
      </c>
      <c r="F111" s="249" t="s">
        <v>5602</v>
      </c>
      <c r="G111" s="247"/>
      <c r="H111" s="250">
        <v>17.399999999999999</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183</v>
      </c>
      <c r="AU111" s="256" t="s">
        <v>84</v>
      </c>
      <c r="AV111" s="14" t="s">
        <v>84</v>
      </c>
      <c r="AW111" s="14" t="s">
        <v>37</v>
      </c>
      <c r="AX111" s="14" t="s">
        <v>82</v>
      </c>
      <c r="AY111" s="256" t="s">
        <v>170</v>
      </c>
    </row>
    <row r="112" s="2" customFormat="1" ht="16.5" customHeight="1">
      <c r="A112" s="41"/>
      <c r="B112" s="42"/>
      <c r="C112" s="216" t="s">
        <v>209</v>
      </c>
      <c r="D112" s="216" t="s">
        <v>172</v>
      </c>
      <c r="E112" s="217" t="s">
        <v>5603</v>
      </c>
      <c r="F112" s="218" t="s">
        <v>5604</v>
      </c>
      <c r="G112" s="219" t="s">
        <v>175</v>
      </c>
      <c r="H112" s="220">
        <v>10.6</v>
      </c>
      <c r="I112" s="221"/>
      <c r="J112" s="222">
        <f>ROUND(I112*H112,2)</f>
        <v>0</v>
      </c>
      <c r="K112" s="218" t="s">
        <v>176</v>
      </c>
      <c r="L112" s="47"/>
      <c r="M112" s="223" t="s">
        <v>19</v>
      </c>
      <c r="N112" s="224" t="s">
        <v>46</v>
      </c>
      <c r="O112" s="87"/>
      <c r="P112" s="225">
        <f>O112*H112</f>
        <v>0</v>
      </c>
      <c r="Q112" s="225">
        <v>3.0000000000000001E-05</v>
      </c>
      <c r="R112" s="225">
        <f>Q112*H112</f>
        <v>0.00031799999999999998</v>
      </c>
      <c r="S112" s="225">
        <v>0.23000000000000001</v>
      </c>
      <c r="T112" s="226">
        <f>S112*H112</f>
        <v>2.4380000000000002</v>
      </c>
      <c r="U112" s="41"/>
      <c r="V112" s="41"/>
      <c r="W112" s="41"/>
      <c r="X112" s="41"/>
      <c r="Y112" s="41"/>
      <c r="Z112" s="41"/>
      <c r="AA112" s="41"/>
      <c r="AB112" s="41"/>
      <c r="AC112" s="41"/>
      <c r="AD112" s="41"/>
      <c r="AE112" s="41"/>
      <c r="AR112" s="227" t="s">
        <v>177</v>
      </c>
      <c r="AT112" s="227" t="s">
        <v>172</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177</v>
      </c>
      <c r="BM112" s="227" t="s">
        <v>5605</v>
      </c>
    </row>
    <row r="113" s="2" customFormat="1">
      <c r="A113" s="41"/>
      <c r="B113" s="42"/>
      <c r="C113" s="43"/>
      <c r="D113" s="229" t="s">
        <v>179</v>
      </c>
      <c r="E113" s="43"/>
      <c r="F113" s="230" t="s">
        <v>5606</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84</v>
      </c>
    </row>
    <row r="114" s="2" customFormat="1">
      <c r="A114" s="41"/>
      <c r="B114" s="42"/>
      <c r="C114" s="43"/>
      <c r="D114" s="234" t="s">
        <v>181</v>
      </c>
      <c r="E114" s="43"/>
      <c r="F114" s="235" t="s">
        <v>5607</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181</v>
      </c>
      <c r="AU114" s="20" t="s">
        <v>84</v>
      </c>
    </row>
    <row r="115" s="14" customFormat="1">
      <c r="A115" s="14"/>
      <c r="B115" s="246"/>
      <c r="C115" s="247"/>
      <c r="D115" s="229" t="s">
        <v>183</v>
      </c>
      <c r="E115" s="248" t="s">
        <v>19</v>
      </c>
      <c r="F115" s="249" t="s">
        <v>5608</v>
      </c>
      <c r="G115" s="247"/>
      <c r="H115" s="250">
        <v>10.6</v>
      </c>
      <c r="I115" s="251"/>
      <c r="J115" s="247"/>
      <c r="K115" s="247"/>
      <c r="L115" s="252"/>
      <c r="M115" s="253"/>
      <c r="N115" s="254"/>
      <c r="O115" s="254"/>
      <c r="P115" s="254"/>
      <c r="Q115" s="254"/>
      <c r="R115" s="254"/>
      <c r="S115" s="254"/>
      <c r="T115" s="255"/>
      <c r="U115" s="14"/>
      <c r="V115" s="14"/>
      <c r="W115" s="14"/>
      <c r="X115" s="14"/>
      <c r="Y115" s="14"/>
      <c r="Z115" s="14"/>
      <c r="AA115" s="14"/>
      <c r="AB115" s="14"/>
      <c r="AC115" s="14"/>
      <c r="AD115" s="14"/>
      <c r="AE115" s="14"/>
      <c r="AT115" s="256" t="s">
        <v>183</v>
      </c>
      <c r="AU115" s="256" t="s">
        <v>84</v>
      </c>
      <c r="AV115" s="14" t="s">
        <v>84</v>
      </c>
      <c r="AW115" s="14" t="s">
        <v>37</v>
      </c>
      <c r="AX115" s="14" t="s">
        <v>82</v>
      </c>
      <c r="AY115" s="256" t="s">
        <v>170</v>
      </c>
    </row>
    <row r="116" s="2" customFormat="1" ht="16.5" customHeight="1">
      <c r="A116" s="41"/>
      <c r="B116" s="42"/>
      <c r="C116" s="216" t="s">
        <v>216</v>
      </c>
      <c r="D116" s="216" t="s">
        <v>172</v>
      </c>
      <c r="E116" s="217" t="s">
        <v>199</v>
      </c>
      <c r="F116" s="218" t="s">
        <v>200</v>
      </c>
      <c r="G116" s="219" t="s">
        <v>201</v>
      </c>
      <c r="H116" s="220">
        <v>26.100000000000001</v>
      </c>
      <c r="I116" s="221"/>
      <c r="J116" s="222">
        <f>ROUND(I116*H116,2)</f>
        <v>0</v>
      </c>
      <c r="K116" s="218" t="s">
        <v>176</v>
      </c>
      <c r="L116" s="47"/>
      <c r="M116" s="223" t="s">
        <v>19</v>
      </c>
      <c r="N116" s="224" t="s">
        <v>46</v>
      </c>
      <c r="O116" s="87"/>
      <c r="P116" s="225">
        <f>O116*H116</f>
        <v>0</v>
      </c>
      <c r="Q116" s="225">
        <v>0</v>
      </c>
      <c r="R116" s="225">
        <f>Q116*H116</f>
        <v>0</v>
      </c>
      <c r="S116" s="225">
        <v>0.20499999999999999</v>
      </c>
      <c r="T116" s="226">
        <f>S116*H116</f>
        <v>5.3505000000000003</v>
      </c>
      <c r="U116" s="41"/>
      <c r="V116" s="41"/>
      <c r="W116" s="41"/>
      <c r="X116" s="41"/>
      <c r="Y116" s="41"/>
      <c r="Z116" s="41"/>
      <c r="AA116" s="41"/>
      <c r="AB116" s="41"/>
      <c r="AC116" s="41"/>
      <c r="AD116" s="41"/>
      <c r="AE116" s="41"/>
      <c r="AR116" s="227" t="s">
        <v>177</v>
      </c>
      <c r="AT116" s="227" t="s">
        <v>172</v>
      </c>
      <c r="AU116" s="227" t="s">
        <v>84</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5609</v>
      </c>
    </row>
    <row r="117" s="2" customFormat="1">
      <c r="A117" s="41"/>
      <c r="B117" s="42"/>
      <c r="C117" s="43"/>
      <c r="D117" s="229" t="s">
        <v>179</v>
      </c>
      <c r="E117" s="43"/>
      <c r="F117" s="230" t="s">
        <v>203</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84</v>
      </c>
    </row>
    <row r="118" s="2" customFormat="1">
      <c r="A118" s="41"/>
      <c r="B118" s="42"/>
      <c r="C118" s="43"/>
      <c r="D118" s="234" t="s">
        <v>181</v>
      </c>
      <c r="E118" s="43"/>
      <c r="F118" s="235" t="s">
        <v>204</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181</v>
      </c>
      <c r="AU118" s="20" t="s">
        <v>84</v>
      </c>
    </row>
    <row r="119" s="14" customFormat="1">
      <c r="A119" s="14"/>
      <c r="B119" s="246"/>
      <c r="C119" s="247"/>
      <c r="D119" s="229" t="s">
        <v>183</v>
      </c>
      <c r="E119" s="248" t="s">
        <v>19</v>
      </c>
      <c r="F119" s="249" t="s">
        <v>5610</v>
      </c>
      <c r="G119" s="247"/>
      <c r="H119" s="250">
        <v>26.100000000000001</v>
      </c>
      <c r="I119" s="251"/>
      <c r="J119" s="247"/>
      <c r="K119" s="247"/>
      <c r="L119" s="252"/>
      <c r="M119" s="253"/>
      <c r="N119" s="254"/>
      <c r="O119" s="254"/>
      <c r="P119" s="254"/>
      <c r="Q119" s="254"/>
      <c r="R119" s="254"/>
      <c r="S119" s="254"/>
      <c r="T119" s="255"/>
      <c r="U119" s="14"/>
      <c r="V119" s="14"/>
      <c r="W119" s="14"/>
      <c r="X119" s="14"/>
      <c r="Y119" s="14"/>
      <c r="Z119" s="14"/>
      <c r="AA119" s="14"/>
      <c r="AB119" s="14"/>
      <c r="AC119" s="14"/>
      <c r="AD119" s="14"/>
      <c r="AE119" s="14"/>
      <c r="AT119" s="256" t="s">
        <v>183</v>
      </c>
      <c r="AU119" s="256" t="s">
        <v>84</v>
      </c>
      <c r="AV119" s="14" t="s">
        <v>84</v>
      </c>
      <c r="AW119" s="14" t="s">
        <v>37</v>
      </c>
      <c r="AX119" s="14" t="s">
        <v>82</v>
      </c>
      <c r="AY119" s="256" t="s">
        <v>170</v>
      </c>
    </row>
    <row r="120" s="2" customFormat="1" ht="16.5" customHeight="1">
      <c r="A120" s="41"/>
      <c r="B120" s="42"/>
      <c r="C120" s="216" t="s">
        <v>227</v>
      </c>
      <c r="D120" s="216" t="s">
        <v>172</v>
      </c>
      <c r="E120" s="217" t="s">
        <v>5611</v>
      </c>
      <c r="F120" s="218" t="s">
        <v>5612</v>
      </c>
      <c r="G120" s="219" t="s">
        <v>175</v>
      </c>
      <c r="H120" s="220">
        <v>54.5</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5613</v>
      </c>
    </row>
    <row r="121" s="2" customFormat="1">
      <c r="A121" s="41"/>
      <c r="B121" s="42"/>
      <c r="C121" s="43"/>
      <c r="D121" s="229" t="s">
        <v>179</v>
      </c>
      <c r="E121" s="43"/>
      <c r="F121" s="230" t="s">
        <v>5614</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c r="A122" s="41"/>
      <c r="B122" s="42"/>
      <c r="C122" s="43"/>
      <c r="D122" s="234" t="s">
        <v>181</v>
      </c>
      <c r="E122" s="43"/>
      <c r="F122" s="235" t="s">
        <v>5615</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181</v>
      </c>
      <c r="AU122" s="20" t="s">
        <v>84</v>
      </c>
    </row>
    <row r="123" s="14" customFormat="1">
      <c r="A123" s="14"/>
      <c r="B123" s="246"/>
      <c r="C123" s="247"/>
      <c r="D123" s="229" t="s">
        <v>183</v>
      </c>
      <c r="E123" s="248" t="s">
        <v>19</v>
      </c>
      <c r="F123" s="249" t="s">
        <v>5616</v>
      </c>
      <c r="G123" s="247"/>
      <c r="H123" s="250">
        <v>54.5</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183</v>
      </c>
      <c r="AU123" s="256" t="s">
        <v>84</v>
      </c>
      <c r="AV123" s="14" t="s">
        <v>84</v>
      </c>
      <c r="AW123" s="14" t="s">
        <v>37</v>
      </c>
      <c r="AX123" s="14" t="s">
        <v>82</v>
      </c>
      <c r="AY123" s="256" t="s">
        <v>170</v>
      </c>
    </row>
    <row r="124" s="2" customFormat="1" ht="21.75" customHeight="1">
      <c r="A124" s="41"/>
      <c r="B124" s="42"/>
      <c r="C124" s="216" t="s">
        <v>234</v>
      </c>
      <c r="D124" s="216" t="s">
        <v>172</v>
      </c>
      <c r="E124" s="217" t="s">
        <v>5617</v>
      </c>
      <c r="F124" s="218" t="s">
        <v>5618</v>
      </c>
      <c r="G124" s="219" t="s">
        <v>219</v>
      </c>
      <c r="H124" s="220">
        <v>45.192</v>
      </c>
      <c r="I124" s="221"/>
      <c r="J124" s="222">
        <f>ROUND(I124*H124,2)</f>
        <v>0</v>
      </c>
      <c r="K124" s="218" t="s">
        <v>176</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177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5619</v>
      </c>
    </row>
    <row r="125" s="2" customFormat="1">
      <c r="A125" s="41"/>
      <c r="B125" s="42"/>
      <c r="C125" s="43"/>
      <c r="D125" s="229" t="s">
        <v>179</v>
      </c>
      <c r="E125" s="43"/>
      <c r="F125" s="230" t="s">
        <v>5620</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2" customFormat="1">
      <c r="A126" s="41"/>
      <c r="B126" s="42"/>
      <c r="C126" s="43"/>
      <c r="D126" s="234" t="s">
        <v>181</v>
      </c>
      <c r="E126" s="43"/>
      <c r="F126" s="235" t="s">
        <v>5621</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181</v>
      </c>
      <c r="AU126" s="20" t="s">
        <v>84</v>
      </c>
    </row>
    <row r="127" s="2" customFormat="1">
      <c r="A127" s="41"/>
      <c r="B127" s="42"/>
      <c r="C127" s="43"/>
      <c r="D127" s="229" t="s">
        <v>231</v>
      </c>
      <c r="E127" s="43"/>
      <c r="F127" s="268" t="s">
        <v>5622</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231</v>
      </c>
      <c r="AU127" s="20" t="s">
        <v>84</v>
      </c>
    </row>
    <row r="128" s="14" customFormat="1">
      <c r="A128" s="14"/>
      <c r="B128" s="246"/>
      <c r="C128" s="247"/>
      <c r="D128" s="229" t="s">
        <v>183</v>
      </c>
      <c r="E128" s="248" t="s">
        <v>19</v>
      </c>
      <c r="F128" s="249" t="s">
        <v>5623</v>
      </c>
      <c r="G128" s="247"/>
      <c r="H128" s="250">
        <v>41.859999999999999</v>
      </c>
      <c r="I128" s="251"/>
      <c r="J128" s="247"/>
      <c r="K128" s="247"/>
      <c r="L128" s="252"/>
      <c r="M128" s="253"/>
      <c r="N128" s="254"/>
      <c r="O128" s="254"/>
      <c r="P128" s="254"/>
      <c r="Q128" s="254"/>
      <c r="R128" s="254"/>
      <c r="S128" s="254"/>
      <c r="T128" s="255"/>
      <c r="U128" s="14"/>
      <c r="V128" s="14"/>
      <c r="W128" s="14"/>
      <c r="X128" s="14"/>
      <c r="Y128" s="14"/>
      <c r="Z128" s="14"/>
      <c r="AA128" s="14"/>
      <c r="AB128" s="14"/>
      <c r="AC128" s="14"/>
      <c r="AD128" s="14"/>
      <c r="AE128" s="14"/>
      <c r="AT128" s="256" t="s">
        <v>183</v>
      </c>
      <c r="AU128" s="256" t="s">
        <v>84</v>
      </c>
      <c r="AV128" s="14" t="s">
        <v>84</v>
      </c>
      <c r="AW128" s="14" t="s">
        <v>37</v>
      </c>
      <c r="AX128" s="14" t="s">
        <v>75</v>
      </c>
      <c r="AY128" s="256" t="s">
        <v>170</v>
      </c>
    </row>
    <row r="129" s="14" customFormat="1">
      <c r="A129" s="14"/>
      <c r="B129" s="246"/>
      <c r="C129" s="247"/>
      <c r="D129" s="229" t="s">
        <v>183</v>
      </c>
      <c r="E129" s="248" t="s">
        <v>19</v>
      </c>
      <c r="F129" s="249" t="s">
        <v>5624</v>
      </c>
      <c r="G129" s="247"/>
      <c r="H129" s="250">
        <v>184.09999999999999</v>
      </c>
      <c r="I129" s="251"/>
      <c r="J129" s="247"/>
      <c r="K129" s="247"/>
      <c r="L129" s="252"/>
      <c r="M129" s="253"/>
      <c r="N129" s="254"/>
      <c r="O129" s="254"/>
      <c r="P129" s="254"/>
      <c r="Q129" s="254"/>
      <c r="R129" s="254"/>
      <c r="S129" s="254"/>
      <c r="T129" s="255"/>
      <c r="U129" s="14"/>
      <c r="V129" s="14"/>
      <c r="W129" s="14"/>
      <c r="X129" s="14"/>
      <c r="Y129" s="14"/>
      <c r="Z129" s="14"/>
      <c r="AA129" s="14"/>
      <c r="AB129" s="14"/>
      <c r="AC129" s="14"/>
      <c r="AD129" s="14"/>
      <c r="AE129" s="14"/>
      <c r="AT129" s="256" t="s">
        <v>183</v>
      </c>
      <c r="AU129" s="256" t="s">
        <v>84</v>
      </c>
      <c r="AV129" s="14" t="s">
        <v>84</v>
      </c>
      <c r="AW129" s="14" t="s">
        <v>37</v>
      </c>
      <c r="AX129" s="14" t="s">
        <v>75</v>
      </c>
      <c r="AY129" s="256" t="s">
        <v>170</v>
      </c>
    </row>
    <row r="130" s="15" customFormat="1">
      <c r="A130" s="15"/>
      <c r="B130" s="257"/>
      <c r="C130" s="258"/>
      <c r="D130" s="229" t="s">
        <v>183</v>
      </c>
      <c r="E130" s="259" t="s">
        <v>19</v>
      </c>
      <c r="F130" s="260" t="s">
        <v>186</v>
      </c>
      <c r="G130" s="258"/>
      <c r="H130" s="261">
        <v>225.96000000000001</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183</v>
      </c>
      <c r="AU130" s="267" t="s">
        <v>84</v>
      </c>
      <c r="AV130" s="15" t="s">
        <v>177</v>
      </c>
      <c r="AW130" s="15" t="s">
        <v>37</v>
      </c>
      <c r="AX130" s="15" t="s">
        <v>82</v>
      </c>
      <c r="AY130" s="267" t="s">
        <v>170</v>
      </c>
    </row>
    <row r="131" s="14" customFormat="1">
      <c r="A131" s="14"/>
      <c r="B131" s="246"/>
      <c r="C131" s="247"/>
      <c r="D131" s="229" t="s">
        <v>183</v>
      </c>
      <c r="E131" s="247"/>
      <c r="F131" s="249" t="s">
        <v>5625</v>
      </c>
      <c r="G131" s="247"/>
      <c r="H131" s="250">
        <v>45.192</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183</v>
      </c>
      <c r="AU131" s="256" t="s">
        <v>84</v>
      </c>
      <c r="AV131" s="14" t="s">
        <v>84</v>
      </c>
      <c r="AW131" s="14" t="s">
        <v>4</v>
      </c>
      <c r="AX131" s="14" t="s">
        <v>82</v>
      </c>
      <c r="AY131" s="256" t="s">
        <v>170</v>
      </c>
    </row>
    <row r="132" s="2" customFormat="1" ht="21.75" customHeight="1">
      <c r="A132" s="41"/>
      <c r="B132" s="42"/>
      <c r="C132" s="216" t="s">
        <v>244</v>
      </c>
      <c r="D132" s="216" t="s">
        <v>172</v>
      </c>
      <c r="E132" s="217" t="s">
        <v>5626</v>
      </c>
      <c r="F132" s="218" t="s">
        <v>5627</v>
      </c>
      <c r="G132" s="219" t="s">
        <v>219</v>
      </c>
      <c r="H132" s="220">
        <v>33.488</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5628</v>
      </c>
    </row>
    <row r="133" s="2" customFormat="1">
      <c r="A133" s="41"/>
      <c r="B133" s="42"/>
      <c r="C133" s="43"/>
      <c r="D133" s="229" t="s">
        <v>179</v>
      </c>
      <c r="E133" s="43"/>
      <c r="F133" s="230" t="s">
        <v>5629</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2" customFormat="1">
      <c r="A134" s="41"/>
      <c r="B134" s="42"/>
      <c r="C134" s="43"/>
      <c r="D134" s="234" t="s">
        <v>181</v>
      </c>
      <c r="E134" s="43"/>
      <c r="F134" s="235" t="s">
        <v>5630</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181</v>
      </c>
      <c r="AU134" s="20" t="s">
        <v>84</v>
      </c>
    </row>
    <row r="135" s="2" customFormat="1">
      <c r="A135" s="41"/>
      <c r="B135" s="42"/>
      <c r="C135" s="43"/>
      <c r="D135" s="229" t="s">
        <v>231</v>
      </c>
      <c r="E135" s="43"/>
      <c r="F135" s="268" t="s">
        <v>5631</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231</v>
      </c>
      <c r="AU135" s="20" t="s">
        <v>84</v>
      </c>
    </row>
    <row r="136" s="13" customFormat="1">
      <c r="A136" s="13"/>
      <c r="B136" s="236"/>
      <c r="C136" s="237"/>
      <c r="D136" s="229" t="s">
        <v>183</v>
      </c>
      <c r="E136" s="238" t="s">
        <v>19</v>
      </c>
      <c r="F136" s="239" t="s">
        <v>5632</v>
      </c>
      <c r="G136" s="237"/>
      <c r="H136" s="238" t="s">
        <v>19</v>
      </c>
      <c r="I136" s="240"/>
      <c r="J136" s="237"/>
      <c r="K136" s="237"/>
      <c r="L136" s="241"/>
      <c r="M136" s="242"/>
      <c r="N136" s="243"/>
      <c r="O136" s="243"/>
      <c r="P136" s="243"/>
      <c r="Q136" s="243"/>
      <c r="R136" s="243"/>
      <c r="S136" s="243"/>
      <c r="T136" s="244"/>
      <c r="U136" s="13"/>
      <c r="V136" s="13"/>
      <c r="W136" s="13"/>
      <c r="X136" s="13"/>
      <c r="Y136" s="13"/>
      <c r="Z136" s="13"/>
      <c r="AA136" s="13"/>
      <c r="AB136" s="13"/>
      <c r="AC136" s="13"/>
      <c r="AD136" s="13"/>
      <c r="AE136" s="13"/>
      <c r="AT136" s="245" t="s">
        <v>183</v>
      </c>
      <c r="AU136" s="245" t="s">
        <v>84</v>
      </c>
      <c r="AV136" s="13" t="s">
        <v>82</v>
      </c>
      <c r="AW136" s="13" t="s">
        <v>37</v>
      </c>
      <c r="AX136" s="13" t="s">
        <v>75</v>
      </c>
      <c r="AY136" s="245" t="s">
        <v>170</v>
      </c>
    </row>
    <row r="137" s="14" customFormat="1">
      <c r="A137" s="14"/>
      <c r="B137" s="246"/>
      <c r="C137" s="247"/>
      <c r="D137" s="229" t="s">
        <v>183</v>
      </c>
      <c r="E137" s="248" t="s">
        <v>19</v>
      </c>
      <c r="F137" s="249" t="s">
        <v>5633</v>
      </c>
      <c r="G137" s="247"/>
      <c r="H137" s="250">
        <v>41.859999999999999</v>
      </c>
      <c r="I137" s="251"/>
      <c r="J137" s="247"/>
      <c r="K137" s="247"/>
      <c r="L137" s="252"/>
      <c r="M137" s="253"/>
      <c r="N137" s="254"/>
      <c r="O137" s="254"/>
      <c r="P137" s="254"/>
      <c r="Q137" s="254"/>
      <c r="R137" s="254"/>
      <c r="S137" s="254"/>
      <c r="T137" s="255"/>
      <c r="U137" s="14"/>
      <c r="V137" s="14"/>
      <c r="W137" s="14"/>
      <c r="X137" s="14"/>
      <c r="Y137" s="14"/>
      <c r="Z137" s="14"/>
      <c r="AA137" s="14"/>
      <c r="AB137" s="14"/>
      <c r="AC137" s="14"/>
      <c r="AD137" s="14"/>
      <c r="AE137" s="14"/>
      <c r="AT137" s="256" t="s">
        <v>183</v>
      </c>
      <c r="AU137" s="256" t="s">
        <v>84</v>
      </c>
      <c r="AV137" s="14" t="s">
        <v>84</v>
      </c>
      <c r="AW137" s="14" t="s">
        <v>37</v>
      </c>
      <c r="AX137" s="14" t="s">
        <v>75</v>
      </c>
      <c r="AY137" s="256" t="s">
        <v>170</v>
      </c>
    </row>
    <row r="138" s="16" customFormat="1">
      <c r="A138" s="16"/>
      <c r="B138" s="274"/>
      <c r="C138" s="275"/>
      <c r="D138" s="229" t="s">
        <v>183</v>
      </c>
      <c r="E138" s="276" t="s">
        <v>5567</v>
      </c>
      <c r="F138" s="277" t="s">
        <v>423</v>
      </c>
      <c r="G138" s="275"/>
      <c r="H138" s="278">
        <v>41.859999999999999</v>
      </c>
      <c r="I138" s="279"/>
      <c r="J138" s="275"/>
      <c r="K138" s="275"/>
      <c r="L138" s="280"/>
      <c r="M138" s="281"/>
      <c r="N138" s="282"/>
      <c r="O138" s="282"/>
      <c r="P138" s="282"/>
      <c r="Q138" s="282"/>
      <c r="R138" s="282"/>
      <c r="S138" s="282"/>
      <c r="T138" s="283"/>
      <c r="U138" s="16"/>
      <c r="V138" s="16"/>
      <c r="W138" s="16"/>
      <c r="X138" s="16"/>
      <c r="Y138" s="16"/>
      <c r="Z138" s="16"/>
      <c r="AA138" s="16"/>
      <c r="AB138" s="16"/>
      <c r="AC138" s="16"/>
      <c r="AD138" s="16"/>
      <c r="AE138" s="16"/>
      <c r="AT138" s="284" t="s">
        <v>183</v>
      </c>
      <c r="AU138" s="284" t="s">
        <v>84</v>
      </c>
      <c r="AV138" s="16" t="s">
        <v>95</v>
      </c>
      <c r="AW138" s="16" t="s">
        <v>37</v>
      </c>
      <c r="AX138" s="16" t="s">
        <v>75</v>
      </c>
      <c r="AY138" s="284" t="s">
        <v>170</v>
      </c>
    </row>
    <row r="139" s="14" customFormat="1">
      <c r="A139" s="14"/>
      <c r="B139" s="246"/>
      <c r="C139" s="247"/>
      <c r="D139" s="229" t="s">
        <v>183</v>
      </c>
      <c r="E139" s="248" t="s">
        <v>19</v>
      </c>
      <c r="F139" s="249" t="s">
        <v>5634</v>
      </c>
      <c r="G139" s="247"/>
      <c r="H139" s="250">
        <v>41.859999999999999</v>
      </c>
      <c r="I139" s="251"/>
      <c r="J139" s="247"/>
      <c r="K139" s="247"/>
      <c r="L139" s="252"/>
      <c r="M139" s="253"/>
      <c r="N139" s="254"/>
      <c r="O139" s="254"/>
      <c r="P139" s="254"/>
      <c r="Q139" s="254"/>
      <c r="R139" s="254"/>
      <c r="S139" s="254"/>
      <c r="T139" s="255"/>
      <c r="U139" s="14"/>
      <c r="V139" s="14"/>
      <c r="W139" s="14"/>
      <c r="X139" s="14"/>
      <c r="Y139" s="14"/>
      <c r="Z139" s="14"/>
      <c r="AA139" s="14"/>
      <c r="AB139" s="14"/>
      <c r="AC139" s="14"/>
      <c r="AD139" s="14"/>
      <c r="AE139" s="14"/>
      <c r="AT139" s="256" t="s">
        <v>183</v>
      </c>
      <c r="AU139" s="256" t="s">
        <v>84</v>
      </c>
      <c r="AV139" s="14" t="s">
        <v>84</v>
      </c>
      <c r="AW139" s="14" t="s">
        <v>37</v>
      </c>
      <c r="AX139" s="14" t="s">
        <v>82</v>
      </c>
      <c r="AY139" s="256" t="s">
        <v>170</v>
      </c>
    </row>
    <row r="140" s="14" customFormat="1">
      <c r="A140" s="14"/>
      <c r="B140" s="246"/>
      <c r="C140" s="247"/>
      <c r="D140" s="229" t="s">
        <v>183</v>
      </c>
      <c r="E140" s="247"/>
      <c r="F140" s="249" t="s">
        <v>5635</v>
      </c>
      <c r="G140" s="247"/>
      <c r="H140" s="250">
        <v>33.488</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183</v>
      </c>
      <c r="AU140" s="256" t="s">
        <v>84</v>
      </c>
      <c r="AV140" s="14" t="s">
        <v>84</v>
      </c>
      <c r="AW140" s="14" t="s">
        <v>4</v>
      </c>
      <c r="AX140" s="14" t="s">
        <v>82</v>
      </c>
      <c r="AY140" s="256" t="s">
        <v>170</v>
      </c>
    </row>
    <row r="141" s="2" customFormat="1" ht="21.75" customHeight="1">
      <c r="A141" s="41"/>
      <c r="B141" s="42"/>
      <c r="C141" s="216" t="s">
        <v>253</v>
      </c>
      <c r="D141" s="216" t="s">
        <v>172</v>
      </c>
      <c r="E141" s="217" t="s">
        <v>5636</v>
      </c>
      <c r="F141" s="218" t="s">
        <v>5637</v>
      </c>
      <c r="G141" s="219" t="s">
        <v>219</v>
      </c>
      <c r="H141" s="220">
        <v>147.28</v>
      </c>
      <c r="I141" s="221"/>
      <c r="J141" s="222">
        <f>ROUND(I141*H141,2)</f>
        <v>0</v>
      </c>
      <c r="K141" s="218" t="s">
        <v>176</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5638</v>
      </c>
    </row>
    <row r="142" s="2" customFormat="1">
      <c r="A142" s="41"/>
      <c r="B142" s="42"/>
      <c r="C142" s="43"/>
      <c r="D142" s="229" t="s">
        <v>179</v>
      </c>
      <c r="E142" s="43"/>
      <c r="F142" s="230" t="s">
        <v>5639</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2" customFormat="1">
      <c r="A143" s="41"/>
      <c r="B143" s="42"/>
      <c r="C143" s="43"/>
      <c r="D143" s="234" t="s">
        <v>181</v>
      </c>
      <c r="E143" s="43"/>
      <c r="F143" s="235" t="s">
        <v>5640</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181</v>
      </c>
      <c r="AU143" s="20" t="s">
        <v>84</v>
      </c>
    </row>
    <row r="144" s="2" customFormat="1">
      <c r="A144" s="41"/>
      <c r="B144" s="42"/>
      <c r="C144" s="43"/>
      <c r="D144" s="229" t="s">
        <v>231</v>
      </c>
      <c r="E144" s="43"/>
      <c r="F144" s="268" t="s">
        <v>5631</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231</v>
      </c>
      <c r="AU144" s="20" t="s">
        <v>84</v>
      </c>
    </row>
    <row r="145" s="13" customFormat="1">
      <c r="A145" s="13"/>
      <c r="B145" s="236"/>
      <c r="C145" s="237"/>
      <c r="D145" s="229" t="s">
        <v>183</v>
      </c>
      <c r="E145" s="238" t="s">
        <v>19</v>
      </c>
      <c r="F145" s="239" t="s">
        <v>5632</v>
      </c>
      <c r="G145" s="237"/>
      <c r="H145" s="238" t="s">
        <v>19</v>
      </c>
      <c r="I145" s="240"/>
      <c r="J145" s="237"/>
      <c r="K145" s="237"/>
      <c r="L145" s="241"/>
      <c r="M145" s="242"/>
      <c r="N145" s="243"/>
      <c r="O145" s="243"/>
      <c r="P145" s="243"/>
      <c r="Q145" s="243"/>
      <c r="R145" s="243"/>
      <c r="S145" s="243"/>
      <c r="T145" s="244"/>
      <c r="U145" s="13"/>
      <c r="V145" s="13"/>
      <c r="W145" s="13"/>
      <c r="X145" s="13"/>
      <c r="Y145" s="13"/>
      <c r="Z145" s="13"/>
      <c r="AA145" s="13"/>
      <c r="AB145" s="13"/>
      <c r="AC145" s="13"/>
      <c r="AD145" s="13"/>
      <c r="AE145" s="13"/>
      <c r="AT145" s="245" t="s">
        <v>183</v>
      </c>
      <c r="AU145" s="245" t="s">
        <v>84</v>
      </c>
      <c r="AV145" s="13" t="s">
        <v>82</v>
      </c>
      <c r="AW145" s="13" t="s">
        <v>37</v>
      </c>
      <c r="AX145" s="13" t="s">
        <v>75</v>
      </c>
      <c r="AY145" s="245" t="s">
        <v>170</v>
      </c>
    </row>
    <row r="146" s="14" customFormat="1">
      <c r="A146" s="14"/>
      <c r="B146" s="246"/>
      <c r="C146" s="247"/>
      <c r="D146" s="229" t="s">
        <v>183</v>
      </c>
      <c r="E146" s="248" t="s">
        <v>19</v>
      </c>
      <c r="F146" s="249" t="s">
        <v>5641</v>
      </c>
      <c r="G146" s="247"/>
      <c r="H146" s="250">
        <v>184.09999999999999</v>
      </c>
      <c r="I146" s="251"/>
      <c r="J146" s="247"/>
      <c r="K146" s="247"/>
      <c r="L146" s="252"/>
      <c r="M146" s="253"/>
      <c r="N146" s="254"/>
      <c r="O146" s="254"/>
      <c r="P146" s="254"/>
      <c r="Q146" s="254"/>
      <c r="R146" s="254"/>
      <c r="S146" s="254"/>
      <c r="T146" s="255"/>
      <c r="U146" s="14"/>
      <c r="V146" s="14"/>
      <c r="W146" s="14"/>
      <c r="X146" s="14"/>
      <c r="Y146" s="14"/>
      <c r="Z146" s="14"/>
      <c r="AA146" s="14"/>
      <c r="AB146" s="14"/>
      <c r="AC146" s="14"/>
      <c r="AD146" s="14"/>
      <c r="AE146" s="14"/>
      <c r="AT146" s="256" t="s">
        <v>183</v>
      </c>
      <c r="AU146" s="256" t="s">
        <v>84</v>
      </c>
      <c r="AV146" s="14" t="s">
        <v>84</v>
      </c>
      <c r="AW146" s="14" t="s">
        <v>37</v>
      </c>
      <c r="AX146" s="14" t="s">
        <v>75</v>
      </c>
      <c r="AY146" s="256" t="s">
        <v>170</v>
      </c>
    </row>
    <row r="147" s="16" customFormat="1">
      <c r="A147" s="16"/>
      <c r="B147" s="274"/>
      <c r="C147" s="275"/>
      <c r="D147" s="229" t="s">
        <v>183</v>
      </c>
      <c r="E147" s="276" t="s">
        <v>5570</v>
      </c>
      <c r="F147" s="277" t="s">
        <v>423</v>
      </c>
      <c r="G147" s="275"/>
      <c r="H147" s="278">
        <v>184.09999999999999</v>
      </c>
      <c r="I147" s="279"/>
      <c r="J147" s="275"/>
      <c r="K147" s="275"/>
      <c r="L147" s="280"/>
      <c r="M147" s="281"/>
      <c r="N147" s="282"/>
      <c r="O147" s="282"/>
      <c r="P147" s="282"/>
      <c r="Q147" s="282"/>
      <c r="R147" s="282"/>
      <c r="S147" s="282"/>
      <c r="T147" s="283"/>
      <c r="U147" s="16"/>
      <c r="V147" s="16"/>
      <c r="W147" s="16"/>
      <c r="X147" s="16"/>
      <c r="Y147" s="16"/>
      <c r="Z147" s="16"/>
      <c r="AA147" s="16"/>
      <c r="AB147" s="16"/>
      <c r="AC147" s="16"/>
      <c r="AD147" s="16"/>
      <c r="AE147" s="16"/>
      <c r="AT147" s="284" t="s">
        <v>183</v>
      </c>
      <c r="AU147" s="284" t="s">
        <v>84</v>
      </c>
      <c r="AV147" s="16" t="s">
        <v>95</v>
      </c>
      <c r="AW147" s="16" t="s">
        <v>37</v>
      </c>
      <c r="AX147" s="16" t="s">
        <v>75</v>
      </c>
      <c r="AY147" s="284" t="s">
        <v>170</v>
      </c>
    </row>
    <row r="148" s="14" customFormat="1">
      <c r="A148" s="14"/>
      <c r="B148" s="246"/>
      <c r="C148" s="247"/>
      <c r="D148" s="229" t="s">
        <v>183</v>
      </c>
      <c r="E148" s="248" t="s">
        <v>19</v>
      </c>
      <c r="F148" s="249" t="s">
        <v>5642</v>
      </c>
      <c r="G148" s="247"/>
      <c r="H148" s="250">
        <v>184.09999999999999</v>
      </c>
      <c r="I148" s="251"/>
      <c r="J148" s="247"/>
      <c r="K148" s="247"/>
      <c r="L148" s="252"/>
      <c r="M148" s="253"/>
      <c r="N148" s="254"/>
      <c r="O148" s="254"/>
      <c r="P148" s="254"/>
      <c r="Q148" s="254"/>
      <c r="R148" s="254"/>
      <c r="S148" s="254"/>
      <c r="T148" s="255"/>
      <c r="U148" s="14"/>
      <c r="V148" s="14"/>
      <c r="W148" s="14"/>
      <c r="X148" s="14"/>
      <c r="Y148" s="14"/>
      <c r="Z148" s="14"/>
      <c r="AA148" s="14"/>
      <c r="AB148" s="14"/>
      <c r="AC148" s="14"/>
      <c r="AD148" s="14"/>
      <c r="AE148" s="14"/>
      <c r="AT148" s="256" t="s">
        <v>183</v>
      </c>
      <c r="AU148" s="256" t="s">
        <v>84</v>
      </c>
      <c r="AV148" s="14" t="s">
        <v>84</v>
      </c>
      <c r="AW148" s="14" t="s">
        <v>37</v>
      </c>
      <c r="AX148" s="14" t="s">
        <v>82</v>
      </c>
      <c r="AY148" s="256" t="s">
        <v>170</v>
      </c>
    </row>
    <row r="149" s="14" customFormat="1">
      <c r="A149" s="14"/>
      <c r="B149" s="246"/>
      <c r="C149" s="247"/>
      <c r="D149" s="229" t="s">
        <v>183</v>
      </c>
      <c r="E149" s="247"/>
      <c r="F149" s="249" t="s">
        <v>5643</v>
      </c>
      <c r="G149" s="247"/>
      <c r="H149" s="250">
        <v>147.28</v>
      </c>
      <c r="I149" s="251"/>
      <c r="J149" s="247"/>
      <c r="K149" s="247"/>
      <c r="L149" s="252"/>
      <c r="M149" s="253"/>
      <c r="N149" s="254"/>
      <c r="O149" s="254"/>
      <c r="P149" s="254"/>
      <c r="Q149" s="254"/>
      <c r="R149" s="254"/>
      <c r="S149" s="254"/>
      <c r="T149" s="255"/>
      <c r="U149" s="14"/>
      <c r="V149" s="14"/>
      <c r="W149" s="14"/>
      <c r="X149" s="14"/>
      <c r="Y149" s="14"/>
      <c r="Z149" s="14"/>
      <c r="AA149" s="14"/>
      <c r="AB149" s="14"/>
      <c r="AC149" s="14"/>
      <c r="AD149" s="14"/>
      <c r="AE149" s="14"/>
      <c r="AT149" s="256" t="s">
        <v>183</v>
      </c>
      <c r="AU149" s="256" t="s">
        <v>84</v>
      </c>
      <c r="AV149" s="14" t="s">
        <v>84</v>
      </c>
      <c r="AW149" s="14" t="s">
        <v>4</v>
      </c>
      <c r="AX149" s="14" t="s">
        <v>82</v>
      </c>
      <c r="AY149" s="256" t="s">
        <v>170</v>
      </c>
    </row>
    <row r="150" s="2" customFormat="1" ht="21.75" customHeight="1">
      <c r="A150" s="41"/>
      <c r="B150" s="42"/>
      <c r="C150" s="216" t="s">
        <v>263</v>
      </c>
      <c r="D150" s="216" t="s">
        <v>172</v>
      </c>
      <c r="E150" s="217" t="s">
        <v>5644</v>
      </c>
      <c r="F150" s="218" t="s">
        <v>5645</v>
      </c>
      <c r="G150" s="219" t="s">
        <v>219</v>
      </c>
      <c r="H150" s="220">
        <v>9.4849999999999994</v>
      </c>
      <c r="I150" s="221"/>
      <c r="J150" s="222">
        <f>ROUND(I150*H150,2)</f>
        <v>0</v>
      </c>
      <c r="K150" s="218" t="s">
        <v>176</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5646</v>
      </c>
    </row>
    <row r="151" s="2" customFormat="1">
      <c r="A151" s="41"/>
      <c r="B151" s="42"/>
      <c r="C151" s="43"/>
      <c r="D151" s="229" t="s">
        <v>179</v>
      </c>
      <c r="E151" s="43"/>
      <c r="F151" s="230" t="s">
        <v>5647</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84</v>
      </c>
    </row>
    <row r="152" s="2" customFormat="1">
      <c r="A152" s="41"/>
      <c r="B152" s="42"/>
      <c r="C152" s="43"/>
      <c r="D152" s="234" t="s">
        <v>181</v>
      </c>
      <c r="E152" s="43"/>
      <c r="F152" s="235" t="s">
        <v>5648</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181</v>
      </c>
      <c r="AU152" s="20" t="s">
        <v>84</v>
      </c>
    </row>
    <row r="153" s="2" customFormat="1">
      <c r="A153" s="41"/>
      <c r="B153" s="42"/>
      <c r="C153" s="43"/>
      <c r="D153" s="229" t="s">
        <v>231</v>
      </c>
      <c r="E153" s="43"/>
      <c r="F153" s="268" t="s">
        <v>5622</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231</v>
      </c>
      <c r="AU153" s="20" t="s">
        <v>84</v>
      </c>
    </row>
    <row r="154" s="14" customFormat="1">
      <c r="A154" s="14"/>
      <c r="B154" s="246"/>
      <c r="C154" s="247"/>
      <c r="D154" s="229" t="s">
        <v>183</v>
      </c>
      <c r="E154" s="248" t="s">
        <v>19</v>
      </c>
      <c r="F154" s="249" t="s">
        <v>5649</v>
      </c>
      <c r="G154" s="247"/>
      <c r="H154" s="250">
        <v>47.423999999999999</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183</v>
      </c>
      <c r="AU154" s="256" t="s">
        <v>84</v>
      </c>
      <c r="AV154" s="14" t="s">
        <v>84</v>
      </c>
      <c r="AW154" s="14" t="s">
        <v>37</v>
      </c>
      <c r="AX154" s="14" t="s">
        <v>82</v>
      </c>
      <c r="AY154" s="256" t="s">
        <v>170</v>
      </c>
    </row>
    <row r="155" s="14" customFormat="1">
      <c r="A155" s="14"/>
      <c r="B155" s="246"/>
      <c r="C155" s="247"/>
      <c r="D155" s="229" t="s">
        <v>183</v>
      </c>
      <c r="E155" s="247"/>
      <c r="F155" s="249" t="s">
        <v>5650</v>
      </c>
      <c r="G155" s="247"/>
      <c r="H155" s="250">
        <v>9.4849999999999994</v>
      </c>
      <c r="I155" s="251"/>
      <c r="J155" s="247"/>
      <c r="K155" s="247"/>
      <c r="L155" s="252"/>
      <c r="M155" s="253"/>
      <c r="N155" s="254"/>
      <c r="O155" s="254"/>
      <c r="P155" s="254"/>
      <c r="Q155" s="254"/>
      <c r="R155" s="254"/>
      <c r="S155" s="254"/>
      <c r="T155" s="255"/>
      <c r="U155" s="14"/>
      <c r="V155" s="14"/>
      <c r="W155" s="14"/>
      <c r="X155" s="14"/>
      <c r="Y155" s="14"/>
      <c r="Z155" s="14"/>
      <c r="AA155" s="14"/>
      <c r="AB155" s="14"/>
      <c r="AC155" s="14"/>
      <c r="AD155" s="14"/>
      <c r="AE155" s="14"/>
      <c r="AT155" s="256" t="s">
        <v>183</v>
      </c>
      <c r="AU155" s="256" t="s">
        <v>84</v>
      </c>
      <c r="AV155" s="14" t="s">
        <v>84</v>
      </c>
      <c r="AW155" s="14" t="s">
        <v>4</v>
      </c>
      <c r="AX155" s="14" t="s">
        <v>82</v>
      </c>
      <c r="AY155" s="256" t="s">
        <v>170</v>
      </c>
    </row>
    <row r="156" s="2" customFormat="1" ht="16.5" customHeight="1">
      <c r="A156" s="41"/>
      <c r="B156" s="42"/>
      <c r="C156" s="216" t="s">
        <v>8</v>
      </c>
      <c r="D156" s="216" t="s">
        <v>172</v>
      </c>
      <c r="E156" s="217" t="s">
        <v>5651</v>
      </c>
      <c r="F156" s="218" t="s">
        <v>5652</v>
      </c>
      <c r="G156" s="219" t="s">
        <v>219</v>
      </c>
      <c r="H156" s="220">
        <v>37.939</v>
      </c>
      <c r="I156" s="221"/>
      <c r="J156" s="222">
        <f>ROUND(I156*H156,2)</f>
        <v>0</v>
      </c>
      <c r="K156" s="218" t="s">
        <v>176</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5653</v>
      </c>
    </row>
    <row r="157" s="2" customFormat="1">
      <c r="A157" s="41"/>
      <c r="B157" s="42"/>
      <c r="C157" s="43"/>
      <c r="D157" s="229" t="s">
        <v>179</v>
      </c>
      <c r="E157" s="43"/>
      <c r="F157" s="230" t="s">
        <v>5654</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84</v>
      </c>
    </row>
    <row r="158" s="2" customFormat="1">
      <c r="A158" s="41"/>
      <c r="B158" s="42"/>
      <c r="C158" s="43"/>
      <c r="D158" s="234" t="s">
        <v>181</v>
      </c>
      <c r="E158" s="43"/>
      <c r="F158" s="235" t="s">
        <v>5655</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181</v>
      </c>
      <c r="AU158" s="20" t="s">
        <v>84</v>
      </c>
    </row>
    <row r="159" s="2" customFormat="1">
      <c r="A159" s="41"/>
      <c r="B159" s="42"/>
      <c r="C159" s="43"/>
      <c r="D159" s="229" t="s">
        <v>231</v>
      </c>
      <c r="E159" s="43"/>
      <c r="F159" s="268" t="s">
        <v>5631</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231</v>
      </c>
      <c r="AU159" s="20" t="s">
        <v>84</v>
      </c>
    </row>
    <row r="160" s="14" customFormat="1">
      <c r="A160" s="14"/>
      <c r="B160" s="246"/>
      <c r="C160" s="247"/>
      <c r="D160" s="229" t="s">
        <v>183</v>
      </c>
      <c r="E160" s="248" t="s">
        <v>19</v>
      </c>
      <c r="F160" s="249" t="s">
        <v>5656</v>
      </c>
      <c r="G160" s="247"/>
      <c r="H160" s="250">
        <v>17.600000000000001</v>
      </c>
      <c r="I160" s="251"/>
      <c r="J160" s="247"/>
      <c r="K160" s="247"/>
      <c r="L160" s="252"/>
      <c r="M160" s="253"/>
      <c r="N160" s="254"/>
      <c r="O160" s="254"/>
      <c r="P160" s="254"/>
      <c r="Q160" s="254"/>
      <c r="R160" s="254"/>
      <c r="S160" s="254"/>
      <c r="T160" s="255"/>
      <c r="U160" s="14"/>
      <c r="V160" s="14"/>
      <c r="W160" s="14"/>
      <c r="X160" s="14"/>
      <c r="Y160" s="14"/>
      <c r="Z160" s="14"/>
      <c r="AA160" s="14"/>
      <c r="AB160" s="14"/>
      <c r="AC160" s="14"/>
      <c r="AD160" s="14"/>
      <c r="AE160" s="14"/>
      <c r="AT160" s="256" t="s">
        <v>183</v>
      </c>
      <c r="AU160" s="256" t="s">
        <v>84</v>
      </c>
      <c r="AV160" s="14" t="s">
        <v>84</v>
      </c>
      <c r="AW160" s="14" t="s">
        <v>37</v>
      </c>
      <c r="AX160" s="14" t="s">
        <v>75</v>
      </c>
      <c r="AY160" s="256" t="s">
        <v>170</v>
      </c>
    </row>
    <row r="161" s="14" customFormat="1">
      <c r="A161" s="14"/>
      <c r="B161" s="246"/>
      <c r="C161" s="247"/>
      <c r="D161" s="229" t="s">
        <v>183</v>
      </c>
      <c r="E161" s="248" t="s">
        <v>19</v>
      </c>
      <c r="F161" s="249" t="s">
        <v>5657</v>
      </c>
      <c r="G161" s="247"/>
      <c r="H161" s="250">
        <v>17.199999999999999</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183</v>
      </c>
      <c r="AU161" s="256" t="s">
        <v>84</v>
      </c>
      <c r="AV161" s="14" t="s">
        <v>84</v>
      </c>
      <c r="AW161" s="14" t="s">
        <v>37</v>
      </c>
      <c r="AX161" s="14" t="s">
        <v>75</v>
      </c>
      <c r="AY161" s="256" t="s">
        <v>170</v>
      </c>
    </row>
    <row r="162" s="14" customFormat="1">
      <c r="A162" s="14"/>
      <c r="B162" s="246"/>
      <c r="C162" s="247"/>
      <c r="D162" s="229" t="s">
        <v>183</v>
      </c>
      <c r="E162" s="248" t="s">
        <v>19</v>
      </c>
      <c r="F162" s="249" t="s">
        <v>5658</v>
      </c>
      <c r="G162" s="247"/>
      <c r="H162" s="250">
        <v>12.624000000000001</v>
      </c>
      <c r="I162" s="251"/>
      <c r="J162" s="247"/>
      <c r="K162" s="247"/>
      <c r="L162" s="252"/>
      <c r="M162" s="253"/>
      <c r="N162" s="254"/>
      <c r="O162" s="254"/>
      <c r="P162" s="254"/>
      <c r="Q162" s="254"/>
      <c r="R162" s="254"/>
      <c r="S162" s="254"/>
      <c r="T162" s="255"/>
      <c r="U162" s="14"/>
      <c r="V162" s="14"/>
      <c r="W162" s="14"/>
      <c r="X162" s="14"/>
      <c r="Y162" s="14"/>
      <c r="Z162" s="14"/>
      <c r="AA162" s="14"/>
      <c r="AB162" s="14"/>
      <c r="AC162" s="14"/>
      <c r="AD162" s="14"/>
      <c r="AE162" s="14"/>
      <c r="AT162" s="256" t="s">
        <v>183</v>
      </c>
      <c r="AU162" s="256" t="s">
        <v>84</v>
      </c>
      <c r="AV162" s="14" t="s">
        <v>84</v>
      </c>
      <c r="AW162" s="14" t="s">
        <v>37</v>
      </c>
      <c r="AX162" s="14" t="s">
        <v>75</v>
      </c>
      <c r="AY162" s="256" t="s">
        <v>170</v>
      </c>
    </row>
    <row r="163" s="16" customFormat="1">
      <c r="A163" s="16"/>
      <c r="B163" s="274"/>
      <c r="C163" s="275"/>
      <c r="D163" s="229" t="s">
        <v>183</v>
      </c>
      <c r="E163" s="276" t="s">
        <v>5573</v>
      </c>
      <c r="F163" s="277" t="s">
        <v>423</v>
      </c>
      <c r="G163" s="275"/>
      <c r="H163" s="278">
        <v>47.423999999999999</v>
      </c>
      <c r="I163" s="279"/>
      <c r="J163" s="275"/>
      <c r="K163" s="275"/>
      <c r="L163" s="280"/>
      <c r="M163" s="281"/>
      <c r="N163" s="282"/>
      <c r="O163" s="282"/>
      <c r="P163" s="282"/>
      <c r="Q163" s="282"/>
      <c r="R163" s="282"/>
      <c r="S163" s="282"/>
      <c r="T163" s="283"/>
      <c r="U163" s="16"/>
      <c r="V163" s="16"/>
      <c r="W163" s="16"/>
      <c r="X163" s="16"/>
      <c r="Y163" s="16"/>
      <c r="Z163" s="16"/>
      <c r="AA163" s="16"/>
      <c r="AB163" s="16"/>
      <c r="AC163" s="16"/>
      <c r="AD163" s="16"/>
      <c r="AE163" s="16"/>
      <c r="AT163" s="284" t="s">
        <v>183</v>
      </c>
      <c r="AU163" s="284" t="s">
        <v>84</v>
      </c>
      <c r="AV163" s="16" t="s">
        <v>95</v>
      </c>
      <c r="AW163" s="16" t="s">
        <v>37</v>
      </c>
      <c r="AX163" s="16" t="s">
        <v>75</v>
      </c>
      <c r="AY163" s="284" t="s">
        <v>170</v>
      </c>
    </row>
    <row r="164" s="14" customFormat="1">
      <c r="A164" s="14"/>
      <c r="B164" s="246"/>
      <c r="C164" s="247"/>
      <c r="D164" s="229" t="s">
        <v>183</v>
      </c>
      <c r="E164" s="248" t="s">
        <v>19</v>
      </c>
      <c r="F164" s="249" t="s">
        <v>5659</v>
      </c>
      <c r="G164" s="247"/>
      <c r="H164" s="250">
        <v>47.423999999999999</v>
      </c>
      <c r="I164" s="251"/>
      <c r="J164" s="247"/>
      <c r="K164" s="247"/>
      <c r="L164" s="252"/>
      <c r="M164" s="253"/>
      <c r="N164" s="254"/>
      <c r="O164" s="254"/>
      <c r="P164" s="254"/>
      <c r="Q164" s="254"/>
      <c r="R164" s="254"/>
      <c r="S164" s="254"/>
      <c r="T164" s="255"/>
      <c r="U164" s="14"/>
      <c r="V164" s="14"/>
      <c r="W164" s="14"/>
      <c r="X164" s="14"/>
      <c r="Y164" s="14"/>
      <c r="Z164" s="14"/>
      <c r="AA164" s="14"/>
      <c r="AB164" s="14"/>
      <c r="AC164" s="14"/>
      <c r="AD164" s="14"/>
      <c r="AE164" s="14"/>
      <c r="AT164" s="256" t="s">
        <v>183</v>
      </c>
      <c r="AU164" s="256" t="s">
        <v>84</v>
      </c>
      <c r="AV164" s="14" t="s">
        <v>84</v>
      </c>
      <c r="AW164" s="14" t="s">
        <v>37</v>
      </c>
      <c r="AX164" s="14" t="s">
        <v>82</v>
      </c>
      <c r="AY164" s="256" t="s">
        <v>170</v>
      </c>
    </row>
    <row r="165" s="14" customFormat="1">
      <c r="A165" s="14"/>
      <c r="B165" s="246"/>
      <c r="C165" s="247"/>
      <c r="D165" s="229" t="s">
        <v>183</v>
      </c>
      <c r="E165" s="247"/>
      <c r="F165" s="249" t="s">
        <v>5660</v>
      </c>
      <c r="G165" s="247"/>
      <c r="H165" s="250">
        <v>37.939</v>
      </c>
      <c r="I165" s="251"/>
      <c r="J165" s="247"/>
      <c r="K165" s="247"/>
      <c r="L165" s="252"/>
      <c r="M165" s="253"/>
      <c r="N165" s="254"/>
      <c r="O165" s="254"/>
      <c r="P165" s="254"/>
      <c r="Q165" s="254"/>
      <c r="R165" s="254"/>
      <c r="S165" s="254"/>
      <c r="T165" s="255"/>
      <c r="U165" s="14"/>
      <c r="V165" s="14"/>
      <c r="W165" s="14"/>
      <c r="X165" s="14"/>
      <c r="Y165" s="14"/>
      <c r="Z165" s="14"/>
      <c r="AA165" s="14"/>
      <c r="AB165" s="14"/>
      <c r="AC165" s="14"/>
      <c r="AD165" s="14"/>
      <c r="AE165" s="14"/>
      <c r="AT165" s="256" t="s">
        <v>183</v>
      </c>
      <c r="AU165" s="256" t="s">
        <v>84</v>
      </c>
      <c r="AV165" s="14" t="s">
        <v>84</v>
      </c>
      <c r="AW165" s="14" t="s">
        <v>4</v>
      </c>
      <c r="AX165" s="14" t="s">
        <v>82</v>
      </c>
      <c r="AY165" s="256" t="s">
        <v>170</v>
      </c>
    </row>
    <row r="166" s="2" customFormat="1" ht="16.5" customHeight="1">
      <c r="A166" s="41"/>
      <c r="B166" s="42"/>
      <c r="C166" s="216" t="s">
        <v>271</v>
      </c>
      <c r="D166" s="216" t="s">
        <v>172</v>
      </c>
      <c r="E166" s="217" t="s">
        <v>5661</v>
      </c>
      <c r="F166" s="218" t="s">
        <v>5662</v>
      </c>
      <c r="G166" s="219" t="s">
        <v>219</v>
      </c>
      <c r="H166" s="220">
        <v>66.954999999999998</v>
      </c>
      <c r="I166" s="221"/>
      <c r="J166" s="222">
        <f>ROUND(I166*H166,2)</f>
        <v>0</v>
      </c>
      <c r="K166" s="218" t="s">
        <v>176</v>
      </c>
      <c r="L166" s="47"/>
      <c r="M166" s="223" t="s">
        <v>19</v>
      </c>
      <c r="N166" s="22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177</v>
      </c>
      <c r="AT166" s="227" t="s">
        <v>172</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5663</v>
      </c>
    </row>
    <row r="167" s="2" customFormat="1">
      <c r="A167" s="41"/>
      <c r="B167" s="42"/>
      <c r="C167" s="43"/>
      <c r="D167" s="229" t="s">
        <v>179</v>
      </c>
      <c r="E167" s="43"/>
      <c r="F167" s="230" t="s">
        <v>5664</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179</v>
      </c>
      <c r="AU167" s="20" t="s">
        <v>84</v>
      </c>
    </row>
    <row r="168" s="2" customFormat="1">
      <c r="A168" s="41"/>
      <c r="B168" s="42"/>
      <c r="C168" s="43"/>
      <c r="D168" s="234" t="s">
        <v>181</v>
      </c>
      <c r="E168" s="43"/>
      <c r="F168" s="235" t="s">
        <v>5665</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181</v>
      </c>
      <c r="AU168" s="20" t="s">
        <v>84</v>
      </c>
    </row>
    <row r="169" s="14" customFormat="1">
      <c r="A169" s="14"/>
      <c r="B169" s="246"/>
      <c r="C169" s="247"/>
      <c r="D169" s="229" t="s">
        <v>183</v>
      </c>
      <c r="E169" s="248" t="s">
        <v>19</v>
      </c>
      <c r="F169" s="249" t="s">
        <v>5666</v>
      </c>
      <c r="G169" s="247"/>
      <c r="H169" s="250">
        <v>46.024999999999999</v>
      </c>
      <c r="I169" s="251"/>
      <c r="J169" s="247"/>
      <c r="K169" s="247"/>
      <c r="L169" s="252"/>
      <c r="M169" s="253"/>
      <c r="N169" s="254"/>
      <c r="O169" s="254"/>
      <c r="P169" s="254"/>
      <c r="Q169" s="254"/>
      <c r="R169" s="254"/>
      <c r="S169" s="254"/>
      <c r="T169" s="255"/>
      <c r="U169" s="14"/>
      <c r="V169" s="14"/>
      <c r="W169" s="14"/>
      <c r="X169" s="14"/>
      <c r="Y169" s="14"/>
      <c r="Z169" s="14"/>
      <c r="AA169" s="14"/>
      <c r="AB169" s="14"/>
      <c r="AC169" s="14"/>
      <c r="AD169" s="14"/>
      <c r="AE169" s="14"/>
      <c r="AT169" s="256" t="s">
        <v>183</v>
      </c>
      <c r="AU169" s="256" t="s">
        <v>84</v>
      </c>
      <c r="AV169" s="14" t="s">
        <v>84</v>
      </c>
      <c r="AW169" s="14" t="s">
        <v>37</v>
      </c>
      <c r="AX169" s="14" t="s">
        <v>75</v>
      </c>
      <c r="AY169" s="256" t="s">
        <v>170</v>
      </c>
    </row>
    <row r="170" s="14" customFormat="1">
      <c r="A170" s="14"/>
      <c r="B170" s="246"/>
      <c r="C170" s="247"/>
      <c r="D170" s="229" t="s">
        <v>183</v>
      </c>
      <c r="E170" s="248" t="s">
        <v>19</v>
      </c>
      <c r="F170" s="249" t="s">
        <v>5667</v>
      </c>
      <c r="G170" s="247"/>
      <c r="H170" s="250">
        <v>20.93</v>
      </c>
      <c r="I170" s="251"/>
      <c r="J170" s="247"/>
      <c r="K170" s="247"/>
      <c r="L170" s="252"/>
      <c r="M170" s="253"/>
      <c r="N170" s="254"/>
      <c r="O170" s="254"/>
      <c r="P170" s="254"/>
      <c r="Q170" s="254"/>
      <c r="R170" s="254"/>
      <c r="S170" s="254"/>
      <c r="T170" s="255"/>
      <c r="U170" s="14"/>
      <c r="V170" s="14"/>
      <c r="W170" s="14"/>
      <c r="X170" s="14"/>
      <c r="Y170" s="14"/>
      <c r="Z170" s="14"/>
      <c r="AA170" s="14"/>
      <c r="AB170" s="14"/>
      <c r="AC170" s="14"/>
      <c r="AD170" s="14"/>
      <c r="AE170" s="14"/>
      <c r="AT170" s="256" t="s">
        <v>183</v>
      </c>
      <c r="AU170" s="256" t="s">
        <v>84</v>
      </c>
      <c r="AV170" s="14" t="s">
        <v>84</v>
      </c>
      <c r="AW170" s="14" t="s">
        <v>37</v>
      </c>
      <c r="AX170" s="14" t="s">
        <v>75</v>
      </c>
      <c r="AY170" s="256" t="s">
        <v>170</v>
      </c>
    </row>
    <row r="171" s="15" customFormat="1">
      <c r="A171" s="15"/>
      <c r="B171" s="257"/>
      <c r="C171" s="258"/>
      <c r="D171" s="229" t="s">
        <v>183</v>
      </c>
      <c r="E171" s="259" t="s">
        <v>19</v>
      </c>
      <c r="F171" s="260" t="s">
        <v>186</v>
      </c>
      <c r="G171" s="258"/>
      <c r="H171" s="261">
        <v>66.954999999999998</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183</v>
      </c>
      <c r="AU171" s="267" t="s">
        <v>84</v>
      </c>
      <c r="AV171" s="15" t="s">
        <v>177</v>
      </c>
      <c r="AW171" s="15" t="s">
        <v>37</v>
      </c>
      <c r="AX171" s="15" t="s">
        <v>82</v>
      </c>
      <c r="AY171" s="267" t="s">
        <v>170</v>
      </c>
    </row>
    <row r="172" s="2" customFormat="1" ht="16.5" customHeight="1">
      <c r="A172" s="41"/>
      <c r="B172" s="42"/>
      <c r="C172" s="216" t="s">
        <v>276</v>
      </c>
      <c r="D172" s="216" t="s">
        <v>172</v>
      </c>
      <c r="E172" s="217" t="s">
        <v>5668</v>
      </c>
      <c r="F172" s="218" t="s">
        <v>5669</v>
      </c>
      <c r="G172" s="219" t="s">
        <v>175</v>
      </c>
      <c r="H172" s="220">
        <v>390.92000000000002</v>
      </c>
      <c r="I172" s="221"/>
      <c r="J172" s="222">
        <f>ROUND(I172*H172,2)</f>
        <v>0</v>
      </c>
      <c r="K172" s="218" t="s">
        <v>176</v>
      </c>
      <c r="L172" s="47"/>
      <c r="M172" s="223" t="s">
        <v>19</v>
      </c>
      <c r="N172" s="224" t="s">
        <v>46</v>
      </c>
      <c r="O172" s="87"/>
      <c r="P172" s="225">
        <f>O172*H172</f>
        <v>0</v>
      </c>
      <c r="Q172" s="225">
        <v>0.00063000000000000003</v>
      </c>
      <c r="R172" s="225">
        <f>Q172*H172</f>
        <v>0.24627960000000002</v>
      </c>
      <c r="S172" s="225">
        <v>0</v>
      </c>
      <c r="T172" s="226">
        <f>S172*H172</f>
        <v>0</v>
      </c>
      <c r="U172" s="41"/>
      <c r="V172" s="41"/>
      <c r="W172" s="41"/>
      <c r="X172" s="41"/>
      <c r="Y172" s="41"/>
      <c r="Z172" s="41"/>
      <c r="AA172" s="41"/>
      <c r="AB172" s="41"/>
      <c r="AC172" s="41"/>
      <c r="AD172" s="41"/>
      <c r="AE172" s="41"/>
      <c r="AR172" s="227" t="s">
        <v>177</v>
      </c>
      <c r="AT172" s="227" t="s">
        <v>172</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5670</v>
      </c>
    </row>
    <row r="173" s="2" customFormat="1">
      <c r="A173" s="41"/>
      <c r="B173" s="42"/>
      <c r="C173" s="43"/>
      <c r="D173" s="229" t="s">
        <v>179</v>
      </c>
      <c r="E173" s="43"/>
      <c r="F173" s="230" t="s">
        <v>5671</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179</v>
      </c>
      <c r="AU173" s="20" t="s">
        <v>84</v>
      </c>
    </row>
    <row r="174" s="2" customFormat="1">
      <c r="A174" s="41"/>
      <c r="B174" s="42"/>
      <c r="C174" s="43"/>
      <c r="D174" s="234" t="s">
        <v>181</v>
      </c>
      <c r="E174" s="43"/>
      <c r="F174" s="235" t="s">
        <v>5672</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181</v>
      </c>
      <c r="AU174" s="20" t="s">
        <v>84</v>
      </c>
    </row>
    <row r="175" s="14" customFormat="1">
      <c r="A175" s="14"/>
      <c r="B175" s="246"/>
      <c r="C175" s="247"/>
      <c r="D175" s="229" t="s">
        <v>183</v>
      </c>
      <c r="E175" s="248" t="s">
        <v>19</v>
      </c>
      <c r="F175" s="249" t="s">
        <v>5673</v>
      </c>
      <c r="G175" s="247"/>
      <c r="H175" s="250">
        <v>263</v>
      </c>
      <c r="I175" s="251"/>
      <c r="J175" s="247"/>
      <c r="K175" s="247"/>
      <c r="L175" s="252"/>
      <c r="M175" s="253"/>
      <c r="N175" s="254"/>
      <c r="O175" s="254"/>
      <c r="P175" s="254"/>
      <c r="Q175" s="254"/>
      <c r="R175" s="254"/>
      <c r="S175" s="254"/>
      <c r="T175" s="255"/>
      <c r="U175" s="14"/>
      <c r="V175" s="14"/>
      <c r="W175" s="14"/>
      <c r="X175" s="14"/>
      <c r="Y175" s="14"/>
      <c r="Z175" s="14"/>
      <c r="AA175" s="14"/>
      <c r="AB175" s="14"/>
      <c r="AC175" s="14"/>
      <c r="AD175" s="14"/>
      <c r="AE175" s="14"/>
      <c r="AT175" s="256" t="s">
        <v>183</v>
      </c>
      <c r="AU175" s="256" t="s">
        <v>84</v>
      </c>
      <c r="AV175" s="14" t="s">
        <v>84</v>
      </c>
      <c r="AW175" s="14" t="s">
        <v>37</v>
      </c>
      <c r="AX175" s="14" t="s">
        <v>75</v>
      </c>
      <c r="AY175" s="256" t="s">
        <v>170</v>
      </c>
    </row>
    <row r="176" s="14" customFormat="1">
      <c r="A176" s="14"/>
      <c r="B176" s="246"/>
      <c r="C176" s="247"/>
      <c r="D176" s="229" t="s">
        <v>183</v>
      </c>
      <c r="E176" s="248" t="s">
        <v>19</v>
      </c>
      <c r="F176" s="249" t="s">
        <v>5674</v>
      </c>
      <c r="G176" s="247"/>
      <c r="H176" s="250">
        <v>59.799999999999997</v>
      </c>
      <c r="I176" s="251"/>
      <c r="J176" s="247"/>
      <c r="K176" s="247"/>
      <c r="L176" s="252"/>
      <c r="M176" s="253"/>
      <c r="N176" s="254"/>
      <c r="O176" s="254"/>
      <c r="P176" s="254"/>
      <c r="Q176" s="254"/>
      <c r="R176" s="254"/>
      <c r="S176" s="254"/>
      <c r="T176" s="255"/>
      <c r="U176" s="14"/>
      <c r="V176" s="14"/>
      <c r="W176" s="14"/>
      <c r="X176" s="14"/>
      <c r="Y176" s="14"/>
      <c r="Z176" s="14"/>
      <c r="AA176" s="14"/>
      <c r="AB176" s="14"/>
      <c r="AC176" s="14"/>
      <c r="AD176" s="14"/>
      <c r="AE176" s="14"/>
      <c r="AT176" s="256" t="s">
        <v>183</v>
      </c>
      <c r="AU176" s="256" t="s">
        <v>84</v>
      </c>
      <c r="AV176" s="14" t="s">
        <v>84</v>
      </c>
      <c r="AW176" s="14" t="s">
        <v>37</v>
      </c>
      <c r="AX176" s="14" t="s">
        <v>75</v>
      </c>
      <c r="AY176" s="256" t="s">
        <v>170</v>
      </c>
    </row>
    <row r="177" s="14" customFormat="1">
      <c r="A177" s="14"/>
      <c r="B177" s="246"/>
      <c r="C177" s="247"/>
      <c r="D177" s="229" t="s">
        <v>183</v>
      </c>
      <c r="E177" s="248" t="s">
        <v>19</v>
      </c>
      <c r="F177" s="249" t="s">
        <v>5675</v>
      </c>
      <c r="G177" s="247"/>
      <c r="H177" s="250">
        <v>22.879999999999999</v>
      </c>
      <c r="I177" s="251"/>
      <c r="J177" s="247"/>
      <c r="K177" s="247"/>
      <c r="L177" s="252"/>
      <c r="M177" s="253"/>
      <c r="N177" s="254"/>
      <c r="O177" s="254"/>
      <c r="P177" s="254"/>
      <c r="Q177" s="254"/>
      <c r="R177" s="254"/>
      <c r="S177" s="254"/>
      <c r="T177" s="255"/>
      <c r="U177" s="14"/>
      <c r="V177" s="14"/>
      <c r="W177" s="14"/>
      <c r="X177" s="14"/>
      <c r="Y177" s="14"/>
      <c r="Z177" s="14"/>
      <c r="AA177" s="14"/>
      <c r="AB177" s="14"/>
      <c r="AC177" s="14"/>
      <c r="AD177" s="14"/>
      <c r="AE177" s="14"/>
      <c r="AT177" s="256" t="s">
        <v>183</v>
      </c>
      <c r="AU177" s="256" t="s">
        <v>84</v>
      </c>
      <c r="AV177" s="14" t="s">
        <v>84</v>
      </c>
      <c r="AW177" s="14" t="s">
        <v>37</v>
      </c>
      <c r="AX177" s="14" t="s">
        <v>75</v>
      </c>
      <c r="AY177" s="256" t="s">
        <v>170</v>
      </c>
    </row>
    <row r="178" s="14" customFormat="1">
      <c r="A178" s="14"/>
      <c r="B178" s="246"/>
      <c r="C178" s="247"/>
      <c r="D178" s="229" t="s">
        <v>183</v>
      </c>
      <c r="E178" s="248" t="s">
        <v>19</v>
      </c>
      <c r="F178" s="249" t="s">
        <v>5676</v>
      </c>
      <c r="G178" s="247"/>
      <c r="H178" s="250">
        <v>22.359999999999999</v>
      </c>
      <c r="I178" s="251"/>
      <c r="J178" s="247"/>
      <c r="K178" s="247"/>
      <c r="L178" s="252"/>
      <c r="M178" s="253"/>
      <c r="N178" s="254"/>
      <c r="O178" s="254"/>
      <c r="P178" s="254"/>
      <c r="Q178" s="254"/>
      <c r="R178" s="254"/>
      <c r="S178" s="254"/>
      <c r="T178" s="255"/>
      <c r="U178" s="14"/>
      <c r="V178" s="14"/>
      <c r="W178" s="14"/>
      <c r="X178" s="14"/>
      <c r="Y178" s="14"/>
      <c r="Z178" s="14"/>
      <c r="AA178" s="14"/>
      <c r="AB178" s="14"/>
      <c r="AC178" s="14"/>
      <c r="AD178" s="14"/>
      <c r="AE178" s="14"/>
      <c r="AT178" s="256" t="s">
        <v>183</v>
      </c>
      <c r="AU178" s="256" t="s">
        <v>84</v>
      </c>
      <c r="AV178" s="14" t="s">
        <v>84</v>
      </c>
      <c r="AW178" s="14" t="s">
        <v>37</v>
      </c>
      <c r="AX178" s="14" t="s">
        <v>75</v>
      </c>
      <c r="AY178" s="256" t="s">
        <v>170</v>
      </c>
    </row>
    <row r="179" s="14" customFormat="1">
      <c r="A179" s="14"/>
      <c r="B179" s="246"/>
      <c r="C179" s="247"/>
      <c r="D179" s="229" t="s">
        <v>183</v>
      </c>
      <c r="E179" s="248" t="s">
        <v>19</v>
      </c>
      <c r="F179" s="249" t="s">
        <v>5677</v>
      </c>
      <c r="G179" s="247"/>
      <c r="H179" s="250">
        <v>22.879999999999999</v>
      </c>
      <c r="I179" s="251"/>
      <c r="J179" s="247"/>
      <c r="K179" s="247"/>
      <c r="L179" s="252"/>
      <c r="M179" s="253"/>
      <c r="N179" s="254"/>
      <c r="O179" s="254"/>
      <c r="P179" s="254"/>
      <c r="Q179" s="254"/>
      <c r="R179" s="254"/>
      <c r="S179" s="254"/>
      <c r="T179" s="255"/>
      <c r="U179" s="14"/>
      <c r="V179" s="14"/>
      <c r="W179" s="14"/>
      <c r="X179" s="14"/>
      <c r="Y179" s="14"/>
      <c r="Z179" s="14"/>
      <c r="AA179" s="14"/>
      <c r="AB179" s="14"/>
      <c r="AC179" s="14"/>
      <c r="AD179" s="14"/>
      <c r="AE179" s="14"/>
      <c r="AT179" s="256" t="s">
        <v>183</v>
      </c>
      <c r="AU179" s="256" t="s">
        <v>84</v>
      </c>
      <c r="AV179" s="14" t="s">
        <v>84</v>
      </c>
      <c r="AW179" s="14" t="s">
        <v>37</v>
      </c>
      <c r="AX179" s="14" t="s">
        <v>75</v>
      </c>
      <c r="AY179" s="256" t="s">
        <v>170</v>
      </c>
    </row>
    <row r="180" s="15" customFormat="1">
      <c r="A180" s="15"/>
      <c r="B180" s="257"/>
      <c r="C180" s="258"/>
      <c r="D180" s="229" t="s">
        <v>183</v>
      </c>
      <c r="E180" s="259" t="s">
        <v>19</v>
      </c>
      <c r="F180" s="260" t="s">
        <v>186</v>
      </c>
      <c r="G180" s="258"/>
      <c r="H180" s="261">
        <v>390.92000000000002</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183</v>
      </c>
      <c r="AU180" s="267" t="s">
        <v>84</v>
      </c>
      <c r="AV180" s="15" t="s">
        <v>177</v>
      </c>
      <c r="AW180" s="15" t="s">
        <v>37</v>
      </c>
      <c r="AX180" s="15" t="s">
        <v>82</v>
      </c>
      <c r="AY180" s="267" t="s">
        <v>170</v>
      </c>
    </row>
    <row r="181" s="2" customFormat="1" ht="16.5" customHeight="1">
      <c r="A181" s="41"/>
      <c r="B181" s="42"/>
      <c r="C181" s="216" t="s">
        <v>283</v>
      </c>
      <c r="D181" s="216" t="s">
        <v>172</v>
      </c>
      <c r="E181" s="217" t="s">
        <v>5678</v>
      </c>
      <c r="F181" s="218" t="s">
        <v>5679</v>
      </c>
      <c r="G181" s="219" t="s">
        <v>175</v>
      </c>
      <c r="H181" s="220">
        <v>390.92000000000002</v>
      </c>
      <c r="I181" s="221"/>
      <c r="J181" s="222">
        <f>ROUND(I181*H181,2)</f>
        <v>0</v>
      </c>
      <c r="K181" s="218" t="s">
        <v>176</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5680</v>
      </c>
    </row>
    <row r="182" s="2" customFormat="1">
      <c r="A182" s="41"/>
      <c r="B182" s="42"/>
      <c r="C182" s="43"/>
      <c r="D182" s="229" t="s">
        <v>179</v>
      </c>
      <c r="E182" s="43"/>
      <c r="F182" s="230" t="s">
        <v>5681</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2" customFormat="1">
      <c r="A183" s="41"/>
      <c r="B183" s="42"/>
      <c r="C183" s="43"/>
      <c r="D183" s="234" t="s">
        <v>181</v>
      </c>
      <c r="E183" s="43"/>
      <c r="F183" s="235" t="s">
        <v>5682</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181</v>
      </c>
      <c r="AU183" s="20" t="s">
        <v>84</v>
      </c>
    </row>
    <row r="184" s="2" customFormat="1" ht="16.5" customHeight="1">
      <c r="A184" s="41"/>
      <c r="B184" s="42"/>
      <c r="C184" s="216" t="s">
        <v>287</v>
      </c>
      <c r="D184" s="216" t="s">
        <v>172</v>
      </c>
      <c r="E184" s="217" t="s">
        <v>5683</v>
      </c>
      <c r="F184" s="218" t="s">
        <v>5684</v>
      </c>
      <c r="G184" s="219" t="s">
        <v>219</v>
      </c>
      <c r="H184" s="220">
        <v>273.38400000000001</v>
      </c>
      <c r="I184" s="221"/>
      <c r="J184" s="222">
        <f>ROUND(I184*H184,2)</f>
        <v>0</v>
      </c>
      <c r="K184" s="218" t="s">
        <v>176</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5685</v>
      </c>
    </row>
    <row r="185" s="2" customFormat="1">
      <c r="A185" s="41"/>
      <c r="B185" s="42"/>
      <c r="C185" s="43"/>
      <c r="D185" s="229" t="s">
        <v>179</v>
      </c>
      <c r="E185" s="43"/>
      <c r="F185" s="230" t="s">
        <v>5686</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84</v>
      </c>
    </row>
    <row r="186" s="2" customFormat="1">
      <c r="A186" s="41"/>
      <c r="B186" s="42"/>
      <c r="C186" s="43"/>
      <c r="D186" s="234" t="s">
        <v>181</v>
      </c>
      <c r="E186" s="43"/>
      <c r="F186" s="235" t="s">
        <v>5687</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181</v>
      </c>
      <c r="AU186" s="20" t="s">
        <v>84</v>
      </c>
    </row>
    <row r="187" s="14" customFormat="1">
      <c r="A187" s="14"/>
      <c r="B187" s="246"/>
      <c r="C187" s="247"/>
      <c r="D187" s="229" t="s">
        <v>183</v>
      </c>
      <c r="E187" s="248" t="s">
        <v>19</v>
      </c>
      <c r="F187" s="249" t="s">
        <v>5656</v>
      </c>
      <c r="G187" s="247"/>
      <c r="H187" s="250">
        <v>17.600000000000001</v>
      </c>
      <c r="I187" s="251"/>
      <c r="J187" s="247"/>
      <c r="K187" s="247"/>
      <c r="L187" s="252"/>
      <c r="M187" s="253"/>
      <c r="N187" s="254"/>
      <c r="O187" s="254"/>
      <c r="P187" s="254"/>
      <c r="Q187" s="254"/>
      <c r="R187" s="254"/>
      <c r="S187" s="254"/>
      <c r="T187" s="255"/>
      <c r="U187" s="14"/>
      <c r="V187" s="14"/>
      <c r="W187" s="14"/>
      <c r="X187" s="14"/>
      <c r="Y187" s="14"/>
      <c r="Z187" s="14"/>
      <c r="AA187" s="14"/>
      <c r="AB187" s="14"/>
      <c r="AC187" s="14"/>
      <c r="AD187" s="14"/>
      <c r="AE187" s="14"/>
      <c r="AT187" s="256" t="s">
        <v>183</v>
      </c>
      <c r="AU187" s="256" t="s">
        <v>84</v>
      </c>
      <c r="AV187" s="14" t="s">
        <v>84</v>
      </c>
      <c r="AW187" s="14" t="s">
        <v>37</v>
      </c>
      <c r="AX187" s="14" t="s">
        <v>75</v>
      </c>
      <c r="AY187" s="256" t="s">
        <v>170</v>
      </c>
    </row>
    <row r="188" s="14" customFormat="1">
      <c r="A188" s="14"/>
      <c r="B188" s="246"/>
      <c r="C188" s="247"/>
      <c r="D188" s="229" t="s">
        <v>183</v>
      </c>
      <c r="E188" s="248" t="s">
        <v>19</v>
      </c>
      <c r="F188" s="249" t="s">
        <v>5641</v>
      </c>
      <c r="G188" s="247"/>
      <c r="H188" s="250">
        <v>184.09999999999999</v>
      </c>
      <c r="I188" s="251"/>
      <c r="J188" s="247"/>
      <c r="K188" s="247"/>
      <c r="L188" s="252"/>
      <c r="M188" s="253"/>
      <c r="N188" s="254"/>
      <c r="O188" s="254"/>
      <c r="P188" s="254"/>
      <c r="Q188" s="254"/>
      <c r="R188" s="254"/>
      <c r="S188" s="254"/>
      <c r="T188" s="255"/>
      <c r="U188" s="14"/>
      <c r="V188" s="14"/>
      <c r="W188" s="14"/>
      <c r="X188" s="14"/>
      <c r="Y188" s="14"/>
      <c r="Z188" s="14"/>
      <c r="AA188" s="14"/>
      <c r="AB188" s="14"/>
      <c r="AC188" s="14"/>
      <c r="AD188" s="14"/>
      <c r="AE188" s="14"/>
      <c r="AT188" s="256" t="s">
        <v>183</v>
      </c>
      <c r="AU188" s="256" t="s">
        <v>84</v>
      </c>
      <c r="AV188" s="14" t="s">
        <v>84</v>
      </c>
      <c r="AW188" s="14" t="s">
        <v>37</v>
      </c>
      <c r="AX188" s="14" t="s">
        <v>75</v>
      </c>
      <c r="AY188" s="256" t="s">
        <v>170</v>
      </c>
    </row>
    <row r="189" s="14" customFormat="1">
      <c r="A189" s="14"/>
      <c r="B189" s="246"/>
      <c r="C189" s="247"/>
      <c r="D189" s="229" t="s">
        <v>183</v>
      </c>
      <c r="E189" s="248" t="s">
        <v>19</v>
      </c>
      <c r="F189" s="249" t="s">
        <v>5657</v>
      </c>
      <c r="G189" s="247"/>
      <c r="H189" s="250">
        <v>17.199999999999999</v>
      </c>
      <c r="I189" s="251"/>
      <c r="J189" s="247"/>
      <c r="K189" s="247"/>
      <c r="L189" s="252"/>
      <c r="M189" s="253"/>
      <c r="N189" s="254"/>
      <c r="O189" s="254"/>
      <c r="P189" s="254"/>
      <c r="Q189" s="254"/>
      <c r="R189" s="254"/>
      <c r="S189" s="254"/>
      <c r="T189" s="255"/>
      <c r="U189" s="14"/>
      <c r="V189" s="14"/>
      <c r="W189" s="14"/>
      <c r="X189" s="14"/>
      <c r="Y189" s="14"/>
      <c r="Z189" s="14"/>
      <c r="AA189" s="14"/>
      <c r="AB189" s="14"/>
      <c r="AC189" s="14"/>
      <c r="AD189" s="14"/>
      <c r="AE189" s="14"/>
      <c r="AT189" s="256" t="s">
        <v>183</v>
      </c>
      <c r="AU189" s="256" t="s">
        <v>84</v>
      </c>
      <c r="AV189" s="14" t="s">
        <v>84</v>
      </c>
      <c r="AW189" s="14" t="s">
        <v>37</v>
      </c>
      <c r="AX189" s="14" t="s">
        <v>75</v>
      </c>
      <c r="AY189" s="256" t="s">
        <v>170</v>
      </c>
    </row>
    <row r="190" s="14" customFormat="1">
      <c r="A190" s="14"/>
      <c r="B190" s="246"/>
      <c r="C190" s="247"/>
      <c r="D190" s="229" t="s">
        <v>183</v>
      </c>
      <c r="E190" s="248" t="s">
        <v>19</v>
      </c>
      <c r="F190" s="249" t="s">
        <v>5633</v>
      </c>
      <c r="G190" s="247"/>
      <c r="H190" s="250">
        <v>41.859999999999999</v>
      </c>
      <c r="I190" s="251"/>
      <c r="J190" s="247"/>
      <c r="K190" s="247"/>
      <c r="L190" s="252"/>
      <c r="M190" s="253"/>
      <c r="N190" s="254"/>
      <c r="O190" s="254"/>
      <c r="P190" s="254"/>
      <c r="Q190" s="254"/>
      <c r="R190" s="254"/>
      <c r="S190" s="254"/>
      <c r="T190" s="255"/>
      <c r="U190" s="14"/>
      <c r="V190" s="14"/>
      <c r="W190" s="14"/>
      <c r="X190" s="14"/>
      <c r="Y190" s="14"/>
      <c r="Z190" s="14"/>
      <c r="AA190" s="14"/>
      <c r="AB190" s="14"/>
      <c r="AC190" s="14"/>
      <c r="AD190" s="14"/>
      <c r="AE190" s="14"/>
      <c r="AT190" s="256" t="s">
        <v>183</v>
      </c>
      <c r="AU190" s="256" t="s">
        <v>84</v>
      </c>
      <c r="AV190" s="14" t="s">
        <v>84</v>
      </c>
      <c r="AW190" s="14" t="s">
        <v>37</v>
      </c>
      <c r="AX190" s="14" t="s">
        <v>75</v>
      </c>
      <c r="AY190" s="256" t="s">
        <v>170</v>
      </c>
    </row>
    <row r="191" s="14" customFormat="1">
      <c r="A191" s="14"/>
      <c r="B191" s="246"/>
      <c r="C191" s="247"/>
      <c r="D191" s="229" t="s">
        <v>183</v>
      </c>
      <c r="E191" s="248" t="s">
        <v>19</v>
      </c>
      <c r="F191" s="249" t="s">
        <v>5658</v>
      </c>
      <c r="G191" s="247"/>
      <c r="H191" s="250">
        <v>12.624000000000001</v>
      </c>
      <c r="I191" s="251"/>
      <c r="J191" s="247"/>
      <c r="K191" s="247"/>
      <c r="L191" s="252"/>
      <c r="M191" s="253"/>
      <c r="N191" s="254"/>
      <c r="O191" s="254"/>
      <c r="P191" s="254"/>
      <c r="Q191" s="254"/>
      <c r="R191" s="254"/>
      <c r="S191" s="254"/>
      <c r="T191" s="255"/>
      <c r="U191" s="14"/>
      <c r="V191" s="14"/>
      <c r="W191" s="14"/>
      <c r="X191" s="14"/>
      <c r="Y191" s="14"/>
      <c r="Z191" s="14"/>
      <c r="AA191" s="14"/>
      <c r="AB191" s="14"/>
      <c r="AC191" s="14"/>
      <c r="AD191" s="14"/>
      <c r="AE191" s="14"/>
      <c r="AT191" s="256" t="s">
        <v>183</v>
      </c>
      <c r="AU191" s="256" t="s">
        <v>84</v>
      </c>
      <c r="AV191" s="14" t="s">
        <v>84</v>
      </c>
      <c r="AW191" s="14" t="s">
        <v>37</v>
      </c>
      <c r="AX191" s="14" t="s">
        <v>75</v>
      </c>
      <c r="AY191" s="256" t="s">
        <v>170</v>
      </c>
    </row>
    <row r="192" s="15" customFormat="1">
      <c r="A192" s="15"/>
      <c r="B192" s="257"/>
      <c r="C192" s="258"/>
      <c r="D192" s="229" t="s">
        <v>183</v>
      </c>
      <c r="E192" s="259" t="s">
        <v>19</v>
      </c>
      <c r="F192" s="260" t="s">
        <v>186</v>
      </c>
      <c r="G192" s="258"/>
      <c r="H192" s="261">
        <v>273.38400000000001</v>
      </c>
      <c r="I192" s="262"/>
      <c r="J192" s="258"/>
      <c r="K192" s="258"/>
      <c r="L192" s="263"/>
      <c r="M192" s="264"/>
      <c r="N192" s="265"/>
      <c r="O192" s="265"/>
      <c r="P192" s="265"/>
      <c r="Q192" s="265"/>
      <c r="R192" s="265"/>
      <c r="S192" s="265"/>
      <c r="T192" s="266"/>
      <c r="U192" s="15"/>
      <c r="V192" s="15"/>
      <c r="W192" s="15"/>
      <c r="X192" s="15"/>
      <c r="Y192" s="15"/>
      <c r="Z192" s="15"/>
      <c r="AA192" s="15"/>
      <c r="AB192" s="15"/>
      <c r="AC192" s="15"/>
      <c r="AD192" s="15"/>
      <c r="AE192" s="15"/>
      <c r="AT192" s="267" t="s">
        <v>183</v>
      </c>
      <c r="AU192" s="267" t="s">
        <v>84</v>
      </c>
      <c r="AV192" s="15" t="s">
        <v>177</v>
      </c>
      <c r="AW192" s="15" t="s">
        <v>37</v>
      </c>
      <c r="AX192" s="15" t="s">
        <v>82</v>
      </c>
      <c r="AY192" s="267" t="s">
        <v>170</v>
      </c>
    </row>
    <row r="193" s="2" customFormat="1" ht="21.75" customHeight="1">
      <c r="A193" s="41"/>
      <c r="B193" s="42"/>
      <c r="C193" s="216" t="s">
        <v>291</v>
      </c>
      <c r="D193" s="216" t="s">
        <v>172</v>
      </c>
      <c r="E193" s="217" t="s">
        <v>235</v>
      </c>
      <c r="F193" s="218" t="s">
        <v>236</v>
      </c>
      <c r="G193" s="219" t="s">
        <v>219</v>
      </c>
      <c r="H193" s="220">
        <v>39.767000000000003</v>
      </c>
      <c r="I193" s="221"/>
      <c r="J193" s="222">
        <f>ROUND(I193*H193,2)</f>
        <v>0</v>
      </c>
      <c r="K193" s="218" t="s">
        <v>176</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5688</v>
      </c>
    </row>
    <row r="194" s="2" customFormat="1">
      <c r="A194" s="41"/>
      <c r="B194" s="42"/>
      <c r="C194" s="43"/>
      <c r="D194" s="229" t="s">
        <v>179</v>
      </c>
      <c r="E194" s="43"/>
      <c r="F194" s="230" t="s">
        <v>238</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84</v>
      </c>
    </row>
    <row r="195" s="2" customFormat="1">
      <c r="A195" s="41"/>
      <c r="B195" s="42"/>
      <c r="C195" s="43"/>
      <c r="D195" s="234" t="s">
        <v>181</v>
      </c>
      <c r="E195" s="43"/>
      <c r="F195" s="235" t="s">
        <v>239</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181</v>
      </c>
      <c r="AU195" s="20" t="s">
        <v>84</v>
      </c>
    </row>
    <row r="196" s="14" customFormat="1">
      <c r="A196" s="14"/>
      <c r="B196" s="246"/>
      <c r="C196" s="247"/>
      <c r="D196" s="229" t="s">
        <v>183</v>
      </c>
      <c r="E196" s="248" t="s">
        <v>19</v>
      </c>
      <c r="F196" s="249" t="s">
        <v>5689</v>
      </c>
      <c r="G196" s="247"/>
      <c r="H196" s="250">
        <v>273.38400000000001</v>
      </c>
      <c r="I196" s="251"/>
      <c r="J196" s="247"/>
      <c r="K196" s="247"/>
      <c r="L196" s="252"/>
      <c r="M196" s="253"/>
      <c r="N196" s="254"/>
      <c r="O196" s="254"/>
      <c r="P196" s="254"/>
      <c r="Q196" s="254"/>
      <c r="R196" s="254"/>
      <c r="S196" s="254"/>
      <c r="T196" s="255"/>
      <c r="U196" s="14"/>
      <c r="V196" s="14"/>
      <c r="W196" s="14"/>
      <c r="X196" s="14"/>
      <c r="Y196" s="14"/>
      <c r="Z196" s="14"/>
      <c r="AA196" s="14"/>
      <c r="AB196" s="14"/>
      <c r="AC196" s="14"/>
      <c r="AD196" s="14"/>
      <c r="AE196" s="14"/>
      <c r="AT196" s="256" t="s">
        <v>183</v>
      </c>
      <c r="AU196" s="256" t="s">
        <v>84</v>
      </c>
      <c r="AV196" s="14" t="s">
        <v>84</v>
      </c>
      <c r="AW196" s="14" t="s">
        <v>37</v>
      </c>
      <c r="AX196" s="14" t="s">
        <v>75</v>
      </c>
      <c r="AY196" s="256" t="s">
        <v>170</v>
      </c>
    </row>
    <row r="197" s="14" customFormat="1">
      <c r="A197" s="14"/>
      <c r="B197" s="246"/>
      <c r="C197" s="247"/>
      <c r="D197" s="229" t="s">
        <v>183</v>
      </c>
      <c r="E197" s="248" t="s">
        <v>19</v>
      </c>
      <c r="F197" s="249" t="s">
        <v>5690</v>
      </c>
      <c r="G197" s="247"/>
      <c r="H197" s="250">
        <v>-233.61699999999999</v>
      </c>
      <c r="I197" s="251"/>
      <c r="J197" s="247"/>
      <c r="K197" s="247"/>
      <c r="L197" s="252"/>
      <c r="M197" s="253"/>
      <c r="N197" s="254"/>
      <c r="O197" s="254"/>
      <c r="P197" s="254"/>
      <c r="Q197" s="254"/>
      <c r="R197" s="254"/>
      <c r="S197" s="254"/>
      <c r="T197" s="255"/>
      <c r="U197" s="14"/>
      <c r="V197" s="14"/>
      <c r="W197" s="14"/>
      <c r="X197" s="14"/>
      <c r="Y197" s="14"/>
      <c r="Z197" s="14"/>
      <c r="AA197" s="14"/>
      <c r="AB197" s="14"/>
      <c r="AC197" s="14"/>
      <c r="AD197" s="14"/>
      <c r="AE197" s="14"/>
      <c r="AT197" s="256" t="s">
        <v>183</v>
      </c>
      <c r="AU197" s="256" t="s">
        <v>84</v>
      </c>
      <c r="AV197" s="14" t="s">
        <v>84</v>
      </c>
      <c r="AW197" s="14" t="s">
        <v>37</v>
      </c>
      <c r="AX197" s="14" t="s">
        <v>75</v>
      </c>
      <c r="AY197" s="256" t="s">
        <v>170</v>
      </c>
    </row>
    <row r="198" s="15" customFormat="1">
      <c r="A198" s="15"/>
      <c r="B198" s="257"/>
      <c r="C198" s="258"/>
      <c r="D198" s="229" t="s">
        <v>183</v>
      </c>
      <c r="E198" s="259" t="s">
        <v>5564</v>
      </c>
      <c r="F198" s="260" t="s">
        <v>186</v>
      </c>
      <c r="G198" s="258"/>
      <c r="H198" s="261">
        <v>39.767000000000003</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183</v>
      </c>
      <c r="AU198" s="267" t="s">
        <v>84</v>
      </c>
      <c r="AV198" s="15" t="s">
        <v>177</v>
      </c>
      <c r="AW198" s="15" t="s">
        <v>37</v>
      </c>
      <c r="AX198" s="15" t="s">
        <v>82</v>
      </c>
      <c r="AY198" s="267" t="s">
        <v>170</v>
      </c>
    </row>
    <row r="199" s="2" customFormat="1" ht="24.15" customHeight="1">
      <c r="A199" s="41"/>
      <c r="B199" s="42"/>
      <c r="C199" s="216" t="s">
        <v>295</v>
      </c>
      <c r="D199" s="216" t="s">
        <v>172</v>
      </c>
      <c r="E199" s="217" t="s">
        <v>245</v>
      </c>
      <c r="F199" s="218" t="s">
        <v>246</v>
      </c>
      <c r="G199" s="219" t="s">
        <v>219</v>
      </c>
      <c r="H199" s="220">
        <v>397.67000000000002</v>
      </c>
      <c r="I199" s="221"/>
      <c r="J199" s="222">
        <f>ROUND(I199*H199,2)</f>
        <v>0</v>
      </c>
      <c r="K199" s="218" t="s">
        <v>176</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84</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5691</v>
      </c>
    </row>
    <row r="200" s="2" customFormat="1">
      <c r="A200" s="41"/>
      <c r="B200" s="42"/>
      <c r="C200" s="43"/>
      <c r="D200" s="229" t="s">
        <v>179</v>
      </c>
      <c r="E200" s="43"/>
      <c r="F200" s="230" t="s">
        <v>248</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179</v>
      </c>
      <c r="AU200" s="20" t="s">
        <v>84</v>
      </c>
    </row>
    <row r="201" s="2" customFormat="1">
      <c r="A201" s="41"/>
      <c r="B201" s="42"/>
      <c r="C201" s="43"/>
      <c r="D201" s="234" t="s">
        <v>181</v>
      </c>
      <c r="E201" s="43"/>
      <c r="F201" s="235" t="s">
        <v>249</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181</v>
      </c>
      <c r="AU201" s="20" t="s">
        <v>84</v>
      </c>
    </row>
    <row r="202" s="14" customFormat="1">
      <c r="A202" s="14"/>
      <c r="B202" s="246"/>
      <c r="C202" s="247"/>
      <c r="D202" s="229" t="s">
        <v>183</v>
      </c>
      <c r="E202" s="247"/>
      <c r="F202" s="249" t="s">
        <v>5692</v>
      </c>
      <c r="G202" s="247"/>
      <c r="H202" s="250">
        <v>397.67000000000002</v>
      </c>
      <c r="I202" s="251"/>
      <c r="J202" s="247"/>
      <c r="K202" s="247"/>
      <c r="L202" s="252"/>
      <c r="M202" s="253"/>
      <c r="N202" s="254"/>
      <c r="O202" s="254"/>
      <c r="P202" s="254"/>
      <c r="Q202" s="254"/>
      <c r="R202" s="254"/>
      <c r="S202" s="254"/>
      <c r="T202" s="255"/>
      <c r="U202" s="14"/>
      <c r="V202" s="14"/>
      <c r="W202" s="14"/>
      <c r="X202" s="14"/>
      <c r="Y202" s="14"/>
      <c r="Z202" s="14"/>
      <c r="AA202" s="14"/>
      <c r="AB202" s="14"/>
      <c r="AC202" s="14"/>
      <c r="AD202" s="14"/>
      <c r="AE202" s="14"/>
      <c r="AT202" s="256" t="s">
        <v>183</v>
      </c>
      <c r="AU202" s="256" t="s">
        <v>84</v>
      </c>
      <c r="AV202" s="14" t="s">
        <v>84</v>
      </c>
      <c r="AW202" s="14" t="s">
        <v>4</v>
      </c>
      <c r="AX202" s="14" t="s">
        <v>82</v>
      </c>
      <c r="AY202" s="256" t="s">
        <v>170</v>
      </c>
    </row>
    <row r="203" s="2" customFormat="1" ht="16.5" customHeight="1">
      <c r="A203" s="41"/>
      <c r="B203" s="42"/>
      <c r="C203" s="216" t="s">
        <v>299</v>
      </c>
      <c r="D203" s="216" t="s">
        <v>172</v>
      </c>
      <c r="E203" s="217" t="s">
        <v>5693</v>
      </c>
      <c r="F203" s="218" t="s">
        <v>5694</v>
      </c>
      <c r="G203" s="219" t="s">
        <v>219</v>
      </c>
      <c r="H203" s="220">
        <v>39.767000000000003</v>
      </c>
      <c r="I203" s="221"/>
      <c r="J203" s="222">
        <f>ROUND(I203*H203,2)</f>
        <v>0</v>
      </c>
      <c r="K203" s="218" t="s">
        <v>176</v>
      </c>
      <c r="L203" s="47"/>
      <c r="M203" s="223" t="s">
        <v>19</v>
      </c>
      <c r="N203" s="22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177</v>
      </c>
      <c r="AT203" s="227" t="s">
        <v>172</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5695</v>
      </c>
    </row>
    <row r="204" s="2" customFormat="1">
      <c r="A204" s="41"/>
      <c r="B204" s="42"/>
      <c r="C204" s="43"/>
      <c r="D204" s="229" t="s">
        <v>179</v>
      </c>
      <c r="E204" s="43"/>
      <c r="F204" s="230" t="s">
        <v>5696</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c r="A205" s="41"/>
      <c r="B205" s="42"/>
      <c r="C205" s="43"/>
      <c r="D205" s="234" t="s">
        <v>181</v>
      </c>
      <c r="E205" s="43"/>
      <c r="F205" s="235" t="s">
        <v>5697</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181</v>
      </c>
      <c r="AU205" s="20" t="s">
        <v>84</v>
      </c>
    </row>
    <row r="206" s="14" customFormat="1">
      <c r="A206" s="14"/>
      <c r="B206" s="246"/>
      <c r="C206" s="247"/>
      <c r="D206" s="229" t="s">
        <v>183</v>
      </c>
      <c r="E206" s="248" t="s">
        <v>19</v>
      </c>
      <c r="F206" s="249" t="s">
        <v>5698</v>
      </c>
      <c r="G206" s="247"/>
      <c r="H206" s="250">
        <v>39.767000000000003</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183</v>
      </c>
      <c r="AU206" s="256" t="s">
        <v>84</v>
      </c>
      <c r="AV206" s="14" t="s">
        <v>84</v>
      </c>
      <c r="AW206" s="14" t="s">
        <v>37</v>
      </c>
      <c r="AX206" s="14" t="s">
        <v>82</v>
      </c>
      <c r="AY206" s="256" t="s">
        <v>170</v>
      </c>
    </row>
    <row r="207" s="2" customFormat="1" ht="16.5" customHeight="1">
      <c r="A207" s="41"/>
      <c r="B207" s="42"/>
      <c r="C207" s="216" t="s">
        <v>303</v>
      </c>
      <c r="D207" s="216" t="s">
        <v>172</v>
      </c>
      <c r="E207" s="217" t="s">
        <v>254</v>
      </c>
      <c r="F207" s="218" t="s">
        <v>255</v>
      </c>
      <c r="G207" s="219" t="s">
        <v>256</v>
      </c>
      <c r="H207" s="220">
        <v>71.581000000000003</v>
      </c>
      <c r="I207" s="221"/>
      <c r="J207" s="222">
        <f>ROUND(I207*H207,2)</f>
        <v>0</v>
      </c>
      <c r="K207" s="218" t="s">
        <v>176</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84</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5699</v>
      </c>
    </row>
    <row r="208" s="2" customFormat="1">
      <c r="A208" s="41"/>
      <c r="B208" s="42"/>
      <c r="C208" s="43"/>
      <c r="D208" s="229" t="s">
        <v>179</v>
      </c>
      <c r="E208" s="43"/>
      <c r="F208" s="230" t="s">
        <v>258</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84</v>
      </c>
    </row>
    <row r="209" s="2" customFormat="1">
      <c r="A209" s="41"/>
      <c r="B209" s="42"/>
      <c r="C209" s="43"/>
      <c r="D209" s="234" t="s">
        <v>181</v>
      </c>
      <c r="E209" s="43"/>
      <c r="F209" s="235" t="s">
        <v>259</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181</v>
      </c>
      <c r="AU209" s="20" t="s">
        <v>84</v>
      </c>
    </row>
    <row r="210" s="14" customFormat="1">
      <c r="A210" s="14"/>
      <c r="B210" s="246"/>
      <c r="C210" s="247"/>
      <c r="D210" s="229" t="s">
        <v>183</v>
      </c>
      <c r="E210" s="248" t="s">
        <v>19</v>
      </c>
      <c r="F210" s="249" t="s">
        <v>5700</v>
      </c>
      <c r="G210" s="247"/>
      <c r="H210" s="250">
        <v>71.581000000000003</v>
      </c>
      <c r="I210" s="251"/>
      <c r="J210" s="247"/>
      <c r="K210" s="247"/>
      <c r="L210" s="252"/>
      <c r="M210" s="253"/>
      <c r="N210" s="254"/>
      <c r="O210" s="254"/>
      <c r="P210" s="254"/>
      <c r="Q210" s="254"/>
      <c r="R210" s="254"/>
      <c r="S210" s="254"/>
      <c r="T210" s="255"/>
      <c r="U210" s="14"/>
      <c r="V210" s="14"/>
      <c r="W210" s="14"/>
      <c r="X210" s="14"/>
      <c r="Y210" s="14"/>
      <c r="Z210" s="14"/>
      <c r="AA210" s="14"/>
      <c r="AB210" s="14"/>
      <c r="AC210" s="14"/>
      <c r="AD210" s="14"/>
      <c r="AE210" s="14"/>
      <c r="AT210" s="256" t="s">
        <v>183</v>
      </c>
      <c r="AU210" s="256" t="s">
        <v>84</v>
      </c>
      <c r="AV210" s="14" t="s">
        <v>84</v>
      </c>
      <c r="AW210" s="14" t="s">
        <v>37</v>
      </c>
      <c r="AX210" s="14" t="s">
        <v>82</v>
      </c>
      <c r="AY210" s="256" t="s">
        <v>170</v>
      </c>
    </row>
    <row r="211" s="2" customFormat="1" ht="16.5" customHeight="1">
      <c r="A211" s="41"/>
      <c r="B211" s="42"/>
      <c r="C211" s="216" t="s">
        <v>7</v>
      </c>
      <c r="D211" s="216" t="s">
        <v>172</v>
      </c>
      <c r="E211" s="217" t="s">
        <v>3503</v>
      </c>
      <c r="F211" s="218" t="s">
        <v>3504</v>
      </c>
      <c r="G211" s="219" t="s">
        <v>219</v>
      </c>
      <c r="H211" s="220">
        <v>39.767000000000003</v>
      </c>
      <c r="I211" s="221"/>
      <c r="J211" s="222">
        <f>ROUND(I211*H211,2)</f>
        <v>0</v>
      </c>
      <c r="K211" s="218" t="s">
        <v>176</v>
      </c>
      <c r="L211" s="47"/>
      <c r="M211" s="223" t="s">
        <v>19</v>
      </c>
      <c r="N211" s="224" t="s">
        <v>46</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177</v>
      </c>
      <c r="AT211" s="227" t="s">
        <v>172</v>
      </c>
      <c r="AU211" s="227" t="s">
        <v>84</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5701</v>
      </c>
    </row>
    <row r="212" s="2" customFormat="1">
      <c r="A212" s="41"/>
      <c r="B212" s="42"/>
      <c r="C212" s="43"/>
      <c r="D212" s="229" t="s">
        <v>179</v>
      </c>
      <c r="E212" s="43"/>
      <c r="F212" s="230" t="s">
        <v>3506</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179</v>
      </c>
      <c r="AU212" s="20" t="s">
        <v>84</v>
      </c>
    </row>
    <row r="213" s="2" customFormat="1">
      <c r="A213" s="41"/>
      <c r="B213" s="42"/>
      <c r="C213" s="43"/>
      <c r="D213" s="234" t="s">
        <v>181</v>
      </c>
      <c r="E213" s="43"/>
      <c r="F213" s="235" t="s">
        <v>3507</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181</v>
      </c>
      <c r="AU213" s="20" t="s">
        <v>84</v>
      </c>
    </row>
    <row r="214" s="14" customFormat="1">
      <c r="A214" s="14"/>
      <c r="B214" s="246"/>
      <c r="C214" s="247"/>
      <c r="D214" s="229" t="s">
        <v>183</v>
      </c>
      <c r="E214" s="248" t="s">
        <v>19</v>
      </c>
      <c r="F214" s="249" t="s">
        <v>5564</v>
      </c>
      <c r="G214" s="247"/>
      <c r="H214" s="250">
        <v>39.767000000000003</v>
      </c>
      <c r="I214" s="251"/>
      <c r="J214" s="247"/>
      <c r="K214" s="247"/>
      <c r="L214" s="252"/>
      <c r="M214" s="253"/>
      <c r="N214" s="254"/>
      <c r="O214" s="254"/>
      <c r="P214" s="254"/>
      <c r="Q214" s="254"/>
      <c r="R214" s="254"/>
      <c r="S214" s="254"/>
      <c r="T214" s="255"/>
      <c r="U214" s="14"/>
      <c r="V214" s="14"/>
      <c r="W214" s="14"/>
      <c r="X214" s="14"/>
      <c r="Y214" s="14"/>
      <c r="Z214" s="14"/>
      <c r="AA214" s="14"/>
      <c r="AB214" s="14"/>
      <c r="AC214" s="14"/>
      <c r="AD214" s="14"/>
      <c r="AE214" s="14"/>
      <c r="AT214" s="256" t="s">
        <v>183</v>
      </c>
      <c r="AU214" s="256" t="s">
        <v>84</v>
      </c>
      <c r="AV214" s="14" t="s">
        <v>84</v>
      </c>
      <c r="AW214" s="14" t="s">
        <v>37</v>
      </c>
      <c r="AX214" s="14" t="s">
        <v>82</v>
      </c>
      <c r="AY214" s="256" t="s">
        <v>170</v>
      </c>
    </row>
    <row r="215" s="2" customFormat="1" ht="16.5" customHeight="1">
      <c r="A215" s="41"/>
      <c r="B215" s="42"/>
      <c r="C215" s="216" t="s">
        <v>315</v>
      </c>
      <c r="D215" s="216" t="s">
        <v>172</v>
      </c>
      <c r="E215" s="217" t="s">
        <v>5702</v>
      </c>
      <c r="F215" s="218" t="s">
        <v>5703</v>
      </c>
      <c r="G215" s="219" t="s">
        <v>219</v>
      </c>
      <c r="H215" s="220">
        <v>233.61699999999999</v>
      </c>
      <c r="I215" s="221"/>
      <c r="J215" s="222">
        <f>ROUND(I215*H215,2)</f>
        <v>0</v>
      </c>
      <c r="K215" s="218" t="s">
        <v>176</v>
      </c>
      <c r="L215" s="47"/>
      <c r="M215" s="223" t="s">
        <v>19</v>
      </c>
      <c r="N215" s="224" t="s">
        <v>46</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177</v>
      </c>
      <c r="AT215" s="227" t="s">
        <v>172</v>
      </c>
      <c r="AU215" s="227" t="s">
        <v>84</v>
      </c>
      <c r="AY215" s="20" t="s">
        <v>170</v>
      </c>
      <c r="BE215" s="228">
        <f>IF(N215="základní",J215,0)</f>
        <v>0</v>
      </c>
      <c r="BF215" s="228">
        <f>IF(N215="snížená",J215,0)</f>
        <v>0</v>
      </c>
      <c r="BG215" s="228">
        <f>IF(N215="zákl. přenesená",J215,0)</f>
        <v>0</v>
      </c>
      <c r="BH215" s="228">
        <f>IF(N215="sníž. přenesená",J215,0)</f>
        <v>0</v>
      </c>
      <c r="BI215" s="228">
        <f>IF(N215="nulová",J215,0)</f>
        <v>0</v>
      </c>
      <c r="BJ215" s="20" t="s">
        <v>82</v>
      </c>
      <c r="BK215" s="228">
        <f>ROUND(I215*H215,2)</f>
        <v>0</v>
      </c>
      <c r="BL215" s="20" t="s">
        <v>177</v>
      </c>
      <c r="BM215" s="227" t="s">
        <v>5704</v>
      </c>
    </row>
    <row r="216" s="2" customFormat="1">
      <c r="A216" s="41"/>
      <c r="B216" s="42"/>
      <c r="C216" s="43"/>
      <c r="D216" s="229" t="s">
        <v>179</v>
      </c>
      <c r="E216" s="43"/>
      <c r="F216" s="230" t="s">
        <v>5705</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179</v>
      </c>
      <c r="AU216" s="20" t="s">
        <v>84</v>
      </c>
    </row>
    <row r="217" s="2" customFormat="1">
      <c r="A217" s="41"/>
      <c r="B217" s="42"/>
      <c r="C217" s="43"/>
      <c r="D217" s="234" t="s">
        <v>181</v>
      </c>
      <c r="E217" s="43"/>
      <c r="F217" s="235" t="s">
        <v>5706</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181</v>
      </c>
      <c r="AU217" s="20" t="s">
        <v>84</v>
      </c>
    </row>
    <row r="218" s="2" customFormat="1" ht="16.5" customHeight="1">
      <c r="A218" s="41"/>
      <c r="B218" s="42"/>
      <c r="C218" s="216" t="s">
        <v>322</v>
      </c>
      <c r="D218" s="216" t="s">
        <v>172</v>
      </c>
      <c r="E218" s="217" t="s">
        <v>590</v>
      </c>
      <c r="F218" s="218" t="s">
        <v>591</v>
      </c>
      <c r="G218" s="219" t="s">
        <v>219</v>
      </c>
      <c r="H218" s="220">
        <v>233.61699999999999</v>
      </c>
      <c r="I218" s="221"/>
      <c r="J218" s="222">
        <f>ROUND(I218*H218,2)</f>
        <v>0</v>
      </c>
      <c r="K218" s="218" t="s">
        <v>176</v>
      </c>
      <c r="L218" s="47"/>
      <c r="M218" s="223" t="s">
        <v>19</v>
      </c>
      <c r="N218" s="224" t="s">
        <v>46</v>
      </c>
      <c r="O218" s="87"/>
      <c r="P218" s="225">
        <f>O218*H218</f>
        <v>0</v>
      </c>
      <c r="Q218" s="225">
        <v>0</v>
      </c>
      <c r="R218" s="225">
        <f>Q218*H218</f>
        <v>0</v>
      </c>
      <c r="S218" s="225">
        <v>0</v>
      </c>
      <c r="T218" s="226">
        <f>S218*H218</f>
        <v>0</v>
      </c>
      <c r="U218" s="41"/>
      <c r="V218" s="41"/>
      <c r="W218" s="41"/>
      <c r="X218" s="41"/>
      <c r="Y218" s="41"/>
      <c r="Z218" s="41"/>
      <c r="AA218" s="41"/>
      <c r="AB218" s="41"/>
      <c r="AC218" s="41"/>
      <c r="AD218" s="41"/>
      <c r="AE218" s="41"/>
      <c r="AR218" s="227" t="s">
        <v>177</v>
      </c>
      <c r="AT218" s="227" t="s">
        <v>172</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177</v>
      </c>
      <c r="BM218" s="227" t="s">
        <v>5707</v>
      </c>
    </row>
    <row r="219" s="2" customFormat="1">
      <c r="A219" s="41"/>
      <c r="B219" s="42"/>
      <c r="C219" s="43"/>
      <c r="D219" s="229" t="s">
        <v>179</v>
      </c>
      <c r="E219" s="43"/>
      <c r="F219" s="230" t="s">
        <v>593</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179</v>
      </c>
      <c r="AU219" s="20" t="s">
        <v>84</v>
      </c>
    </row>
    <row r="220" s="2" customFormat="1">
      <c r="A220" s="41"/>
      <c r="B220" s="42"/>
      <c r="C220" s="43"/>
      <c r="D220" s="234" t="s">
        <v>181</v>
      </c>
      <c r="E220" s="43"/>
      <c r="F220" s="235" t="s">
        <v>594</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181</v>
      </c>
      <c r="AU220" s="20" t="s">
        <v>84</v>
      </c>
    </row>
    <row r="221" s="14" customFormat="1">
      <c r="A221" s="14"/>
      <c r="B221" s="246"/>
      <c r="C221" s="247"/>
      <c r="D221" s="229" t="s">
        <v>183</v>
      </c>
      <c r="E221" s="248" t="s">
        <v>19</v>
      </c>
      <c r="F221" s="249" t="s">
        <v>5689</v>
      </c>
      <c r="G221" s="247"/>
      <c r="H221" s="250">
        <v>273.38400000000001</v>
      </c>
      <c r="I221" s="251"/>
      <c r="J221" s="247"/>
      <c r="K221" s="247"/>
      <c r="L221" s="252"/>
      <c r="M221" s="253"/>
      <c r="N221" s="254"/>
      <c r="O221" s="254"/>
      <c r="P221" s="254"/>
      <c r="Q221" s="254"/>
      <c r="R221" s="254"/>
      <c r="S221" s="254"/>
      <c r="T221" s="255"/>
      <c r="U221" s="14"/>
      <c r="V221" s="14"/>
      <c r="W221" s="14"/>
      <c r="X221" s="14"/>
      <c r="Y221" s="14"/>
      <c r="Z221" s="14"/>
      <c r="AA221" s="14"/>
      <c r="AB221" s="14"/>
      <c r="AC221" s="14"/>
      <c r="AD221" s="14"/>
      <c r="AE221" s="14"/>
      <c r="AT221" s="256" t="s">
        <v>183</v>
      </c>
      <c r="AU221" s="256" t="s">
        <v>84</v>
      </c>
      <c r="AV221" s="14" t="s">
        <v>84</v>
      </c>
      <c r="AW221" s="14" t="s">
        <v>37</v>
      </c>
      <c r="AX221" s="14" t="s">
        <v>75</v>
      </c>
      <c r="AY221" s="256" t="s">
        <v>170</v>
      </c>
    </row>
    <row r="222" s="13" customFormat="1">
      <c r="A222" s="13"/>
      <c r="B222" s="236"/>
      <c r="C222" s="237"/>
      <c r="D222" s="229" t="s">
        <v>183</v>
      </c>
      <c r="E222" s="238" t="s">
        <v>19</v>
      </c>
      <c r="F222" s="239" t="s">
        <v>5708</v>
      </c>
      <c r="G222" s="237"/>
      <c r="H222" s="238" t="s">
        <v>19</v>
      </c>
      <c r="I222" s="240"/>
      <c r="J222" s="237"/>
      <c r="K222" s="237"/>
      <c r="L222" s="241"/>
      <c r="M222" s="242"/>
      <c r="N222" s="243"/>
      <c r="O222" s="243"/>
      <c r="P222" s="243"/>
      <c r="Q222" s="243"/>
      <c r="R222" s="243"/>
      <c r="S222" s="243"/>
      <c r="T222" s="244"/>
      <c r="U222" s="13"/>
      <c r="V222" s="13"/>
      <c r="W222" s="13"/>
      <c r="X222" s="13"/>
      <c r="Y222" s="13"/>
      <c r="Z222" s="13"/>
      <c r="AA222" s="13"/>
      <c r="AB222" s="13"/>
      <c r="AC222" s="13"/>
      <c r="AD222" s="13"/>
      <c r="AE222" s="13"/>
      <c r="AT222" s="245" t="s">
        <v>183</v>
      </c>
      <c r="AU222" s="245" t="s">
        <v>84</v>
      </c>
      <c r="AV222" s="13" t="s">
        <v>82</v>
      </c>
      <c r="AW222" s="13" t="s">
        <v>37</v>
      </c>
      <c r="AX222" s="13" t="s">
        <v>75</v>
      </c>
      <c r="AY222" s="245" t="s">
        <v>170</v>
      </c>
    </row>
    <row r="223" s="14" customFormat="1">
      <c r="A223" s="14"/>
      <c r="B223" s="246"/>
      <c r="C223" s="247"/>
      <c r="D223" s="229" t="s">
        <v>183</v>
      </c>
      <c r="E223" s="248" t="s">
        <v>19</v>
      </c>
      <c r="F223" s="249" t="s">
        <v>5709</v>
      </c>
      <c r="G223" s="247"/>
      <c r="H223" s="250">
        <v>-5.242</v>
      </c>
      <c r="I223" s="251"/>
      <c r="J223" s="247"/>
      <c r="K223" s="247"/>
      <c r="L223" s="252"/>
      <c r="M223" s="253"/>
      <c r="N223" s="254"/>
      <c r="O223" s="254"/>
      <c r="P223" s="254"/>
      <c r="Q223" s="254"/>
      <c r="R223" s="254"/>
      <c r="S223" s="254"/>
      <c r="T223" s="255"/>
      <c r="U223" s="14"/>
      <c r="V223" s="14"/>
      <c r="W223" s="14"/>
      <c r="X223" s="14"/>
      <c r="Y223" s="14"/>
      <c r="Z223" s="14"/>
      <c r="AA223" s="14"/>
      <c r="AB223" s="14"/>
      <c r="AC223" s="14"/>
      <c r="AD223" s="14"/>
      <c r="AE223" s="14"/>
      <c r="AT223" s="256" t="s">
        <v>183</v>
      </c>
      <c r="AU223" s="256" t="s">
        <v>84</v>
      </c>
      <c r="AV223" s="14" t="s">
        <v>84</v>
      </c>
      <c r="AW223" s="14" t="s">
        <v>37</v>
      </c>
      <c r="AX223" s="14" t="s">
        <v>75</v>
      </c>
      <c r="AY223" s="256" t="s">
        <v>170</v>
      </c>
    </row>
    <row r="224" s="14" customFormat="1">
      <c r="A224" s="14"/>
      <c r="B224" s="246"/>
      <c r="C224" s="247"/>
      <c r="D224" s="229" t="s">
        <v>183</v>
      </c>
      <c r="E224" s="248" t="s">
        <v>19</v>
      </c>
      <c r="F224" s="249" t="s">
        <v>5710</v>
      </c>
      <c r="G224" s="247"/>
      <c r="H224" s="250">
        <v>-1.3779999999999999</v>
      </c>
      <c r="I224" s="251"/>
      <c r="J224" s="247"/>
      <c r="K224" s="247"/>
      <c r="L224" s="252"/>
      <c r="M224" s="253"/>
      <c r="N224" s="254"/>
      <c r="O224" s="254"/>
      <c r="P224" s="254"/>
      <c r="Q224" s="254"/>
      <c r="R224" s="254"/>
      <c r="S224" s="254"/>
      <c r="T224" s="255"/>
      <c r="U224" s="14"/>
      <c r="V224" s="14"/>
      <c r="W224" s="14"/>
      <c r="X224" s="14"/>
      <c r="Y224" s="14"/>
      <c r="Z224" s="14"/>
      <c r="AA224" s="14"/>
      <c r="AB224" s="14"/>
      <c r="AC224" s="14"/>
      <c r="AD224" s="14"/>
      <c r="AE224" s="14"/>
      <c r="AT224" s="256" t="s">
        <v>183</v>
      </c>
      <c r="AU224" s="256" t="s">
        <v>84</v>
      </c>
      <c r="AV224" s="14" t="s">
        <v>84</v>
      </c>
      <c r="AW224" s="14" t="s">
        <v>37</v>
      </c>
      <c r="AX224" s="14" t="s">
        <v>75</v>
      </c>
      <c r="AY224" s="256" t="s">
        <v>170</v>
      </c>
    </row>
    <row r="225" s="13" customFormat="1">
      <c r="A225" s="13"/>
      <c r="B225" s="236"/>
      <c r="C225" s="237"/>
      <c r="D225" s="229" t="s">
        <v>183</v>
      </c>
      <c r="E225" s="238" t="s">
        <v>19</v>
      </c>
      <c r="F225" s="239" t="s">
        <v>5711</v>
      </c>
      <c r="G225" s="237"/>
      <c r="H225" s="238" t="s">
        <v>19</v>
      </c>
      <c r="I225" s="240"/>
      <c r="J225" s="237"/>
      <c r="K225" s="237"/>
      <c r="L225" s="241"/>
      <c r="M225" s="242"/>
      <c r="N225" s="243"/>
      <c r="O225" s="243"/>
      <c r="P225" s="243"/>
      <c r="Q225" s="243"/>
      <c r="R225" s="243"/>
      <c r="S225" s="243"/>
      <c r="T225" s="244"/>
      <c r="U225" s="13"/>
      <c r="V225" s="13"/>
      <c r="W225" s="13"/>
      <c r="X225" s="13"/>
      <c r="Y225" s="13"/>
      <c r="Z225" s="13"/>
      <c r="AA225" s="13"/>
      <c r="AB225" s="13"/>
      <c r="AC225" s="13"/>
      <c r="AD225" s="13"/>
      <c r="AE225" s="13"/>
      <c r="AT225" s="245" t="s">
        <v>183</v>
      </c>
      <c r="AU225" s="245" t="s">
        <v>84</v>
      </c>
      <c r="AV225" s="13" t="s">
        <v>82</v>
      </c>
      <c r="AW225" s="13" t="s">
        <v>37</v>
      </c>
      <c r="AX225" s="13" t="s">
        <v>75</v>
      </c>
      <c r="AY225" s="245" t="s">
        <v>170</v>
      </c>
    </row>
    <row r="226" s="14" customFormat="1">
      <c r="A226" s="14"/>
      <c r="B226" s="246"/>
      <c r="C226" s="247"/>
      <c r="D226" s="229" t="s">
        <v>183</v>
      </c>
      <c r="E226" s="248" t="s">
        <v>19</v>
      </c>
      <c r="F226" s="249" t="s">
        <v>5712</v>
      </c>
      <c r="G226" s="247"/>
      <c r="H226" s="250">
        <v>-12.48</v>
      </c>
      <c r="I226" s="251"/>
      <c r="J226" s="247"/>
      <c r="K226" s="247"/>
      <c r="L226" s="252"/>
      <c r="M226" s="253"/>
      <c r="N226" s="254"/>
      <c r="O226" s="254"/>
      <c r="P226" s="254"/>
      <c r="Q226" s="254"/>
      <c r="R226" s="254"/>
      <c r="S226" s="254"/>
      <c r="T226" s="255"/>
      <c r="U226" s="14"/>
      <c r="V226" s="14"/>
      <c r="W226" s="14"/>
      <c r="X226" s="14"/>
      <c r="Y226" s="14"/>
      <c r="Z226" s="14"/>
      <c r="AA226" s="14"/>
      <c r="AB226" s="14"/>
      <c r="AC226" s="14"/>
      <c r="AD226" s="14"/>
      <c r="AE226" s="14"/>
      <c r="AT226" s="256" t="s">
        <v>183</v>
      </c>
      <c r="AU226" s="256" t="s">
        <v>84</v>
      </c>
      <c r="AV226" s="14" t="s">
        <v>84</v>
      </c>
      <c r="AW226" s="14" t="s">
        <v>37</v>
      </c>
      <c r="AX226" s="14" t="s">
        <v>75</v>
      </c>
      <c r="AY226" s="256" t="s">
        <v>170</v>
      </c>
    </row>
    <row r="227" s="14" customFormat="1">
      <c r="A227" s="14"/>
      <c r="B227" s="246"/>
      <c r="C227" s="247"/>
      <c r="D227" s="229" t="s">
        <v>183</v>
      </c>
      <c r="E227" s="248" t="s">
        <v>19</v>
      </c>
      <c r="F227" s="249" t="s">
        <v>5713</v>
      </c>
      <c r="G227" s="247"/>
      <c r="H227" s="250">
        <v>-3.2799999999999998</v>
      </c>
      <c r="I227" s="251"/>
      <c r="J227" s="247"/>
      <c r="K227" s="247"/>
      <c r="L227" s="252"/>
      <c r="M227" s="253"/>
      <c r="N227" s="254"/>
      <c r="O227" s="254"/>
      <c r="P227" s="254"/>
      <c r="Q227" s="254"/>
      <c r="R227" s="254"/>
      <c r="S227" s="254"/>
      <c r="T227" s="255"/>
      <c r="U227" s="14"/>
      <c r="V227" s="14"/>
      <c r="W227" s="14"/>
      <c r="X227" s="14"/>
      <c r="Y227" s="14"/>
      <c r="Z227" s="14"/>
      <c r="AA227" s="14"/>
      <c r="AB227" s="14"/>
      <c r="AC227" s="14"/>
      <c r="AD227" s="14"/>
      <c r="AE227" s="14"/>
      <c r="AT227" s="256" t="s">
        <v>183</v>
      </c>
      <c r="AU227" s="256" t="s">
        <v>84</v>
      </c>
      <c r="AV227" s="14" t="s">
        <v>84</v>
      </c>
      <c r="AW227" s="14" t="s">
        <v>37</v>
      </c>
      <c r="AX227" s="14" t="s">
        <v>75</v>
      </c>
      <c r="AY227" s="256" t="s">
        <v>170</v>
      </c>
    </row>
    <row r="228" s="13" customFormat="1">
      <c r="A228" s="13"/>
      <c r="B228" s="236"/>
      <c r="C228" s="237"/>
      <c r="D228" s="229" t="s">
        <v>183</v>
      </c>
      <c r="E228" s="238" t="s">
        <v>19</v>
      </c>
      <c r="F228" s="239" t="s">
        <v>5714</v>
      </c>
      <c r="G228" s="237"/>
      <c r="H228" s="238" t="s">
        <v>19</v>
      </c>
      <c r="I228" s="240"/>
      <c r="J228" s="237"/>
      <c r="K228" s="237"/>
      <c r="L228" s="241"/>
      <c r="M228" s="242"/>
      <c r="N228" s="243"/>
      <c r="O228" s="243"/>
      <c r="P228" s="243"/>
      <c r="Q228" s="243"/>
      <c r="R228" s="243"/>
      <c r="S228" s="243"/>
      <c r="T228" s="244"/>
      <c r="U228" s="13"/>
      <c r="V228" s="13"/>
      <c r="W228" s="13"/>
      <c r="X228" s="13"/>
      <c r="Y228" s="13"/>
      <c r="Z228" s="13"/>
      <c r="AA228" s="13"/>
      <c r="AB228" s="13"/>
      <c r="AC228" s="13"/>
      <c r="AD228" s="13"/>
      <c r="AE228" s="13"/>
      <c r="AT228" s="245" t="s">
        <v>183</v>
      </c>
      <c r="AU228" s="245" t="s">
        <v>84</v>
      </c>
      <c r="AV228" s="13" t="s">
        <v>82</v>
      </c>
      <c r="AW228" s="13" t="s">
        <v>37</v>
      </c>
      <c r="AX228" s="13" t="s">
        <v>75</v>
      </c>
      <c r="AY228" s="245" t="s">
        <v>170</v>
      </c>
    </row>
    <row r="229" s="14" customFormat="1">
      <c r="A229" s="14"/>
      <c r="B229" s="246"/>
      <c r="C229" s="247"/>
      <c r="D229" s="229" t="s">
        <v>183</v>
      </c>
      <c r="E229" s="248" t="s">
        <v>19</v>
      </c>
      <c r="F229" s="249" t="s">
        <v>5715</v>
      </c>
      <c r="G229" s="247"/>
      <c r="H229" s="250">
        <v>-5.8399999999999999</v>
      </c>
      <c r="I229" s="251"/>
      <c r="J229" s="247"/>
      <c r="K229" s="247"/>
      <c r="L229" s="252"/>
      <c r="M229" s="253"/>
      <c r="N229" s="254"/>
      <c r="O229" s="254"/>
      <c r="P229" s="254"/>
      <c r="Q229" s="254"/>
      <c r="R229" s="254"/>
      <c r="S229" s="254"/>
      <c r="T229" s="255"/>
      <c r="U229" s="14"/>
      <c r="V229" s="14"/>
      <c r="W229" s="14"/>
      <c r="X229" s="14"/>
      <c r="Y229" s="14"/>
      <c r="Z229" s="14"/>
      <c r="AA229" s="14"/>
      <c r="AB229" s="14"/>
      <c r="AC229" s="14"/>
      <c r="AD229" s="14"/>
      <c r="AE229" s="14"/>
      <c r="AT229" s="256" t="s">
        <v>183</v>
      </c>
      <c r="AU229" s="256" t="s">
        <v>84</v>
      </c>
      <c r="AV229" s="14" t="s">
        <v>84</v>
      </c>
      <c r="AW229" s="14" t="s">
        <v>37</v>
      </c>
      <c r="AX229" s="14" t="s">
        <v>75</v>
      </c>
      <c r="AY229" s="256" t="s">
        <v>170</v>
      </c>
    </row>
    <row r="230" s="14" customFormat="1">
      <c r="A230" s="14"/>
      <c r="B230" s="246"/>
      <c r="C230" s="247"/>
      <c r="D230" s="229" t="s">
        <v>183</v>
      </c>
      <c r="E230" s="248" t="s">
        <v>19</v>
      </c>
      <c r="F230" s="249" t="s">
        <v>5716</v>
      </c>
      <c r="G230" s="247"/>
      <c r="H230" s="250">
        <v>-5.7069999999999999</v>
      </c>
      <c r="I230" s="251"/>
      <c r="J230" s="247"/>
      <c r="K230" s="247"/>
      <c r="L230" s="252"/>
      <c r="M230" s="253"/>
      <c r="N230" s="254"/>
      <c r="O230" s="254"/>
      <c r="P230" s="254"/>
      <c r="Q230" s="254"/>
      <c r="R230" s="254"/>
      <c r="S230" s="254"/>
      <c r="T230" s="255"/>
      <c r="U230" s="14"/>
      <c r="V230" s="14"/>
      <c r="W230" s="14"/>
      <c r="X230" s="14"/>
      <c r="Y230" s="14"/>
      <c r="Z230" s="14"/>
      <c r="AA230" s="14"/>
      <c r="AB230" s="14"/>
      <c r="AC230" s="14"/>
      <c r="AD230" s="14"/>
      <c r="AE230" s="14"/>
      <c r="AT230" s="256" t="s">
        <v>183</v>
      </c>
      <c r="AU230" s="256" t="s">
        <v>84</v>
      </c>
      <c r="AV230" s="14" t="s">
        <v>84</v>
      </c>
      <c r="AW230" s="14" t="s">
        <v>37</v>
      </c>
      <c r="AX230" s="14" t="s">
        <v>75</v>
      </c>
      <c r="AY230" s="256" t="s">
        <v>170</v>
      </c>
    </row>
    <row r="231" s="14" customFormat="1">
      <c r="A231" s="14"/>
      <c r="B231" s="246"/>
      <c r="C231" s="247"/>
      <c r="D231" s="229" t="s">
        <v>183</v>
      </c>
      <c r="E231" s="248" t="s">
        <v>19</v>
      </c>
      <c r="F231" s="249" t="s">
        <v>5717</v>
      </c>
      <c r="G231" s="247"/>
      <c r="H231" s="250">
        <v>-5.8399999999999999</v>
      </c>
      <c r="I231" s="251"/>
      <c r="J231" s="247"/>
      <c r="K231" s="247"/>
      <c r="L231" s="252"/>
      <c r="M231" s="253"/>
      <c r="N231" s="254"/>
      <c r="O231" s="254"/>
      <c r="P231" s="254"/>
      <c r="Q231" s="254"/>
      <c r="R231" s="254"/>
      <c r="S231" s="254"/>
      <c r="T231" s="255"/>
      <c r="U231" s="14"/>
      <c r="V231" s="14"/>
      <c r="W231" s="14"/>
      <c r="X231" s="14"/>
      <c r="Y231" s="14"/>
      <c r="Z231" s="14"/>
      <c r="AA231" s="14"/>
      <c r="AB231" s="14"/>
      <c r="AC231" s="14"/>
      <c r="AD231" s="14"/>
      <c r="AE231" s="14"/>
      <c r="AT231" s="256" t="s">
        <v>183</v>
      </c>
      <c r="AU231" s="256" t="s">
        <v>84</v>
      </c>
      <c r="AV231" s="14" t="s">
        <v>84</v>
      </c>
      <c r="AW231" s="14" t="s">
        <v>37</v>
      </c>
      <c r="AX231" s="14" t="s">
        <v>75</v>
      </c>
      <c r="AY231" s="256" t="s">
        <v>170</v>
      </c>
    </row>
    <row r="232" s="15" customFormat="1">
      <c r="A232" s="15"/>
      <c r="B232" s="257"/>
      <c r="C232" s="258"/>
      <c r="D232" s="229" t="s">
        <v>183</v>
      </c>
      <c r="E232" s="259" t="s">
        <v>5576</v>
      </c>
      <c r="F232" s="260" t="s">
        <v>186</v>
      </c>
      <c r="G232" s="258"/>
      <c r="H232" s="261">
        <v>233.61699999999999</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183</v>
      </c>
      <c r="AU232" s="267" t="s">
        <v>84</v>
      </c>
      <c r="AV232" s="15" t="s">
        <v>177</v>
      </c>
      <c r="AW232" s="15" t="s">
        <v>37</v>
      </c>
      <c r="AX232" s="15" t="s">
        <v>82</v>
      </c>
      <c r="AY232" s="267" t="s">
        <v>170</v>
      </c>
    </row>
    <row r="233" s="2" customFormat="1" ht="24.15" customHeight="1">
      <c r="A233" s="41"/>
      <c r="B233" s="42"/>
      <c r="C233" s="216" t="s">
        <v>331</v>
      </c>
      <c r="D233" s="216" t="s">
        <v>172</v>
      </c>
      <c r="E233" s="217" t="s">
        <v>5718</v>
      </c>
      <c r="F233" s="218" t="s">
        <v>5719</v>
      </c>
      <c r="G233" s="219" t="s">
        <v>175</v>
      </c>
      <c r="H233" s="220">
        <v>54.5</v>
      </c>
      <c r="I233" s="221"/>
      <c r="J233" s="222">
        <f>ROUND(I233*H233,2)</f>
        <v>0</v>
      </c>
      <c r="K233" s="218" t="s">
        <v>176</v>
      </c>
      <c r="L233" s="47"/>
      <c r="M233" s="223" t="s">
        <v>19</v>
      </c>
      <c r="N233" s="224" t="s">
        <v>46</v>
      </c>
      <c r="O233" s="87"/>
      <c r="P233" s="225">
        <f>O233*H233</f>
        <v>0</v>
      </c>
      <c r="Q233" s="225">
        <v>0</v>
      </c>
      <c r="R233" s="225">
        <f>Q233*H233</f>
        <v>0</v>
      </c>
      <c r="S233" s="225">
        <v>0</v>
      </c>
      <c r="T233" s="226">
        <f>S233*H233</f>
        <v>0</v>
      </c>
      <c r="U233" s="41"/>
      <c r="V233" s="41"/>
      <c r="W233" s="41"/>
      <c r="X233" s="41"/>
      <c r="Y233" s="41"/>
      <c r="Z233" s="41"/>
      <c r="AA233" s="41"/>
      <c r="AB233" s="41"/>
      <c r="AC233" s="41"/>
      <c r="AD233" s="41"/>
      <c r="AE233" s="41"/>
      <c r="AR233" s="227" t="s">
        <v>177</v>
      </c>
      <c r="AT233" s="227" t="s">
        <v>172</v>
      </c>
      <c r="AU233" s="227" t="s">
        <v>84</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177</v>
      </c>
      <c r="BM233" s="227" t="s">
        <v>5720</v>
      </c>
    </row>
    <row r="234" s="2" customFormat="1">
      <c r="A234" s="41"/>
      <c r="B234" s="42"/>
      <c r="C234" s="43"/>
      <c r="D234" s="229" t="s">
        <v>179</v>
      </c>
      <c r="E234" s="43"/>
      <c r="F234" s="230" t="s">
        <v>5721</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179</v>
      </c>
      <c r="AU234" s="20" t="s">
        <v>84</v>
      </c>
    </row>
    <row r="235" s="2" customFormat="1">
      <c r="A235" s="41"/>
      <c r="B235" s="42"/>
      <c r="C235" s="43"/>
      <c r="D235" s="234" t="s">
        <v>181</v>
      </c>
      <c r="E235" s="43"/>
      <c r="F235" s="235" t="s">
        <v>5722</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181</v>
      </c>
      <c r="AU235" s="20" t="s">
        <v>84</v>
      </c>
    </row>
    <row r="236" s="2" customFormat="1" ht="16.5" customHeight="1">
      <c r="A236" s="41"/>
      <c r="B236" s="42"/>
      <c r="C236" s="216" t="s">
        <v>337</v>
      </c>
      <c r="D236" s="216" t="s">
        <v>172</v>
      </c>
      <c r="E236" s="217" t="s">
        <v>5723</v>
      </c>
      <c r="F236" s="218" t="s">
        <v>5724</v>
      </c>
      <c r="G236" s="219" t="s">
        <v>175</v>
      </c>
      <c r="H236" s="220">
        <v>54.5</v>
      </c>
      <c r="I236" s="221"/>
      <c r="J236" s="222">
        <f>ROUND(I236*H236,2)</f>
        <v>0</v>
      </c>
      <c r="K236" s="218" t="s">
        <v>176</v>
      </c>
      <c r="L236" s="47"/>
      <c r="M236" s="223" t="s">
        <v>19</v>
      </c>
      <c r="N236" s="224" t="s">
        <v>46</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177</v>
      </c>
      <c r="AT236" s="227" t="s">
        <v>172</v>
      </c>
      <c r="AU236" s="227" t="s">
        <v>84</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5725</v>
      </c>
    </row>
    <row r="237" s="2" customFormat="1">
      <c r="A237" s="41"/>
      <c r="B237" s="42"/>
      <c r="C237" s="43"/>
      <c r="D237" s="229" t="s">
        <v>179</v>
      </c>
      <c r="E237" s="43"/>
      <c r="F237" s="230" t="s">
        <v>5726</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179</v>
      </c>
      <c r="AU237" s="20" t="s">
        <v>84</v>
      </c>
    </row>
    <row r="238" s="2" customFormat="1">
      <c r="A238" s="41"/>
      <c r="B238" s="42"/>
      <c r="C238" s="43"/>
      <c r="D238" s="234" t="s">
        <v>181</v>
      </c>
      <c r="E238" s="43"/>
      <c r="F238" s="235" t="s">
        <v>5727</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181</v>
      </c>
      <c r="AU238" s="20" t="s">
        <v>84</v>
      </c>
    </row>
    <row r="239" s="2" customFormat="1" ht="16.5" customHeight="1">
      <c r="A239" s="41"/>
      <c r="B239" s="42"/>
      <c r="C239" s="216" t="s">
        <v>344</v>
      </c>
      <c r="D239" s="216" t="s">
        <v>172</v>
      </c>
      <c r="E239" s="217" t="s">
        <v>5728</v>
      </c>
      <c r="F239" s="218" t="s">
        <v>5729</v>
      </c>
      <c r="G239" s="219" t="s">
        <v>175</v>
      </c>
      <c r="H239" s="220">
        <v>54.5</v>
      </c>
      <c r="I239" s="221"/>
      <c r="J239" s="222">
        <f>ROUND(I239*H239,2)</f>
        <v>0</v>
      </c>
      <c r="K239" s="218" t="s">
        <v>176</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5730</v>
      </c>
    </row>
    <row r="240" s="2" customFormat="1">
      <c r="A240" s="41"/>
      <c r="B240" s="42"/>
      <c r="C240" s="43"/>
      <c r="D240" s="229" t="s">
        <v>179</v>
      </c>
      <c r="E240" s="43"/>
      <c r="F240" s="230" t="s">
        <v>5731</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84</v>
      </c>
    </row>
    <row r="241" s="2" customFormat="1">
      <c r="A241" s="41"/>
      <c r="B241" s="42"/>
      <c r="C241" s="43"/>
      <c r="D241" s="234" t="s">
        <v>181</v>
      </c>
      <c r="E241" s="43"/>
      <c r="F241" s="235" t="s">
        <v>5732</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181</v>
      </c>
      <c r="AU241" s="20" t="s">
        <v>84</v>
      </c>
    </row>
    <row r="242" s="13" customFormat="1">
      <c r="A242" s="13"/>
      <c r="B242" s="236"/>
      <c r="C242" s="237"/>
      <c r="D242" s="229" t="s">
        <v>183</v>
      </c>
      <c r="E242" s="238" t="s">
        <v>19</v>
      </c>
      <c r="F242" s="239" t="s">
        <v>5733</v>
      </c>
      <c r="G242" s="237"/>
      <c r="H242" s="238" t="s">
        <v>19</v>
      </c>
      <c r="I242" s="240"/>
      <c r="J242" s="237"/>
      <c r="K242" s="237"/>
      <c r="L242" s="241"/>
      <c r="M242" s="242"/>
      <c r="N242" s="243"/>
      <c r="O242" s="243"/>
      <c r="P242" s="243"/>
      <c r="Q242" s="243"/>
      <c r="R242" s="243"/>
      <c r="S242" s="243"/>
      <c r="T242" s="244"/>
      <c r="U242" s="13"/>
      <c r="V242" s="13"/>
      <c r="W242" s="13"/>
      <c r="X242" s="13"/>
      <c r="Y242" s="13"/>
      <c r="Z242" s="13"/>
      <c r="AA242" s="13"/>
      <c r="AB242" s="13"/>
      <c r="AC242" s="13"/>
      <c r="AD242" s="13"/>
      <c r="AE242" s="13"/>
      <c r="AT242" s="245" t="s">
        <v>183</v>
      </c>
      <c r="AU242" s="245" t="s">
        <v>84</v>
      </c>
      <c r="AV242" s="13" t="s">
        <v>82</v>
      </c>
      <c r="AW242" s="13" t="s">
        <v>37</v>
      </c>
      <c r="AX242" s="13" t="s">
        <v>75</v>
      </c>
      <c r="AY242" s="245" t="s">
        <v>170</v>
      </c>
    </row>
    <row r="243" s="14" customFormat="1">
      <c r="A243" s="14"/>
      <c r="B243" s="246"/>
      <c r="C243" s="247"/>
      <c r="D243" s="229" t="s">
        <v>183</v>
      </c>
      <c r="E243" s="248" t="s">
        <v>19</v>
      </c>
      <c r="F243" s="249" t="s">
        <v>5616</v>
      </c>
      <c r="G243" s="247"/>
      <c r="H243" s="250">
        <v>54.5</v>
      </c>
      <c r="I243" s="251"/>
      <c r="J243" s="247"/>
      <c r="K243" s="247"/>
      <c r="L243" s="252"/>
      <c r="M243" s="253"/>
      <c r="N243" s="254"/>
      <c r="O243" s="254"/>
      <c r="P243" s="254"/>
      <c r="Q243" s="254"/>
      <c r="R243" s="254"/>
      <c r="S243" s="254"/>
      <c r="T243" s="255"/>
      <c r="U243" s="14"/>
      <c r="V243" s="14"/>
      <c r="W243" s="14"/>
      <c r="X243" s="14"/>
      <c r="Y243" s="14"/>
      <c r="Z243" s="14"/>
      <c r="AA243" s="14"/>
      <c r="AB243" s="14"/>
      <c r="AC243" s="14"/>
      <c r="AD243" s="14"/>
      <c r="AE243" s="14"/>
      <c r="AT243" s="256" t="s">
        <v>183</v>
      </c>
      <c r="AU243" s="256" t="s">
        <v>84</v>
      </c>
      <c r="AV243" s="14" t="s">
        <v>84</v>
      </c>
      <c r="AW243" s="14" t="s">
        <v>37</v>
      </c>
      <c r="AX243" s="14" t="s">
        <v>82</v>
      </c>
      <c r="AY243" s="256" t="s">
        <v>170</v>
      </c>
    </row>
    <row r="244" s="2" customFormat="1" ht="16.5" customHeight="1">
      <c r="A244" s="41"/>
      <c r="B244" s="42"/>
      <c r="C244" s="285" t="s">
        <v>350</v>
      </c>
      <c r="D244" s="285" t="s">
        <v>461</v>
      </c>
      <c r="E244" s="286" t="s">
        <v>5734</v>
      </c>
      <c r="F244" s="287" t="s">
        <v>5735</v>
      </c>
      <c r="G244" s="288" t="s">
        <v>509</v>
      </c>
      <c r="H244" s="289">
        <v>1.0900000000000001</v>
      </c>
      <c r="I244" s="290"/>
      <c r="J244" s="291">
        <f>ROUND(I244*H244,2)</f>
        <v>0</v>
      </c>
      <c r="K244" s="287" t="s">
        <v>176</v>
      </c>
      <c r="L244" s="292"/>
      <c r="M244" s="293" t="s">
        <v>19</v>
      </c>
      <c r="N244" s="294" t="s">
        <v>46</v>
      </c>
      <c r="O244" s="87"/>
      <c r="P244" s="225">
        <f>O244*H244</f>
        <v>0</v>
      </c>
      <c r="Q244" s="225">
        <v>0.001</v>
      </c>
      <c r="R244" s="225">
        <f>Q244*H244</f>
        <v>0.00109</v>
      </c>
      <c r="S244" s="225">
        <v>0</v>
      </c>
      <c r="T244" s="226">
        <f>S244*H244</f>
        <v>0</v>
      </c>
      <c r="U244" s="41"/>
      <c r="V244" s="41"/>
      <c r="W244" s="41"/>
      <c r="X244" s="41"/>
      <c r="Y244" s="41"/>
      <c r="Z244" s="41"/>
      <c r="AA244" s="41"/>
      <c r="AB244" s="41"/>
      <c r="AC244" s="41"/>
      <c r="AD244" s="41"/>
      <c r="AE244" s="41"/>
      <c r="AR244" s="227" t="s">
        <v>234</v>
      </c>
      <c r="AT244" s="227" t="s">
        <v>461</v>
      </c>
      <c r="AU244" s="227" t="s">
        <v>84</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177</v>
      </c>
      <c r="BM244" s="227" t="s">
        <v>5736</v>
      </c>
    </row>
    <row r="245" s="2" customFormat="1">
      <c r="A245" s="41"/>
      <c r="B245" s="42"/>
      <c r="C245" s="43"/>
      <c r="D245" s="229" t="s">
        <v>179</v>
      </c>
      <c r="E245" s="43"/>
      <c r="F245" s="230" t="s">
        <v>5735</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179</v>
      </c>
      <c r="AU245" s="20" t="s">
        <v>84</v>
      </c>
    </row>
    <row r="246" s="14" customFormat="1">
      <c r="A246" s="14"/>
      <c r="B246" s="246"/>
      <c r="C246" s="247"/>
      <c r="D246" s="229" t="s">
        <v>183</v>
      </c>
      <c r="E246" s="247"/>
      <c r="F246" s="249" t="s">
        <v>5737</v>
      </c>
      <c r="G246" s="247"/>
      <c r="H246" s="250">
        <v>1.0900000000000001</v>
      </c>
      <c r="I246" s="251"/>
      <c r="J246" s="247"/>
      <c r="K246" s="247"/>
      <c r="L246" s="252"/>
      <c r="M246" s="253"/>
      <c r="N246" s="254"/>
      <c r="O246" s="254"/>
      <c r="P246" s="254"/>
      <c r="Q246" s="254"/>
      <c r="R246" s="254"/>
      <c r="S246" s="254"/>
      <c r="T246" s="255"/>
      <c r="U246" s="14"/>
      <c r="V246" s="14"/>
      <c r="W246" s="14"/>
      <c r="X246" s="14"/>
      <c r="Y246" s="14"/>
      <c r="Z246" s="14"/>
      <c r="AA246" s="14"/>
      <c r="AB246" s="14"/>
      <c r="AC246" s="14"/>
      <c r="AD246" s="14"/>
      <c r="AE246" s="14"/>
      <c r="AT246" s="256" t="s">
        <v>183</v>
      </c>
      <c r="AU246" s="256" t="s">
        <v>84</v>
      </c>
      <c r="AV246" s="14" t="s">
        <v>84</v>
      </c>
      <c r="AW246" s="14" t="s">
        <v>4</v>
      </c>
      <c r="AX246" s="14" t="s">
        <v>82</v>
      </c>
      <c r="AY246" s="256" t="s">
        <v>170</v>
      </c>
    </row>
    <row r="247" s="2" customFormat="1" ht="21.75" customHeight="1">
      <c r="A247" s="41"/>
      <c r="B247" s="42"/>
      <c r="C247" s="216" t="s">
        <v>356</v>
      </c>
      <c r="D247" s="216" t="s">
        <v>172</v>
      </c>
      <c r="E247" s="217" t="s">
        <v>5738</v>
      </c>
      <c r="F247" s="218" t="s">
        <v>5739</v>
      </c>
      <c r="G247" s="219" t="s">
        <v>175</v>
      </c>
      <c r="H247" s="220">
        <v>54.5</v>
      </c>
      <c r="I247" s="221"/>
      <c r="J247" s="222">
        <f>ROUND(I247*H247,2)</f>
        <v>0</v>
      </c>
      <c r="K247" s="218" t="s">
        <v>176</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84</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5740</v>
      </c>
    </row>
    <row r="248" s="2" customFormat="1">
      <c r="A248" s="41"/>
      <c r="B248" s="42"/>
      <c r="C248" s="43"/>
      <c r="D248" s="229" t="s">
        <v>179</v>
      </c>
      <c r="E248" s="43"/>
      <c r="F248" s="230" t="s">
        <v>5741</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179</v>
      </c>
      <c r="AU248" s="20" t="s">
        <v>84</v>
      </c>
    </row>
    <row r="249" s="2" customFormat="1">
      <c r="A249" s="41"/>
      <c r="B249" s="42"/>
      <c r="C249" s="43"/>
      <c r="D249" s="234" t="s">
        <v>181</v>
      </c>
      <c r="E249" s="43"/>
      <c r="F249" s="235" t="s">
        <v>5742</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181</v>
      </c>
      <c r="AU249" s="20" t="s">
        <v>84</v>
      </c>
    </row>
    <row r="250" s="2" customFormat="1" ht="16.5" customHeight="1">
      <c r="A250" s="41"/>
      <c r="B250" s="42"/>
      <c r="C250" s="285" t="s">
        <v>363</v>
      </c>
      <c r="D250" s="285" t="s">
        <v>461</v>
      </c>
      <c r="E250" s="286" t="s">
        <v>5743</v>
      </c>
      <c r="F250" s="287" t="s">
        <v>5744</v>
      </c>
      <c r="G250" s="288" t="s">
        <v>219</v>
      </c>
      <c r="H250" s="289">
        <v>2.7799999999999998</v>
      </c>
      <c r="I250" s="290"/>
      <c r="J250" s="291">
        <f>ROUND(I250*H250,2)</f>
        <v>0</v>
      </c>
      <c r="K250" s="287" t="s">
        <v>176</v>
      </c>
      <c r="L250" s="292"/>
      <c r="M250" s="293" t="s">
        <v>19</v>
      </c>
      <c r="N250" s="294" t="s">
        <v>46</v>
      </c>
      <c r="O250" s="87"/>
      <c r="P250" s="225">
        <f>O250*H250</f>
        <v>0</v>
      </c>
      <c r="Q250" s="225">
        <v>0.20999999999999999</v>
      </c>
      <c r="R250" s="225">
        <f>Q250*H250</f>
        <v>0.58379999999999999</v>
      </c>
      <c r="S250" s="225">
        <v>0</v>
      </c>
      <c r="T250" s="226">
        <f>S250*H250</f>
        <v>0</v>
      </c>
      <c r="U250" s="41"/>
      <c r="V250" s="41"/>
      <c r="W250" s="41"/>
      <c r="X250" s="41"/>
      <c r="Y250" s="41"/>
      <c r="Z250" s="41"/>
      <c r="AA250" s="41"/>
      <c r="AB250" s="41"/>
      <c r="AC250" s="41"/>
      <c r="AD250" s="41"/>
      <c r="AE250" s="41"/>
      <c r="AR250" s="227" t="s">
        <v>234</v>
      </c>
      <c r="AT250" s="227" t="s">
        <v>461</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5745</v>
      </c>
    </row>
    <row r="251" s="2" customFormat="1">
      <c r="A251" s="41"/>
      <c r="B251" s="42"/>
      <c r="C251" s="43"/>
      <c r="D251" s="229" t="s">
        <v>179</v>
      </c>
      <c r="E251" s="43"/>
      <c r="F251" s="230" t="s">
        <v>5744</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14" customFormat="1">
      <c r="A252" s="14"/>
      <c r="B252" s="246"/>
      <c r="C252" s="247"/>
      <c r="D252" s="229" t="s">
        <v>183</v>
      </c>
      <c r="E252" s="247"/>
      <c r="F252" s="249" t="s">
        <v>5746</v>
      </c>
      <c r="G252" s="247"/>
      <c r="H252" s="250">
        <v>2.7799999999999998</v>
      </c>
      <c r="I252" s="251"/>
      <c r="J252" s="247"/>
      <c r="K252" s="247"/>
      <c r="L252" s="252"/>
      <c r="M252" s="253"/>
      <c r="N252" s="254"/>
      <c r="O252" s="254"/>
      <c r="P252" s="254"/>
      <c r="Q252" s="254"/>
      <c r="R252" s="254"/>
      <c r="S252" s="254"/>
      <c r="T252" s="255"/>
      <c r="U252" s="14"/>
      <c r="V252" s="14"/>
      <c r="W252" s="14"/>
      <c r="X252" s="14"/>
      <c r="Y252" s="14"/>
      <c r="Z252" s="14"/>
      <c r="AA252" s="14"/>
      <c r="AB252" s="14"/>
      <c r="AC252" s="14"/>
      <c r="AD252" s="14"/>
      <c r="AE252" s="14"/>
      <c r="AT252" s="256" t="s">
        <v>183</v>
      </c>
      <c r="AU252" s="256" t="s">
        <v>84</v>
      </c>
      <c r="AV252" s="14" t="s">
        <v>84</v>
      </c>
      <c r="AW252" s="14" t="s">
        <v>4</v>
      </c>
      <c r="AX252" s="14" t="s">
        <v>82</v>
      </c>
      <c r="AY252" s="256" t="s">
        <v>170</v>
      </c>
    </row>
    <row r="253" s="12" customFormat="1" ht="22.8" customHeight="1">
      <c r="A253" s="12"/>
      <c r="B253" s="200"/>
      <c r="C253" s="201"/>
      <c r="D253" s="202" t="s">
        <v>74</v>
      </c>
      <c r="E253" s="214" t="s">
        <v>177</v>
      </c>
      <c r="F253" s="214" t="s">
        <v>983</v>
      </c>
      <c r="G253" s="201"/>
      <c r="H253" s="201"/>
      <c r="I253" s="204"/>
      <c r="J253" s="215">
        <f>BK253</f>
        <v>0</v>
      </c>
      <c r="K253" s="201"/>
      <c r="L253" s="206"/>
      <c r="M253" s="207"/>
      <c r="N253" s="208"/>
      <c r="O253" s="208"/>
      <c r="P253" s="209">
        <f>SUM(P254:P277)</f>
        <v>0</v>
      </c>
      <c r="Q253" s="208"/>
      <c r="R253" s="209">
        <f>SUM(R254:R277)</f>
        <v>0.53768000000000005</v>
      </c>
      <c r="S253" s="208"/>
      <c r="T253" s="210">
        <f>SUM(T254:T277)</f>
        <v>0</v>
      </c>
      <c r="U253" s="12"/>
      <c r="V253" s="12"/>
      <c r="W253" s="12"/>
      <c r="X253" s="12"/>
      <c r="Y253" s="12"/>
      <c r="Z253" s="12"/>
      <c r="AA253" s="12"/>
      <c r="AB253" s="12"/>
      <c r="AC253" s="12"/>
      <c r="AD253" s="12"/>
      <c r="AE253" s="12"/>
      <c r="AR253" s="211" t="s">
        <v>82</v>
      </c>
      <c r="AT253" s="212" t="s">
        <v>74</v>
      </c>
      <c r="AU253" s="212" t="s">
        <v>82</v>
      </c>
      <c r="AY253" s="211" t="s">
        <v>170</v>
      </c>
      <c r="BK253" s="213">
        <f>SUM(BK254:BK277)</f>
        <v>0</v>
      </c>
    </row>
    <row r="254" s="2" customFormat="1" ht="16.5" customHeight="1">
      <c r="A254" s="41"/>
      <c r="B254" s="42"/>
      <c r="C254" s="216" t="s">
        <v>370</v>
      </c>
      <c r="D254" s="216" t="s">
        <v>172</v>
      </c>
      <c r="E254" s="217" t="s">
        <v>5448</v>
      </c>
      <c r="F254" s="218" t="s">
        <v>5449</v>
      </c>
      <c r="G254" s="219" t="s">
        <v>175</v>
      </c>
      <c r="H254" s="220">
        <v>44.200000000000003</v>
      </c>
      <c r="I254" s="221"/>
      <c r="J254" s="222">
        <f>ROUND(I254*H254,2)</f>
        <v>0</v>
      </c>
      <c r="K254" s="218" t="s">
        <v>176</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84</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5747</v>
      </c>
    </row>
    <row r="255" s="2" customFormat="1">
      <c r="A255" s="41"/>
      <c r="B255" s="42"/>
      <c r="C255" s="43"/>
      <c r="D255" s="229" t="s">
        <v>179</v>
      </c>
      <c r="E255" s="43"/>
      <c r="F255" s="230" t="s">
        <v>5451</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84</v>
      </c>
    </row>
    <row r="256" s="2" customFormat="1">
      <c r="A256" s="41"/>
      <c r="B256" s="42"/>
      <c r="C256" s="43"/>
      <c r="D256" s="234" t="s">
        <v>181</v>
      </c>
      <c r="E256" s="43"/>
      <c r="F256" s="235" t="s">
        <v>5452</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181</v>
      </c>
      <c r="AU256" s="20" t="s">
        <v>84</v>
      </c>
    </row>
    <row r="257" s="14" customFormat="1">
      <c r="A257" s="14"/>
      <c r="B257" s="246"/>
      <c r="C257" s="247"/>
      <c r="D257" s="229" t="s">
        <v>183</v>
      </c>
      <c r="E257" s="248" t="s">
        <v>19</v>
      </c>
      <c r="F257" s="249" t="s">
        <v>5748</v>
      </c>
      <c r="G257" s="247"/>
      <c r="H257" s="250">
        <v>22.100000000000001</v>
      </c>
      <c r="I257" s="251"/>
      <c r="J257" s="247"/>
      <c r="K257" s="247"/>
      <c r="L257" s="252"/>
      <c r="M257" s="253"/>
      <c r="N257" s="254"/>
      <c r="O257" s="254"/>
      <c r="P257" s="254"/>
      <c r="Q257" s="254"/>
      <c r="R257" s="254"/>
      <c r="S257" s="254"/>
      <c r="T257" s="255"/>
      <c r="U257" s="14"/>
      <c r="V257" s="14"/>
      <c r="W257" s="14"/>
      <c r="X257" s="14"/>
      <c r="Y257" s="14"/>
      <c r="Z257" s="14"/>
      <c r="AA257" s="14"/>
      <c r="AB257" s="14"/>
      <c r="AC257" s="14"/>
      <c r="AD257" s="14"/>
      <c r="AE257" s="14"/>
      <c r="AT257" s="256" t="s">
        <v>183</v>
      </c>
      <c r="AU257" s="256" t="s">
        <v>84</v>
      </c>
      <c r="AV257" s="14" t="s">
        <v>84</v>
      </c>
      <c r="AW257" s="14" t="s">
        <v>37</v>
      </c>
      <c r="AX257" s="14" t="s">
        <v>82</v>
      </c>
      <c r="AY257" s="256" t="s">
        <v>170</v>
      </c>
    </row>
    <row r="258" s="14" customFormat="1">
      <c r="A258" s="14"/>
      <c r="B258" s="246"/>
      <c r="C258" s="247"/>
      <c r="D258" s="229" t="s">
        <v>183</v>
      </c>
      <c r="E258" s="247"/>
      <c r="F258" s="249" t="s">
        <v>5749</v>
      </c>
      <c r="G258" s="247"/>
      <c r="H258" s="250">
        <v>44.200000000000003</v>
      </c>
      <c r="I258" s="251"/>
      <c r="J258" s="247"/>
      <c r="K258" s="247"/>
      <c r="L258" s="252"/>
      <c r="M258" s="253"/>
      <c r="N258" s="254"/>
      <c r="O258" s="254"/>
      <c r="P258" s="254"/>
      <c r="Q258" s="254"/>
      <c r="R258" s="254"/>
      <c r="S258" s="254"/>
      <c r="T258" s="255"/>
      <c r="U258" s="14"/>
      <c r="V258" s="14"/>
      <c r="W258" s="14"/>
      <c r="X258" s="14"/>
      <c r="Y258" s="14"/>
      <c r="Z258" s="14"/>
      <c r="AA258" s="14"/>
      <c r="AB258" s="14"/>
      <c r="AC258" s="14"/>
      <c r="AD258" s="14"/>
      <c r="AE258" s="14"/>
      <c r="AT258" s="256" t="s">
        <v>183</v>
      </c>
      <c r="AU258" s="256" t="s">
        <v>84</v>
      </c>
      <c r="AV258" s="14" t="s">
        <v>84</v>
      </c>
      <c r="AW258" s="14" t="s">
        <v>4</v>
      </c>
      <c r="AX258" s="14" t="s">
        <v>82</v>
      </c>
      <c r="AY258" s="256" t="s">
        <v>170</v>
      </c>
    </row>
    <row r="259" s="2" customFormat="1" ht="16.5" customHeight="1">
      <c r="A259" s="41"/>
      <c r="B259" s="42"/>
      <c r="C259" s="216" t="s">
        <v>377</v>
      </c>
      <c r="D259" s="216" t="s">
        <v>172</v>
      </c>
      <c r="E259" s="217" t="s">
        <v>5750</v>
      </c>
      <c r="F259" s="218" t="s">
        <v>5751</v>
      </c>
      <c r="G259" s="219" t="s">
        <v>266</v>
      </c>
      <c r="H259" s="220">
        <v>4</v>
      </c>
      <c r="I259" s="221"/>
      <c r="J259" s="222">
        <f>ROUND(I259*H259,2)</f>
        <v>0</v>
      </c>
      <c r="K259" s="218" t="s">
        <v>176</v>
      </c>
      <c r="L259" s="47"/>
      <c r="M259" s="223" t="s">
        <v>19</v>
      </c>
      <c r="N259" s="224" t="s">
        <v>46</v>
      </c>
      <c r="O259" s="87"/>
      <c r="P259" s="225">
        <f>O259*H259</f>
        <v>0</v>
      </c>
      <c r="Q259" s="225">
        <v>0.087419999999999998</v>
      </c>
      <c r="R259" s="225">
        <f>Q259*H259</f>
        <v>0.34967999999999999</v>
      </c>
      <c r="S259" s="225">
        <v>0</v>
      </c>
      <c r="T259" s="226">
        <f>S259*H259</f>
        <v>0</v>
      </c>
      <c r="U259" s="41"/>
      <c r="V259" s="41"/>
      <c r="W259" s="41"/>
      <c r="X259" s="41"/>
      <c r="Y259" s="41"/>
      <c r="Z259" s="41"/>
      <c r="AA259" s="41"/>
      <c r="AB259" s="41"/>
      <c r="AC259" s="41"/>
      <c r="AD259" s="41"/>
      <c r="AE259" s="41"/>
      <c r="AR259" s="227" t="s">
        <v>177</v>
      </c>
      <c r="AT259" s="227" t="s">
        <v>172</v>
      </c>
      <c r="AU259" s="227" t="s">
        <v>84</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5752</v>
      </c>
    </row>
    <row r="260" s="2" customFormat="1">
      <c r="A260" s="41"/>
      <c r="B260" s="42"/>
      <c r="C260" s="43"/>
      <c r="D260" s="229" t="s">
        <v>179</v>
      </c>
      <c r="E260" s="43"/>
      <c r="F260" s="230" t="s">
        <v>5753</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179</v>
      </c>
      <c r="AU260" s="20" t="s">
        <v>84</v>
      </c>
    </row>
    <row r="261" s="2" customFormat="1">
      <c r="A261" s="41"/>
      <c r="B261" s="42"/>
      <c r="C261" s="43"/>
      <c r="D261" s="234" t="s">
        <v>181</v>
      </c>
      <c r="E261" s="43"/>
      <c r="F261" s="235" t="s">
        <v>5754</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181</v>
      </c>
      <c r="AU261" s="20" t="s">
        <v>84</v>
      </c>
    </row>
    <row r="262" s="2" customFormat="1" ht="16.5" customHeight="1">
      <c r="A262" s="41"/>
      <c r="B262" s="42"/>
      <c r="C262" s="285" t="s">
        <v>629</v>
      </c>
      <c r="D262" s="285" t="s">
        <v>461</v>
      </c>
      <c r="E262" s="286" t="s">
        <v>5755</v>
      </c>
      <c r="F262" s="287" t="s">
        <v>5756</v>
      </c>
      <c r="G262" s="288" t="s">
        <v>266</v>
      </c>
      <c r="H262" s="289">
        <v>2</v>
      </c>
      <c r="I262" s="290"/>
      <c r="J262" s="291">
        <f>ROUND(I262*H262,2)</f>
        <v>0</v>
      </c>
      <c r="K262" s="287" t="s">
        <v>176</v>
      </c>
      <c r="L262" s="292"/>
      <c r="M262" s="293" t="s">
        <v>19</v>
      </c>
      <c r="N262" s="294" t="s">
        <v>46</v>
      </c>
      <c r="O262" s="87"/>
      <c r="P262" s="225">
        <f>O262*H262</f>
        <v>0</v>
      </c>
      <c r="Q262" s="225">
        <v>0.041000000000000002</v>
      </c>
      <c r="R262" s="225">
        <f>Q262*H262</f>
        <v>0.082000000000000003</v>
      </c>
      <c r="S262" s="225">
        <v>0</v>
      </c>
      <c r="T262" s="226">
        <f>S262*H262</f>
        <v>0</v>
      </c>
      <c r="U262" s="41"/>
      <c r="V262" s="41"/>
      <c r="W262" s="41"/>
      <c r="X262" s="41"/>
      <c r="Y262" s="41"/>
      <c r="Z262" s="41"/>
      <c r="AA262" s="41"/>
      <c r="AB262" s="41"/>
      <c r="AC262" s="41"/>
      <c r="AD262" s="41"/>
      <c r="AE262" s="41"/>
      <c r="AR262" s="227" t="s">
        <v>234</v>
      </c>
      <c r="AT262" s="227" t="s">
        <v>461</v>
      </c>
      <c r="AU262" s="227" t="s">
        <v>84</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177</v>
      </c>
      <c r="BM262" s="227" t="s">
        <v>5757</v>
      </c>
    </row>
    <row r="263" s="2" customFormat="1">
      <c r="A263" s="41"/>
      <c r="B263" s="42"/>
      <c r="C263" s="43"/>
      <c r="D263" s="229" t="s">
        <v>179</v>
      </c>
      <c r="E263" s="43"/>
      <c r="F263" s="230" t="s">
        <v>5756</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179</v>
      </c>
      <c r="AU263" s="20" t="s">
        <v>84</v>
      </c>
    </row>
    <row r="264" s="14" customFormat="1">
      <c r="A264" s="14"/>
      <c r="B264" s="246"/>
      <c r="C264" s="247"/>
      <c r="D264" s="229" t="s">
        <v>183</v>
      </c>
      <c r="E264" s="248" t="s">
        <v>19</v>
      </c>
      <c r="F264" s="249" t="s">
        <v>5758</v>
      </c>
      <c r="G264" s="247"/>
      <c r="H264" s="250">
        <v>1</v>
      </c>
      <c r="I264" s="251"/>
      <c r="J264" s="247"/>
      <c r="K264" s="247"/>
      <c r="L264" s="252"/>
      <c r="M264" s="253"/>
      <c r="N264" s="254"/>
      <c r="O264" s="254"/>
      <c r="P264" s="254"/>
      <c r="Q264" s="254"/>
      <c r="R264" s="254"/>
      <c r="S264" s="254"/>
      <c r="T264" s="255"/>
      <c r="U264" s="14"/>
      <c r="V264" s="14"/>
      <c r="W264" s="14"/>
      <c r="X264" s="14"/>
      <c r="Y264" s="14"/>
      <c r="Z264" s="14"/>
      <c r="AA264" s="14"/>
      <c r="AB264" s="14"/>
      <c r="AC264" s="14"/>
      <c r="AD264" s="14"/>
      <c r="AE264" s="14"/>
      <c r="AT264" s="256" t="s">
        <v>183</v>
      </c>
      <c r="AU264" s="256" t="s">
        <v>84</v>
      </c>
      <c r="AV264" s="14" t="s">
        <v>84</v>
      </c>
      <c r="AW264" s="14" t="s">
        <v>37</v>
      </c>
      <c r="AX264" s="14" t="s">
        <v>75</v>
      </c>
      <c r="AY264" s="256" t="s">
        <v>170</v>
      </c>
    </row>
    <row r="265" s="14" customFormat="1">
      <c r="A265" s="14"/>
      <c r="B265" s="246"/>
      <c r="C265" s="247"/>
      <c r="D265" s="229" t="s">
        <v>183</v>
      </c>
      <c r="E265" s="248" t="s">
        <v>19</v>
      </c>
      <c r="F265" s="249" t="s">
        <v>5759</v>
      </c>
      <c r="G265" s="247"/>
      <c r="H265" s="250">
        <v>1</v>
      </c>
      <c r="I265" s="251"/>
      <c r="J265" s="247"/>
      <c r="K265" s="247"/>
      <c r="L265" s="252"/>
      <c r="M265" s="253"/>
      <c r="N265" s="254"/>
      <c r="O265" s="254"/>
      <c r="P265" s="254"/>
      <c r="Q265" s="254"/>
      <c r="R265" s="254"/>
      <c r="S265" s="254"/>
      <c r="T265" s="255"/>
      <c r="U265" s="14"/>
      <c r="V265" s="14"/>
      <c r="W265" s="14"/>
      <c r="X265" s="14"/>
      <c r="Y265" s="14"/>
      <c r="Z265" s="14"/>
      <c r="AA265" s="14"/>
      <c r="AB265" s="14"/>
      <c r="AC265" s="14"/>
      <c r="AD265" s="14"/>
      <c r="AE265" s="14"/>
      <c r="AT265" s="256" t="s">
        <v>183</v>
      </c>
      <c r="AU265" s="256" t="s">
        <v>84</v>
      </c>
      <c r="AV265" s="14" t="s">
        <v>84</v>
      </c>
      <c r="AW265" s="14" t="s">
        <v>37</v>
      </c>
      <c r="AX265" s="14" t="s">
        <v>75</v>
      </c>
      <c r="AY265" s="256" t="s">
        <v>170</v>
      </c>
    </row>
    <row r="266" s="15" customFormat="1">
      <c r="A266" s="15"/>
      <c r="B266" s="257"/>
      <c r="C266" s="258"/>
      <c r="D266" s="229" t="s">
        <v>183</v>
      </c>
      <c r="E266" s="259" t="s">
        <v>19</v>
      </c>
      <c r="F266" s="260" t="s">
        <v>186</v>
      </c>
      <c r="G266" s="258"/>
      <c r="H266" s="261">
        <v>2</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183</v>
      </c>
      <c r="AU266" s="267" t="s">
        <v>84</v>
      </c>
      <c r="AV266" s="15" t="s">
        <v>177</v>
      </c>
      <c r="AW266" s="15" t="s">
        <v>37</v>
      </c>
      <c r="AX266" s="15" t="s">
        <v>82</v>
      </c>
      <c r="AY266" s="267" t="s">
        <v>170</v>
      </c>
    </row>
    <row r="267" s="2" customFormat="1" ht="16.5" customHeight="1">
      <c r="A267" s="41"/>
      <c r="B267" s="42"/>
      <c r="C267" s="285" t="s">
        <v>637</v>
      </c>
      <c r="D267" s="285" t="s">
        <v>461</v>
      </c>
      <c r="E267" s="286" t="s">
        <v>5760</v>
      </c>
      <c r="F267" s="287" t="s">
        <v>5761</v>
      </c>
      <c r="G267" s="288" t="s">
        <v>266</v>
      </c>
      <c r="H267" s="289">
        <v>2</v>
      </c>
      <c r="I267" s="290"/>
      <c r="J267" s="291">
        <f>ROUND(I267*H267,2)</f>
        <v>0</v>
      </c>
      <c r="K267" s="287" t="s">
        <v>176</v>
      </c>
      <c r="L267" s="292"/>
      <c r="M267" s="293" t="s">
        <v>19</v>
      </c>
      <c r="N267" s="294" t="s">
        <v>46</v>
      </c>
      <c r="O267" s="87"/>
      <c r="P267" s="225">
        <f>O267*H267</f>
        <v>0</v>
      </c>
      <c r="Q267" s="225">
        <v>0.052999999999999998</v>
      </c>
      <c r="R267" s="225">
        <f>Q267*H267</f>
        <v>0.106</v>
      </c>
      <c r="S267" s="225">
        <v>0</v>
      </c>
      <c r="T267" s="226">
        <f>S267*H267</f>
        <v>0</v>
      </c>
      <c r="U267" s="41"/>
      <c r="V267" s="41"/>
      <c r="W267" s="41"/>
      <c r="X267" s="41"/>
      <c r="Y267" s="41"/>
      <c r="Z267" s="41"/>
      <c r="AA267" s="41"/>
      <c r="AB267" s="41"/>
      <c r="AC267" s="41"/>
      <c r="AD267" s="41"/>
      <c r="AE267" s="41"/>
      <c r="AR267" s="227" t="s">
        <v>234</v>
      </c>
      <c r="AT267" s="227" t="s">
        <v>461</v>
      </c>
      <c r="AU267" s="227" t="s">
        <v>84</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177</v>
      </c>
      <c r="BM267" s="227" t="s">
        <v>5762</v>
      </c>
    </row>
    <row r="268" s="2" customFormat="1">
      <c r="A268" s="41"/>
      <c r="B268" s="42"/>
      <c r="C268" s="43"/>
      <c r="D268" s="229" t="s">
        <v>179</v>
      </c>
      <c r="E268" s="43"/>
      <c r="F268" s="230" t="s">
        <v>5761</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179</v>
      </c>
      <c r="AU268" s="20" t="s">
        <v>84</v>
      </c>
    </row>
    <row r="269" s="14" customFormat="1">
      <c r="A269" s="14"/>
      <c r="B269" s="246"/>
      <c r="C269" s="247"/>
      <c r="D269" s="229" t="s">
        <v>183</v>
      </c>
      <c r="E269" s="248" t="s">
        <v>19</v>
      </c>
      <c r="F269" s="249" t="s">
        <v>5763</v>
      </c>
      <c r="G269" s="247"/>
      <c r="H269" s="250">
        <v>1</v>
      </c>
      <c r="I269" s="251"/>
      <c r="J269" s="247"/>
      <c r="K269" s="247"/>
      <c r="L269" s="252"/>
      <c r="M269" s="253"/>
      <c r="N269" s="254"/>
      <c r="O269" s="254"/>
      <c r="P269" s="254"/>
      <c r="Q269" s="254"/>
      <c r="R269" s="254"/>
      <c r="S269" s="254"/>
      <c r="T269" s="255"/>
      <c r="U269" s="14"/>
      <c r="V269" s="14"/>
      <c r="W269" s="14"/>
      <c r="X269" s="14"/>
      <c r="Y269" s="14"/>
      <c r="Z269" s="14"/>
      <c r="AA269" s="14"/>
      <c r="AB269" s="14"/>
      <c r="AC269" s="14"/>
      <c r="AD269" s="14"/>
      <c r="AE269" s="14"/>
      <c r="AT269" s="256" t="s">
        <v>183</v>
      </c>
      <c r="AU269" s="256" t="s">
        <v>84</v>
      </c>
      <c r="AV269" s="14" t="s">
        <v>84</v>
      </c>
      <c r="AW269" s="14" t="s">
        <v>37</v>
      </c>
      <c r="AX269" s="14" t="s">
        <v>75</v>
      </c>
      <c r="AY269" s="256" t="s">
        <v>170</v>
      </c>
    </row>
    <row r="270" s="14" customFormat="1">
      <c r="A270" s="14"/>
      <c r="B270" s="246"/>
      <c r="C270" s="247"/>
      <c r="D270" s="229" t="s">
        <v>183</v>
      </c>
      <c r="E270" s="248" t="s">
        <v>19</v>
      </c>
      <c r="F270" s="249" t="s">
        <v>5759</v>
      </c>
      <c r="G270" s="247"/>
      <c r="H270" s="250">
        <v>1</v>
      </c>
      <c r="I270" s="251"/>
      <c r="J270" s="247"/>
      <c r="K270" s="247"/>
      <c r="L270" s="252"/>
      <c r="M270" s="253"/>
      <c r="N270" s="254"/>
      <c r="O270" s="254"/>
      <c r="P270" s="254"/>
      <c r="Q270" s="254"/>
      <c r="R270" s="254"/>
      <c r="S270" s="254"/>
      <c r="T270" s="255"/>
      <c r="U270" s="14"/>
      <c r="V270" s="14"/>
      <c r="W270" s="14"/>
      <c r="X270" s="14"/>
      <c r="Y270" s="14"/>
      <c r="Z270" s="14"/>
      <c r="AA270" s="14"/>
      <c r="AB270" s="14"/>
      <c r="AC270" s="14"/>
      <c r="AD270" s="14"/>
      <c r="AE270" s="14"/>
      <c r="AT270" s="256" t="s">
        <v>183</v>
      </c>
      <c r="AU270" s="256" t="s">
        <v>84</v>
      </c>
      <c r="AV270" s="14" t="s">
        <v>84</v>
      </c>
      <c r="AW270" s="14" t="s">
        <v>37</v>
      </c>
      <c r="AX270" s="14" t="s">
        <v>75</v>
      </c>
      <c r="AY270" s="256" t="s">
        <v>170</v>
      </c>
    </row>
    <row r="271" s="15" customFormat="1">
      <c r="A271" s="15"/>
      <c r="B271" s="257"/>
      <c r="C271" s="258"/>
      <c r="D271" s="229" t="s">
        <v>183</v>
      </c>
      <c r="E271" s="259" t="s">
        <v>19</v>
      </c>
      <c r="F271" s="260" t="s">
        <v>186</v>
      </c>
      <c r="G271" s="258"/>
      <c r="H271" s="261">
        <v>2</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183</v>
      </c>
      <c r="AU271" s="267" t="s">
        <v>84</v>
      </c>
      <c r="AV271" s="15" t="s">
        <v>177</v>
      </c>
      <c r="AW271" s="15" t="s">
        <v>37</v>
      </c>
      <c r="AX271" s="15" t="s">
        <v>82</v>
      </c>
      <c r="AY271" s="267" t="s">
        <v>170</v>
      </c>
    </row>
    <row r="272" s="2" customFormat="1" ht="16.5" customHeight="1">
      <c r="A272" s="41"/>
      <c r="B272" s="42"/>
      <c r="C272" s="216" t="s">
        <v>644</v>
      </c>
      <c r="D272" s="216" t="s">
        <v>172</v>
      </c>
      <c r="E272" s="217" t="s">
        <v>5764</v>
      </c>
      <c r="F272" s="218" t="s">
        <v>5765</v>
      </c>
      <c r="G272" s="219" t="s">
        <v>219</v>
      </c>
      <c r="H272" s="220">
        <v>6.6200000000000001</v>
      </c>
      <c r="I272" s="221"/>
      <c r="J272" s="222">
        <f>ROUND(I272*H272,2)</f>
        <v>0</v>
      </c>
      <c r="K272" s="218" t="s">
        <v>176</v>
      </c>
      <c r="L272" s="47"/>
      <c r="M272" s="223" t="s">
        <v>19</v>
      </c>
      <c r="N272" s="224" t="s">
        <v>46</v>
      </c>
      <c r="O272" s="87"/>
      <c r="P272" s="225">
        <f>O272*H272</f>
        <v>0</v>
      </c>
      <c r="Q272" s="225">
        <v>0</v>
      </c>
      <c r="R272" s="225">
        <f>Q272*H272</f>
        <v>0</v>
      </c>
      <c r="S272" s="225">
        <v>0</v>
      </c>
      <c r="T272" s="226">
        <f>S272*H272</f>
        <v>0</v>
      </c>
      <c r="U272" s="41"/>
      <c r="V272" s="41"/>
      <c r="W272" s="41"/>
      <c r="X272" s="41"/>
      <c r="Y272" s="41"/>
      <c r="Z272" s="41"/>
      <c r="AA272" s="41"/>
      <c r="AB272" s="41"/>
      <c r="AC272" s="41"/>
      <c r="AD272" s="41"/>
      <c r="AE272" s="41"/>
      <c r="AR272" s="227" t="s">
        <v>177</v>
      </c>
      <c r="AT272" s="227" t="s">
        <v>172</v>
      </c>
      <c r="AU272" s="227" t="s">
        <v>84</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5766</v>
      </c>
    </row>
    <row r="273" s="2" customFormat="1">
      <c r="A273" s="41"/>
      <c r="B273" s="42"/>
      <c r="C273" s="43"/>
      <c r="D273" s="229" t="s">
        <v>179</v>
      </c>
      <c r="E273" s="43"/>
      <c r="F273" s="230" t="s">
        <v>5767</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179</v>
      </c>
      <c r="AU273" s="20" t="s">
        <v>84</v>
      </c>
    </row>
    <row r="274" s="2" customFormat="1">
      <c r="A274" s="41"/>
      <c r="B274" s="42"/>
      <c r="C274" s="43"/>
      <c r="D274" s="234" t="s">
        <v>181</v>
      </c>
      <c r="E274" s="43"/>
      <c r="F274" s="235" t="s">
        <v>5768</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181</v>
      </c>
      <c r="AU274" s="20" t="s">
        <v>84</v>
      </c>
    </row>
    <row r="275" s="14" customFormat="1">
      <c r="A275" s="14"/>
      <c r="B275" s="246"/>
      <c r="C275" s="247"/>
      <c r="D275" s="229" t="s">
        <v>183</v>
      </c>
      <c r="E275" s="248" t="s">
        <v>19</v>
      </c>
      <c r="F275" s="249" t="s">
        <v>5769</v>
      </c>
      <c r="G275" s="247"/>
      <c r="H275" s="250">
        <v>5.242</v>
      </c>
      <c r="I275" s="251"/>
      <c r="J275" s="247"/>
      <c r="K275" s="247"/>
      <c r="L275" s="252"/>
      <c r="M275" s="253"/>
      <c r="N275" s="254"/>
      <c r="O275" s="254"/>
      <c r="P275" s="254"/>
      <c r="Q275" s="254"/>
      <c r="R275" s="254"/>
      <c r="S275" s="254"/>
      <c r="T275" s="255"/>
      <c r="U275" s="14"/>
      <c r="V275" s="14"/>
      <c r="W275" s="14"/>
      <c r="X275" s="14"/>
      <c r="Y275" s="14"/>
      <c r="Z275" s="14"/>
      <c r="AA275" s="14"/>
      <c r="AB275" s="14"/>
      <c r="AC275" s="14"/>
      <c r="AD275" s="14"/>
      <c r="AE275" s="14"/>
      <c r="AT275" s="256" t="s">
        <v>183</v>
      </c>
      <c r="AU275" s="256" t="s">
        <v>84</v>
      </c>
      <c r="AV275" s="14" t="s">
        <v>84</v>
      </c>
      <c r="AW275" s="14" t="s">
        <v>37</v>
      </c>
      <c r="AX275" s="14" t="s">
        <v>75</v>
      </c>
      <c r="AY275" s="256" t="s">
        <v>170</v>
      </c>
    </row>
    <row r="276" s="14" customFormat="1">
      <c r="A276" s="14"/>
      <c r="B276" s="246"/>
      <c r="C276" s="247"/>
      <c r="D276" s="229" t="s">
        <v>183</v>
      </c>
      <c r="E276" s="248" t="s">
        <v>19</v>
      </c>
      <c r="F276" s="249" t="s">
        <v>5770</v>
      </c>
      <c r="G276" s="247"/>
      <c r="H276" s="250">
        <v>1.3779999999999999</v>
      </c>
      <c r="I276" s="251"/>
      <c r="J276" s="247"/>
      <c r="K276" s="247"/>
      <c r="L276" s="252"/>
      <c r="M276" s="253"/>
      <c r="N276" s="254"/>
      <c r="O276" s="254"/>
      <c r="P276" s="254"/>
      <c r="Q276" s="254"/>
      <c r="R276" s="254"/>
      <c r="S276" s="254"/>
      <c r="T276" s="255"/>
      <c r="U276" s="14"/>
      <c r="V276" s="14"/>
      <c r="W276" s="14"/>
      <c r="X276" s="14"/>
      <c r="Y276" s="14"/>
      <c r="Z276" s="14"/>
      <c r="AA276" s="14"/>
      <c r="AB276" s="14"/>
      <c r="AC276" s="14"/>
      <c r="AD276" s="14"/>
      <c r="AE276" s="14"/>
      <c r="AT276" s="256" t="s">
        <v>183</v>
      </c>
      <c r="AU276" s="256" t="s">
        <v>84</v>
      </c>
      <c r="AV276" s="14" t="s">
        <v>84</v>
      </c>
      <c r="AW276" s="14" t="s">
        <v>37</v>
      </c>
      <c r="AX276" s="14" t="s">
        <v>75</v>
      </c>
      <c r="AY276" s="256" t="s">
        <v>170</v>
      </c>
    </row>
    <row r="277" s="15" customFormat="1">
      <c r="A277" s="15"/>
      <c r="B277" s="257"/>
      <c r="C277" s="258"/>
      <c r="D277" s="229" t="s">
        <v>183</v>
      </c>
      <c r="E277" s="259" t="s">
        <v>19</v>
      </c>
      <c r="F277" s="260" t="s">
        <v>186</v>
      </c>
      <c r="G277" s="258"/>
      <c r="H277" s="261">
        <v>6.6200000000000001</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183</v>
      </c>
      <c r="AU277" s="267" t="s">
        <v>84</v>
      </c>
      <c r="AV277" s="15" t="s">
        <v>177</v>
      </c>
      <c r="AW277" s="15" t="s">
        <v>37</v>
      </c>
      <c r="AX277" s="15" t="s">
        <v>82</v>
      </c>
      <c r="AY277" s="267" t="s">
        <v>170</v>
      </c>
    </row>
    <row r="278" s="12" customFormat="1" ht="22.8" customHeight="1">
      <c r="A278" s="12"/>
      <c r="B278" s="200"/>
      <c r="C278" s="201"/>
      <c r="D278" s="202" t="s">
        <v>74</v>
      </c>
      <c r="E278" s="214" t="s">
        <v>209</v>
      </c>
      <c r="F278" s="214" t="s">
        <v>5456</v>
      </c>
      <c r="G278" s="201"/>
      <c r="H278" s="201"/>
      <c r="I278" s="204"/>
      <c r="J278" s="215">
        <f>BK278</f>
        <v>0</v>
      </c>
      <c r="K278" s="201"/>
      <c r="L278" s="206"/>
      <c r="M278" s="207"/>
      <c r="N278" s="208"/>
      <c r="O278" s="208"/>
      <c r="P278" s="209">
        <f>SUM(P279:P316)</f>
        <v>0</v>
      </c>
      <c r="Q278" s="208"/>
      <c r="R278" s="209">
        <f>SUM(R279:R316)</f>
        <v>2.0569274400000004</v>
      </c>
      <c r="S278" s="208"/>
      <c r="T278" s="210">
        <f>SUM(T279:T316)</f>
        <v>0</v>
      </c>
      <c r="U278" s="12"/>
      <c r="V278" s="12"/>
      <c r="W278" s="12"/>
      <c r="X278" s="12"/>
      <c r="Y278" s="12"/>
      <c r="Z278" s="12"/>
      <c r="AA278" s="12"/>
      <c r="AB278" s="12"/>
      <c r="AC278" s="12"/>
      <c r="AD278" s="12"/>
      <c r="AE278" s="12"/>
      <c r="AR278" s="211" t="s">
        <v>82</v>
      </c>
      <c r="AT278" s="212" t="s">
        <v>74</v>
      </c>
      <c r="AU278" s="212" t="s">
        <v>82</v>
      </c>
      <c r="AY278" s="211" t="s">
        <v>170</v>
      </c>
      <c r="BK278" s="213">
        <f>SUM(BK279:BK316)</f>
        <v>0</v>
      </c>
    </row>
    <row r="279" s="2" customFormat="1" ht="16.5" customHeight="1">
      <c r="A279" s="41"/>
      <c r="B279" s="42"/>
      <c r="C279" s="216" t="s">
        <v>651</v>
      </c>
      <c r="D279" s="216" t="s">
        <v>172</v>
      </c>
      <c r="E279" s="217" t="s">
        <v>5771</v>
      </c>
      <c r="F279" s="218" t="s">
        <v>5772</v>
      </c>
      <c r="G279" s="219" t="s">
        <v>175</v>
      </c>
      <c r="H279" s="220">
        <v>44.200000000000003</v>
      </c>
      <c r="I279" s="221"/>
      <c r="J279" s="222">
        <f>ROUND(I279*H279,2)</f>
        <v>0</v>
      </c>
      <c r="K279" s="218" t="s">
        <v>176</v>
      </c>
      <c r="L279" s="47"/>
      <c r="M279" s="223" t="s">
        <v>19</v>
      </c>
      <c r="N279" s="224" t="s">
        <v>46</v>
      </c>
      <c r="O279" s="87"/>
      <c r="P279" s="225">
        <f>O279*H279</f>
        <v>0</v>
      </c>
      <c r="Q279" s="225">
        <v>0</v>
      </c>
      <c r="R279" s="225">
        <f>Q279*H279</f>
        <v>0</v>
      </c>
      <c r="S279" s="225">
        <v>0</v>
      </c>
      <c r="T279" s="226">
        <f>S279*H279</f>
        <v>0</v>
      </c>
      <c r="U279" s="41"/>
      <c r="V279" s="41"/>
      <c r="W279" s="41"/>
      <c r="X279" s="41"/>
      <c r="Y279" s="41"/>
      <c r="Z279" s="41"/>
      <c r="AA279" s="41"/>
      <c r="AB279" s="41"/>
      <c r="AC279" s="41"/>
      <c r="AD279" s="41"/>
      <c r="AE279" s="41"/>
      <c r="AR279" s="227" t="s">
        <v>177</v>
      </c>
      <c r="AT279" s="227" t="s">
        <v>172</v>
      </c>
      <c r="AU279" s="227" t="s">
        <v>84</v>
      </c>
      <c r="AY279" s="20" t="s">
        <v>170</v>
      </c>
      <c r="BE279" s="228">
        <f>IF(N279="základní",J279,0)</f>
        <v>0</v>
      </c>
      <c r="BF279" s="228">
        <f>IF(N279="snížená",J279,0)</f>
        <v>0</v>
      </c>
      <c r="BG279" s="228">
        <f>IF(N279="zákl. přenesená",J279,0)</f>
        <v>0</v>
      </c>
      <c r="BH279" s="228">
        <f>IF(N279="sníž. přenesená",J279,0)</f>
        <v>0</v>
      </c>
      <c r="BI279" s="228">
        <f>IF(N279="nulová",J279,0)</f>
        <v>0</v>
      </c>
      <c r="BJ279" s="20" t="s">
        <v>82</v>
      </c>
      <c r="BK279" s="228">
        <f>ROUND(I279*H279,2)</f>
        <v>0</v>
      </c>
      <c r="BL279" s="20" t="s">
        <v>177</v>
      </c>
      <c r="BM279" s="227" t="s">
        <v>5773</v>
      </c>
    </row>
    <row r="280" s="2" customFormat="1">
      <c r="A280" s="41"/>
      <c r="B280" s="42"/>
      <c r="C280" s="43"/>
      <c r="D280" s="229" t="s">
        <v>179</v>
      </c>
      <c r="E280" s="43"/>
      <c r="F280" s="230" t="s">
        <v>5774</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179</v>
      </c>
      <c r="AU280" s="20" t="s">
        <v>84</v>
      </c>
    </row>
    <row r="281" s="2" customFormat="1">
      <c r="A281" s="41"/>
      <c r="B281" s="42"/>
      <c r="C281" s="43"/>
      <c r="D281" s="234" t="s">
        <v>181</v>
      </c>
      <c r="E281" s="43"/>
      <c r="F281" s="235" t="s">
        <v>5775</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181</v>
      </c>
      <c r="AU281" s="20" t="s">
        <v>84</v>
      </c>
    </row>
    <row r="282" s="2" customFormat="1">
      <c r="A282" s="41"/>
      <c r="B282" s="42"/>
      <c r="C282" s="43"/>
      <c r="D282" s="229" t="s">
        <v>231</v>
      </c>
      <c r="E282" s="43"/>
      <c r="F282" s="268" t="s">
        <v>5776</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231</v>
      </c>
      <c r="AU282" s="20" t="s">
        <v>84</v>
      </c>
    </row>
    <row r="283" s="14" customFormat="1">
      <c r="A283" s="14"/>
      <c r="B283" s="246"/>
      <c r="C283" s="247"/>
      <c r="D283" s="229" t="s">
        <v>183</v>
      </c>
      <c r="E283" s="248" t="s">
        <v>19</v>
      </c>
      <c r="F283" s="249" t="s">
        <v>5777</v>
      </c>
      <c r="G283" s="247"/>
      <c r="H283" s="250">
        <v>44.200000000000003</v>
      </c>
      <c r="I283" s="251"/>
      <c r="J283" s="247"/>
      <c r="K283" s="247"/>
      <c r="L283" s="252"/>
      <c r="M283" s="253"/>
      <c r="N283" s="254"/>
      <c r="O283" s="254"/>
      <c r="P283" s="254"/>
      <c r="Q283" s="254"/>
      <c r="R283" s="254"/>
      <c r="S283" s="254"/>
      <c r="T283" s="255"/>
      <c r="U283" s="14"/>
      <c r="V283" s="14"/>
      <c r="W283" s="14"/>
      <c r="X283" s="14"/>
      <c r="Y283" s="14"/>
      <c r="Z283" s="14"/>
      <c r="AA283" s="14"/>
      <c r="AB283" s="14"/>
      <c r="AC283" s="14"/>
      <c r="AD283" s="14"/>
      <c r="AE283" s="14"/>
      <c r="AT283" s="256" t="s">
        <v>183</v>
      </c>
      <c r="AU283" s="256" t="s">
        <v>84</v>
      </c>
      <c r="AV283" s="14" t="s">
        <v>84</v>
      </c>
      <c r="AW283" s="14" t="s">
        <v>37</v>
      </c>
      <c r="AX283" s="14" t="s">
        <v>82</v>
      </c>
      <c r="AY283" s="256" t="s">
        <v>170</v>
      </c>
    </row>
    <row r="284" s="2" customFormat="1" ht="16.5" customHeight="1">
      <c r="A284" s="41"/>
      <c r="B284" s="42"/>
      <c r="C284" s="216" t="s">
        <v>656</v>
      </c>
      <c r="D284" s="216" t="s">
        <v>172</v>
      </c>
      <c r="E284" s="217" t="s">
        <v>5778</v>
      </c>
      <c r="F284" s="218" t="s">
        <v>5779</v>
      </c>
      <c r="G284" s="219" t="s">
        <v>175</v>
      </c>
      <c r="H284" s="220">
        <v>13.44</v>
      </c>
      <c r="I284" s="221"/>
      <c r="J284" s="222">
        <f>ROUND(I284*H284,2)</f>
        <v>0</v>
      </c>
      <c r="K284" s="218" t="s">
        <v>176</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84</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5780</v>
      </c>
    </row>
    <row r="285" s="2" customFormat="1">
      <c r="A285" s="41"/>
      <c r="B285" s="42"/>
      <c r="C285" s="43"/>
      <c r="D285" s="229" t="s">
        <v>179</v>
      </c>
      <c r="E285" s="43"/>
      <c r="F285" s="230" t="s">
        <v>5781</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179</v>
      </c>
      <c r="AU285" s="20" t="s">
        <v>84</v>
      </c>
    </row>
    <row r="286" s="2" customFormat="1">
      <c r="A286" s="41"/>
      <c r="B286" s="42"/>
      <c r="C286" s="43"/>
      <c r="D286" s="234" t="s">
        <v>181</v>
      </c>
      <c r="E286" s="43"/>
      <c r="F286" s="235" t="s">
        <v>5782</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181</v>
      </c>
      <c r="AU286" s="20" t="s">
        <v>84</v>
      </c>
    </row>
    <row r="287" s="2" customFormat="1">
      <c r="A287" s="41"/>
      <c r="B287" s="42"/>
      <c r="C287" s="43"/>
      <c r="D287" s="229" t="s">
        <v>231</v>
      </c>
      <c r="E287" s="43"/>
      <c r="F287" s="268" t="s">
        <v>5783</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231</v>
      </c>
      <c r="AU287" s="20" t="s">
        <v>84</v>
      </c>
    </row>
    <row r="288" s="14" customFormat="1">
      <c r="A288" s="14"/>
      <c r="B288" s="246"/>
      <c r="C288" s="247"/>
      <c r="D288" s="229" t="s">
        <v>183</v>
      </c>
      <c r="E288" s="248" t="s">
        <v>19</v>
      </c>
      <c r="F288" s="249" t="s">
        <v>5596</v>
      </c>
      <c r="G288" s="247"/>
      <c r="H288" s="250">
        <v>6.7199999999999998</v>
      </c>
      <c r="I288" s="251"/>
      <c r="J288" s="247"/>
      <c r="K288" s="247"/>
      <c r="L288" s="252"/>
      <c r="M288" s="253"/>
      <c r="N288" s="254"/>
      <c r="O288" s="254"/>
      <c r="P288" s="254"/>
      <c r="Q288" s="254"/>
      <c r="R288" s="254"/>
      <c r="S288" s="254"/>
      <c r="T288" s="255"/>
      <c r="U288" s="14"/>
      <c r="V288" s="14"/>
      <c r="W288" s="14"/>
      <c r="X288" s="14"/>
      <c r="Y288" s="14"/>
      <c r="Z288" s="14"/>
      <c r="AA288" s="14"/>
      <c r="AB288" s="14"/>
      <c r="AC288" s="14"/>
      <c r="AD288" s="14"/>
      <c r="AE288" s="14"/>
      <c r="AT288" s="256" t="s">
        <v>183</v>
      </c>
      <c r="AU288" s="256" t="s">
        <v>84</v>
      </c>
      <c r="AV288" s="14" t="s">
        <v>84</v>
      </c>
      <c r="AW288" s="14" t="s">
        <v>37</v>
      </c>
      <c r="AX288" s="14" t="s">
        <v>82</v>
      </c>
      <c r="AY288" s="256" t="s">
        <v>170</v>
      </c>
    </row>
    <row r="289" s="14" customFormat="1">
      <c r="A289" s="14"/>
      <c r="B289" s="246"/>
      <c r="C289" s="247"/>
      <c r="D289" s="229" t="s">
        <v>183</v>
      </c>
      <c r="E289" s="247"/>
      <c r="F289" s="249" t="s">
        <v>5784</v>
      </c>
      <c r="G289" s="247"/>
      <c r="H289" s="250">
        <v>13.44</v>
      </c>
      <c r="I289" s="251"/>
      <c r="J289" s="247"/>
      <c r="K289" s="247"/>
      <c r="L289" s="252"/>
      <c r="M289" s="253"/>
      <c r="N289" s="254"/>
      <c r="O289" s="254"/>
      <c r="P289" s="254"/>
      <c r="Q289" s="254"/>
      <c r="R289" s="254"/>
      <c r="S289" s="254"/>
      <c r="T289" s="255"/>
      <c r="U289" s="14"/>
      <c r="V289" s="14"/>
      <c r="W289" s="14"/>
      <c r="X289" s="14"/>
      <c r="Y289" s="14"/>
      <c r="Z289" s="14"/>
      <c r="AA289" s="14"/>
      <c r="AB289" s="14"/>
      <c r="AC289" s="14"/>
      <c r="AD289" s="14"/>
      <c r="AE289" s="14"/>
      <c r="AT289" s="256" t="s">
        <v>183</v>
      </c>
      <c r="AU289" s="256" t="s">
        <v>84</v>
      </c>
      <c r="AV289" s="14" t="s">
        <v>84</v>
      </c>
      <c r="AW289" s="14" t="s">
        <v>4</v>
      </c>
      <c r="AX289" s="14" t="s">
        <v>82</v>
      </c>
      <c r="AY289" s="256" t="s">
        <v>170</v>
      </c>
    </row>
    <row r="290" s="2" customFormat="1" ht="16.5" customHeight="1">
      <c r="A290" s="41"/>
      <c r="B290" s="42"/>
      <c r="C290" s="216" t="s">
        <v>664</v>
      </c>
      <c r="D290" s="216" t="s">
        <v>172</v>
      </c>
      <c r="E290" s="217" t="s">
        <v>5785</v>
      </c>
      <c r="F290" s="218" t="s">
        <v>5786</v>
      </c>
      <c r="G290" s="219" t="s">
        <v>175</v>
      </c>
      <c r="H290" s="220">
        <v>10.6</v>
      </c>
      <c r="I290" s="221"/>
      <c r="J290" s="222">
        <f>ROUND(I290*H290,2)</f>
        <v>0</v>
      </c>
      <c r="K290" s="218" t="s">
        <v>176</v>
      </c>
      <c r="L290" s="47"/>
      <c r="M290" s="223" t="s">
        <v>19</v>
      </c>
      <c r="N290" s="224" t="s">
        <v>46</v>
      </c>
      <c r="O290" s="87"/>
      <c r="P290" s="225">
        <f>O290*H290</f>
        <v>0</v>
      </c>
      <c r="Q290" s="225">
        <v>0</v>
      </c>
      <c r="R290" s="225">
        <f>Q290*H290</f>
        <v>0</v>
      </c>
      <c r="S290" s="225">
        <v>0</v>
      </c>
      <c r="T290" s="226">
        <f>S290*H290</f>
        <v>0</v>
      </c>
      <c r="U290" s="41"/>
      <c r="V290" s="41"/>
      <c r="W290" s="41"/>
      <c r="X290" s="41"/>
      <c r="Y290" s="41"/>
      <c r="Z290" s="41"/>
      <c r="AA290" s="41"/>
      <c r="AB290" s="41"/>
      <c r="AC290" s="41"/>
      <c r="AD290" s="41"/>
      <c r="AE290" s="41"/>
      <c r="AR290" s="227" t="s">
        <v>177</v>
      </c>
      <c r="AT290" s="227" t="s">
        <v>172</v>
      </c>
      <c r="AU290" s="227" t="s">
        <v>84</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5787</v>
      </c>
    </row>
    <row r="291" s="2" customFormat="1">
      <c r="A291" s="41"/>
      <c r="B291" s="42"/>
      <c r="C291" s="43"/>
      <c r="D291" s="229" t="s">
        <v>179</v>
      </c>
      <c r="E291" s="43"/>
      <c r="F291" s="230" t="s">
        <v>5788</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179</v>
      </c>
      <c r="AU291" s="20" t="s">
        <v>84</v>
      </c>
    </row>
    <row r="292" s="2" customFormat="1">
      <c r="A292" s="41"/>
      <c r="B292" s="42"/>
      <c r="C292" s="43"/>
      <c r="D292" s="234" t="s">
        <v>181</v>
      </c>
      <c r="E292" s="43"/>
      <c r="F292" s="235" t="s">
        <v>5789</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181</v>
      </c>
      <c r="AU292" s="20" t="s">
        <v>84</v>
      </c>
    </row>
    <row r="293" s="14" customFormat="1">
      <c r="A293" s="14"/>
      <c r="B293" s="246"/>
      <c r="C293" s="247"/>
      <c r="D293" s="229" t="s">
        <v>183</v>
      </c>
      <c r="E293" s="248" t="s">
        <v>19</v>
      </c>
      <c r="F293" s="249" t="s">
        <v>5608</v>
      </c>
      <c r="G293" s="247"/>
      <c r="H293" s="250">
        <v>10.6</v>
      </c>
      <c r="I293" s="251"/>
      <c r="J293" s="247"/>
      <c r="K293" s="247"/>
      <c r="L293" s="252"/>
      <c r="M293" s="253"/>
      <c r="N293" s="254"/>
      <c r="O293" s="254"/>
      <c r="P293" s="254"/>
      <c r="Q293" s="254"/>
      <c r="R293" s="254"/>
      <c r="S293" s="254"/>
      <c r="T293" s="255"/>
      <c r="U293" s="14"/>
      <c r="V293" s="14"/>
      <c r="W293" s="14"/>
      <c r="X293" s="14"/>
      <c r="Y293" s="14"/>
      <c r="Z293" s="14"/>
      <c r="AA293" s="14"/>
      <c r="AB293" s="14"/>
      <c r="AC293" s="14"/>
      <c r="AD293" s="14"/>
      <c r="AE293" s="14"/>
      <c r="AT293" s="256" t="s">
        <v>183</v>
      </c>
      <c r="AU293" s="256" t="s">
        <v>84</v>
      </c>
      <c r="AV293" s="14" t="s">
        <v>84</v>
      </c>
      <c r="AW293" s="14" t="s">
        <v>37</v>
      </c>
      <c r="AX293" s="14" t="s">
        <v>82</v>
      </c>
      <c r="AY293" s="256" t="s">
        <v>170</v>
      </c>
    </row>
    <row r="294" s="2" customFormat="1" ht="16.5" customHeight="1">
      <c r="A294" s="41"/>
      <c r="B294" s="42"/>
      <c r="C294" s="216" t="s">
        <v>672</v>
      </c>
      <c r="D294" s="216" t="s">
        <v>172</v>
      </c>
      <c r="E294" s="217" t="s">
        <v>5790</v>
      </c>
      <c r="F294" s="218" t="s">
        <v>5791</v>
      </c>
      <c r="G294" s="219" t="s">
        <v>175</v>
      </c>
      <c r="H294" s="220">
        <v>10.6</v>
      </c>
      <c r="I294" s="221"/>
      <c r="J294" s="222">
        <f>ROUND(I294*H294,2)</f>
        <v>0</v>
      </c>
      <c r="K294" s="218" t="s">
        <v>176</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84</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5792</v>
      </c>
    </row>
    <row r="295" s="2" customFormat="1">
      <c r="A295" s="41"/>
      <c r="B295" s="42"/>
      <c r="C295" s="43"/>
      <c r="D295" s="229" t="s">
        <v>179</v>
      </c>
      <c r="E295" s="43"/>
      <c r="F295" s="230" t="s">
        <v>5793</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84</v>
      </c>
    </row>
    <row r="296" s="2" customFormat="1">
      <c r="A296" s="41"/>
      <c r="B296" s="42"/>
      <c r="C296" s="43"/>
      <c r="D296" s="234" t="s">
        <v>181</v>
      </c>
      <c r="E296" s="43"/>
      <c r="F296" s="235" t="s">
        <v>5794</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181</v>
      </c>
      <c r="AU296" s="20" t="s">
        <v>84</v>
      </c>
    </row>
    <row r="297" s="14" customFormat="1">
      <c r="A297" s="14"/>
      <c r="B297" s="246"/>
      <c r="C297" s="247"/>
      <c r="D297" s="229" t="s">
        <v>183</v>
      </c>
      <c r="E297" s="248" t="s">
        <v>19</v>
      </c>
      <c r="F297" s="249" t="s">
        <v>5608</v>
      </c>
      <c r="G297" s="247"/>
      <c r="H297" s="250">
        <v>10.6</v>
      </c>
      <c r="I297" s="251"/>
      <c r="J297" s="247"/>
      <c r="K297" s="247"/>
      <c r="L297" s="252"/>
      <c r="M297" s="253"/>
      <c r="N297" s="254"/>
      <c r="O297" s="254"/>
      <c r="P297" s="254"/>
      <c r="Q297" s="254"/>
      <c r="R297" s="254"/>
      <c r="S297" s="254"/>
      <c r="T297" s="255"/>
      <c r="U297" s="14"/>
      <c r="V297" s="14"/>
      <c r="W297" s="14"/>
      <c r="X297" s="14"/>
      <c r="Y297" s="14"/>
      <c r="Z297" s="14"/>
      <c r="AA297" s="14"/>
      <c r="AB297" s="14"/>
      <c r="AC297" s="14"/>
      <c r="AD297" s="14"/>
      <c r="AE297" s="14"/>
      <c r="AT297" s="256" t="s">
        <v>183</v>
      </c>
      <c r="AU297" s="256" t="s">
        <v>84</v>
      </c>
      <c r="AV297" s="14" t="s">
        <v>84</v>
      </c>
      <c r="AW297" s="14" t="s">
        <v>37</v>
      </c>
      <c r="AX297" s="14" t="s">
        <v>82</v>
      </c>
      <c r="AY297" s="256" t="s">
        <v>170</v>
      </c>
    </row>
    <row r="298" s="2" customFormat="1" ht="16.5" customHeight="1">
      <c r="A298" s="41"/>
      <c r="B298" s="42"/>
      <c r="C298" s="216" t="s">
        <v>680</v>
      </c>
      <c r="D298" s="216" t="s">
        <v>172</v>
      </c>
      <c r="E298" s="217" t="s">
        <v>5795</v>
      </c>
      <c r="F298" s="218" t="s">
        <v>5796</v>
      </c>
      <c r="G298" s="219" t="s">
        <v>175</v>
      </c>
      <c r="H298" s="220">
        <v>17.399999999999999</v>
      </c>
      <c r="I298" s="221"/>
      <c r="J298" s="222">
        <f>ROUND(I298*H298,2)</f>
        <v>0</v>
      </c>
      <c r="K298" s="218" t="s">
        <v>176</v>
      </c>
      <c r="L298" s="47"/>
      <c r="M298" s="223" t="s">
        <v>19</v>
      </c>
      <c r="N298" s="224" t="s">
        <v>46</v>
      </c>
      <c r="O298" s="87"/>
      <c r="P298" s="225">
        <f>O298*H298</f>
        <v>0</v>
      </c>
      <c r="Q298" s="225">
        <v>0</v>
      </c>
      <c r="R298" s="225">
        <f>Q298*H298</f>
        <v>0</v>
      </c>
      <c r="S298" s="225">
        <v>0</v>
      </c>
      <c r="T298" s="226">
        <f>S298*H298</f>
        <v>0</v>
      </c>
      <c r="U298" s="41"/>
      <c r="V298" s="41"/>
      <c r="W298" s="41"/>
      <c r="X298" s="41"/>
      <c r="Y298" s="41"/>
      <c r="Z298" s="41"/>
      <c r="AA298" s="41"/>
      <c r="AB298" s="41"/>
      <c r="AC298" s="41"/>
      <c r="AD298" s="41"/>
      <c r="AE298" s="41"/>
      <c r="AR298" s="227" t="s">
        <v>177</v>
      </c>
      <c r="AT298" s="227" t="s">
        <v>172</v>
      </c>
      <c r="AU298" s="227" t="s">
        <v>84</v>
      </c>
      <c r="AY298" s="20" t="s">
        <v>170</v>
      </c>
      <c r="BE298" s="228">
        <f>IF(N298="základní",J298,0)</f>
        <v>0</v>
      </c>
      <c r="BF298" s="228">
        <f>IF(N298="snížená",J298,0)</f>
        <v>0</v>
      </c>
      <c r="BG298" s="228">
        <f>IF(N298="zákl. přenesená",J298,0)</f>
        <v>0</v>
      </c>
      <c r="BH298" s="228">
        <f>IF(N298="sníž. přenesená",J298,0)</f>
        <v>0</v>
      </c>
      <c r="BI298" s="228">
        <f>IF(N298="nulová",J298,0)</f>
        <v>0</v>
      </c>
      <c r="BJ298" s="20" t="s">
        <v>82</v>
      </c>
      <c r="BK298" s="228">
        <f>ROUND(I298*H298,2)</f>
        <v>0</v>
      </c>
      <c r="BL298" s="20" t="s">
        <v>177</v>
      </c>
      <c r="BM298" s="227" t="s">
        <v>5797</v>
      </c>
    </row>
    <row r="299" s="2" customFormat="1">
      <c r="A299" s="41"/>
      <c r="B299" s="42"/>
      <c r="C299" s="43"/>
      <c r="D299" s="229" t="s">
        <v>179</v>
      </c>
      <c r="E299" s="43"/>
      <c r="F299" s="230" t="s">
        <v>5798</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179</v>
      </c>
      <c r="AU299" s="20" t="s">
        <v>84</v>
      </c>
    </row>
    <row r="300" s="2" customFormat="1">
      <c r="A300" s="41"/>
      <c r="B300" s="42"/>
      <c r="C300" s="43"/>
      <c r="D300" s="234" t="s">
        <v>181</v>
      </c>
      <c r="E300" s="43"/>
      <c r="F300" s="235" t="s">
        <v>5799</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181</v>
      </c>
      <c r="AU300" s="20" t="s">
        <v>84</v>
      </c>
    </row>
    <row r="301" s="14" customFormat="1">
      <c r="A301" s="14"/>
      <c r="B301" s="246"/>
      <c r="C301" s="247"/>
      <c r="D301" s="229" t="s">
        <v>183</v>
      </c>
      <c r="E301" s="248" t="s">
        <v>19</v>
      </c>
      <c r="F301" s="249" t="s">
        <v>5602</v>
      </c>
      <c r="G301" s="247"/>
      <c r="H301" s="250">
        <v>17.399999999999999</v>
      </c>
      <c r="I301" s="251"/>
      <c r="J301" s="247"/>
      <c r="K301" s="247"/>
      <c r="L301" s="252"/>
      <c r="M301" s="253"/>
      <c r="N301" s="254"/>
      <c r="O301" s="254"/>
      <c r="P301" s="254"/>
      <c r="Q301" s="254"/>
      <c r="R301" s="254"/>
      <c r="S301" s="254"/>
      <c r="T301" s="255"/>
      <c r="U301" s="14"/>
      <c r="V301" s="14"/>
      <c r="W301" s="14"/>
      <c r="X301" s="14"/>
      <c r="Y301" s="14"/>
      <c r="Z301" s="14"/>
      <c r="AA301" s="14"/>
      <c r="AB301" s="14"/>
      <c r="AC301" s="14"/>
      <c r="AD301" s="14"/>
      <c r="AE301" s="14"/>
      <c r="AT301" s="256" t="s">
        <v>183</v>
      </c>
      <c r="AU301" s="256" t="s">
        <v>84</v>
      </c>
      <c r="AV301" s="14" t="s">
        <v>84</v>
      </c>
      <c r="AW301" s="14" t="s">
        <v>37</v>
      </c>
      <c r="AX301" s="14" t="s">
        <v>82</v>
      </c>
      <c r="AY301" s="256" t="s">
        <v>170</v>
      </c>
    </row>
    <row r="302" s="2" customFormat="1" ht="16.5" customHeight="1">
      <c r="A302" s="41"/>
      <c r="B302" s="42"/>
      <c r="C302" s="216" t="s">
        <v>691</v>
      </c>
      <c r="D302" s="216" t="s">
        <v>172</v>
      </c>
      <c r="E302" s="217" t="s">
        <v>5800</v>
      </c>
      <c r="F302" s="218" t="s">
        <v>5801</v>
      </c>
      <c r="G302" s="219" t="s">
        <v>175</v>
      </c>
      <c r="H302" s="220">
        <v>17.399999999999999</v>
      </c>
      <c r="I302" s="221"/>
      <c r="J302" s="222">
        <f>ROUND(I302*H302,2)</f>
        <v>0</v>
      </c>
      <c r="K302" s="218" t="s">
        <v>176</v>
      </c>
      <c r="L302" s="47"/>
      <c r="M302" s="223" t="s">
        <v>19</v>
      </c>
      <c r="N302" s="224" t="s">
        <v>46</v>
      </c>
      <c r="O302" s="87"/>
      <c r="P302" s="225">
        <f>O302*H302</f>
        <v>0</v>
      </c>
      <c r="Q302" s="225">
        <v>0</v>
      </c>
      <c r="R302" s="225">
        <f>Q302*H302</f>
        <v>0</v>
      </c>
      <c r="S302" s="225">
        <v>0</v>
      </c>
      <c r="T302" s="226">
        <f>S302*H302</f>
        <v>0</v>
      </c>
      <c r="U302" s="41"/>
      <c r="V302" s="41"/>
      <c r="W302" s="41"/>
      <c r="X302" s="41"/>
      <c r="Y302" s="41"/>
      <c r="Z302" s="41"/>
      <c r="AA302" s="41"/>
      <c r="AB302" s="41"/>
      <c r="AC302" s="41"/>
      <c r="AD302" s="41"/>
      <c r="AE302" s="41"/>
      <c r="AR302" s="227" t="s">
        <v>177</v>
      </c>
      <c r="AT302" s="227" t="s">
        <v>172</v>
      </c>
      <c r="AU302" s="227" t="s">
        <v>84</v>
      </c>
      <c r="AY302" s="20" t="s">
        <v>170</v>
      </c>
      <c r="BE302" s="228">
        <f>IF(N302="základní",J302,0)</f>
        <v>0</v>
      </c>
      <c r="BF302" s="228">
        <f>IF(N302="snížená",J302,0)</f>
        <v>0</v>
      </c>
      <c r="BG302" s="228">
        <f>IF(N302="zákl. přenesená",J302,0)</f>
        <v>0</v>
      </c>
      <c r="BH302" s="228">
        <f>IF(N302="sníž. přenesená",J302,0)</f>
        <v>0</v>
      </c>
      <c r="BI302" s="228">
        <f>IF(N302="nulová",J302,0)</f>
        <v>0</v>
      </c>
      <c r="BJ302" s="20" t="s">
        <v>82</v>
      </c>
      <c r="BK302" s="228">
        <f>ROUND(I302*H302,2)</f>
        <v>0</v>
      </c>
      <c r="BL302" s="20" t="s">
        <v>177</v>
      </c>
      <c r="BM302" s="227" t="s">
        <v>5802</v>
      </c>
    </row>
    <row r="303" s="2" customFormat="1">
      <c r="A303" s="41"/>
      <c r="B303" s="42"/>
      <c r="C303" s="43"/>
      <c r="D303" s="229" t="s">
        <v>179</v>
      </c>
      <c r="E303" s="43"/>
      <c r="F303" s="230" t="s">
        <v>5803</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179</v>
      </c>
      <c r="AU303" s="20" t="s">
        <v>84</v>
      </c>
    </row>
    <row r="304" s="2" customFormat="1">
      <c r="A304" s="41"/>
      <c r="B304" s="42"/>
      <c r="C304" s="43"/>
      <c r="D304" s="234" t="s">
        <v>181</v>
      </c>
      <c r="E304" s="43"/>
      <c r="F304" s="235" t="s">
        <v>5804</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181</v>
      </c>
      <c r="AU304" s="20" t="s">
        <v>84</v>
      </c>
    </row>
    <row r="305" s="14" customFormat="1">
      <c r="A305" s="14"/>
      <c r="B305" s="246"/>
      <c r="C305" s="247"/>
      <c r="D305" s="229" t="s">
        <v>183</v>
      </c>
      <c r="E305" s="248" t="s">
        <v>19</v>
      </c>
      <c r="F305" s="249" t="s">
        <v>5602</v>
      </c>
      <c r="G305" s="247"/>
      <c r="H305" s="250">
        <v>17.399999999999999</v>
      </c>
      <c r="I305" s="251"/>
      <c r="J305" s="247"/>
      <c r="K305" s="247"/>
      <c r="L305" s="252"/>
      <c r="M305" s="253"/>
      <c r="N305" s="254"/>
      <c r="O305" s="254"/>
      <c r="P305" s="254"/>
      <c r="Q305" s="254"/>
      <c r="R305" s="254"/>
      <c r="S305" s="254"/>
      <c r="T305" s="255"/>
      <c r="U305" s="14"/>
      <c r="V305" s="14"/>
      <c r="W305" s="14"/>
      <c r="X305" s="14"/>
      <c r="Y305" s="14"/>
      <c r="Z305" s="14"/>
      <c r="AA305" s="14"/>
      <c r="AB305" s="14"/>
      <c r="AC305" s="14"/>
      <c r="AD305" s="14"/>
      <c r="AE305" s="14"/>
      <c r="AT305" s="256" t="s">
        <v>183</v>
      </c>
      <c r="AU305" s="256" t="s">
        <v>84</v>
      </c>
      <c r="AV305" s="14" t="s">
        <v>84</v>
      </c>
      <c r="AW305" s="14" t="s">
        <v>37</v>
      </c>
      <c r="AX305" s="14" t="s">
        <v>82</v>
      </c>
      <c r="AY305" s="256" t="s">
        <v>170</v>
      </c>
    </row>
    <row r="306" s="2" customFormat="1" ht="21.75" customHeight="1">
      <c r="A306" s="41"/>
      <c r="B306" s="42"/>
      <c r="C306" s="216" t="s">
        <v>698</v>
      </c>
      <c r="D306" s="216" t="s">
        <v>172</v>
      </c>
      <c r="E306" s="217" t="s">
        <v>5805</v>
      </c>
      <c r="F306" s="218" t="s">
        <v>5806</v>
      </c>
      <c r="G306" s="219" t="s">
        <v>175</v>
      </c>
      <c r="H306" s="220">
        <v>22.100000000000001</v>
      </c>
      <c r="I306" s="221"/>
      <c r="J306" s="222">
        <f>ROUND(I306*H306,2)</f>
        <v>0</v>
      </c>
      <c r="K306" s="218" t="s">
        <v>176</v>
      </c>
      <c r="L306" s="47"/>
      <c r="M306" s="223" t="s">
        <v>19</v>
      </c>
      <c r="N306" s="224" t="s">
        <v>46</v>
      </c>
      <c r="O306" s="87"/>
      <c r="P306" s="225">
        <f>O306*H306</f>
        <v>0</v>
      </c>
      <c r="Q306" s="225">
        <v>0.040000000000000001</v>
      </c>
      <c r="R306" s="225">
        <f>Q306*H306</f>
        <v>0.88400000000000012</v>
      </c>
      <c r="S306" s="225">
        <v>0</v>
      </c>
      <c r="T306" s="226">
        <f>S306*H306</f>
        <v>0</v>
      </c>
      <c r="U306" s="41"/>
      <c r="V306" s="41"/>
      <c r="W306" s="41"/>
      <c r="X306" s="41"/>
      <c r="Y306" s="41"/>
      <c r="Z306" s="41"/>
      <c r="AA306" s="41"/>
      <c r="AB306" s="41"/>
      <c r="AC306" s="41"/>
      <c r="AD306" s="41"/>
      <c r="AE306" s="41"/>
      <c r="AR306" s="227" t="s">
        <v>177</v>
      </c>
      <c r="AT306" s="227" t="s">
        <v>172</v>
      </c>
      <c r="AU306" s="227" t="s">
        <v>84</v>
      </c>
      <c r="AY306" s="20" t="s">
        <v>170</v>
      </c>
      <c r="BE306" s="228">
        <f>IF(N306="základní",J306,0)</f>
        <v>0</v>
      </c>
      <c r="BF306" s="228">
        <f>IF(N306="snížená",J306,0)</f>
        <v>0</v>
      </c>
      <c r="BG306" s="228">
        <f>IF(N306="zákl. přenesená",J306,0)</f>
        <v>0</v>
      </c>
      <c r="BH306" s="228">
        <f>IF(N306="sníž. přenesená",J306,0)</f>
        <v>0</v>
      </c>
      <c r="BI306" s="228">
        <f>IF(N306="nulová",J306,0)</f>
        <v>0</v>
      </c>
      <c r="BJ306" s="20" t="s">
        <v>82</v>
      </c>
      <c r="BK306" s="228">
        <f>ROUND(I306*H306,2)</f>
        <v>0</v>
      </c>
      <c r="BL306" s="20" t="s">
        <v>177</v>
      </c>
      <c r="BM306" s="227" t="s">
        <v>5807</v>
      </c>
    </row>
    <row r="307" s="2" customFormat="1">
      <c r="A307" s="41"/>
      <c r="B307" s="42"/>
      <c r="C307" s="43"/>
      <c r="D307" s="229" t="s">
        <v>179</v>
      </c>
      <c r="E307" s="43"/>
      <c r="F307" s="230" t="s">
        <v>5808</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179</v>
      </c>
      <c r="AU307" s="20" t="s">
        <v>84</v>
      </c>
    </row>
    <row r="308" s="2" customFormat="1">
      <c r="A308" s="41"/>
      <c r="B308" s="42"/>
      <c r="C308" s="43"/>
      <c r="D308" s="234" t="s">
        <v>181</v>
      </c>
      <c r="E308" s="43"/>
      <c r="F308" s="235" t="s">
        <v>5809</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181</v>
      </c>
      <c r="AU308" s="20" t="s">
        <v>84</v>
      </c>
    </row>
    <row r="309" s="14" customFormat="1">
      <c r="A309" s="14"/>
      <c r="B309" s="246"/>
      <c r="C309" s="247"/>
      <c r="D309" s="229" t="s">
        <v>183</v>
      </c>
      <c r="E309" s="248" t="s">
        <v>19</v>
      </c>
      <c r="F309" s="249" t="s">
        <v>5585</v>
      </c>
      <c r="G309" s="247"/>
      <c r="H309" s="250">
        <v>22.100000000000001</v>
      </c>
      <c r="I309" s="251"/>
      <c r="J309" s="247"/>
      <c r="K309" s="247"/>
      <c r="L309" s="252"/>
      <c r="M309" s="253"/>
      <c r="N309" s="254"/>
      <c r="O309" s="254"/>
      <c r="P309" s="254"/>
      <c r="Q309" s="254"/>
      <c r="R309" s="254"/>
      <c r="S309" s="254"/>
      <c r="T309" s="255"/>
      <c r="U309" s="14"/>
      <c r="V309" s="14"/>
      <c r="W309" s="14"/>
      <c r="X309" s="14"/>
      <c r="Y309" s="14"/>
      <c r="Z309" s="14"/>
      <c r="AA309" s="14"/>
      <c r="AB309" s="14"/>
      <c r="AC309" s="14"/>
      <c r="AD309" s="14"/>
      <c r="AE309" s="14"/>
      <c r="AT309" s="256" t="s">
        <v>183</v>
      </c>
      <c r="AU309" s="256" t="s">
        <v>84</v>
      </c>
      <c r="AV309" s="14" t="s">
        <v>84</v>
      </c>
      <c r="AW309" s="14" t="s">
        <v>37</v>
      </c>
      <c r="AX309" s="14" t="s">
        <v>82</v>
      </c>
      <c r="AY309" s="256" t="s">
        <v>170</v>
      </c>
    </row>
    <row r="310" s="2" customFormat="1" ht="16.5" customHeight="1">
      <c r="A310" s="41"/>
      <c r="B310" s="42"/>
      <c r="C310" s="285" t="s">
        <v>704</v>
      </c>
      <c r="D310" s="285" t="s">
        <v>461</v>
      </c>
      <c r="E310" s="286" t="s">
        <v>5477</v>
      </c>
      <c r="F310" s="287" t="s">
        <v>5478</v>
      </c>
      <c r="G310" s="288" t="s">
        <v>175</v>
      </c>
      <c r="H310" s="289">
        <v>22.321000000000002</v>
      </c>
      <c r="I310" s="290"/>
      <c r="J310" s="291">
        <f>ROUND(I310*H310,2)</f>
        <v>0</v>
      </c>
      <c r="K310" s="287" t="s">
        <v>176</v>
      </c>
      <c r="L310" s="292"/>
      <c r="M310" s="293" t="s">
        <v>19</v>
      </c>
      <c r="N310" s="294" t="s">
        <v>46</v>
      </c>
      <c r="O310" s="87"/>
      <c r="P310" s="225">
        <f>O310*H310</f>
        <v>0</v>
      </c>
      <c r="Q310" s="225">
        <v>0.00264</v>
      </c>
      <c r="R310" s="225">
        <f>Q310*H310</f>
        <v>0.058927440000000005</v>
      </c>
      <c r="S310" s="225">
        <v>0</v>
      </c>
      <c r="T310" s="226">
        <f>S310*H310</f>
        <v>0</v>
      </c>
      <c r="U310" s="41"/>
      <c r="V310" s="41"/>
      <c r="W310" s="41"/>
      <c r="X310" s="41"/>
      <c r="Y310" s="41"/>
      <c r="Z310" s="41"/>
      <c r="AA310" s="41"/>
      <c r="AB310" s="41"/>
      <c r="AC310" s="41"/>
      <c r="AD310" s="41"/>
      <c r="AE310" s="41"/>
      <c r="AR310" s="227" t="s">
        <v>234</v>
      </c>
      <c r="AT310" s="227" t="s">
        <v>461</v>
      </c>
      <c r="AU310" s="227" t="s">
        <v>84</v>
      </c>
      <c r="AY310" s="20" t="s">
        <v>170</v>
      </c>
      <c r="BE310" s="228">
        <f>IF(N310="základní",J310,0)</f>
        <v>0</v>
      </c>
      <c r="BF310" s="228">
        <f>IF(N310="snížená",J310,0)</f>
        <v>0</v>
      </c>
      <c r="BG310" s="228">
        <f>IF(N310="zákl. přenesená",J310,0)</f>
        <v>0</v>
      </c>
      <c r="BH310" s="228">
        <f>IF(N310="sníž. přenesená",J310,0)</f>
        <v>0</v>
      </c>
      <c r="BI310" s="228">
        <f>IF(N310="nulová",J310,0)</f>
        <v>0</v>
      </c>
      <c r="BJ310" s="20" t="s">
        <v>82</v>
      </c>
      <c r="BK310" s="228">
        <f>ROUND(I310*H310,2)</f>
        <v>0</v>
      </c>
      <c r="BL310" s="20" t="s">
        <v>177</v>
      </c>
      <c r="BM310" s="227" t="s">
        <v>5810</v>
      </c>
    </row>
    <row r="311" s="2" customFormat="1">
      <c r="A311" s="41"/>
      <c r="B311" s="42"/>
      <c r="C311" s="43"/>
      <c r="D311" s="229" t="s">
        <v>179</v>
      </c>
      <c r="E311" s="43"/>
      <c r="F311" s="230" t="s">
        <v>5478</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179</v>
      </c>
      <c r="AU311" s="20" t="s">
        <v>84</v>
      </c>
    </row>
    <row r="312" s="14" customFormat="1">
      <c r="A312" s="14"/>
      <c r="B312" s="246"/>
      <c r="C312" s="247"/>
      <c r="D312" s="229" t="s">
        <v>183</v>
      </c>
      <c r="E312" s="247"/>
      <c r="F312" s="249" t="s">
        <v>5811</v>
      </c>
      <c r="G312" s="247"/>
      <c r="H312" s="250">
        <v>22.321000000000002</v>
      </c>
      <c r="I312" s="251"/>
      <c r="J312" s="247"/>
      <c r="K312" s="247"/>
      <c r="L312" s="252"/>
      <c r="M312" s="253"/>
      <c r="N312" s="254"/>
      <c r="O312" s="254"/>
      <c r="P312" s="254"/>
      <c r="Q312" s="254"/>
      <c r="R312" s="254"/>
      <c r="S312" s="254"/>
      <c r="T312" s="255"/>
      <c r="U312" s="14"/>
      <c r="V312" s="14"/>
      <c r="W312" s="14"/>
      <c r="X312" s="14"/>
      <c r="Y312" s="14"/>
      <c r="Z312" s="14"/>
      <c r="AA312" s="14"/>
      <c r="AB312" s="14"/>
      <c r="AC312" s="14"/>
      <c r="AD312" s="14"/>
      <c r="AE312" s="14"/>
      <c r="AT312" s="256" t="s">
        <v>183</v>
      </c>
      <c r="AU312" s="256" t="s">
        <v>84</v>
      </c>
      <c r="AV312" s="14" t="s">
        <v>84</v>
      </c>
      <c r="AW312" s="14" t="s">
        <v>4</v>
      </c>
      <c r="AX312" s="14" t="s">
        <v>82</v>
      </c>
      <c r="AY312" s="256" t="s">
        <v>170</v>
      </c>
    </row>
    <row r="313" s="2" customFormat="1" ht="16.5" customHeight="1">
      <c r="A313" s="41"/>
      <c r="B313" s="42"/>
      <c r="C313" s="285" t="s">
        <v>712</v>
      </c>
      <c r="D313" s="285" t="s">
        <v>461</v>
      </c>
      <c r="E313" s="286" t="s">
        <v>5481</v>
      </c>
      <c r="F313" s="287" t="s">
        <v>5482</v>
      </c>
      <c r="G313" s="288" t="s">
        <v>256</v>
      </c>
      <c r="H313" s="289">
        <v>1.1140000000000001</v>
      </c>
      <c r="I313" s="290"/>
      <c r="J313" s="291">
        <f>ROUND(I313*H313,2)</f>
        <v>0</v>
      </c>
      <c r="K313" s="287" t="s">
        <v>176</v>
      </c>
      <c r="L313" s="292"/>
      <c r="M313" s="293" t="s">
        <v>19</v>
      </c>
      <c r="N313" s="294" t="s">
        <v>46</v>
      </c>
      <c r="O313" s="87"/>
      <c r="P313" s="225">
        <f>O313*H313</f>
        <v>0</v>
      </c>
      <c r="Q313" s="225">
        <v>1</v>
      </c>
      <c r="R313" s="225">
        <f>Q313*H313</f>
        <v>1.1140000000000001</v>
      </c>
      <c r="S313" s="225">
        <v>0</v>
      </c>
      <c r="T313" s="226">
        <f>S313*H313</f>
        <v>0</v>
      </c>
      <c r="U313" s="41"/>
      <c r="V313" s="41"/>
      <c r="W313" s="41"/>
      <c r="X313" s="41"/>
      <c r="Y313" s="41"/>
      <c r="Z313" s="41"/>
      <c r="AA313" s="41"/>
      <c r="AB313" s="41"/>
      <c r="AC313" s="41"/>
      <c r="AD313" s="41"/>
      <c r="AE313" s="41"/>
      <c r="AR313" s="227" t="s">
        <v>234</v>
      </c>
      <c r="AT313" s="227" t="s">
        <v>461</v>
      </c>
      <c r="AU313" s="227" t="s">
        <v>84</v>
      </c>
      <c r="AY313" s="20" t="s">
        <v>170</v>
      </c>
      <c r="BE313" s="228">
        <f>IF(N313="základní",J313,0)</f>
        <v>0</v>
      </c>
      <c r="BF313" s="228">
        <f>IF(N313="snížená",J313,0)</f>
        <v>0</v>
      </c>
      <c r="BG313" s="228">
        <f>IF(N313="zákl. přenesená",J313,0)</f>
        <v>0</v>
      </c>
      <c r="BH313" s="228">
        <f>IF(N313="sníž. přenesená",J313,0)</f>
        <v>0</v>
      </c>
      <c r="BI313" s="228">
        <f>IF(N313="nulová",J313,0)</f>
        <v>0</v>
      </c>
      <c r="BJ313" s="20" t="s">
        <v>82</v>
      </c>
      <c r="BK313" s="228">
        <f>ROUND(I313*H313,2)</f>
        <v>0</v>
      </c>
      <c r="BL313" s="20" t="s">
        <v>177</v>
      </c>
      <c r="BM313" s="227" t="s">
        <v>5812</v>
      </c>
    </row>
    <row r="314" s="2" customFormat="1">
      <c r="A314" s="41"/>
      <c r="B314" s="42"/>
      <c r="C314" s="43"/>
      <c r="D314" s="229" t="s">
        <v>179</v>
      </c>
      <c r="E314" s="43"/>
      <c r="F314" s="230" t="s">
        <v>5482</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179</v>
      </c>
      <c r="AU314" s="20" t="s">
        <v>84</v>
      </c>
    </row>
    <row r="315" s="14" customFormat="1">
      <c r="A315" s="14"/>
      <c r="B315" s="246"/>
      <c r="C315" s="247"/>
      <c r="D315" s="229" t="s">
        <v>183</v>
      </c>
      <c r="E315" s="248" t="s">
        <v>19</v>
      </c>
      <c r="F315" s="249" t="s">
        <v>5813</v>
      </c>
      <c r="G315" s="247"/>
      <c r="H315" s="250">
        <v>0.61899999999999999</v>
      </c>
      <c r="I315" s="251"/>
      <c r="J315" s="247"/>
      <c r="K315" s="247"/>
      <c r="L315" s="252"/>
      <c r="M315" s="253"/>
      <c r="N315" s="254"/>
      <c r="O315" s="254"/>
      <c r="P315" s="254"/>
      <c r="Q315" s="254"/>
      <c r="R315" s="254"/>
      <c r="S315" s="254"/>
      <c r="T315" s="255"/>
      <c r="U315" s="14"/>
      <c r="V315" s="14"/>
      <c r="W315" s="14"/>
      <c r="X315" s="14"/>
      <c r="Y315" s="14"/>
      <c r="Z315" s="14"/>
      <c r="AA315" s="14"/>
      <c r="AB315" s="14"/>
      <c r="AC315" s="14"/>
      <c r="AD315" s="14"/>
      <c r="AE315" s="14"/>
      <c r="AT315" s="256" t="s">
        <v>183</v>
      </c>
      <c r="AU315" s="256" t="s">
        <v>84</v>
      </c>
      <c r="AV315" s="14" t="s">
        <v>84</v>
      </c>
      <c r="AW315" s="14" t="s">
        <v>37</v>
      </c>
      <c r="AX315" s="14" t="s">
        <v>82</v>
      </c>
      <c r="AY315" s="256" t="s">
        <v>170</v>
      </c>
    </row>
    <row r="316" s="14" customFormat="1">
      <c r="A316" s="14"/>
      <c r="B316" s="246"/>
      <c r="C316" s="247"/>
      <c r="D316" s="229" t="s">
        <v>183</v>
      </c>
      <c r="E316" s="247"/>
      <c r="F316" s="249" t="s">
        <v>5814</v>
      </c>
      <c r="G316" s="247"/>
      <c r="H316" s="250">
        <v>1.1140000000000001</v>
      </c>
      <c r="I316" s="251"/>
      <c r="J316" s="247"/>
      <c r="K316" s="247"/>
      <c r="L316" s="252"/>
      <c r="M316" s="253"/>
      <c r="N316" s="254"/>
      <c r="O316" s="254"/>
      <c r="P316" s="254"/>
      <c r="Q316" s="254"/>
      <c r="R316" s="254"/>
      <c r="S316" s="254"/>
      <c r="T316" s="255"/>
      <c r="U316" s="14"/>
      <c r="V316" s="14"/>
      <c r="W316" s="14"/>
      <c r="X316" s="14"/>
      <c r="Y316" s="14"/>
      <c r="Z316" s="14"/>
      <c r="AA316" s="14"/>
      <c r="AB316" s="14"/>
      <c r="AC316" s="14"/>
      <c r="AD316" s="14"/>
      <c r="AE316" s="14"/>
      <c r="AT316" s="256" t="s">
        <v>183</v>
      </c>
      <c r="AU316" s="256" t="s">
        <v>84</v>
      </c>
      <c r="AV316" s="14" t="s">
        <v>84</v>
      </c>
      <c r="AW316" s="14" t="s">
        <v>4</v>
      </c>
      <c r="AX316" s="14" t="s">
        <v>82</v>
      </c>
      <c r="AY316" s="256" t="s">
        <v>170</v>
      </c>
    </row>
    <row r="317" s="12" customFormat="1" ht="22.8" customHeight="1">
      <c r="A317" s="12"/>
      <c r="B317" s="200"/>
      <c r="C317" s="201"/>
      <c r="D317" s="202" t="s">
        <v>74</v>
      </c>
      <c r="E317" s="214" t="s">
        <v>234</v>
      </c>
      <c r="F317" s="214" t="s">
        <v>262</v>
      </c>
      <c r="G317" s="201"/>
      <c r="H317" s="201"/>
      <c r="I317" s="204"/>
      <c r="J317" s="215">
        <f>BK317</f>
        <v>0</v>
      </c>
      <c r="K317" s="201"/>
      <c r="L317" s="206"/>
      <c r="M317" s="207"/>
      <c r="N317" s="208"/>
      <c r="O317" s="208"/>
      <c r="P317" s="209">
        <f>SUM(P318:P428)</f>
        <v>0</v>
      </c>
      <c r="Q317" s="208"/>
      <c r="R317" s="209">
        <f>SUM(R318:R428)</f>
        <v>23.350711169999993</v>
      </c>
      <c r="S317" s="208"/>
      <c r="T317" s="210">
        <f>SUM(T318:T428)</f>
        <v>0</v>
      </c>
      <c r="U317" s="12"/>
      <c r="V317" s="12"/>
      <c r="W317" s="12"/>
      <c r="X317" s="12"/>
      <c r="Y317" s="12"/>
      <c r="Z317" s="12"/>
      <c r="AA317" s="12"/>
      <c r="AB317" s="12"/>
      <c r="AC317" s="12"/>
      <c r="AD317" s="12"/>
      <c r="AE317" s="12"/>
      <c r="AR317" s="211" t="s">
        <v>82</v>
      </c>
      <c r="AT317" s="212" t="s">
        <v>74</v>
      </c>
      <c r="AU317" s="212" t="s">
        <v>82</v>
      </c>
      <c r="AY317" s="211" t="s">
        <v>170</v>
      </c>
      <c r="BK317" s="213">
        <f>SUM(BK318:BK428)</f>
        <v>0</v>
      </c>
    </row>
    <row r="318" s="2" customFormat="1" ht="21.75" customHeight="1">
      <c r="A318" s="41"/>
      <c r="B318" s="42"/>
      <c r="C318" s="216" t="s">
        <v>726</v>
      </c>
      <c r="D318" s="216" t="s">
        <v>172</v>
      </c>
      <c r="E318" s="217" t="s">
        <v>5815</v>
      </c>
      <c r="F318" s="218" t="s">
        <v>5816</v>
      </c>
      <c r="G318" s="219" t="s">
        <v>201</v>
      </c>
      <c r="H318" s="220">
        <v>41.399999999999999</v>
      </c>
      <c r="I318" s="221"/>
      <c r="J318" s="222">
        <f>ROUND(I318*H318,2)</f>
        <v>0</v>
      </c>
      <c r="K318" s="218" t="s">
        <v>176</v>
      </c>
      <c r="L318" s="47"/>
      <c r="M318" s="223" t="s">
        <v>19</v>
      </c>
      <c r="N318" s="224" t="s">
        <v>46</v>
      </c>
      <c r="O318" s="87"/>
      <c r="P318" s="225">
        <f>O318*H318</f>
        <v>0</v>
      </c>
      <c r="Q318" s="225">
        <v>0.00011</v>
      </c>
      <c r="R318" s="225">
        <f>Q318*H318</f>
        <v>0.0045539999999999999</v>
      </c>
      <c r="S318" s="225">
        <v>0</v>
      </c>
      <c r="T318" s="226">
        <f>S318*H318</f>
        <v>0</v>
      </c>
      <c r="U318" s="41"/>
      <c r="V318" s="41"/>
      <c r="W318" s="41"/>
      <c r="X318" s="41"/>
      <c r="Y318" s="41"/>
      <c r="Z318" s="41"/>
      <c r="AA318" s="41"/>
      <c r="AB318" s="41"/>
      <c r="AC318" s="41"/>
      <c r="AD318" s="41"/>
      <c r="AE318" s="41"/>
      <c r="AR318" s="227" t="s">
        <v>177</v>
      </c>
      <c r="AT318" s="227" t="s">
        <v>172</v>
      </c>
      <c r="AU318" s="227" t="s">
        <v>84</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177</v>
      </c>
      <c r="BM318" s="227" t="s">
        <v>5817</v>
      </c>
    </row>
    <row r="319" s="2" customFormat="1">
      <c r="A319" s="41"/>
      <c r="B319" s="42"/>
      <c r="C319" s="43"/>
      <c r="D319" s="229" t="s">
        <v>179</v>
      </c>
      <c r="E319" s="43"/>
      <c r="F319" s="230" t="s">
        <v>5818</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179</v>
      </c>
      <c r="AU319" s="20" t="s">
        <v>84</v>
      </c>
    </row>
    <row r="320" s="2" customFormat="1">
      <c r="A320" s="41"/>
      <c r="B320" s="42"/>
      <c r="C320" s="43"/>
      <c r="D320" s="234" t="s">
        <v>181</v>
      </c>
      <c r="E320" s="43"/>
      <c r="F320" s="235" t="s">
        <v>5819</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181</v>
      </c>
      <c r="AU320" s="20" t="s">
        <v>84</v>
      </c>
    </row>
    <row r="321" s="14" customFormat="1">
      <c r="A321" s="14"/>
      <c r="B321" s="246"/>
      <c r="C321" s="247"/>
      <c r="D321" s="229" t="s">
        <v>183</v>
      </c>
      <c r="E321" s="248" t="s">
        <v>19</v>
      </c>
      <c r="F321" s="249" t="s">
        <v>5820</v>
      </c>
      <c r="G321" s="247"/>
      <c r="H321" s="250">
        <v>32.200000000000003</v>
      </c>
      <c r="I321" s="251"/>
      <c r="J321" s="247"/>
      <c r="K321" s="247"/>
      <c r="L321" s="252"/>
      <c r="M321" s="253"/>
      <c r="N321" s="254"/>
      <c r="O321" s="254"/>
      <c r="P321" s="254"/>
      <c r="Q321" s="254"/>
      <c r="R321" s="254"/>
      <c r="S321" s="254"/>
      <c r="T321" s="255"/>
      <c r="U321" s="14"/>
      <c r="V321" s="14"/>
      <c r="W321" s="14"/>
      <c r="X321" s="14"/>
      <c r="Y321" s="14"/>
      <c r="Z321" s="14"/>
      <c r="AA321" s="14"/>
      <c r="AB321" s="14"/>
      <c r="AC321" s="14"/>
      <c r="AD321" s="14"/>
      <c r="AE321" s="14"/>
      <c r="AT321" s="256" t="s">
        <v>183</v>
      </c>
      <c r="AU321" s="256" t="s">
        <v>84</v>
      </c>
      <c r="AV321" s="14" t="s">
        <v>84</v>
      </c>
      <c r="AW321" s="14" t="s">
        <v>37</v>
      </c>
      <c r="AX321" s="14" t="s">
        <v>75</v>
      </c>
      <c r="AY321" s="256" t="s">
        <v>170</v>
      </c>
    </row>
    <row r="322" s="14" customFormat="1">
      <c r="A322" s="14"/>
      <c r="B322" s="246"/>
      <c r="C322" s="247"/>
      <c r="D322" s="229" t="s">
        <v>183</v>
      </c>
      <c r="E322" s="248" t="s">
        <v>19</v>
      </c>
      <c r="F322" s="249" t="s">
        <v>5821</v>
      </c>
      <c r="G322" s="247"/>
      <c r="H322" s="250">
        <v>9.1999999999999993</v>
      </c>
      <c r="I322" s="251"/>
      <c r="J322" s="247"/>
      <c r="K322" s="247"/>
      <c r="L322" s="252"/>
      <c r="M322" s="253"/>
      <c r="N322" s="254"/>
      <c r="O322" s="254"/>
      <c r="P322" s="254"/>
      <c r="Q322" s="254"/>
      <c r="R322" s="254"/>
      <c r="S322" s="254"/>
      <c r="T322" s="255"/>
      <c r="U322" s="14"/>
      <c r="V322" s="14"/>
      <c r="W322" s="14"/>
      <c r="X322" s="14"/>
      <c r="Y322" s="14"/>
      <c r="Z322" s="14"/>
      <c r="AA322" s="14"/>
      <c r="AB322" s="14"/>
      <c r="AC322" s="14"/>
      <c r="AD322" s="14"/>
      <c r="AE322" s="14"/>
      <c r="AT322" s="256" t="s">
        <v>183</v>
      </c>
      <c r="AU322" s="256" t="s">
        <v>84</v>
      </c>
      <c r="AV322" s="14" t="s">
        <v>84</v>
      </c>
      <c r="AW322" s="14" t="s">
        <v>37</v>
      </c>
      <c r="AX322" s="14" t="s">
        <v>75</v>
      </c>
      <c r="AY322" s="256" t="s">
        <v>170</v>
      </c>
    </row>
    <row r="323" s="15" customFormat="1">
      <c r="A323" s="15"/>
      <c r="B323" s="257"/>
      <c r="C323" s="258"/>
      <c r="D323" s="229" t="s">
        <v>183</v>
      </c>
      <c r="E323" s="259" t="s">
        <v>19</v>
      </c>
      <c r="F323" s="260" t="s">
        <v>186</v>
      </c>
      <c r="G323" s="258"/>
      <c r="H323" s="261">
        <v>41.399999999999999</v>
      </c>
      <c r="I323" s="262"/>
      <c r="J323" s="258"/>
      <c r="K323" s="258"/>
      <c r="L323" s="263"/>
      <c r="M323" s="264"/>
      <c r="N323" s="265"/>
      <c r="O323" s="265"/>
      <c r="P323" s="265"/>
      <c r="Q323" s="265"/>
      <c r="R323" s="265"/>
      <c r="S323" s="265"/>
      <c r="T323" s="266"/>
      <c r="U323" s="15"/>
      <c r="V323" s="15"/>
      <c r="W323" s="15"/>
      <c r="X323" s="15"/>
      <c r="Y323" s="15"/>
      <c r="Z323" s="15"/>
      <c r="AA323" s="15"/>
      <c r="AB323" s="15"/>
      <c r="AC323" s="15"/>
      <c r="AD323" s="15"/>
      <c r="AE323" s="15"/>
      <c r="AT323" s="267" t="s">
        <v>183</v>
      </c>
      <c r="AU323" s="267" t="s">
        <v>84</v>
      </c>
      <c r="AV323" s="15" t="s">
        <v>177</v>
      </c>
      <c r="AW323" s="15" t="s">
        <v>37</v>
      </c>
      <c r="AX323" s="15" t="s">
        <v>82</v>
      </c>
      <c r="AY323" s="267" t="s">
        <v>170</v>
      </c>
    </row>
    <row r="324" s="2" customFormat="1" ht="16.5" customHeight="1">
      <c r="A324" s="41"/>
      <c r="B324" s="42"/>
      <c r="C324" s="285" t="s">
        <v>740</v>
      </c>
      <c r="D324" s="285" t="s">
        <v>461</v>
      </c>
      <c r="E324" s="286" t="s">
        <v>5822</v>
      </c>
      <c r="F324" s="287" t="s">
        <v>5823</v>
      </c>
      <c r="G324" s="288" t="s">
        <v>201</v>
      </c>
      <c r="H324" s="289">
        <v>42.021000000000001</v>
      </c>
      <c r="I324" s="290"/>
      <c r="J324" s="291">
        <f>ROUND(I324*H324,2)</f>
        <v>0</v>
      </c>
      <c r="K324" s="287" t="s">
        <v>176</v>
      </c>
      <c r="L324" s="292"/>
      <c r="M324" s="293" t="s">
        <v>19</v>
      </c>
      <c r="N324" s="294" t="s">
        <v>46</v>
      </c>
      <c r="O324" s="87"/>
      <c r="P324" s="225">
        <f>O324*H324</f>
        <v>0</v>
      </c>
      <c r="Q324" s="225">
        <v>0.152</v>
      </c>
      <c r="R324" s="225">
        <f>Q324*H324</f>
        <v>6.3871919999999998</v>
      </c>
      <c r="S324" s="225">
        <v>0</v>
      </c>
      <c r="T324" s="226">
        <f>S324*H324</f>
        <v>0</v>
      </c>
      <c r="U324" s="41"/>
      <c r="V324" s="41"/>
      <c r="W324" s="41"/>
      <c r="X324" s="41"/>
      <c r="Y324" s="41"/>
      <c r="Z324" s="41"/>
      <c r="AA324" s="41"/>
      <c r="AB324" s="41"/>
      <c r="AC324" s="41"/>
      <c r="AD324" s="41"/>
      <c r="AE324" s="41"/>
      <c r="AR324" s="227" t="s">
        <v>234</v>
      </c>
      <c r="AT324" s="227" t="s">
        <v>461</v>
      </c>
      <c r="AU324" s="227" t="s">
        <v>84</v>
      </c>
      <c r="AY324" s="20" t="s">
        <v>170</v>
      </c>
      <c r="BE324" s="228">
        <f>IF(N324="základní",J324,0)</f>
        <v>0</v>
      </c>
      <c r="BF324" s="228">
        <f>IF(N324="snížená",J324,0)</f>
        <v>0</v>
      </c>
      <c r="BG324" s="228">
        <f>IF(N324="zákl. přenesená",J324,0)</f>
        <v>0</v>
      </c>
      <c r="BH324" s="228">
        <f>IF(N324="sníž. přenesená",J324,0)</f>
        <v>0</v>
      </c>
      <c r="BI324" s="228">
        <f>IF(N324="nulová",J324,0)</f>
        <v>0</v>
      </c>
      <c r="BJ324" s="20" t="s">
        <v>82</v>
      </c>
      <c r="BK324" s="228">
        <f>ROUND(I324*H324,2)</f>
        <v>0</v>
      </c>
      <c r="BL324" s="20" t="s">
        <v>177</v>
      </c>
      <c r="BM324" s="227" t="s">
        <v>5824</v>
      </c>
    </row>
    <row r="325" s="2" customFormat="1">
      <c r="A325" s="41"/>
      <c r="B325" s="42"/>
      <c r="C325" s="43"/>
      <c r="D325" s="229" t="s">
        <v>179</v>
      </c>
      <c r="E325" s="43"/>
      <c r="F325" s="230" t="s">
        <v>5823</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179</v>
      </c>
      <c r="AU325" s="20" t="s">
        <v>84</v>
      </c>
    </row>
    <row r="326" s="14" customFormat="1">
      <c r="A326" s="14"/>
      <c r="B326" s="246"/>
      <c r="C326" s="247"/>
      <c r="D326" s="229" t="s">
        <v>183</v>
      </c>
      <c r="E326" s="247"/>
      <c r="F326" s="249" t="s">
        <v>5825</v>
      </c>
      <c r="G326" s="247"/>
      <c r="H326" s="250">
        <v>42.021000000000001</v>
      </c>
      <c r="I326" s="251"/>
      <c r="J326" s="247"/>
      <c r="K326" s="247"/>
      <c r="L326" s="252"/>
      <c r="M326" s="253"/>
      <c r="N326" s="254"/>
      <c r="O326" s="254"/>
      <c r="P326" s="254"/>
      <c r="Q326" s="254"/>
      <c r="R326" s="254"/>
      <c r="S326" s="254"/>
      <c r="T326" s="255"/>
      <c r="U326" s="14"/>
      <c r="V326" s="14"/>
      <c r="W326" s="14"/>
      <c r="X326" s="14"/>
      <c r="Y326" s="14"/>
      <c r="Z326" s="14"/>
      <c r="AA326" s="14"/>
      <c r="AB326" s="14"/>
      <c r="AC326" s="14"/>
      <c r="AD326" s="14"/>
      <c r="AE326" s="14"/>
      <c r="AT326" s="256" t="s">
        <v>183</v>
      </c>
      <c r="AU326" s="256" t="s">
        <v>84</v>
      </c>
      <c r="AV326" s="14" t="s">
        <v>84</v>
      </c>
      <c r="AW326" s="14" t="s">
        <v>4</v>
      </c>
      <c r="AX326" s="14" t="s">
        <v>82</v>
      </c>
      <c r="AY326" s="256" t="s">
        <v>170</v>
      </c>
    </row>
    <row r="327" s="2" customFormat="1" ht="16.5" customHeight="1">
      <c r="A327" s="41"/>
      <c r="B327" s="42"/>
      <c r="C327" s="216" t="s">
        <v>746</v>
      </c>
      <c r="D327" s="216" t="s">
        <v>172</v>
      </c>
      <c r="E327" s="217" t="s">
        <v>5826</v>
      </c>
      <c r="F327" s="218" t="s">
        <v>5827</v>
      </c>
      <c r="G327" s="219" t="s">
        <v>266</v>
      </c>
      <c r="H327" s="220">
        <v>1</v>
      </c>
      <c r="I327" s="221"/>
      <c r="J327" s="222">
        <f>ROUND(I327*H327,2)</f>
        <v>0</v>
      </c>
      <c r="K327" s="218" t="s">
        <v>176</v>
      </c>
      <c r="L327" s="47"/>
      <c r="M327" s="223" t="s">
        <v>19</v>
      </c>
      <c r="N327" s="224" t="s">
        <v>46</v>
      </c>
      <c r="O327" s="87"/>
      <c r="P327" s="225">
        <f>O327*H327</f>
        <v>0</v>
      </c>
      <c r="Q327" s="225">
        <v>0.00017000000000000001</v>
      </c>
      <c r="R327" s="225">
        <f>Q327*H327</f>
        <v>0.00017000000000000001</v>
      </c>
      <c r="S327" s="225">
        <v>0</v>
      </c>
      <c r="T327" s="226">
        <f>S327*H327</f>
        <v>0</v>
      </c>
      <c r="U327" s="41"/>
      <c r="V327" s="41"/>
      <c r="W327" s="41"/>
      <c r="X327" s="41"/>
      <c r="Y327" s="41"/>
      <c r="Z327" s="41"/>
      <c r="AA327" s="41"/>
      <c r="AB327" s="41"/>
      <c r="AC327" s="41"/>
      <c r="AD327" s="41"/>
      <c r="AE327" s="41"/>
      <c r="AR327" s="227" t="s">
        <v>177</v>
      </c>
      <c r="AT327" s="227" t="s">
        <v>172</v>
      </c>
      <c r="AU327" s="227" t="s">
        <v>84</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177</v>
      </c>
      <c r="BM327" s="227" t="s">
        <v>5828</v>
      </c>
    </row>
    <row r="328" s="2" customFormat="1">
      <c r="A328" s="41"/>
      <c r="B328" s="42"/>
      <c r="C328" s="43"/>
      <c r="D328" s="229" t="s">
        <v>179</v>
      </c>
      <c r="E328" s="43"/>
      <c r="F328" s="230" t="s">
        <v>5829</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179</v>
      </c>
      <c r="AU328" s="20" t="s">
        <v>84</v>
      </c>
    </row>
    <row r="329" s="2" customFormat="1">
      <c r="A329" s="41"/>
      <c r="B329" s="42"/>
      <c r="C329" s="43"/>
      <c r="D329" s="234" t="s">
        <v>181</v>
      </c>
      <c r="E329" s="43"/>
      <c r="F329" s="235" t="s">
        <v>5830</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181</v>
      </c>
      <c r="AU329" s="20" t="s">
        <v>84</v>
      </c>
    </row>
    <row r="330" s="2" customFormat="1" ht="21.75" customHeight="1">
      <c r="A330" s="41"/>
      <c r="B330" s="42"/>
      <c r="C330" s="285" t="s">
        <v>754</v>
      </c>
      <c r="D330" s="285" t="s">
        <v>461</v>
      </c>
      <c r="E330" s="286" t="s">
        <v>5831</v>
      </c>
      <c r="F330" s="287" t="s">
        <v>5832</v>
      </c>
      <c r="G330" s="288" t="s">
        <v>266</v>
      </c>
      <c r="H330" s="289">
        <v>1</v>
      </c>
      <c r="I330" s="290"/>
      <c r="J330" s="291">
        <f>ROUND(I330*H330,2)</f>
        <v>0</v>
      </c>
      <c r="K330" s="287" t="s">
        <v>19</v>
      </c>
      <c r="L330" s="292"/>
      <c r="M330" s="293" t="s">
        <v>19</v>
      </c>
      <c r="N330" s="294" t="s">
        <v>46</v>
      </c>
      <c r="O330" s="87"/>
      <c r="P330" s="225">
        <f>O330*H330</f>
        <v>0</v>
      </c>
      <c r="Q330" s="225">
        <v>0.14499999999999999</v>
      </c>
      <c r="R330" s="225">
        <f>Q330*H330</f>
        <v>0.14499999999999999</v>
      </c>
      <c r="S330" s="225">
        <v>0</v>
      </c>
      <c r="T330" s="226">
        <f>S330*H330</f>
        <v>0</v>
      </c>
      <c r="U330" s="41"/>
      <c r="V330" s="41"/>
      <c r="W330" s="41"/>
      <c r="X330" s="41"/>
      <c r="Y330" s="41"/>
      <c r="Z330" s="41"/>
      <c r="AA330" s="41"/>
      <c r="AB330" s="41"/>
      <c r="AC330" s="41"/>
      <c r="AD330" s="41"/>
      <c r="AE330" s="41"/>
      <c r="AR330" s="227" t="s">
        <v>234</v>
      </c>
      <c r="AT330" s="227" t="s">
        <v>461</v>
      </c>
      <c r="AU330" s="227" t="s">
        <v>84</v>
      </c>
      <c r="AY330" s="20" t="s">
        <v>170</v>
      </c>
      <c r="BE330" s="228">
        <f>IF(N330="základní",J330,0)</f>
        <v>0</v>
      </c>
      <c r="BF330" s="228">
        <f>IF(N330="snížená",J330,0)</f>
        <v>0</v>
      </c>
      <c r="BG330" s="228">
        <f>IF(N330="zákl. přenesená",J330,0)</f>
        <v>0</v>
      </c>
      <c r="BH330" s="228">
        <f>IF(N330="sníž. přenesená",J330,0)</f>
        <v>0</v>
      </c>
      <c r="BI330" s="228">
        <f>IF(N330="nulová",J330,0)</f>
        <v>0</v>
      </c>
      <c r="BJ330" s="20" t="s">
        <v>82</v>
      </c>
      <c r="BK330" s="228">
        <f>ROUND(I330*H330,2)</f>
        <v>0</v>
      </c>
      <c r="BL330" s="20" t="s">
        <v>177</v>
      </c>
      <c r="BM330" s="227" t="s">
        <v>5833</v>
      </c>
    </row>
    <row r="331" s="2" customFormat="1">
      <c r="A331" s="41"/>
      <c r="B331" s="42"/>
      <c r="C331" s="43"/>
      <c r="D331" s="229" t="s">
        <v>179</v>
      </c>
      <c r="E331" s="43"/>
      <c r="F331" s="230" t="s">
        <v>5832</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179</v>
      </c>
      <c r="AU331" s="20" t="s">
        <v>84</v>
      </c>
    </row>
    <row r="332" s="2" customFormat="1" ht="16.5" customHeight="1">
      <c r="A332" s="41"/>
      <c r="B332" s="42"/>
      <c r="C332" s="216" t="s">
        <v>770</v>
      </c>
      <c r="D332" s="216" t="s">
        <v>172</v>
      </c>
      <c r="E332" s="217" t="s">
        <v>5834</v>
      </c>
      <c r="F332" s="218" t="s">
        <v>5835</v>
      </c>
      <c r="G332" s="219" t="s">
        <v>219</v>
      </c>
      <c r="H332" s="220">
        <v>1.383</v>
      </c>
      <c r="I332" s="221"/>
      <c r="J332" s="222">
        <f>ROUND(I332*H332,2)</f>
        <v>0</v>
      </c>
      <c r="K332" s="218" t="s">
        <v>176</v>
      </c>
      <c r="L332" s="47"/>
      <c r="M332" s="223" t="s">
        <v>19</v>
      </c>
      <c r="N332" s="224" t="s">
        <v>46</v>
      </c>
      <c r="O332" s="87"/>
      <c r="P332" s="225">
        <f>O332*H332</f>
        <v>0</v>
      </c>
      <c r="Q332" s="225">
        <v>2.2944300000000002</v>
      </c>
      <c r="R332" s="225">
        <f>Q332*H332</f>
        <v>3.1731966900000002</v>
      </c>
      <c r="S332" s="225">
        <v>0</v>
      </c>
      <c r="T332" s="226">
        <f>S332*H332</f>
        <v>0</v>
      </c>
      <c r="U332" s="41"/>
      <c r="V332" s="41"/>
      <c r="W332" s="41"/>
      <c r="X332" s="41"/>
      <c r="Y332" s="41"/>
      <c r="Z332" s="41"/>
      <c r="AA332" s="41"/>
      <c r="AB332" s="41"/>
      <c r="AC332" s="41"/>
      <c r="AD332" s="41"/>
      <c r="AE332" s="41"/>
      <c r="AR332" s="227" t="s">
        <v>177</v>
      </c>
      <c r="AT332" s="227" t="s">
        <v>172</v>
      </c>
      <c r="AU332" s="227" t="s">
        <v>84</v>
      </c>
      <c r="AY332" s="20" t="s">
        <v>170</v>
      </c>
      <c r="BE332" s="228">
        <f>IF(N332="základní",J332,0)</f>
        <v>0</v>
      </c>
      <c r="BF332" s="228">
        <f>IF(N332="snížená",J332,0)</f>
        <v>0</v>
      </c>
      <c r="BG332" s="228">
        <f>IF(N332="zákl. přenesená",J332,0)</f>
        <v>0</v>
      </c>
      <c r="BH332" s="228">
        <f>IF(N332="sníž. přenesená",J332,0)</f>
        <v>0</v>
      </c>
      <c r="BI332" s="228">
        <f>IF(N332="nulová",J332,0)</f>
        <v>0</v>
      </c>
      <c r="BJ332" s="20" t="s">
        <v>82</v>
      </c>
      <c r="BK332" s="228">
        <f>ROUND(I332*H332,2)</f>
        <v>0</v>
      </c>
      <c r="BL332" s="20" t="s">
        <v>177</v>
      </c>
      <c r="BM332" s="227" t="s">
        <v>5836</v>
      </c>
    </row>
    <row r="333" s="2" customFormat="1">
      <c r="A333" s="41"/>
      <c r="B333" s="42"/>
      <c r="C333" s="43"/>
      <c r="D333" s="229" t="s">
        <v>179</v>
      </c>
      <c r="E333" s="43"/>
      <c r="F333" s="230" t="s">
        <v>5837</v>
      </c>
      <c r="G333" s="43"/>
      <c r="H333" s="43"/>
      <c r="I333" s="231"/>
      <c r="J333" s="43"/>
      <c r="K333" s="43"/>
      <c r="L333" s="47"/>
      <c r="M333" s="232"/>
      <c r="N333" s="233"/>
      <c r="O333" s="87"/>
      <c r="P333" s="87"/>
      <c r="Q333" s="87"/>
      <c r="R333" s="87"/>
      <c r="S333" s="87"/>
      <c r="T333" s="88"/>
      <c r="U333" s="41"/>
      <c r="V333" s="41"/>
      <c r="W333" s="41"/>
      <c r="X333" s="41"/>
      <c r="Y333" s="41"/>
      <c r="Z333" s="41"/>
      <c r="AA333" s="41"/>
      <c r="AB333" s="41"/>
      <c r="AC333" s="41"/>
      <c r="AD333" s="41"/>
      <c r="AE333" s="41"/>
      <c r="AT333" s="20" t="s">
        <v>179</v>
      </c>
      <c r="AU333" s="20" t="s">
        <v>84</v>
      </c>
    </row>
    <row r="334" s="2" customFormat="1">
      <c r="A334" s="41"/>
      <c r="B334" s="42"/>
      <c r="C334" s="43"/>
      <c r="D334" s="234" t="s">
        <v>181</v>
      </c>
      <c r="E334" s="43"/>
      <c r="F334" s="235" t="s">
        <v>5838</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181</v>
      </c>
      <c r="AU334" s="20" t="s">
        <v>84</v>
      </c>
    </row>
    <row r="335" s="14" customFormat="1">
      <c r="A335" s="14"/>
      <c r="B335" s="246"/>
      <c r="C335" s="247"/>
      <c r="D335" s="229" t="s">
        <v>183</v>
      </c>
      <c r="E335" s="248" t="s">
        <v>19</v>
      </c>
      <c r="F335" s="249" t="s">
        <v>5839</v>
      </c>
      <c r="G335" s="247"/>
      <c r="H335" s="250">
        <v>0.46100000000000002</v>
      </c>
      <c r="I335" s="251"/>
      <c r="J335" s="247"/>
      <c r="K335" s="247"/>
      <c r="L335" s="252"/>
      <c r="M335" s="253"/>
      <c r="N335" s="254"/>
      <c r="O335" s="254"/>
      <c r="P335" s="254"/>
      <c r="Q335" s="254"/>
      <c r="R335" s="254"/>
      <c r="S335" s="254"/>
      <c r="T335" s="255"/>
      <c r="U335" s="14"/>
      <c r="V335" s="14"/>
      <c r="W335" s="14"/>
      <c r="X335" s="14"/>
      <c r="Y335" s="14"/>
      <c r="Z335" s="14"/>
      <c r="AA335" s="14"/>
      <c r="AB335" s="14"/>
      <c r="AC335" s="14"/>
      <c r="AD335" s="14"/>
      <c r="AE335" s="14"/>
      <c r="AT335" s="256" t="s">
        <v>183</v>
      </c>
      <c r="AU335" s="256" t="s">
        <v>84</v>
      </c>
      <c r="AV335" s="14" t="s">
        <v>84</v>
      </c>
      <c r="AW335" s="14" t="s">
        <v>37</v>
      </c>
      <c r="AX335" s="14" t="s">
        <v>75</v>
      </c>
      <c r="AY335" s="256" t="s">
        <v>170</v>
      </c>
    </row>
    <row r="336" s="14" customFormat="1">
      <c r="A336" s="14"/>
      <c r="B336" s="246"/>
      <c r="C336" s="247"/>
      <c r="D336" s="229" t="s">
        <v>183</v>
      </c>
      <c r="E336" s="248" t="s">
        <v>19</v>
      </c>
      <c r="F336" s="249" t="s">
        <v>5840</v>
      </c>
      <c r="G336" s="247"/>
      <c r="H336" s="250">
        <v>0.46100000000000002</v>
      </c>
      <c r="I336" s="251"/>
      <c r="J336" s="247"/>
      <c r="K336" s="247"/>
      <c r="L336" s="252"/>
      <c r="M336" s="253"/>
      <c r="N336" s="254"/>
      <c r="O336" s="254"/>
      <c r="P336" s="254"/>
      <c r="Q336" s="254"/>
      <c r="R336" s="254"/>
      <c r="S336" s="254"/>
      <c r="T336" s="255"/>
      <c r="U336" s="14"/>
      <c r="V336" s="14"/>
      <c r="W336" s="14"/>
      <c r="X336" s="14"/>
      <c r="Y336" s="14"/>
      <c r="Z336" s="14"/>
      <c r="AA336" s="14"/>
      <c r="AB336" s="14"/>
      <c r="AC336" s="14"/>
      <c r="AD336" s="14"/>
      <c r="AE336" s="14"/>
      <c r="AT336" s="256" t="s">
        <v>183</v>
      </c>
      <c r="AU336" s="256" t="s">
        <v>84</v>
      </c>
      <c r="AV336" s="14" t="s">
        <v>84</v>
      </c>
      <c r="AW336" s="14" t="s">
        <v>37</v>
      </c>
      <c r="AX336" s="14" t="s">
        <v>75</v>
      </c>
      <c r="AY336" s="256" t="s">
        <v>170</v>
      </c>
    </row>
    <row r="337" s="14" customFormat="1">
      <c r="A337" s="14"/>
      <c r="B337" s="246"/>
      <c r="C337" s="247"/>
      <c r="D337" s="229" t="s">
        <v>183</v>
      </c>
      <c r="E337" s="248" t="s">
        <v>19</v>
      </c>
      <c r="F337" s="249" t="s">
        <v>5841</v>
      </c>
      <c r="G337" s="247"/>
      <c r="H337" s="250">
        <v>0.46100000000000002</v>
      </c>
      <c r="I337" s="251"/>
      <c r="J337" s="247"/>
      <c r="K337" s="247"/>
      <c r="L337" s="252"/>
      <c r="M337" s="253"/>
      <c r="N337" s="254"/>
      <c r="O337" s="254"/>
      <c r="P337" s="254"/>
      <c r="Q337" s="254"/>
      <c r="R337" s="254"/>
      <c r="S337" s="254"/>
      <c r="T337" s="255"/>
      <c r="U337" s="14"/>
      <c r="V337" s="14"/>
      <c r="W337" s="14"/>
      <c r="X337" s="14"/>
      <c r="Y337" s="14"/>
      <c r="Z337" s="14"/>
      <c r="AA337" s="14"/>
      <c r="AB337" s="14"/>
      <c r="AC337" s="14"/>
      <c r="AD337" s="14"/>
      <c r="AE337" s="14"/>
      <c r="AT337" s="256" t="s">
        <v>183</v>
      </c>
      <c r="AU337" s="256" t="s">
        <v>84</v>
      </c>
      <c r="AV337" s="14" t="s">
        <v>84</v>
      </c>
      <c r="AW337" s="14" t="s">
        <v>37</v>
      </c>
      <c r="AX337" s="14" t="s">
        <v>75</v>
      </c>
      <c r="AY337" s="256" t="s">
        <v>170</v>
      </c>
    </row>
    <row r="338" s="15" customFormat="1">
      <c r="A338" s="15"/>
      <c r="B338" s="257"/>
      <c r="C338" s="258"/>
      <c r="D338" s="229" t="s">
        <v>183</v>
      </c>
      <c r="E338" s="259" t="s">
        <v>19</v>
      </c>
      <c r="F338" s="260" t="s">
        <v>186</v>
      </c>
      <c r="G338" s="258"/>
      <c r="H338" s="261">
        <v>1.383</v>
      </c>
      <c r="I338" s="262"/>
      <c r="J338" s="258"/>
      <c r="K338" s="258"/>
      <c r="L338" s="263"/>
      <c r="M338" s="264"/>
      <c r="N338" s="265"/>
      <c r="O338" s="265"/>
      <c r="P338" s="265"/>
      <c r="Q338" s="265"/>
      <c r="R338" s="265"/>
      <c r="S338" s="265"/>
      <c r="T338" s="266"/>
      <c r="U338" s="15"/>
      <c r="V338" s="15"/>
      <c r="W338" s="15"/>
      <c r="X338" s="15"/>
      <c r="Y338" s="15"/>
      <c r="Z338" s="15"/>
      <c r="AA338" s="15"/>
      <c r="AB338" s="15"/>
      <c r="AC338" s="15"/>
      <c r="AD338" s="15"/>
      <c r="AE338" s="15"/>
      <c r="AT338" s="267" t="s">
        <v>183</v>
      </c>
      <c r="AU338" s="267" t="s">
        <v>84</v>
      </c>
      <c r="AV338" s="15" t="s">
        <v>177</v>
      </c>
      <c r="AW338" s="15" t="s">
        <v>37</v>
      </c>
      <c r="AX338" s="15" t="s">
        <v>82</v>
      </c>
      <c r="AY338" s="267" t="s">
        <v>170</v>
      </c>
    </row>
    <row r="339" s="2" customFormat="1" ht="16.5" customHeight="1">
      <c r="A339" s="41"/>
      <c r="B339" s="42"/>
      <c r="C339" s="216" t="s">
        <v>785</v>
      </c>
      <c r="D339" s="216" t="s">
        <v>172</v>
      </c>
      <c r="E339" s="217" t="s">
        <v>5842</v>
      </c>
      <c r="F339" s="218" t="s">
        <v>5843</v>
      </c>
      <c r="G339" s="219" t="s">
        <v>219</v>
      </c>
      <c r="H339" s="220">
        <v>0.318</v>
      </c>
      <c r="I339" s="221"/>
      <c r="J339" s="222">
        <f>ROUND(I339*H339,2)</f>
        <v>0</v>
      </c>
      <c r="K339" s="218" t="s">
        <v>176</v>
      </c>
      <c r="L339" s="47"/>
      <c r="M339" s="223" t="s">
        <v>19</v>
      </c>
      <c r="N339" s="224" t="s">
        <v>46</v>
      </c>
      <c r="O339" s="87"/>
      <c r="P339" s="225">
        <f>O339*H339</f>
        <v>0</v>
      </c>
      <c r="Q339" s="225">
        <v>3.0829</v>
      </c>
      <c r="R339" s="225">
        <f>Q339*H339</f>
        <v>0.98036219999999996</v>
      </c>
      <c r="S339" s="225">
        <v>0</v>
      </c>
      <c r="T339" s="226">
        <f>S339*H339</f>
        <v>0</v>
      </c>
      <c r="U339" s="41"/>
      <c r="V339" s="41"/>
      <c r="W339" s="41"/>
      <c r="X339" s="41"/>
      <c r="Y339" s="41"/>
      <c r="Z339" s="41"/>
      <c r="AA339" s="41"/>
      <c r="AB339" s="41"/>
      <c r="AC339" s="41"/>
      <c r="AD339" s="41"/>
      <c r="AE339" s="41"/>
      <c r="AR339" s="227" t="s">
        <v>177</v>
      </c>
      <c r="AT339" s="227" t="s">
        <v>172</v>
      </c>
      <c r="AU339" s="227" t="s">
        <v>84</v>
      </c>
      <c r="AY339" s="20" t="s">
        <v>170</v>
      </c>
      <c r="BE339" s="228">
        <f>IF(N339="základní",J339,0)</f>
        <v>0</v>
      </c>
      <c r="BF339" s="228">
        <f>IF(N339="snížená",J339,0)</f>
        <v>0</v>
      </c>
      <c r="BG339" s="228">
        <f>IF(N339="zákl. přenesená",J339,0)</f>
        <v>0</v>
      </c>
      <c r="BH339" s="228">
        <f>IF(N339="sníž. přenesená",J339,0)</f>
        <v>0</v>
      </c>
      <c r="BI339" s="228">
        <f>IF(N339="nulová",J339,0)</f>
        <v>0</v>
      </c>
      <c r="BJ339" s="20" t="s">
        <v>82</v>
      </c>
      <c r="BK339" s="228">
        <f>ROUND(I339*H339,2)</f>
        <v>0</v>
      </c>
      <c r="BL339" s="20" t="s">
        <v>177</v>
      </c>
      <c r="BM339" s="227" t="s">
        <v>5844</v>
      </c>
    </row>
    <row r="340" s="2" customFormat="1">
      <c r="A340" s="41"/>
      <c r="B340" s="42"/>
      <c r="C340" s="43"/>
      <c r="D340" s="229" t="s">
        <v>179</v>
      </c>
      <c r="E340" s="43"/>
      <c r="F340" s="230" t="s">
        <v>5845</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179</v>
      </c>
      <c r="AU340" s="20" t="s">
        <v>84</v>
      </c>
    </row>
    <row r="341" s="2" customFormat="1">
      <c r="A341" s="41"/>
      <c r="B341" s="42"/>
      <c r="C341" s="43"/>
      <c r="D341" s="234" t="s">
        <v>181</v>
      </c>
      <c r="E341" s="43"/>
      <c r="F341" s="235" t="s">
        <v>5846</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181</v>
      </c>
      <c r="AU341" s="20" t="s">
        <v>84</v>
      </c>
    </row>
    <row r="342" s="14" customFormat="1">
      <c r="A342" s="14"/>
      <c r="B342" s="246"/>
      <c r="C342" s="247"/>
      <c r="D342" s="229" t="s">
        <v>183</v>
      </c>
      <c r="E342" s="248" t="s">
        <v>19</v>
      </c>
      <c r="F342" s="249" t="s">
        <v>5847</v>
      </c>
      <c r="G342" s="247"/>
      <c r="H342" s="250">
        <v>0.106</v>
      </c>
      <c r="I342" s="251"/>
      <c r="J342" s="247"/>
      <c r="K342" s="247"/>
      <c r="L342" s="252"/>
      <c r="M342" s="253"/>
      <c r="N342" s="254"/>
      <c r="O342" s="254"/>
      <c r="P342" s="254"/>
      <c r="Q342" s="254"/>
      <c r="R342" s="254"/>
      <c r="S342" s="254"/>
      <c r="T342" s="255"/>
      <c r="U342" s="14"/>
      <c r="V342" s="14"/>
      <c r="W342" s="14"/>
      <c r="X342" s="14"/>
      <c r="Y342" s="14"/>
      <c r="Z342" s="14"/>
      <c r="AA342" s="14"/>
      <c r="AB342" s="14"/>
      <c r="AC342" s="14"/>
      <c r="AD342" s="14"/>
      <c r="AE342" s="14"/>
      <c r="AT342" s="256" t="s">
        <v>183</v>
      </c>
      <c r="AU342" s="256" t="s">
        <v>84</v>
      </c>
      <c r="AV342" s="14" t="s">
        <v>84</v>
      </c>
      <c r="AW342" s="14" t="s">
        <v>37</v>
      </c>
      <c r="AX342" s="14" t="s">
        <v>75</v>
      </c>
      <c r="AY342" s="256" t="s">
        <v>170</v>
      </c>
    </row>
    <row r="343" s="14" customFormat="1">
      <c r="A343" s="14"/>
      <c r="B343" s="246"/>
      <c r="C343" s="247"/>
      <c r="D343" s="229" t="s">
        <v>183</v>
      </c>
      <c r="E343" s="248" t="s">
        <v>19</v>
      </c>
      <c r="F343" s="249" t="s">
        <v>5848</v>
      </c>
      <c r="G343" s="247"/>
      <c r="H343" s="250">
        <v>0.106</v>
      </c>
      <c r="I343" s="251"/>
      <c r="J343" s="247"/>
      <c r="K343" s="247"/>
      <c r="L343" s="252"/>
      <c r="M343" s="253"/>
      <c r="N343" s="254"/>
      <c r="O343" s="254"/>
      <c r="P343" s="254"/>
      <c r="Q343" s="254"/>
      <c r="R343" s="254"/>
      <c r="S343" s="254"/>
      <c r="T343" s="255"/>
      <c r="U343" s="14"/>
      <c r="V343" s="14"/>
      <c r="W343" s="14"/>
      <c r="X343" s="14"/>
      <c r="Y343" s="14"/>
      <c r="Z343" s="14"/>
      <c r="AA343" s="14"/>
      <c r="AB343" s="14"/>
      <c r="AC343" s="14"/>
      <c r="AD343" s="14"/>
      <c r="AE343" s="14"/>
      <c r="AT343" s="256" t="s">
        <v>183</v>
      </c>
      <c r="AU343" s="256" t="s">
        <v>84</v>
      </c>
      <c r="AV343" s="14" t="s">
        <v>84</v>
      </c>
      <c r="AW343" s="14" t="s">
        <v>37</v>
      </c>
      <c r="AX343" s="14" t="s">
        <v>75</v>
      </c>
      <c r="AY343" s="256" t="s">
        <v>170</v>
      </c>
    </row>
    <row r="344" s="14" customFormat="1">
      <c r="A344" s="14"/>
      <c r="B344" s="246"/>
      <c r="C344" s="247"/>
      <c r="D344" s="229" t="s">
        <v>183</v>
      </c>
      <c r="E344" s="248" t="s">
        <v>19</v>
      </c>
      <c r="F344" s="249" t="s">
        <v>5849</v>
      </c>
      <c r="G344" s="247"/>
      <c r="H344" s="250">
        <v>0.106</v>
      </c>
      <c r="I344" s="251"/>
      <c r="J344" s="247"/>
      <c r="K344" s="247"/>
      <c r="L344" s="252"/>
      <c r="M344" s="253"/>
      <c r="N344" s="254"/>
      <c r="O344" s="254"/>
      <c r="P344" s="254"/>
      <c r="Q344" s="254"/>
      <c r="R344" s="254"/>
      <c r="S344" s="254"/>
      <c r="T344" s="255"/>
      <c r="U344" s="14"/>
      <c r="V344" s="14"/>
      <c r="W344" s="14"/>
      <c r="X344" s="14"/>
      <c r="Y344" s="14"/>
      <c r="Z344" s="14"/>
      <c r="AA344" s="14"/>
      <c r="AB344" s="14"/>
      <c r="AC344" s="14"/>
      <c r="AD344" s="14"/>
      <c r="AE344" s="14"/>
      <c r="AT344" s="256" t="s">
        <v>183</v>
      </c>
      <c r="AU344" s="256" t="s">
        <v>84</v>
      </c>
      <c r="AV344" s="14" t="s">
        <v>84</v>
      </c>
      <c r="AW344" s="14" t="s">
        <v>37</v>
      </c>
      <c r="AX344" s="14" t="s">
        <v>75</v>
      </c>
      <c r="AY344" s="256" t="s">
        <v>170</v>
      </c>
    </row>
    <row r="345" s="15" customFormat="1">
      <c r="A345" s="15"/>
      <c r="B345" s="257"/>
      <c r="C345" s="258"/>
      <c r="D345" s="229" t="s">
        <v>183</v>
      </c>
      <c r="E345" s="259" t="s">
        <v>19</v>
      </c>
      <c r="F345" s="260" t="s">
        <v>186</v>
      </c>
      <c r="G345" s="258"/>
      <c r="H345" s="261">
        <v>0.318</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183</v>
      </c>
      <c r="AU345" s="267" t="s">
        <v>84</v>
      </c>
      <c r="AV345" s="15" t="s">
        <v>177</v>
      </c>
      <c r="AW345" s="15" t="s">
        <v>37</v>
      </c>
      <c r="AX345" s="15" t="s">
        <v>82</v>
      </c>
      <c r="AY345" s="267" t="s">
        <v>170</v>
      </c>
    </row>
    <row r="346" s="2" customFormat="1" ht="16.5" customHeight="1">
      <c r="A346" s="41"/>
      <c r="B346" s="42"/>
      <c r="C346" s="216" t="s">
        <v>808</v>
      </c>
      <c r="D346" s="216" t="s">
        <v>172</v>
      </c>
      <c r="E346" s="217" t="s">
        <v>5850</v>
      </c>
      <c r="F346" s="218" t="s">
        <v>5851</v>
      </c>
      <c r="G346" s="219" t="s">
        <v>219</v>
      </c>
      <c r="H346" s="220">
        <v>0.46800000000000003</v>
      </c>
      <c r="I346" s="221"/>
      <c r="J346" s="222">
        <f>ROUND(I346*H346,2)</f>
        <v>0</v>
      </c>
      <c r="K346" s="218" t="s">
        <v>176</v>
      </c>
      <c r="L346" s="47"/>
      <c r="M346" s="223" t="s">
        <v>19</v>
      </c>
      <c r="N346" s="224" t="s">
        <v>46</v>
      </c>
      <c r="O346" s="87"/>
      <c r="P346" s="225">
        <f>O346*H346</f>
        <v>0</v>
      </c>
      <c r="Q346" s="225">
        <v>2.7387100000000002</v>
      </c>
      <c r="R346" s="225">
        <f>Q346*H346</f>
        <v>1.2817162800000002</v>
      </c>
      <c r="S346" s="225">
        <v>0</v>
      </c>
      <c r="T346" s="226">
        <f>S346*H346</f>
        <v>0</v>
      </c>
      <c r="U346" s="41"/>
      <c r="V346" s="41"/>
      <c r="W346" s="41"/>
      <c r="X346" s="41"/>
      <c r="Y346" s="41"/>
      <c r="Z346" s="41"/>
      <c r="AA346" s="41"/>
      <c r="AB346" s="41"/>
      <c r="AC346" s="41"/>
      <c r="AD346" s="41"/>
      <c r="AE346" s="41"/>
      <c r="AR346" s="227" t="s">
        <v>177</v>
      </c>
      <c r="AT346" s="227" t="s">
        <v>172</v>
      </c>
      <c r="AU346" s="227" t="s">
        <v>84</v>
      </c>
      <c r="AY346" s="20" t="s">
        <v>170</v>
      </c>
      <c r="BE346" s="228">
        <f>IF(N346="základní",J346,0)</f>
        <v>0</v>
      </c>
      <c r="BF346" s="228">
        <f>IF(N346="snížená",J346,0)</f>
        <v>0</v>
      </c>
      <c r="BG346" s="228">
        <f>IF(N346="zákl. přenesená",J346,0)</f>
        <v>0</v>
      </c>
      <c r="BH346" s="228">
        <f>IF(N346="sníž. přenesená",J346,0)</f>
        <v>0</v>
      </c>
      <c r="BI346" s="228">
        <f>IF(N346="nulová",J346,0)</f>
        <v>0</v>
      </c>
      <c r="BJ346" s="20" t="s">
        <v>82</v>
      </c>
      <c r="BK346" s="228">
        <f>ROUND(I346*H346,2)</f>
        <v>0</v>
      </c>
      <c r="BL346" s="20" t="s">
        <v>177</v>
      </c>
      <c r="BM346" s="227" t="s">
        <v>5852</v>
      </c>
    </row>
    <row r="347" s="2" customFormat="1">
      <c r="A347" s="41"/>
      <c r="B347" s="42"/>
      <c r="C347" s="43"/>
      <c r="D347" s="229" t="s">
        <v>179</v>
      </c>
      <c r="E347" s="43"/>
      <c r="F347" s="230" t="s">
        <v>5853</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179</v>
      </c>
      <c r="AU347" s="20" t="s">
        <v>84</v>
      </c>
    </row>
    <row r="348" s="2" customFormat="1">
      <c r="A348" s="41"/>
      <c r="B348" s="42"/>
      <c r="C348" s="43"/>
      <c r="D348" s="234" t="s">
        <v>181</v>
      </c>
      <c r="E348" s="43"/>
      <c r="F348" s="235" t="s">
        <v>5854</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181</v>
      </c>
      <c r="AU348" s="20" t="s">
        <v>84</v>
      </c>
    </row>
    <row r="349" s="14" customFormat="1">
      <c r="A349" s="14"/>
      <c r="B349" s="246"/>
      <c r="C349" s="247"/>
      <c r="D349" s="229" t="s">
        <v>183</v>
      </c>
      <c r="E349" s="248" t="s">
        <v>19</v>
      </c>
      <c r="F349" s="249" t="s">
        <v>5855</v>
      </c>
      <c r="G349" s="247"/>
      <c r="H349" s="250">
        <v>0.156</v>
      </c>
      <c r="I349" s="251"/>
      <c r="J349" s="247"/>
      <c r="K349" s="247"/>
      <c r="L349" s="252"/>
      <c r="M349" s="253"/>
      <c r="N349" s="254"/>
      <c r="O349" s="254"/>
      <c r="P349" s="254"/>
      <c r="Q349" s="254"/>
      <c r="R349" s="254"/>
      <c r="S349" s="254"/>
      <c r="T349" s="255"/>
      <c r="U349" s="14"/>
      <c r="V349" s="14"/>
      <c r="W349" s="14"/>
      <c r="X349" s="14"/>
      <c r="Y349" s="14"/>
      <c r="Z349" s="14"/>
      <c r="AA349" s="14"/>
      <c r="AB349" s="14"/>
      <c r="AC349" s="14"/>
      <c r="AD349" s="14"/>
      <c r="AE349" s="14"/>
      <c r="AT349" s="256" t="s">
        <v>183</v>
      </c>
      <c r="AU349" s="256" t="s">
        <v>84</v>
      </c>
      <c r="AV349" s="14" t="s">
        <v>84</v>
      </c>
      <c r="AW349" s="14" t="s">
        <v>37</v>
      </c>
      <c r="AX349" s="14" t="s">
        <v>75</v>
      </c>
      <c r="AY349" s="256" t="s">
        <v>170</v>
      </c>
    </row>
    <row r="350" s="14" customFormat="1">
      <c r="A350" s="14"/>
      <c r="B350" s="246"/>
      <c r="C350" s="247"/>
      <c r="D350" s="229" t="s">
        <v>183</v>
      </c>
      <c r="E350" s="248" t="s">
        <v>19</v>
      </c>
      <c r="F350" s="249" t="s">
        <v>5856</v>
      </c>
      <c r="G350" s="247"/>
      <c r="H350" s="250">
        <v>0.156</v>
      </c>
      <c r="I350" s="251"/>
      <c r="J350" s="247"/>
      <c r="K350" s="247"/>
      <c r="L350" s="252"/>
      <c r="M350" s="253"/>
      <c r="N350" s="254"/>
      <c r="O350" s="254"/>
      <c r="P350" s="254"/>
      <c r="Q350" s="254"/>
      <c r="R350" s="254"/>
      <c r="S350" s="254"/>
      <c r="T350" s="255"/>
      <c r="U350" s="14"/>
      <c r="V350" s="14"/>
      <c r="W350" s="14"/>
      <c r="X350" s="14"/>
      <c r="Y350" s="14"/>
      <c r="Z350" s="14"/>
      <c r="AA350" s="14"/>
      <c r="AB350" s="14"/>
      <c r="AC350" s="14"/>
      <c r="AD350" s="14"/>
      <c r="AE350" s="14"/>
      <c r="AT350" s="256" t="s">
        <v>183</v>
      </c>
      <c r="AU350" s="256" t="s">
        <v>84</v>
      </c>
      <c r="AV350" s="14" t="s">
        <v>84</v>
      </c>
      <c r="AW350" s="14" t="s">
        <v>37</v>
      </c>
      <c r="AX350" s="14" t="s">
        <v>75</v>
      </c>
      <c r="AY350" s="256" t="s">
        <v>170</v>
      </c>
    </row>
    <row r="351" s="14" customFormat="1">
      <c r="A351" s="14"/>
      <c r="B351" s="246"/>
      <c r="C351" s="247"/>
      <c r="D351" s="229" t="s">
        <v>183</v>
      </c>
      <c r="E351" s="248" t="s">
        <v>19</v>
      </c>
      <c r="F351" s="249" t="s">
        <v>5857</v>
      </c>
      <c r="G351" s="247"/>
      <c r="H351" s="250">
        <v>0.156</v>
      </c>
      <c r="I351" s="251"/>
      <c r="J351" s="247"/>
      <c r="K351" s="247"/>
      <c r="L351" s="252"/>
      <c r="M351" s="253"/>
      <c r="N351" s="254"/>
      <c r="O351" s="254"/>
      <c r="P351" s="254"/>
      <c r="Q351" s="254"/>
      <c r="R351" s="254"/>
      <c r="S351" s="254"/>
      <c r="T351" s="255"/>
      <c r="U351" s="14"/>
      <c r="V351" s="14"/>
      <c r="W351" s="14"/>
      <c r="X351" s="14"/>
      <c r="Y351" s="14"/>
      <c r="Z351" s="14"/>
      <c r="AA351" s="14"/>
      <c r="AB351" s="14"/>
      <c r="AC351" s="14"/>
      <c r="AD351" s="14"/>
      <c r="AE351" s="14"/>
      <c r="AT351" s="256" t="s">
        <v>183</v>
      </c>
      <c r="AU351" s="256" t="s">
        <v>84</v>
      </c>
      <c r="AV351" s="14" t="s">
        <v>84</v>
      </c>
      <c r="AW351" s="14" t="s">
        <v>37</v>
      </c>
      <c r="AX351" s="14" t="s">
        <v>75</v>
      </c>
      <c r="AY351" s="256" t="s">
        <v>170</v>
      </c>
    </row>
    <row r="352" s="15" customFormat="1">
      <c r="A352" s="15"/>
      <c r="B352" s="257"/>
      <c r="C352" s="258"/>
      <c r="D352" s="229" t="s">
        <v>183</v>
      </c>
      <c r="E352" s="259" t="s">
        <v>19</v>
      </c>
      <c r="F352" s="260" t="s">
        <v>186</v>
      </c>
      <c r="G352" s="258"/>
      <c r="H352" s="261">
        <v>0.46800000000000003</v>
      </c>
      <c r="I352" s="262"/>
      <c r="J352" s="258"/>
      <c r="K352" s="258"/>
      <c r="L352" s="263"/>
      <c r="M352" s="264"/>
      <c r="N352" s="265"/>
      <c r="O352" s="265"/>
      <c r="P352" s="265"/>
      <c r="Q352" s="265"/>
      <c r="R352" s="265"/>
      <c r="S352" s="265"/>
      <c r="T352" s="266"/>
      <c r="U352" s="15"/>
      <c r="V352" s="15"/>
      <c r="W352" s="15"/>
      <c r="X352" s="15"/>
      <c r="Y352" s="15"/>
      <c r="Z352" s="15"/>
      <c r="AA352" s="15"/>
      <c r="AB352" s="15"/>
      <c r="AC352" s="15"/>
      <c r="AD352" s="15"/>
      <c r="AE352" s="15"/>
      <c r="AT352" s="267" t="s">
        <v>183</v>
      </c>
      <c r="AU352" s="267" t="s">
        <v>84</v>
      </c>
      <c r="AV352" s="15" t="s">
        <v>177</v>
      </c>
      <c r="AW352" s="15" t="s">
        <v>37</v>
      </c>
      <c r="AX352" s="15" t="s">
        <v>82</v>
      </c>
      <c r="AY352" s="267" t="s">
        <v>170</v>
      </c>
    </row>
    <row r="353" s="2" customFormat="1" ht="16.5" customHeight="1">
      <c r="A353" s="41"/>
      <c r="B353" s="42"/>
      <c r="C353" s="216" t="s">
        <v>828</v>
      </c>
      <c r="D353" s="216" t="s">
        <v>172</v>
      </c>
      <c r="E353" s="217" t="s">
        <v>5858</v>
      </c>
      <c r="F353" s="218" t="s">
        <v>5859</v>
      </c>
      <c r="G353" s="219" t="s">
        <v>219</v>
      </c>
      <c r="H353" s="220">
        <v>2.8170000000000002</v>
      </c>
      <c r="I353" s="221"/>
      <c r="J353" s="222">
        <f>ROUND(I353*H353,2)</f>
        <v>0</v>
      </c>
      <c r="K353" s="218" t="s">
        <v>176</v>
      </c>
      <c r="L353" s="47"/>
      <c r="M353" s="223" t="s">
        <v>19</v>
      </c>
      <c r="N353" s="224" t="s">
        <v>46</v>
      </c>
      <c r="O353" s="87"/>
      <c r="P353" s="225">
        <f>O353*H353</f>
        <v>0</v>
      </c>
      <c r="Q353" s="225">
        <v>0</v>
      </c>
      <c r="R353" s="225">
        <f>Q353*H353</f>
        <v>0</v>
      </c>
      <c r="S353" s="225">
        <v>0</v>
      </c>
      <c r="T353" s="226">
        <f>S353*H353</f>
        <v>0</v>
      </c>
      <c r="U353" s="41"/>
      <c r="V353" s="41"/>
      <c r="W353" s="41"/>
      <c r="X353" s="41"/>
      <c r="Y353" s="41"/>
      <c r="Z353" s="41"/>
      <c r="AA353" s="41"/>
      <c r="AB353" s="41"/>
      <c r="AC353" s="41"/>
      <c r="AD353" s="41"/>
      <c r="AE353" s="41"/>
      <c r="AR353" s="227" t="s">
        <v>177</v>
      </c>
      <c r="AT353" s="227" t="s">
        <v>172</v>
      </c>
      <c r="AU353" s="227" t="s">
        <v>84</v>
      </c>
      <c r="AY353" s="20" t="s">
        <v>170</v>
      </c>
      <c r="BE353" s="228">
        <f>IF(N353="základní",J353,0)</f>
        <v>0</v>
      </c>
      <c r="BF353" s="228">
        <f>IF(N353="snížená",J353,0)</f>
        <v>0</v>
      </c>
      <c r="BG353" s="228">
        <f>IF(N353="zákl. přenesená",J353,0)</f>
        <v>0</v>
      </c>
      <c r="BH353" s="228">
        <f>IF(N353="sníž. přenesená",J353,0)</f>
        <v>0</v>
      </c>
      <c r="BI353" s="228">
        <f>IF(N353="nulová",J353,0)</f>
        <v>0</v>
      </c>
      <c r="BJ353" s="20" t="s">
        <v>82</v>
      </c>
      <c r="BK353" s="228">
        <f>ROUND(I353*H353,2)</f>
        <v>0</v>
      </c>
      <c r="BL353" s="20" t="s">
        <v>177</v>
      </c>
      <c r="BM353" s="227" t="s">
        <v>5860</v>
      </c>
    </row>
    <row r="354" s="2" customFormat="1">
      <c r="A354" s="41"/>
      <c r="B354" s="42"/>
      <c r="C354" s="43"/>
      <c r="D354" s="229" t="s">
        <v>179</v>
      </c>
      <c r="E354" s="43"/>
      <c r="F354" s="230" t="s">
        <v>5861</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179</v>
      </c>
      <c r="AU354" s="20" t="s">
        <v>84</v>
      </c>
    </row>
    <row r="355" s="2" customFormat="1">
      <c r="A355" s="41"/>
      <c r="B355" s="42"/>
      <c r="C355" s="43"/>
      <c r="D355" s="234" t="s">
        <v>181</v>
      </c>
      <c r="E355" s="43"/>
      <c r="F355" s="235" t="s">
        <v>5862</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181</v>
      </c>
      <c r="AU355" s="20" t="s">
        <v>84</v>
      </c>
    </row>
    <row r="356" s="14" customFormat="1">
      <c r="A356" s="14"/>
      <c r="B356" s="246"/>
      <c r="C356" s="247"/>
      <c r="D356" s="229" t="s">
        <v>183</v>
      </c>
      <c r="E356" s="248" t="s">
        <v>19</v>
      </c>
      <c r="F356" s="249" t="s">
        <v>5863</v>
      </c>
      <c r="G356" s="247"/>
      <c r="H356" s="250">
        <v>0.93899999999999995</v>
      </c>
      <c r="I356" s="251"/>
      <c r="J356" s="247"/>
      <c r="K356" s="247"/>
      <c r="L356" s="252"/>
      <c r="M356" s="253"/>
      <c r="N356" s="254"/>
      <c r="O356" s="254"/>
      <c r="P356" s="254"/>
      <c r="Q356" s="254"/>
      <c r="R356" s="254"/>
      <c r="S356" s="254"/>
      <c r="T356" s="255"/>
      <c r="U356" s="14"/>
      <c r="V356" s="14"/>
      <c r="W356" s="14"/>
      <c r="X356" s="14"/>
      <c r="Y356" s="14"/>
      <c r="Z356" s="14"/>
      <c r="AA356" s="14"/>
      <c r="AB356" s="14"/>
      <c r="AC356" s="14"/>
      <c r="AD356" s="14"/>
      <c r="AE356" s="14"/>
      <c r="AT356" s="256" t="s">
        <v>183</v>
      </c>
      <c r="AU356" s="256" t="s">
        <v>84</v>
      </c>
      <c r="AV356" s="14" t="s">
        <v>84</v>
      </c>
      <c r="AW356" s="14" t="s">
        <v>37</v>
      </c>
      <c r="AX356" s="14" t="s">
        <v>75</v>
      </c>
      <c r="AY356" s="256" t="s">
        <v>170</v>
      </c>
    </row>
    <row r="357" s="14" customFormat="1">
      <c r="A357" s="14"/>
      <c r="B357" s="246"/>
      <c r="C357" s="247"/>
      <c r="D357" s="229" t="s">
        <v>183</v>
      </c>
      <c r="E357" s="248" t="s">
        <v>19</v>
      </c>
      <c r="F357" s="249" t="s">
        <v>5864</v>
      </c>
      <c r="G357" s="247"/>
      <c r="H357" s="250">
        <v>0.93899999999999995</v>
      </c>
      <c r="I357" s="251"/>
      <c r="J357" s="247"/>
      <c r="K357" s="247"/>
      <c r="L357" s="252"/>
      <c r="M357" s="253"/>
      <c r="N357" s="254"/>
      <c r="O357" s="254"/>
      <c r="P357" s="254"/>
      <c r="Q357" s="254"/>
      <c r="R357" s="254"/>
      <c r="S357" s="254"/>
      <c r="T357" s="255"/>
      <c r="U357" s="14"/>
      <c r="V357" s="14"/>
      <c r="W357" s="14"/>
      <c r="X357" s="14"/>
      <c r="Y357" s="14"/>
      <c r="Z357" s="14"/>
      <c r="AA357" s="14"/>
      <c r="AB357" s="14"/>
      <c r="AC357" s="14"/>
      <c r="AD357" s="14"/>
      <c r="AE357" s="14"/>
      <c r="AT357" s="256" t="s">
        <v>183</v>
      </c>
      <c r="AU357" s="256" t="s">
        <v>84</v>
      </c>
      <c r="AV357" s="14" t="s">
        <v>84</v>
      </c>
      <c r="AW357" s="14" t="s">
        <v>37</v>
      </c>
      <c r="AX357" s="14" t="s">
        <v>75</v>
      </c>
      <c r="AY357" s="256" t="s">
        <v>170</v>
      </c>
    </row>
    <row r="358" s="14" customFormat="1">
      <c r="A358" s="14"/>
      <c r="B358" s="246"/>
      <c r="C358" s="247"/>
      <c r="D358" s="229" t="s">
        <v>183</v>
      </c>
      <c r="E358" s="248" t="s">
        <v>19</v>
      </c>
      <c r="F358" s="249" t="s">
        <v>5865</v>
      </c>
      <c r="G358" s="247"/>
      <c r="H358" s="250">
        <v>0.93899999999999995</v>
      </c>
      <c r="I358" s="251"/>
      <c r="J358" s="247"/>
      <c r="K358" s="247"/>
      <c r="L358" s="252"/>
      <c r="M358" s="253"/>
      <c r="N358" s="254"/>
      <c r="O358" s="254"/>
      <c r="P358" s="254"/>
      <c r="Q358" s="254"/>
      <c r="R358" s="254"/>
      <c r="S358" s="254"/>
      <c r="T358" s="255"/>
      <c r="U358" s="14"/>
      <c r="V358" s="14"/>
      <c r="W358" s="14"/>
      <c r="X358" s="14"/>
      <c r="Y358" s="14"/>
      <c r="Z358" s="14"/>
      <c r="AA358" s="14"/>
      <c r="AB358" s="14"/>
      <c r="AC358" s="14"/>
      <c r="AD358" s="14"/>
      <c r="AE358" s="14"/>
      <c r="AT358" s="256" t="s">
        <v>183</v>
      </c>
      <c r="AU358" s="256" t="s">
        <v>84</v>
      </c>
      <c r="AV358" s="14" t="s">
        <v>84</v>
      </c>
      <c r="AW358" s="14" t="s">
        <v>37</v>
      </c>
      <c r="AX358" s="14" t="s">
        <v>75</v>
      </c>
      <c r="AY358" s="256" t="s">
        <v>170</v>
      </c>
    </row>
    <row r="359" s="15" customFormat="1">
      <c r="A359" s="15"/>
      <c r="B359" s="257"/>
      <c r="C359" s="258"/>
      <c r="D359" s="229" t="s">
        <v>183</v>
      </c>
      <c r="E359" s="259" t="s">
        <v>19</v>
      </c>
      <c r="F359" s="260" t="s">
        <v>186</v>
      </c>
      <c r="G359" s="258"/>
      <c r="H359" s="261">
        <v>2.8170000000000002</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183</v>
      </c>
      <c r="AU359" s="267" t="s">
        <v>84</v>
      </c>
      <c r="AV359" s="15" t="s">
        <v>177</v>
      </c>
      <c r="AW359" s="15" t="s">
        <v>37</v>
      </c>
      <c r="AX359" s="15" t="s">
        <v>82</v>
      </c>
      <c r="AY359" s="267" t="s">
        <v>170</v>
      </c>
    </row>
    <row r="360" s="2" customFormat="1" ht="16.5" customHeight="1">
      <c r="A360" s="41"/>
      <c r="B360" s="42"/>
      <c r="C360" s="216" t="s">
        <v>834</v>
      </c>
      <c r="D360" s="216" t="s">
        <v>172</v>
      </c>
      <c r="E360" s="217" t="s">
        <v>5866</v>
      </c>
      <c r="F360" s="218" t="s">
        <v>5867</v>
      </c>
      <c r="G360" s="219" t="s">
        <v>266</v>
      </c>
      <c r="H360" s="220">
        <v>1</v>
      </c>
      <c r="I360" s="221"/>
      <c r="J360" s="222">
        <f>ROUND(I360*H360,2)</f>
        <v>0</v>
      </c>
      <c r="K360" s="218" t="s">
        <v>176</v>
      </c>
      <c r="L360" s="47"/>
      <c r="M360" s="223" t="s">
        <v>19</v>
      </c>
      <c r="N360" s="224" t="s">
        <v>46</v>
      </c>
      <c r="O360" s="87"/>
      <c r="P360" s="225">
        <f>O360*H360</f>
        <v>0</v>
      </c>
      <c r="Q360" s="225">
        <v>0.0097300000000000008</v>
      </c>
      <c r="R360" s="225">
        <f>Q360*H360</f>
        <v>0.0097300000000000008</v>
      </c>
      <c r="S360" s="225">
        <v>0</v>
      </c>
      <c r="T360" s="226">
        <f>S360*H360</f>
        <v>0</v>
      </c>
      <c r="U360" s="41"/>
      <c r="V360" s="41"/>
      <c r="W360" s="41"/>
      <c r="X360" s="41"/>
      <c r="Y360" s="41"/>
      <c r="Z360" s="41"/>
      <c r="AA360" s="41"/>
      <c r="AB360" s="41"/>
      <c r="AC360" s="41"/>
      <c r="AD360" s="41"/>
      <c r="AE360" s="41"/>
      <c r="AR360" s="227" t="s">
        <v>177</v>
      </c>
      <c r="AT360" s="227" t="s">
        <v>172</v>
      </c>
      <c r="AU360" s="227" t="s">
        <v>84</v>
      </c>
      <c r="AY360" s="20" t="s">
        <v>170</v>
      </c>
      <c r="BE360" s="228">
        <f>IF(N360="základní",J360,0)</f>
        <v>0</v>
      </c>
      <c r="BF360" s="228">
        <f>IF(N360="snížená",J360,0)</f>
        <v>0</v>
      </c>
      <c r="BG360" s="228">
        <f>IF(N360="zákl. přenesená",J360,0)</f>
        <v>0</v>
      </c>
      <c r="BH360" s="228">
        <f>IF(N360="sníž. přenesená",J360,0)</f>
        <v>0</v>
      </c>
      <c r="BI360" s="228">
        <f>IF(N360="nulová",J360,0)</f>
        <v>0</v>
      </c>
      <c r="BJ360" s="20" t="s">
        <v>82</v>
      </c>
      <c r="BK360" s="228">
        <f>ROUND(I360*H360,2)</f>
        <v>0</v>
      </c>
      <c r="BL360" s="20" t="s">
        <v>177</v>
      </c>
      <c r="BM360" s="227" t="s">
        <v>5868</v>
      </c>
    </row>
    <row r="361" s="2" customFormat="1">
      <c r="A361" s="41"/>
      <c r="B361" s="42"/>
      <c r="C361" s="43"/>
      <c r="D361" s="229" t="s">
        <v>179</v>
      </c>
      <c r="E361" s="43"/>
      <c r="F361" s="230" t="s">
        <v>5869</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179</v>
      </c>
      <c r="AU361" s="20" t="s">
        <v>84</v>
      </c>
    </row>
    <row r="362" s="2" customFormat="1">
      <c r="A362" s="41"/>
      <c r="B362" s="42"/>
      <c r="C362" s="43"/>
      <c r="D362" s="234" t="s">
        <v>181</v>
      </c>
      <c r="E362" s="43"/>
      <c r="F362" s="235" t="s">
        <v>5870</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181</v>
      </c>
      <c r="AU362" s="20" t="s">
        <v>84</v>
      </c>
    </row>
    <row r="363" s="14" customFormat="1">
      <c r="A363" s="14"/>
      <c r="B363" s="246"/>
      <c r="C363" s="247"/>
      <c r="D363" s="229" t="s">
        <v>183</v>
      </c>
      <c r="E363" s="248" t="s">
        <v>19</v>
      </c>
      <c r="F363" s="249" t="s">
        <v>5871</v>
      </c>
      <c r="G363" s="247"/>
      <c r="H363" s="250">
        <v>1</v>
      </c>
      <c r="I363" s="251"/>
      <c r="J363" s="247"/>
      <c r="K363" s="247"/>
      <c r="L363" s="252"/>
      <c r="M363" s="253"/>
      <c r="N363" s="254"/>
      <c r="O363" s="254"/>
      <c r="P363" s="254"/>
      <c r="Q363" s="254"/>
      <c r="R363" s="254"/>
      <c r="S363" s="254"/>
      <c r="T363" s="255"/>
      <c r="U363" s="14"/>
      <c r="V363" s="14"/>
      <c r="W363" s="14"/>
      <c r="X363" s="14"/>
      <c r="Y363" s="14"/>
      <c r="Z363" s="14"/>
      <c r="AA363" s="14"/>
      <c r="AB363" s="14"/>
      <c r="AC363" s="14"/>
      <c r="AD363" s="14"/>
      <c r="AE363" s="14"/>
      <c r="AT363" s="256" t="s">
        <v>183</v>
      </c>
      <c r="AU363" s="256" t="s">
        <v>84</v>
      </c>
      <c r="AV363" s="14" t="s">
        <v>84</v>
      </c>
      <c r="AW363" s="14" t="s">
        <v>37</v>
      </c>
      <c r="AX363" s="14" t="s">
        <v>82</v>
      </c>
      <c r="AY363" s="256" t="s">
        <v>170</v>
      </c>
    </row>
    <row r="364" s="2" customFormat="1" ht="16.5" customHeight="1">
      <c r="A364" s="41"/>
      <c r="B364" s="42"/>
      <c r="C364" s="285" t="s">
        <v>841</v>
      </c>
      <c r="D364" s="285" t="s">
        <v>461</v>
      </c>
      <c r="E364" s="286" t="s">
        <v>5872</v>
      </c>
      <c r="F364" s="287" t="s">
        <v>5873</v>
      </c>
      <c r="G364" s="288" t="s">
        <v>266</v>
      </c>
      <c r="H364" s="289">
        <v>1</v>
      </c>
      <c r="I364" s="290"/>
      <c r="J364" s="291">
        <f>ROUND(I364*H364,2)</f>
        <v>0</v>
      </c>
      <c r="K364" s="287" t="s">
        <v>176</v>
      </c>
      <c r="L364" s="292"/>
      <c r="M364" s="293" t="s">
        <v>19</v>
      </c>
      <c r="N364" s="294" t="s">
        <v>46</v>
      </c>
      <c r="O364" s="87"/>
      <c r="P364" s="225">
        <f>O364*H364</f>
        <v>0</v>
      </c>
      <c r="Q364" s="225">
        <v>0.16</v>
      </c>
      <c r="R364" s="225">
        <f>Q364*H364</f>
        <v>0.16</v>
      </c>
      <c r="S364" s="225">
        <v>0</v>
      </c>
      <c r="T364" s="226">
        <f>S364*H364</f>
        <v>0</v>
      </c>
      <c r="U364" s="41"/>
      <c r="V364" s="41"/>
      <c r="W364" s="41"/>
      <c r="X364" s="41"/>
      <c r="Y364" s="41"/>
      <c r="Z364" s="41"/>
      <c r="AA364" s="41"/>
      <c r="AB364" s="41"/>
      <c r="AC364" s="41"/>
      <c r="AD364" s="41"/>
      <c r="AE364" s="41"/>
      <c r="AR364" s="227" t="s">
        <v>234</v>
      </c>
      <c r="AT364" s="227" t="s">
        <v>461</v>
      </c>
      <c r="AU364" s="227" t="s">
        <v>84</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177</v>
      </c>
      <c r="BM364" s="227" t="s">
        <v>5874</v>
      </c>
    </row>
    <row r="365" s="2" customFormat="1">
      <c r="A365" s="41"/>
      <c r="B365" s="42"/>
      <c r="C365" s="43"/>
      <c r="D365" s="229" t="s">
        <v>179</v>
      </c>
      <c r="E365" s="43"/>
      <c r="F365" s="230" t="s">
        <v>5873</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179</v>
      </c>
      <c r="AU365" s="20" t="s">
        <v>84</v>
      </c>
    </row>
    <row r="366" s="2" customFormat="1" ht="16.5" customHeight="1">
      <c r="A366" s="41"/>
      <c r="B366" s="42"/>
      <c r="C366" s="216" t="s">
        <v>848</v>
      </c>
      <c r="D366" s="216" t="s">
        <v>172</v>
      </c>
      <c r="E366" s="217" t="s">
        <v>5875</v>
      </c>
      <c r="F366" s="218" t="s">
        <v>5876</v>
      </c>
      <c r="G366" s="219" t="s">
        <v>266</v>
      </c>
      <c r="H366" s="220">
        <v>2</v>
      </c>
      <c r="I366" s="221"/>
      <c r="J366" s="222">
        <f>ROUND(I366*H366,2)</f>
        <v>0</v>
      </c>
      <c r="K366" s="218" t="s">
        <v>176</v>
      </c>
      <c r="L366" s="47"/>
      <c r="M366" s="223" t="s">
        <v>19</v>
      </c>
      <c r="N366" s="224" t="s">
        <v>46</v>
      </c>
      <c r="O366" s="87"/>
      <c r="P366" s="225">
        <f>O366*H366</f>
        <v>0</v>
      </c>
      <c r="Q366" s="225">
        <v>0.0098899999999999995</v>
      </c>
      <c r="R366" s="225">
        <f>Q366*H366</f>
        <v>0.019779999999999999</v>
      </c>
      <c r="S366" s="225">
        <v>0</v>
      </c>
      <c r="T366" s="226">
        <f>S366*H366</f>
        <v>0</v>
      </c>
      <c r="U366" s="41"/>
      <c r="V366" s="41"/>
      <c r="W366" s="41"/>
      <c r="X366" s="41"/>
      <c r="Y366" s="41"/>
      <c r="Z366" s="41"/>
      <c r="AA366" s="41"/>
      <c r="AB366" s="41"/>
      <c r="AC366" s="41"/>
      <c r="AD366" s="41"/>
      <c r="AE366" s="41"/>
      <c r="AR366" s="227" t="s">
        <v>177</v>
      </c>
      <c r="AT366" s="227" t="s">
        <v>172</v>
      </c>
      <c r="AU366" s="227" t="s">
        <v>84</v>
      </c>
      <c r="AY366" s="20" t="s">
        <v>170</v>
      </c>
      <c r="BE366" s="228">
        <f>IF(N366="základní",J366,0)</f>
        <v>0</v>
      </c>
      <c r="BF366" s="228">
        <f>IF(N366="snížená",J366,0)</f>
        <v>0</v>
      </c>
      <c r="BG366" s="228">
        <f>IF(N366="zákl. přenesená",J366,0)</f>
        <v>0</v>
      </c>
      <c r="BH366" s="228">
        <f>IF(N366="sníž. přenesená",J366,0)</f>
        <v>0</v>
      </c>
      <c r="BI366" s="228">
        <f>IF(N366="nulová",J366,0)</f>
        <v>0</v>
      </c>
      <c r="BJ366" s="20" t="s">
        <v>82</v>
      </c>
      <c r="BK366" s="228">
        <f>ROUND(I366*H366,2)</f>
        <v>0</v>
      </c>
      <c r="BL366" s="20" t="s">
        <v>177</v>
      </c>
      <c r="BM366" s="227" t="s">
        <v>5877</v>
      </c>
    </row>
    <row r="367" s="2" customFormat="1">
      <c r="A367" s="41"/>
      <c r="B367" s="42"/>
      <c r="C367" s="43"/>
      <c r="D367" s="229" t="s">
        <v>179</v>
      </c>
      <c r="E367" s="43"/>
      <c r="F367" s="230" t="s">
        <v>5878</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179</v>
      </c>
      <c r="AU367" s="20" t="s">
        <v>84</v>
      </c>
    </row>
    <row r="368" s="2" customFormat="1">
      <c r="A368" s="41"/>
      <c r="B368" s="42"/>
      <c r="C368" s="43"/>
      <c r="D368" s="234" t="s">
        <v>181</v>
      </c>
      <c r="E368" s="43"/>
      <c r="F368" s="235" t="s">
        <v>5879</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181</v>
      </c>
      <c r="AU368" s="20" t="s">
        <v>84</v>
      </c>
    </row>
    <row r="369" s="14" customFormat="1">
      <c r="A369" s="14"/>
      <c r="B369" s="246"/>
      <c r="C369" s="247"/>
      <c r="D369" s="229" t="s">
        <v>183</v>
      </c>
      <c r="E369" s="248" t="s">
        <v>19</v>
      </c>
      <c r="F369" s="249" t="s">
        <v>5763</v>
      </c>
      <c r="G369" s="247"/>
      <c r="H369" s="250">
        <v>1</v>
      </c>
      <c r="I369" s="251"/>
      <c r="J369" s="247"/>
      <c r="K369" s="247"/>
      <c r="L369" s="252"/>
      <c r="M369" s="253"/>
      <c r="N369" s="254"/>
      <c r="O369" s="254"/>
      <c r="P369" s="254"/>
      <c r="Q369" s="254"/>
      <c r="R369" s="254"/>
      <c r="S369" s="254"/>
      <c r="T369" s="255"/>
      <c r="U369" s="14"/>
      <c r="V369" s="14"/>
      <c r="W369" s="14"/>
      <c r="X369" s="14"/>
      <c r="Y369" s="14"/>
      <c r="Z369" s="14"/>
      <c r="AA369" s="14"/>
      <c r="AB369" s="14"/>
      <c r="AC369" s="14"/>
      <c r="AD369" s="14"/>
      <c r="AE369" s="14"/>
      <c r="AT369" s="256" t="s">
        <v>183</v>
      </c>
      <c r="AU369" s="256" t="s">
        <v>84</v>
      </c>
      <c r="AV369" s="14" t="s">
        <v>84</v>
      </c>
      <c r="AW369" s="14" t="s">
        <v>37</v>
      </c>
      <c r="AX369" s="14" t="s">
        <v>75</v>
      </c>
      <c r="AY369" s="256" t="s">
        <v>170</v>
      </c>
    </row>
    <row r="370" s="14" customFormat="1">
      <c r="A370" s="14"/>
      <c r="B370" s="246"/>
      <c r="C370" s="247"/>
      <c r="D370" s="229" t="s">
        <v>183</v>
      </c>
      <c r="E370" s="248" t="s">
        <v>19</v>
      </c>
      <c r="F370" s="249" t="s">
        <v>5759</v>
      </c>
      <c r="G370" s="247"/>
      <c r="H370" s="250">
        <v>1</v>
      </c>
      <c r="I370" s="251"/>
      <c r="J370" s="247"/>
      <c r="K370" s="247"/>
      <c r="L370" s="252"/>
      <c r="M370" s="253"/>
      <c r="N370" s="254"/>
      <c r="O370" s="254"/>
      <c r="P370" s="254"/>
      <c r="Q370" s="254"/>
      <c r="R370" s="254"/>
      <c r="S370" s="254"/>
      <c r="T370" s="255"/>
      <c r="U370" s="14"/>
      <c r="V370" s="14"/>
      <c r="W370" s="14"/>
      <c r="X370" s="14"/>
      <c r="Y370" s="14"/>
      <c r="Z370" s="14"/>
      <c r="AA370" s="14"/>
      <c r="AB370" s="14"/>
      <c r="AC370" s="14"/>
      <c r="AD370" s="14"/>
      <c r="AE370" s="14"/>
      <c r="AT370" s="256" t="s">
        <v>183</v>
      </c>
      <c r="AU370" s="256" t="s">
        <v>84</v>
      </c>
      <c r="AV370" s="14" t="s">
        <v>84</v>
      </c>
      <c r="AW370" s="14" t="s">
        <v>37</v>
      </c>
      <c r="AX370" s="14" t="s">
        <v>75</v>
      </c>
      <c r="AY370" s="256" t="s">
        <v>170</v>
      </c>
    </row>
    <row r="371" s="15" customFormat="1">
      <c r="A371" s="15"/>
      <c r="B371" s="257"/>
      <c r="C371" s="258"/>
      <c r="D371" s="229" t="s">
        <v>183</v>
      </c>
      <c r="E371" s="259" t="s">
        <v>19</v>
      </c>
      <c r="F371" s="260" t="s">
        <v>186</v>
      </c>
      <c r="G371" s="258"/>
      <c r="H371" s="261">
        <v>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183</v>
      </c>
      <c r="AU371" s="267" t="s">
        <v>84</v>
      </c>
      <c r="AV371" s="15" t="s">
        <v>177</v>
      </c>
      <c r="AW371" s="15" t="s">
        <v>37</v>
      </c>
      <c r="AX371" s="15" t="s">
        <v>82</v>
      </c>
      <c r="AY371" s="267" t="s">
        <v>170</v>
      </c>
    </row>
    <row r="372" s="2" customFormat="1" ht="16.5" customHeight="1">
      <c r="A372" s="41"/>
      <c r="B372" s="42"/>
      <c r="C372" s="285" t="s">
        <v>857</v>
      </c>
      <c r="D372" s="285" t="s">
        <v>461</v>
      </c>
      <c r="E372" s="286" t="s">
        <v>5880</v>
      </c>
      <c r="F372" s="287" t="s">
        <v>5881</v>
      </c>
      <c r="G372" s="288" t="s">
        <v>266</v>
      </c>
      <c r="H372" s="289">
        <v>2</v>
      </c>
      <c r="I372" s="290"/>
      <c r="J372" s="291">
        <f>ROUND(I372*H372,2)</f>
        <v>0</v>
      </c>
      <c r="K372" s="287" t="s">
        <v>176</v>
      </c>
      <c r="L372" s="292"/>
      <c r="M372" s="293" t="s">
        <v>19</v>
      </c>
      <c r="N372" s="294" t="s">
        <v>46</v>
      </c>
      <c r="O372" s="87"/>
      <c r="P372" s="225">
        <f>O372*H372</f>
        <v>0</v>
      </c>
      <c r="Q372" s="225">
        <v>0.26200000000000001</v>
      </c>
      <c r="R372" s="225">
        <f>Q372*H372</f>
        <v>0.52400000000000002</v>
      </c>
      <c r="S372" s="225">
        <v>0</v>
      </c>
      <c r="T372" s="226">
        <f>S372*H372</f>
        <v>0</v>
      </c>
      <c r="U372" s="41"/>
      <c r="V372" s="41"/>
      <c r="W372" s="41"/>
      <c r="X372" s="41"/>
      <c r="Y372" s="41"/>
      <c r="Z372" s="41"/>
      <c r="AA372" s="41"/>
      <c r="AB372" s="41"/>
      <c r="AC372" s="41"/>
      <c r="AD372" s="41"/>
      <c r="AE372" s="41"/>
      <c r="AR372" s="227" t="s">
        <v>234</v>
      </c>
      <c r="AT372" s="227" t="s">
        <v>461</v>
      </c>
      <c r="AU372" s="227" t="s">
        <v>84</v>
      </c>
      <c r="AY372" s="20" t="s">
        <v>170</v>
      </c>
      <c r="BE372" s="228">
        <f>IF(N372="základní",J372,0)</f>
        <v>0</v>
      </c>
      <c r="BF372" s="228">
        <f>IF(N372="snížená",J372,0)</f>
        <v>0</v>
      </c>
      <c r="BG372" s="228">
        <f>IF(N372="zákl. přenesená",J372,0)</f>
        <v>0</v>
      </c>
      <c r="BH372" s="228">
        <f>IF(N372="sníž. přenesená",J372,0)</f>
        <v>0</v>
      </c>
      <c r="BI372" s="228">
        <f>IF(N372="nulová",J372,0)</f>
        <v>0</v>
      </c>
      <c r="BJ372" s="20" t="s">
        <v>82</v>
      </c>
      <c r="BK372" s="228">
        <f>ROUND(I372*H372,2)</f>
        <v>0</v>
      </c>
      <c r="BL372" s="20" t="s">
        <v>177</v>
      </c>
      <c r="BM372" s="227" t="s">
        <v>5882</v>
      </c>
    </row>
    <row r="373" s="2" customFormat="1">
      <c r="A373" s="41"/>
      <c r="B373" s="42"/>
      <c r="C373" s="43"/>
      <c r="D373" s="229" t="s">
        <v>179</v>
      </c>
      <c r="E373" s="43"/>
      <c r="F373" s="230" t="s">
        <v>5881</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179</v>
      </c>
      <c r="AU373" s="20" t="s">
        <v>84</v>
      </c>
    </row>
    <row r="374" s="2" customFormat="1" ht="16.5" customHeight="1">
      <c r="A374" s="41"/>
      <c r="B374" s="42"/>
      <c r="C374" s="216" t="s">
        <v>864</v>
      </c>
      <c r="D374" s="216" t="s">
        <v>172</v>
      </c>
      <c r="E374" s="217" t="s">
        <v>5883</v>
      </c>
      <c r="F374" s="218" t="s">
        <v>5884</v>
      </c>
      <c r="G374" s="219" t="s">
        <v>266</v>
      </c>
      <c r="H374" s="220">
        <v>3</v>
      </c>
      <c r="I374" s="221"/>
      <c r="J374" s="222">
        <f>ROUND(I374*H374,2)</f>
        <v>0</v>
      </c>
      <c r="K374" s="218" t="s">
        <v>176</v>
      </c>
      <c r="L374" s="47"/>
      <c r="M374" s="223" t="s">
        <v>19</v>
      </c>
      <c r="N374" s="224" t="s">
        <v>46</v>
      </c>
      <c r="O374" s="87"/>
      <c r="P374" s="225">
        <f>O374*H374</f>
        <v>0</v>
      </c>
      <c r="Q374" s="225">
        <v>0.0098899999999999995</v>
      </c>
      <c r="R374" s="225">
        <f>Q374*H374</f>
        <v>0.029669999999999998</v>
      </c>
      <c r="S374" s="225">
        <v>0</v>
      </c>
      <c r="T374" s="226">
        <f>S374*H374</f>
        <v>0</v>
      </c>
      <c r="U374" s="41"/>
      <c r="V374" s="41"/>
      <c r="W374" s="41"/>
      <c r="X374" s="41"/>
      <c r="Y374" s="41"/>
      <c r="Z374" s="41"/>
      <c r="AA374" s="41"/>
      <c r="AB374" s="41"/>
      <c r="AC374" s="41"/>
      <c r="AD374" s="41"/>
      <c r="AE374" s="41"/>
      <c r="AR374" s="227" t="s">
        <v>177</v>
      </c>
      <c r="AT374" s="227" t="s">
        <v>172</v>
      </c>
      <c r="AU374" s="227" t="s">
        <v>84</v>
      </c>
      <c r="AY374" s="20" t="s">
        <v>170</v>
      </c>
      <c r="BE374" s="228">
        <f>IF(N374="základní",J374,0)</f>
        <v>0</v>
      </c>
      <c r="BF374" s="228">
        <f>IF(N374="snížená",J374,0)</f>
        <v>0</v>
      </c>
      <c r="BG374" s="228">
        <f>IF(N374="zákl. přenesená",J374,0)</f>
        <v>0</v>
      </c>
      <c r="BH374" s="228">
        <f>IF(N374="sníž. přenesená",J374,0)</f>
        <v>0</v>
      </c>
      <c r="BI374" s="228">
        <f>IF(N374="nulová",J374,0)</f>
        <v>0</v>
      </c>
      <c r="BJ374" s="20" t="s">
        <v>82</v>
      </c>
      <c r="BK374" s="228">
        <f>ROUND(I374*H374,2)</f>
        <v>0</v>
      </c>
      <c r="BL374" s="20" t="s">
        <v>177</v>
      </c>
      <c r="BM374" s="227" t="s">
        <v>5885</v>
      </c>
    </row>
    <row r="375" s="2" customFormat="1">
      <c r="A375" s="41"/>
      <c r="B375" s="42"/>
      <c r="C375" s="43"/>
      <c r="D375" s="229" t="s">
        <v>179</v>
      </c>
      <c r="E375" s="43"/>
      <c r="F375" s="230" t="s">
        <v>5886</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179</v>
      </c>
      <c r="AU375" s="20" t="s">
        <v>84</v>
      </c>
    </row>
    <row r="376" s="2" customFormat="1">
      <c r="A376" s="41"/>
      <c r="B376" s="42"/>
      <c r="C376" s="43"/>
      <c r="D376" s="234" t="s">
        <v>181</v>
      </c>
      <c r="E376" s="43"/>
      <c r="F376" s="235" t="s">
        <v>5887</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181</v>
      </c>
      <c r="AU376" s="20" t="s">
        <v>84</v>
      </c>
    </row>
    <row r="377" s="14" customFormat="1">
      <c r="A377" s="14"/>
      <c r="B377" s="246"/>
      <c r="C377" s="247"/>
      <c r="D377" s="229" t="s">
        <v>183</v>
      </c>
      <c r="E377" s="248" t="s">
        <v>19</v>
      </c>
      <c r="F377" s="249" t="s">
        <v>5763</v>
      </c>
      <c r="G377" s="247"/>
      <c r="H377" s="250">
        <v>1</v>
      </c>
      <c r="I377" s="251"/>
      <c r="J377" s="247"/>
      <c r="K377" s="247"/>
      <c r="L377" s="252"/>
      <c r="M377" s="253"/>
      <c r="N377" s="254"/>
      <c r="O377" s="254"/>
      <c r="P377" s="254"/>
      <c r="Q377" s="254"/>
      <c r="R377" s="254"/>
      <c r="S377" s="254"/>
      <c r="T377" s="255"/>
      <c r="U377" s="14"/>
      <c r="V377" s="14"/>
      <c r="W377" s="14"/>
      <c r="X377" s="14"/>
      <c r="Y377" s="14"/>
      <c r="Z377" s="14"/>
      <c r="AA377" s="14"/>
      <c r="AB377" s="14"/>
      <c r="AC377" s="14"/>
      <c r="AD377" s="14"/>
      <c r="AE377" s="14"/>
      <c r="AT377" s="256" t="s">
        <v>183</v>
      </c>
      <c r="AU377" s="256" t="s">
        <v>84</v>
      </c>
      <c r="AV377" s="14" t="s">
        <v>84</v>
      </c>
      <c r="AW377" s="14" t="s">
        <v>37</v>
      </c>
      <c r="AX377" s="14" t="s">
        <v>75</v>
      </c>
      <c r="AY377" s="256" t="s">
        <v>170</v>
      </c>
    </row>
    <row r="378" s="14" customFormat="1">
      <c r="A378" s="14"/>
      <c r="B378" s="246"/>
      <c r="C378" s="247"/>
      <c r="D378" s="229" t="s">
        <v>183</v>
      </c>
      <c r="E378" s="248" t="s">
        <v>19</v>
      </c>
      <c r="F378" s="249" t="s">
        <v>5758</v>
      </c>
      <c r="G378" s="247"/>
      <c r="H378" s="250">
        <v>1</v>
      </c>
      <c r="I378" s="251"/>
      <c r="J378" s="247"/>
      <c r="K378" s="247"/>
      <c r="L378" s="252"/>
      <c r="M378" s="253"/>
      <c r="N378" s="254"/>
      <c r="O378" s="254"/>
      <c r="P378" s="254"/>
      <c r="Q378" s="254"/>
      <c r="R378" s="254"/>
      <c r="S378" s="254"/>
      <c r="T378" s="255"/>
      <c r="U378" s="14"/>
      <c r="V378" s="14"/>
      <c r="W378" s="14"/>
      <c r="X378" s="14"/>
      <c r="Y378" s="14"/>
      <c r="Z378" s="14"/>
      <c r="AA378" s="14"/>
      <c r="AB378" s="14"/>
      <c r="AC378" s="14"/>
      <c r="AD378" s="14"/>
      <c r="AE378" s="14"/>
      <c r="AT378" s="256" t="s">
        <v>183</v>
      </c>
      <c r="AU378" s="256" t="s">
        <v>84</v>
      </c>
      <c r="AV378" s="14" t="s">
        <v>84</v>
      </c>
      <c r="AW378" s="14" t="s">
        <v>37</v>
      </c>
      <c r="AX378" s="14" t="s">
        <v>75</v>
      </c>
      <c r="AY378" s="256" t="s">
        <v>170</v>
      </c>
    </row>
    <row r="379" s="14" customFormat="1">
      <c r="A379" s="14"/>
      <c r="B379" s="246"/>
      <c r="C379" s="247"/>
      <c r="D379" s="229" t="s">
        <v>183</v>
      </c>
      <c r="E379" s="248" t="s">
        <v>19</v>
      </c>
      <c r="F379" s="249" t="s">
        <v>5759</v>
      </c>
      <c r="G379" s="247"/>
      <c r="H379" s="250">
        <v>1</v>
      </c>
      <c r="I379" s="251"/>
      <c r="J379" s="247"/>
      <c r="K379" s="247"/>
      <c r="L379" s="252"/>
      <c r="M379" s="253"/>
      <c r="N379" s="254"/>
      <c r="O379" s="254"/>
      <c r="P379" s="254"/>
      <c r="Q379" s="254"/>
      <c r="R379" s="254"/>
      <c r="S379" s="254"/>
      <c r="T379" s="255"/>
      <c r="U379" s="14"/>
      <c r="V379" s="14"/>
      <c r="W379" s="14"/>
      <c r="X379" s="14"/>
      <c r="Y379" s="14"/>
      <c r="Z379" s="14"/>
      <c r="AA379" s="14"/>
      <c r="AB379" s="14"/>
      <c r="AC379" s="14"/>
      <c r="AD379" s="14"/>
      <c r="AE379" s="14"/>
      <c r="AT379" s="256" t="s">
        <v>183</v>
      </c>
      <c r="AU379" s="256" t="s">
        <v>84</v>
      </c>
      <c r="AV379" s="14" t="s">
        <v>84</v>
      </c>
      <c r="AW379" s="14" t="s">
        <v>37</v>
      </c>
      <c r="AX379" s="14" t="s">
        <v>75</v>
      </c>
      <c r="AY379" s="256" t="s">
        <v>170</v>
      </c>
    </row>
    <row r="380" s="15" customFormat="1">
      <c r="A380" s="15"/>
      <c r="B380" s="257"/>
      <c r="C380" s="258"/>
      <c r="D380" s="229" t="s">
        <v>183</v>
      </c>
      <c r="E380" s="259" t="s">
        <v>19</v>
      </c>
      <c r="F380" s="260" t="s">
        <v>186</v>
      </c>
      <c r="G380" s="258"/>
      <c r="H380" s="261">
        <v>3</v>
      </c>
      <c r="I380" s="262"/>
      <c r="J380" s="258"/>
      <c r="K380" s="258"/>
      <c r="L380" s="263"/>
      <c r="M380" s="264"/>
      <c r="N380" s="265"/>
      <c r="O380" s="265"/>
      <c r="P380" s="265"/>
      <c r="Q380" s="265"/>
      <c r="R380" s="265"/>
      <c r="S380" s="265"/>
      <c r="T380" s="266"/>
      <c r="U380" s="15"/>
      <c r="V380" s="15"/>
      <c r="W380" s="15"/>
      <c r="X380" s="15"/>
      <c r="Y380" s="15"/>
      <c r="Z380" s="15"/>
      <c r="AA380" s="15"/>
      <c r="AB380" s="15"/>
      <c r="AC380" s="15"/>
      <c r="AD380" s="15"/>
      <c r="AE380" s="15"/>
      <c r="AT380" s="267" t="s">
        <v>183</v>
      </c>
      <c r="AU380" s="267" t="s">
        <v>84</v>
      </c>
      <c r="AV380" s="15" t="s">
        <v>177</v>
      </c>
      <c r="AW380" s="15" t="s">
        <v>37</v>
      </c>
      <c r="AX380" s="15" t="s">
        <v>82</v>
      </c>
      <c r="AY380" s="267" t="s">
        <v>170</v>
      </c>
    </row>
    <row r="381" s="2" customFormat="1" ht="16.5" customHeight="1">
      <c r="A381" s="41"/>
      <c r="B381" s="42"/>
      <c r="C381" s="285" t="s">
        <v>870</v>
      </c>
      <c r="D381" s="285" t="s">
        <v>461</v>
      </c>
      <c r="E381" s="286" t="s">
        <v>5888</v>
      </c>
      <c r="F381" s="287" t="s">
        <v>5889</v>
      </c>
      <c r="G381" s="288" t="s">
        <v>266</v>
      </c>
      <c r="H381" s="289">
        <v>3</v>
      </c>
      <c r="I381" s="290"/>
      <c r="J381" s="291">
        <f>ROUND(I381*H381,2)</f>
        <v>0</v>
      </c>
      <c r="K381" s="287" t="s">
        <v>176</v>
      </c>
      <c r="L381" s="292"/>
      <c r="M381" s="293" t="s">
        <v>19</v>
      </c>
      <c r="N381" s="294" t="s">
        <v>46</v>
      </c>
      <c r="O381" s="87"/>
      <c r="P381" s="225">
        <f>O381*H381</f>
        <v>0</v>
      </c>
      <c r="Q381" s="225">
        <v>0.52600000000000002</v>
      </c>
      <c r="R381" s="225">
        <f>Q381*H381</f>
        <v>1.5780000000000001</v>
      </c>
      <c r="S381" s="225">
        <v>0</v>
      </c>
      <c r="T381" s="226">
        <f>S381*H381</f>
        <v>0</v>
      </c>
      <c r="U381" s="41"/>
      <c r="V381" s="41"/>
      <c r="W381" s="41"/>
      <c r="X381" s="41"/>
      <c r="Y381" s="41"/>
      <c r="Z381" s="41"/>
      <c r="AA381" s="41"/>
      <c r="AB381" s="41"/>
      <c r="AC381" s="41"/>
      <c r="AD381" s="41"/>
      <c r="AE381" s="41"/>
      <c r="AR381" s="227" t="s">
        <v>234</v>
      </c>
      <c r="AT381" s="227" t="s">
        <v>461</v>
      </c>
      <c r="AU381" s="227" t="s">
        <v>84</v>
      </c>
      <c r="AY381" s="20" t="s">
        <v>170</v>
      </c>
      <c r="BE381" s="228">
        <f>IF(N381="základní",J381,0)</f>
        <v>0</v>
      </c>
      <c r="BF381" s="228">
        <f>IF(N381="snížená",J381,0)</f>
        <v>0</v>
      </c>
      <c r="BG381" s="228">
        <f>IF(N381="zákl. přenesená",J381,0)</f>
        <v>0</v>
      </c>
      <c r="BH381" s="228">
        <f>IF(N381="sníž. přenesená",J381,0)</f>
        <v>0</v>
      </c>
      <c r="BI381" s="228">
        <f>IF(N381="nulová",J381,0)</f>
        <v>0</v>
      </c>
      <c r="BJ381" s="20" t="s">
        <v>82</v>
      </c>
      <c r="BK381" s="228">
        <f>ROUND(I381*H381,2)</f>
        <v>0</v>
      </c>
      <c r="BL381" s="20" t="s">
        <v>177</v>
      </c>
      <c r="BM381" s="227" t="s">
        <v>5890</v>
      </c>
    </row>
    <row r="382" s="2" customFormat="1">
      <c r="A382" s="41"/>
      <c r="B382" s="42"/>
      <c r="C382" s="43"/>
      <c r="D382" s="229" t="s">
        <v>179</v>
      </c>
      <c r="E382" s="43"/>
      <c r="F382" s="230" t="s">
        <v>5889</v>
      </c>
      <c r="G382" s="43"/>
      <c r="H382" s="43"/>
      <c r="I382" s="231"/>
      <c r="J382" s="43"/>
      <c r="K382" s="43"/>
      <c r="L382" s="47"/>
      <c r="M382" s="232"/>
      <c r="N382" s="233"/>
      <c r="O382" s="87"/>
      <c r="P382" s="87"/>
      <c r="Q382" s="87"/>
      <c r="R382" s="87"/>
      <c r="S382" s="87"/>
      <c r="T382" s="88"/>
      <c r="U382" s="41"/>
      <c r="V382" s="41"/>
      <c r="W382" s="41"/>
      <c r="X382" s="41"/>
      <c r="Y382" s="41"/>
      <c r="Z382" s="41"/>
      <c r="AA382" s="41"/>
      <c r="AB382" s="41"/>
      <c r="AC382" s="41"/>
      <c r="AD382" s="41"/>
      <c r="AE382" s="41"/>
      <c r="AT382" s="20" t="s">
        <v>179</v>
      </c>
      <c r="AU382" s="20" t="s">
        <v>84</v>
      </c>
    </row>
    <row r="383" s="2" customFormat="1" ht="16.5" customHeight="1">
      <c r="A383" s="41"/>
      <c r="B383" s="42"/>
      <c r="C383" s="216" t="s">
        <v>878</v>
      </c>
      <c r="D383" s="216" t="s">
        <v>172</v>
      </c>
      <c r="E383" s="217" t="s">
        <v>5891</v>
      </c>
      <c r="F383" s="218" t="s">
        <v>5892</v>
      </c>
      <c r="G383" s="219" t="s">
        <v>266</v>
      </c>
      <c r="H383" s="220">
        <v>6</v>
      </c>
      <c r="I383" s="221"/>
      <c r="J383" s="222">
        <f>ROUND(I383*H383,2)</f>
        <v>0</v>
      </c>
      <c r="K383" s="218" t="s">
        <v>176</v>
      </c>
      <c r="L383" s="47"/>
      <c r="M383" s="223" t="s">
        <v>19</v>
      </c>
      <c r="N383" s="224" t="s">
        <v>46</v>
      </c>
      <c r="O383" s="87"/>
      <c r="P383" s="225">
        <f>O383*H383</f>
        <v>0</v>
      </c>
      <c r="Q383" s="225">
        <v>0.0098899999999999995</v>
      </c>
      <c r="R383" s="225">
        <f>Q383*H383</f>
        <v>0.059339999999999997</v>
      </c>
      <c r="S383" s="225">
        <v>0</v>
      </c>
      <c r="T383" s="226">
        <f>S383*H383</f>
        <v>0</v>
      </c>
      <c r="U383" s="41"/>
      <c r="V383" s="41"/>
      <c r="W383" s="41"/>
      <c r="X383" s="41"/>
      <c r="Y383" s="41"/>
      <c r="Z383" s="41"/>
      <c r="AA383" s="41"/>
      <c r="AB383" s="41"/>
      <c r="AC383" s="41"/>
      <c r="AD383" s="41"/>
      <c r="AE383" s="41"/>
      <c r="AR383" s="227" t="s">
        <v>177</v>
      </c>
      <c r="AT383" s="227" t="s">
        <v>172</v>
      </c>
      <c r="AU383" s="227" t="s">
        <v>84</v>
      </c>
      <c r="AY383" s="20" t="s">
        <v>170</v>
      </c>
      <c r="BE383" s="228">
        <f>IF(N383="základní",J383,0)</f>
        <v>0</v>
      </c>
      <c r="BF383" s="228">
        <f>IF(N383="snížená",J383,0)</f>
        <v>0</v>
      </c>
      <c r="BG383" s="228">
        <f>IF(N383="zákl. přenesená",J383,0)</f>
        <v>0</v>
      </c>
      <c r="BH383" s="228">
        <f>IF(N383="sníž. přenesená",J383,0)</f>
        <v>0</v>
      </c>
      <c r="BI383" s="228">
        <f>IF(N383="nulová",J383,0)</f>
        <v>0</v>
      </c>
      <c r="BJ383" s="20" t="s">
        <v>82</v>
      </c>
      <c r="BK383" s="228">
        <f>ROUND(I383*H383,2)</f>
        <v>0</v>
      </c>
      <c r="BL383" s="20" t="s">
        <v>177</v>
      </c>
      <c r="BM383" s="227" t="s">
        <v>5893</v>
      </c>
    </row>
    <row r="384" s="2" customFormat="1">
      <c r="A384" s="41"/>
      <c r="B384" s="42"/>
      <c r="C384" s="43"/>
      <c r="D384" s="229" t="s">
        <v>179</v>
      </c>
      <c r="E384" s="43"/>
      <c r="F384" s="230" t="s">
        <v>5894</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179</v>
      </c>
      <c r="AU384" s="20" t="s">
        <v>84</v>
      </c>
    </row>
    <row r="385" s="2" customFormat="1">
      <c r="A385" s="41"/>
      <c r="B385" s="42"/>
      <c r="C385" s="43"/>
      <c r="D385" s="234" t="s">
        <v>181</v>
      </c>
      <c r="E385" s="43"/>
      <c r="F385" s="235" t="s">
        <v>5895</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181</v>
      </c>
      <c r="AU385" s="20" t="s">
        <v>84</v>
      </c>
    </row>
    <row r="386" s="14" customFormat="1">
      <c r="A386" s="14"/>
      <c r="B386" s="246"/>
      <c r="C386" s="247"/>
      <c r="D386" s="229" t="s">
        <v>183</v>
      </c>
      <c r="E386" s="248" t="s">
        <v>19</v>
      </c>
      <c r="F386" s="249" t="s">
        <v>5896</v>
      </c>
      <c r="G386" s="247"/>
      <c r="H386" s="250">
        <v>2</v>
      </c>
      <c r="I386" s="251"/>
      <c r="J386" s="247"/>
      <c r="K386" s="247"/>
      <c r="L386" s="252"/>
      <c r="M386" s="253"/>
      <c r="N386" s="254"/>
      <c r="O386" s="254"/>
      <c r="P386" s="254"/>
      <c r="Q386" s="254"/>
      <c r="R386" s="254"/>
      <c r="S386" s="254"/>
      <c r="T386" s="255"/>
      <c r="U386" s="14"/>
      <c r="V386" s="14"/>
      <c r="W386" s="14"/>
      <c r="X386" s="14"/>
      <c r="Y386" s="14"/>
      <c r="Z386" s="14"/>
      <c r="AA386" s="14"/>
      <c r="AB386" s="14"/>
      <c r="AC386" s="14"/>
      <c r="AD386" s="14"/>
      <c r="AE386" s="14"/>
      <c r="AT386" s="256" t="s">
        <v>183</v>
      </c>
      <c r="AU386" s="256" t="s">
        <v>84</v>
      </c>
      <c r="AV386" s="14" t="s">
        <v>84</v>
      </c>
      <c r="AW386" s="14" t="s">
        <v>37</v>
      </c>
      <c r="AX386" s="14" t="s">
        <v>75</v>
      </c>
      <c r="AY386" s="256" t="s">
        <v>170</v>
      </c>
    </row>
    <row r="387" s="14" customFormat="1">
      <c r="A387" s="14"/>
      <c r="B387" s="246"/>
      <c r="C387" s="247"/>
      <c r="D387" s="229" t="s">
        <v>183</v>
      </c>
      <c r="E387" s="248" t="s">
        <v>19</v>
      </c>
      <c r="F387" s="249" t="s">
        <v>5897</v>
      </c>
      <c r="G387" s="247"/>
      <c r="H387" s="250">
        <v>2</v>
      </c>
      <c r="I387" s="251"/>
      <c r="J387" s="247"/>
      <c r="K387" s="247"/>
      <c r="L387" s="252"/>
      <c r="M387" s="253"/>
      <c r="N387" s="254"/>
      <c r="O387" s="254"/>
      <c r="P387" s="254"/>
      <c r="Q387" s="254"/>
      <c r="R387" s="254"/>
      <c r="S387" s="254"/>
      <c r="T387" s="255"/>
      <c r="U387" s="14"/>
      <c r="V387" s="14"/>
      <c r="W387" s="14"/>
      <c r="X387" s="14"/>
      <c r="Y387" s="14"/>
      <c r="Z387" s="14"/>
      <c r="AA387" s="14"/>
      <c r="AB387" s="14"/>
      <c r="AC387" s="14"/>
      <c r="AD387" s="14"/>
      <c r="AE387" s="14"/>
      <c r="AT387" s="256" t="s">
        <v>183</v>
      </c>
      <c r="AU387" s="256" t="s">
        <v>84</v>
      </c>
      <c r="AV387" s="14" t="s">
        <v>84</v>
      </c>
      <c r="AW387" s="14" t="s">
        <v>37</v>
      </c>
      <c r="AX387" s="14" t="s">
        <v>75</v>
      </c>
      <c r="AY387" s="256" t="s">
        <v>170</v>
      </c>
    </row>
    <row r="388" s="14" customFormat="1">
      <c r="A388" s="14"/>
      <c r="B388" s="246"/>
      <c r="C388" s="247"/>
      <c r="D388" s="229" t="s">
        <v>183</v>
      </c>
      <c r="E388" s="248" t="s">
        <v>19</v>
      </c>
      <c r="F388" s="249" t="s">
        <v>5898</v>
      </c>
      <c r="G388" s="247"/>
      <c r="H388" s="250">
        <v>2</v>
      </c>
      <c r="I388" s="251"/>
      <c r="J388" s="247"/>
      <c r="K388" s="247"/>
      <c r="L388" s="252"/>
      <c r="M388" s="253"/>
      <c r="N388" s="254"/>
      <c r="O388" s="254"/>
      <c r="P388" s="254"/>
      <c r="Q388" s="254"/>
      <c r="R388" s="254"/>
      <c r="S388" s="254"/>
      <c r="T388" s="255"/>
      <c r="U388" s="14"/>
      <c r="V388" s="14"/>
      <c r="W388" s="14"/>
      <c r="X388" s="14"/>
      <c r="Y388" s="14"/>
      <c r="Z388" s="14"/>
      <c r="AA388" s="14"/>
      <c r="AB388" s="14"/>
      <c r="AC388" s="14"/>
      <c r="AD388" s="14"/>
      <c r="AE388" s="14"/>
      <c r="AT388" s="256" t="s">
        <v>183</v>
      </c>
      <c r="AU388" s="256" t="s">
        <v>84</v>
      </c>
      <c r="AV388" s="14" t="s">
        <v>84</v>
      </c>
      <c r="AW388" s="14" t="s">
        <v>37</v>
      </c>
      <c r="AX388" s="14" t="s">
        <v>75</v>
      </c>
      <c r="AY388" s="256" t="s">
        <v>170</v>
      </c>
    </row>
    <row r="389" s="15" customFormat="1">
      <c r="A389" s="15"/>
      <c r="B389" s="257"/>
      <c r="C389" s="258"/>
      <c r="D389" s="229" t="s">
        <v>183</v>
      </c>
      <c r="E389" s="259" t="s">
        <v>19</v>
      </c>
      <c r="F389" s="260" t="s">
        <v>186</v>
      </c>
      <c r="G389" s="258"/>
      <c r="H389" s="261">
        <v>6</v>
      </c>
      <c r="I389" s="262"/>
      <c r="J389" s="258"/>
      <c r="K389" s="258"/>
      <c r="L389" s="263"/>
      <c r="M389" s="264"/>
      <c r="N389" s="265"/>
      <c r="O389" s="265"/>
      <c r="P389" s="265"/>
      <c r="Q389" s="265"/>
      <c r="R389" s="265"/>
      <c r="S389" s="265"/>
      <c r="T389" s="266"/>
      <c r="U389" s="15"/>
      <c r="V389" s="15"/>
      <c r="W389" s="15"/>
      <c r="X389" s="15"/>
      <c r="Y389" s="15"/>
      <c r="Z389" s="15"/>
      <c r="AA389" s="15"/>
      <c r="AB389" s="15"/>
      <c r="AC389" s="15"/>
      <c r="AD389" s="15"/>
      <c r="AE389" s="15"/>
      <c r="AT389" s="267" t="s">
        <v>183</v>
      </c>
      <c r="AU389" s="267" t="s">
        <v>84</v>
      </c>
      <c r="AV389" s="15" t="s">
        <v>177</v>
      </c>
      <c r="AW389" s="15" t="s">
        <v>37</v>
      </c>
      <c r="AX389" s="15" t="s">
        <v>82</v>
      </c>
      <c r="AY389" s="267" t="s">
        <v>170</v>
      </c>
    </row>
    <row r="390" s="2" customFormat="1" ht="16.5" customHeight="1">
      <c r="A390" s="41"/>
      <c r="B390" s="42"/>
      <c r="C390" s="285" t="s">
        <v>885</v>
      </c>
      <c r="D390" s="285" t="s">
        <v>461</v>
      </c>
      <c r="E390" s="286" t="s">
        <v>5899</v>
      </c>
      <c r="F390" s="287" t="s">
        <v>5900</v>
      </c>
      <c r="G390" s="288" t="s">
        <v>266</v>
      </c>
      <c r="H390" s="289">
        <v>6</v>
      </c>
      <c r="I390" s="290"/>
      <c r="J390" s="291">
        <f>ROUND(I390*H390,2)</f>
        <v>0</v>
      </c>
      <c r="K390" s="287" t="s">
        <v>176</v>
      </c>
      <c r="L390" s="292"/>
      <c r="M390" s="293" t="s">
        <v>19</v>
      </c>
      <c r="N390" s="294" t="s">
        <v>46</v>
      </c>
      <c r="O390" s="87"/>
      <c r="P390" s="225">
        <f>O390*H390</f>
        <v>0</v>
      </c>
      <c r="Q390" s="225">
        <v>1.0540000000000001</v>
      </c>
      <c r="R390" s="225">
        <f>Q390*H390</f>
        <v>6.3239999999999998</v>
      </c>
      <c r="S390" s="225">
        <v>0</v>
      </c>
      <c r="T390" s="226">
        <f>S390*H390</f>
        <v>0</v>
      </c>
      <c r="U390" s="41"/>
      <c r="V390" s="41"/>
      <c r="W390" s="41"/>
      <c r="X390" s="41"/>
      <c r="Y390" s="41"/>
      <c r="Z390" s="41"/>
      <c r="AA390" s="41"/>
      <c r="AB390" s="41"/>
      <c r="AC390" s="41"/>
      <c r="AD390" s="41"/>
      <c r="AE390" s="41"/>
      <c r="AR390" s="227" t="s">
        <v>234</v>
      </c>
      <c r="AT390" s="227" t="s">
        <v>461</v>
      </c>
      <c r="AU390" s="227" t="s">
        <v>84</v>
      </c>
      <c r="AY390" s="20" t="s">
        <v>170</v>
      </c>
      <c r="BE390" s="228">
        <f>IF(N390="základní",J390,0)</f>
        <v>0</v>
      </c>
      <c r="BF390" s="228">
        <f>IF(N390="snížená",J390,0)</f>
        <v>0</v>
      </c>
      <c r="BG390" s="228">
        <f>IF(N390="zákl. přenesená",J390,0)</f>
        <v>0</v>
      </c>
      <c r="BH390" s="228">
        <f>IF(N390="sníž. přenesená",J390,0)</f>
        <v>0</v>
      </c>
      <c r="BI390" s="228">
        <f>IF(N390="nulová",J390,0)</f>
        <v>0</v>
      </c>
      <c r="BJ390" s="20" t="s">
        <v>82</v>
      </c>
      <c r="BK390" s="228">
        <f>ROUND(I390*H390,2)</f>
        <v>0</v>
      </c>
      <c r="BL390" s="20" t="s">
        <v>177</v>
      </c>
      <c r="BM390" s="227" t="s">
        <v>5901</v>
      </c>
    </row>
    <row r="391" s="2" customFormat="1">
      <c r="A391" s="41"/>
      <c r="B391" s="42"/>
      <c r="C391" s="43"/>
      <c r="D391" s="229" t="s">
        <v>179</v>
      </c>
      <c r="E391" s="43"/>
      <c r="F391" s="230" t="s">
        <v>5900</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179</v>
      </c>
      <c r="AU391" s="20" t="s">
        <v>84</v>
      </c>
    </row>
    <row r="392" s="2" customFormat="1" ht="16.5" customHeight="1">
      <c r="A392" s="41"/>
      <c r="B392" s="42"/>
      <c r="C392" s="285" t="s">
        <v>892</v>
      </c>
      <c r="D392" s="285" t="s">
        <v>461</v>
      </c>
      <c r="E392" s="286" t="s">
        <v>5902</v>
      </c>
      <c r="F392" s="287" t="s">
        <v>5903</v>
      </c>
      <c r="G392" s="288" t="s">
        <v>266</v>
      </c>
      <c r="H392" s="289">
        <v>11</v>
      </c>
      <c r="I392" s="290"/>
      <c r="J392" s="291">
        <f>ROUND(I392*H392,2)</f>
        <v>0</v>
      </c>
      <c r="K392" s="287" t="s">
        <v>176</v>
      </c>
      <c r="L392" s="292"/>
      <c r="M392" s="293" t="s">
        <v>19</v>
      </c>
      <c r="N392" s="294" t="s">
        <v>46</v>
      </c>
      <c r="O392" s="87"/>
      <c r="P392" s="225">
        <f>O392*H392</f>
        <v>0</v>
      </c>
      <c r="Q392" s="225">
        <v>0.002</v>
      </c>
      <c r="R392" s="225">
        <f>Q392*H392</f>
        <v>0.021999999999999999</v>
      </c>
      <c r="S392" s="225">
        <v>0</v>
      </c>
      <c r="T392" s="226">
        <f>S392*H392</f>
        <v>0</v>
      </c>
      <c r="U392" s="41"/>
      <c r="V392" s="41"/>
      <c r="W392" s="41"/>
      <c r="X392" s="41"/>
      <c r="Y392" s="41"/>
      <c r="Z392" s="41"/>
      <c r="AA392" s="41"/>
      <c r="AB392" s="41"/>
      <c r="AC392" s="41"/>
      <c r="AD392" s="41"/>
      <c r="AE392" s="41"/>
      <c r="AR392" s="227" t="s">
        <v>234</v>
      </c>
      <c r="AT392" s="227" t="s">
        <v>461</v>
      </c>
      <c r="AU392" s="227" t="s">
        <v>84</v>
      </c>
      <c r="AY392" s="20" t="s">
        <v>170</v>
      </c>
      <c r="BE392" s="228">
        <f>IF(N392="základní",J392,0)</f>
        <v>0</v>
      </c>
      <c r="BF392" s="228">
        <f>IF(N392="snížená",J392,0)</f>
        <v>0</v>
      </c>
      <c r="BG392" s="228">
        <f>IF(N392="zákl. přenesená",J392,0)</f>
        <v>0</v>
      </c>
      <c r="BH392" s="228">
        <f>IF(N392="sníž. přenesená",J392,0)</f>
        <v>0</v>
      </c>
      <c r="BI392" s="228">
        <f>IF(N392="nulová",J392,0)</f>
        <v>0</v>
      </c>
      <c r="BJ392" s="20" t="s">
        <v>82</v>
      </c>
      <c r="BK392" s="228">
        <f>ROUND(I392*H392,2)</f>
        <v>0</v>
      </c>
      <c r="BL392" s="20" t="s">
        <v>177</v>
      </c>
      <c r="BM392" s="227" t="s">
        <v>5904</v>
      </c>
    </row>
    <row r="393" s="2" customFormat="1">
      <c r="A393" s="41"/>
      <c r="B393" s="42"/>
      <c r="C393" s="43"/>
      <c r="D393" s="229" t="s">
        <v>179</v>
      </c>
      <c r="E393" s="43"/>
      <c r="F393" s="230" t="s">
        <v>5903</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179</v>
      </c>
      <c r="AU393" s="20" t="s">
        <v>84</v>
      </c>
    </row>
    <row r="394" s="14" customFormat="1">
      <c r="A394" s="14"/>
      <c r="B394" s="246"/>
      <c r="C394" s="247"/>
      <c r="D394" s="229" t="s">
        <v>183</v>
      </c>
      <c r="E394" s="248" t="s">
        <v>19</v>
      </c>
      <c r="F394" s="249" t="s">
        <v>5905</v>
      </c>
      <c r="G394" s="247"/>
      <c r="H394" s="250">
        <v>4</v>
      </c>
      <c r="I394" s="251"/>
      <c r="J394" s="247"/>
      <c r="K394" s="247"/>
      <c r="L394" s="252"/>
      <c r="M394" s="253"/>
      <c r="N394" s="254"/>
      <c r="O394" s="254"/>
      <c r="P394" s="254"/>
      <c r="Q394" s="254"/>
      <c r="R394" s="254"/>
      <c r="S394" s="254"/>
      <c r="T394" s="255"/>
      <c r="U394" s="14"/>
      <c r="V394" s="14"/>
      <c r="W394" s="14"/>
      <c r="X394" s="14"/>
      <c r="Y394" s="14"/>
      <c r="Z394" s="14"/>
      <c r="AA394" s="14"/>
      <c r="AB394" s="14"/>
      <c r="AC394" s="14"/>
      <c r="AD394" s="14"/>
      <c r="AE394" s="14"/>
      <c r="AT394" s="256" t="s">
        <v>183</v>
      </c>
      <c r="AU394" s="256" t="s">
        <v>84</v>
      </c>
      <c r="AV394" s="14" t="s">
        <v>84</v>
      </c>
      <c r="AW394" s="14" t="s">
        <v>37</v>
      </c>
      <c r="AX394" s="14" t="s">
        <v>75</v>
      </c>
      <c r="AY394" s="256" t="s">
        <v>170</v>
      </c>
    </row>
    <row r="395" s="14" customFormat="1">
      <c r="A395" s="14"/>
      <c r="B395" s="246"/>
      <c r="C395" s="247"/>
      <c r="D395" s="229" t="s">
        <v>183</v>
      </c>
      <c r="E395" s="248" t="s">
        <v>19</v>
      </c>
      <c r="F395" s="249" t="s">
        <v>5906</v>
      </c>
      <c r="G395" s="247"/>
      <c r="H395" s="250">
        <v>3</v>
      </c>
      <c r="I395" s="251"/>
      <c r="J395" s="247"/>
      <c r="K395" s="247"/>
      <c r="L395" s="252"/>
      <c r="M395" s="253"/>
      <c r="N395" s="254"/>
      <c r="O395" s="254"/>
      <c r="P395" s="254"/>
      <c r="Q395" s="254"/>
      <c r="R395" s="254"/>
      <c r="S395" s="254"/>
      <c r="T395" s="255"/>
      <c r="U395" s="14"/>
      <c r="V395" s="14"/>
      <c r="W395" s="14"/>
      <c r="X395" s="14"/>
      <c r="Y395" s="14"/>
      <c r="Z395" s="14"/>
      <c r="AA395" s="14"/>
      <c r="AB395" s="14"/>
      <c r="AC395" s="14"/>
      <c r="AD395" s="14"/>
      <c r="AE395" s="14"/>
      <c r="AT395" s="256" t="s">
        <v>183</v>
      </c>
      <c r="AU395" s="256" t="s">
        <v>84</v>
      </c>
      <c r="AV395" s="14" t="s">
        <v>84</v>
      </c>
      <c r="AW395" s="14" t="s">
        <v>37</v>
      </c>
      <c r="AX395" s="14" t="s">
        <v>75</v>
      </c>
      <c r="AY395" s="256" t="s">
        <v>170</v>
      </c>
    </row>
    <row r="396" s="14" customFormat="1">
      <c r="A396" s="14"/>
      <c r="B396" s="246"/>
      <c r="C396" s="247"/>
      <c r="D396" s="229" t="s">
        <v>183</v>
      </c>
      <c r="E396" s="248" t="s">
        <v>19</v>
      </c>
      <c r="F396" s="249" t="s">
        <v>5907</v>
      </c>
      <c r="G396" s="247"/>
      <c r="H396" s="250">
        <v>4</v>
      </c>
      <c r="I396" s="251"/>
      <c r="J396" s="247"/>
      <c r="K396" s="247"/>
      <c r="L396" s="252"/>
      <c r="M396" s="253"/>
      <c r="N396" s="254"/>
      <c r="O396" s="254"/>
      <c r="P396" s="254"/>
      <c r="Q396" s="254"/>
      <c r="R396" s="254"/>
      <c r="S396" s="254"/>
      <c r="T396" s="255"/>
      <c r="U396" s="14"/>
      <c r="V396" s="14"/>
      <c r="W396" s="14"/>
      <c r="X396" s="14"/>
      <c r="Y396" s="14"/>
      <c r="Z396" s="14"/>
      <c r="AA396" s="14"/>
      <c r="AB396" s="14"/>
      <c r="AC396" s="14"/>
      <c r="AD396" s="14"/>
      <c r="AE396" s="14"/>
      <c r="AT396" s="256" t="s">
        <v>183</v>
      </c>
      <c r="AU396" s="256" t="s">
        <v>84</v>
      </c>
      <c r="AV396" s="14" t="s">
        <v>84</v>
      </c>
      <c r="AW396" s="14" t="s">
        <v>37</v>
      </c>
      <c r="AX396" s="14" t="s">
        <v>75</v>
      </c>
      <c r="AY396" s="256" t="s">
        <v>170</v>
      </c>
    </row>
    <row r="397" s="15" customFormat="1">
      <c r="A397" s="15"/>
      <c r="B397" s="257"/>
      <c r="C397" s="258"/>
      <c r="D397" s="229" t="s">
        <v>183</v>
      </c>
      <c r="E397" s="259" t="s">
        <v>19</v>
      </c>
      <c r="F397" s="260" t="s">
        <v>186</v>
      </c>
      <c r="G397" s="258"/>
      <c r="H397" s="261">
        <v>11</v>
      </c>
      <c r="I397" s="262"/>
      <c r="J397" s="258"/>
      <c r="K397" s="258"/>
      <c r="L397" s="263"/>
      <c r="M397" s="264"/>
      <c r="N397" s="265"/>
      <c r="O397" s="265"/>
      <c r="P397" s="265"/>
      <c r="Q397" s="265"/>
      <c r="R397" s="265"/>
      <c r="S397" s="265"/>
      <c r="T397" s="266"/>
      <c r="U397" s="15"/>
      <c r="V397" s="15"/>
      <c r="W397" s="15"/>
      <c r="X397" s="15"/>
      <c r="Y397" s="15"/>
      <c r="Z397" s="15"/>
      <c r="AA397" s="15"/>
      <c r="AB397" s="15"/>
      <c r="AC397" s="15"/>
      <c r="AD397" s="15"/>
      <c r="AE397" s="15"/>
      <c r="AT397" s="267" t="s">
        <v>183</v>
      </c>
      <c r="AU397" s="267" t="s">
        <v>84</v>
      </c>
      <c r="AV397" s="15" t="s">
        <v>177</v>
      </c>
      <c r="AW397" s="15" t="s">
        <v>37</v>
      </c>
      <c r="AX397" s="15" t="s">
        <v>82</v>
      </c>
      <c r="AY397" s="267" t="s">
        <v>170</v>
      </c>
    </row>
    <row r="398" s="2" customFormat="1" ht="16.5" customHeight="1">
      <c r="A398" s="41"/>
      <c r="B398" s="42"/>
      <c r="C398" s="216" t="s">
        <v>898</v>
      </c>
      <c r="D398" s="216" t="s">
        <v>172</v>
      </c>
      <c r="E398" s="217" t="s">
        <v>5908</v>
      </c>
      <c r="F398" s="218" t="s">
        <v>5909</v>
      </c>
      <c r="G398" s="219" t="s">
        <v>266</v>
      </c>
      <c r="H398" s="220">
        <v>3</v>
      </c>
      <c r="I398" s="221"/>
      <c r="J398" s="222">
        <f>ROUND(I398*H398,2)</f>
        <v>0</v>
      </c>
      <c r="K398" s="218" t="s">
        <v>176</v>
      </c>
      <c r="L398" s="47"/>
      <c r="M398" s="223" t="s">
        <v>19</v>
      </c>
      <c r="N398" s="224" t="s">
        <v>46</v>
      </c>
      <c r="O398" s="87"/>
      <c r="P398" s="225">
        <f>O398*H398</f>
        <v>0</v>
      </c>
      <c r="Q398" s="225">
        <v>0.01218</v>
      </c>
      <c r="R398" s="225">
        <f>Q398*H398</f>
        <v>0.036540000000000003</v>
      </c>
      <c r="S398" s="225">
        <v>0</v>
      </c>
      <c r="T398" s="226">
        <f>S398*H398</f>
        <v>0</v>
      </c>
      <c r="U398" s="41"/>
      <c r="V398" s="41"/>
      <c r="W398" s="41"/>
      <c r="X398" s="41"/>
      <c r="Y398" s="41"/>
      <c r="Z398" s="41"/>
      <c r="AA398" s="41"/>
      <c r="AB398" s="41"/>
      <c r="AC398" s="41"/>
      <c r="AD398" s="41"/>
      <c r="AE398" s="41"/>
      <c r="AR398" s="227" t="s">
        <v>177</v>
      </c>
      <c r="AT398" s="227" t="s">
        <v>172</v>
      </c>
      <c r="AU398" s="227" t="s">
        <v>84</v>
      </c>
      <c r="AY398" s="20" t="s">
        <v>170</v>
      </c>
      <c r="BE398" s="228">
        <f>IF(N398="základní",J398,0)</f>
        <v>0</v>
      </c>
      <c r="BF398" s="228">
        <f>IF(N398="snížená",J398,0)</f>
        <v>0</v>
      </c>
      <c r="BG398" s="228">
        <f>IF(N398="zákl. přenesená",J398,0)</f>
        <v>0</v>
      </c>
      <c r="BH398" s="228">
        <f>IF(N398="sníž. přenesená",J398,0)</f>
        <v>0</v>
      </c>
      <c r="BI398" s="228">
        <f>IF(N398="nulová",J398,0)</f>
        <v>0</v>
      </c>
      <c r="BJ398" s="20" t="s">
        <v>82</v>
      </c>
      <c r="BK398" s="228">
        <f>ROUND(I398*H398,2)</f>
        <v>0</v>
      </c>
      <c r="BL398" s="20" t="s">
        <v>177</v>
      </c>
      <c r="BM398" s="227" t="s">
        <v>5910</v>
      </c>
    </row>
    <row r="399" s="2" customFormat="1">
      <c r="A399" s="41"/>
      <c r="B399" s="42"/>
      <c r="C399" s="43"/>
      <c r="D399" s="229" t="s">
        <v>179</v>
      </c>
      <c r="E399" s="43"/>
      <c r="F399" s="230" t="s">
        <v>5911</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179</v>
      </c>
      <c r="AU399" s="20" t="s">
        <v>84</v>
      </c>
    </row>
    <row r="400" s="2" customFormat="1">
      <c r="A400" s="41"/>
      <c r="B400" s="42"/>
      <c r="C400" s="43"/>
      <c r="D400" s="234" t="s">
        <v>181</v>
      </c>
      <c r="E400" s="43"/>
      <c r="F400" s="235" t="s">
        <v>5912</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181</v>
      </c>
      <c r="AU400" s="20" t="s">
        <v>84</v>
      </c>
    </row>
    <row r="401" s="14" customFormat="1">
      <c r="A401" s="14"/>
      <c r="B401" s="246"/>
      <c r="C401" s="247"/>
      <c r="D401" s="229" t="s">
        <v>183</v>
      </c>
      <c r="E401" s="248" t="s">
        <v>19</v>
      </c>
      <c r="F401" s="249" t="s">
        <v>5763</v>
      </c>
      <c r="G401" s="247"/>
      <c r="H401" s="250">
        <v>1</v>
      </c>
      <c r="I401" s="251"/>
      <c r="J401" s="247"/>
      <c r="K401" s="247"/>
      <c r="L401" s="252"/>
      <c r="M401" s="253"/>
      <c r="N401" s="254"/>
      <c r="O401" s="254"/>
      <c r="P401" s="254"/>
      <c r="Q401" s="254"/>
      <c r="R401" s="254"/>
      <c r="S401" s="254"/>
      <c r="T401" s="255"/>
      <c r="U401" s="14"/>
      <c r="V401" s="14"/>
      <c r="W401" s="14"/>
      <c r="X401" s="14"/>
      <c r="Y401" s="14"/>
      <c r="Z401" s="14"/>
      <c r="AA401" s="14"/>
      <c r="AB401" s="14"/>
      <c r="AC401" s="14"/>
      <c r="AD401" s="14"/>
      <c r="AE401" s="14"/>
      <c r="AT401" s="256" t="s">
        <v>183</v>
      </c>
      <c r="AU401" s="256" t="s">
        <v>84</v>
      </c>
      <c r="AV401" s="14" t="s">
        <v>84</v>
      </c>
      <c r="AW401" s="14" t="s">
        <v>37</v>
      </c>
      <c r="AX401" s="14" t="s">
        <v>75</v>
      </c>
      <c r="AY401" s="256" t="s">
        <v>170</v>
      </c>
    </row>
    <row r="402" s="14" customFormat="1">
      <c r="A402" s="14"/>
      <c r="B402" s="246"/>
      <c r="C402" s="247"/>
      <c r="D402" s="229" t="s">
        <v>183</v>
      </c>
      <c r="E402" s="248" t="s">
        <v>19</v>
      </c>
      <c r="F402" s="249" t="s">
        <v>5758</v>
      </c>
      <c r="G402" s="247"/>
      <c r="H402" s="250">
        <v>1</v>
      </c>
      <c r="I402" s="251"/>
      <c r="J402" s="247"/>
      <c r="K402" s="247"/>
      <c r="L402" s="252"/>
      <c r="M402" s="253"/>
      <c r="N402" s="254"/>
      <c r="O402" s="254"/>
      <c r="P402" s="254"/>
      <c r="Q402" s="254"/>
      <c r="R402" s="254"/>
      <c r="S402" s="254"/>
      <c r="T402" s="255"/>
      <c r="U402" s="14"/>
      <c r="V402" s="14"/>
      <c r="W402" s="14"/>
      <c r="X402" s="14"/>
      <c r="Y402" s="14"/>
      <c r="Z402" s="14"/>
      <c r="AA402" s="14"/>
      <c r="AB402" s="14"/>
      <c r="AC402" s="14"/>
      <c r="AD402" s="14"/>
      <c r="AE402" s="14"/>
      <c r="AT402" s="256" t="s">
        <v>183</v>
      </c>
      <c r="AU402" s="256" t="s">
        <v>84</v>
      </c>
      <c r="AV402" s="14" t="s">
        <v>84</v>
      </c>
      <c r="AW402" s="14" t="s">
        <v>37</v>
      </c>
      <c r="AX402" s="14" t="s">
        <v>75</v>
      </c>
      <c r="AY402" s="256" t="s">
        <v>170</v>
      </c>
    </row>
    <row r="403" s="14" customFormat="1">
      <c r="A403" s="14"/>
      <c r="B403" s="246"/>
      <c r="C403" s="247"/>
      <c r="D403" s="229" t="s">
        <v>183</v>
      </c>
      <c r="E403" s="248" t="s">
        <v>19</v>
      </c>
      <c r="F403" s="249" t="s">
        <v>5759</v>
      </c>
      <c r="G403" s="247"/>
      <c r="H403" s="250">
        <v>1</v>
      </c>
      <c r="I403" s="251"/>
      <c r="J403" s="247"/>
      <c r="K403" s="247"/>
      <c r="L403" s="252"/>
      <c r="M403" s="253"/>
      <c r="N403" s="254"/>
      <c r="O403" s="254"/>
      <c r="P403" s="254"/>
      <c r="Q403" s="254"/>
      <c r="R403" s="254"/>
      <c r="S403" s="254"/>
      <c r="T403" s="255"/>
      <c r="U403" s="14"/>
      <c r="V403" s="14"/>
      <c r="W403" s="14"/>
      <c r="X403" s="14"/>
      <c r="Y403" s="14"/>
      <c r="Z403" s="14"/>
      <c r="AA403" s="14"/>
      <c r="AB403" s="14"/>
      <c r="AC403" s="14"/>
      <c r="AD403" s="14"/>
      <c r="AE403" s="14"/>
      <c r="AT403" s="256" t="s">
        <v>183</v>
      </c>
      <c r="AU403" s="256" t="s">
        <v>84</v>
      </c>
      <c r="AV403" s="14" t="s">
        <v>84</v>
      </c>
      <c r="AW403" s="14" t="s">
        <v>37</v>
      </c>
      <c r="AX403" s="14" t="s">
        <v>75</v>
      </c>
      <c r="AY403" s="256" t="s">
        <v>170</v>
      </c>
    </row>
    <row r="404" s="15" customFormat="1">
      <c r="A404" s="15"/>
      <c r="B404" s="257"/>
      <c r="C404" s="258"/>
      <c r="D404" s="229" t="s">
        <v>183</v>
      </c>
      <c r="E404" s="259" t="s">
        <v>19</v>
      </c>
      <c r="F404" s="260" t="s">
        <v>186</v>
      </c>
      <c r="G404" s="258"/>
      <c r="H404" s="261">
        <v>3</v>
      </c>
      <c r="I404" s="262"/>
      <c r="J404" s="258"/>
      <c r="K404" s="258"/>
      <c r="L404" s="263"/>
      <c r="M404" s="264"/>
      <c r="N404" s="265"/>
      <c r="O404" s="265"/>
      <c r="P404" s="265"/>
      <c r="Q404" s="265"/>
      <c r="R404" s="265"/>
      <c r="S404" s="265"/>
      <c r="T404" s="266"/>
      <c r="U404" s="15"/>
      <c r="V404" s="15"/>
      <c r="W404" s="15"/>
      <c r="X404" s="15"/>
      <c r="Y404" s="15"/>
      <c r="Z404" s="15"/>
      <c r="AA404" s="15"/>
      <c r="AB404" s="15"/>
      <c r="AC404" s="15"/>
      <c r="AD404" s="15"/>
      <c r="AE404" s="15"/>
      <c r="AT404" s="267" t="s">
        <v>183</v>
      </c>
      <c r="AU404" s="267" t="s">
        <v>84</v>
      </c>
      <c r="AV404" s="15" t="s">
        <v>177</v>
      </c>
      <c r="AW404" s="15" t="s">
        <v>37</v>
      </c>
      <c r="AX404" s="15" t="s">
        <v>82</v>
      </c>
      <c r="AY404" s="267" t="s">
        <v>170</v>
      </c>
    </row>
    <row r="405" s="2" customFormat="1" ht="16.5" customHeight="1">
      <c r="A405" s="41"/>
      <c r="B405" s="42"/>
      <c r="C405" s="285" t="s">
        <v>916</v>
      </c>
      <c r="D405" s="285" t="s">
        <v>461</v>
      </c>
      <c r="E405" s="286" t="s">
        <v>5913</v>
      </c>
      <c r="F405" s="287" t="s">
        <v>5914</v>
      </c>
      <c r="G405" s="288" t="s">
        <v>266</v>
      </c>
      <c r="H405" s="289">
        <v>3</v>
      </c>
      <c r="I405" s="290"/>
      <c r="J405" s="291">
        <f>ROUND(I405*H405,2)</f>
        <v>0</v>
      </c>
      <c r="K405" s="287" t="s">
        <v>176</v>
      </c>
      <c r="L405" s="292"/>
      <c r="M405" s="293" t="s">
        <v>19</v>
      </c>
      <c r="N405" s="294" t="s">
        <v>46</v>
      </c>
      <c r="O405" s="87"/>
      <c r="P405" s="225">
        <f>O405*H405</f>
        <v>0</v>
      </c>
      <c r="Q405" s="225">
        <v>0.58499999999999996</v>
      </c>
      <c r="R405" s="225">
        <f>Q405*H405</f>
        <v>1.7549999999999999</v>
      </c>
      <c r="S405" s="225">
        <v>0</v>
      </c>
      <c r="T405" s="226">
        <f>S405*H405</f>
        <v>0</v>
      </c>
      <c r="U405" s="41"/>
      <c r="V405" s="41"/>
      <c r="W405" s="41"/>
      <c r="X405" s="41"/>
      <c r="Y405" s="41"/>
      <c r="Z405" s="41"/>
      <c r="AA405" s="41"/>
      <c r="AB405" s="41"/>
      <c r="AC405" s="41"/>
      <c r="AD405" s="41"/>
      <c r="AE405" s="41"/>
      <c r="AR405" s="227" t="s">
        <v>234</v>
      </c>
      <c r="AT405" s="227" t="s">
        <v>461</v>
      </c>
      <c r="AU405" s="227" t="s">
        <v>84</v>
      </c>
      <c r="AY405" s="20" t="s">
        <v>170</v>
      </c>
      <c r="BE405" s="228">
        <f>IF(N405="základní",J405,0)</f>
        <v>0</v>
      </c>
      <c r="BF405" s="228">
        <f>IF(N405="snížená",J405,0)</f>
        <v>0</v>
      </c>
      <c r="BG405" s="228">
        <f>IF(N405="zákl. přenesená",J405,0)</f>
        <v>0</v>
      </c>
      <c r="BH405" s="228">
        <f>IF(N405="sníž. přenesená",J405,0)</f>
        <v>0</v>
      </c>
      <c r="BI405" s="228">
        <f>IF(N405="nulová",J405,0)</f>
        <v>0</v>
      </c>
      <c r="BJ405" s="20" t="s">
        <v>82</v>
      </c>
      <c r="BK405" s="228">
        <f>ROUND(I405*H405,2)</f>
        <v>0</v>
      </c>
      <c r="BL405" s="20" t="s">
        <v>177</v>
      </c>
      <c r="BM405" s="227" t="s">
        <v>5915</v>
      </c>
    </row>
    <row r="406" s="2" customFormat="1">
      <c r="A406" s="41"/>
      <c r="B406" s="42"/>
      <c r="C406" s="43"/>
      <c r="D406" s="229" t="s">
        <v>179</v>
      </c>
      <c r="E406" s="43"/>
      <c r="F406" s="230" t="s">
        <v>5914</v>
      </c>
      <c r="G406" s="43"/>
      <c r="H406" s="43"/>
      <c r="I406" s="231"/>
      <c r="J406" s="43"/>
      <c r="K406" s="43"/>
      <c r="L406" s="47"/>
      <c r="M406" s="232"/>
      <c r="N406" s="233"/>
      <c r="O406" s="87"/>
      <c r="P406" s="87"/>
      <c r="Q406" s="87"/>
      <c r="R406" s="87"/>
      <c r="S406" s="87"/>
      <c r="T406" s="88"/>
      <c r="U406" s="41"/>
      <c r="V406" s="41"/>
      <c r="W406" s="41"/>
      <c r="X406" s="41"/>
      <c r="Y406" s="41"/>
      <c r="Z406" s="41"/>
      <c r="AA406" s="41"/>
      <c r="AB406" s="41"/>
      <c r="AC406" s="41"/>
      <c r="AD406" s="41"/>
      <c r="AE406" s="41"/>
      <c r="AT406" s="20" t="s">
        <v>179</v>
      </c>
      <c r="AU406" s="20" t="s">
        <v>84</v>
      </c>
    </row>
    <row r="407" s="2" customFormat="1" ht="21.75" customHeight="1">
      <c r="A407" s="41"/>
      <c r="B407" s="42"/>
      <c r="C407" s="216" t="s">
        <v>951</v>
      </c>
      <c r="D407" s="216" t="s">
        <v>172</v>
      </c>
      <c r="E407" s="217" t="s">
        <v>5916</v>
      </c>
      <c r="F407" s="218" t="s">
        <v>5917</v>
      </c>
      <c r="G407" s="219" t="s">
        <v>266</v>
      </c>
      <c r="H407" s="220">
        <v>3</v>
      </c>
      <c r="I407" s="221"/>
      <c r="J407" s="222">
        <f>ROUND(I407*H407,2)</f>
        <v>0</v>
      </c>
      <c r="K407" s="218" t="s">
        <v>176</v>
      </c>
      <c r="L407" s="47"/>
      <c r="M407" s="223" t="s">
        <v>19</v>
      </c>
      <c r="N407" s="224" t="s">
        <v>46</v>
      </c>
      <c r="O407" s="87"/>
      <c r="P407" s="225">
        <f>O407*H407</f>
        <v>0</v>
      </c>
      <c r="Q407" s="225">
        <v>0.089999999999999997</v>
      </c>
      <c r="R407" s="225">
        <f>Q407*H407</f>
        <v>0.27000000000000002</v>
      </c>
      <c r="S407" s="225">
        <v>0</v>
      </c>
      <c r="T407" s="226">
        <f>S407*H407</f>
        <v>0</v>
      </c>
      <c r="U407" s="41"/>
      <c r="V407" s="41"/>
      <c r="W407" s="41"/>
      <c r="X407" s="41"/>
      <c r="Y407" s="41"/>
      <c r="Z407" s="41"/>
      <c r="AA407" s="41"/>
      <c r="AB407" s="41"/>
      <c r="AC407" s="41"/>
      <c r="AD407" s="41"/>
      <c r="AE407" s="41"/>
      <c r="AR407" s="227" t="s">
        <v>177</v>
      </c>
      <c r="AT407" s="227" t="s">
        <v>172</v>
      </c>
      <c r="AU407" s="227" t="s">
        <v>84</v>
      </c>
      <c r="AY407" s="20" t="s">
        <v>170</v>
      </c>
      <c r="BE407" s="228">
        <f>IF(N407="základní",J407,0)</f>
        <v>0</v>
      </c>
      <c r="BF407" s="228">
        <f>IF(N407="snížená",J407,0)</f>
        <v>0</v>
      </c>
      <c r="BG407" s="228">
        <f>IF(N407="zákl. přenesená",J407,0)</f>
        <v>0</v>
      </c>
      <c r="BH407" s="228">
        <f>IF(N407="sníž. přenesená",J407,0)</f>
        <v>0</v>
      </c>
      <c r="BI407" s="228">
        <f>IF(N407="nulová",J407,0)</f>
        <v>0</v>
      </c>
      <c r="BJ407" s="20" t="s">
        <v>82</v>
      </c>
      <c r="BK407" s="228">
        <f>ROUND(I407*H407,2)</f>
        <v>0</v>
      </c>
      <c r="BL407" s="20" t="s">
        <v>177</v>
      </c>
      <c r="BM407" s="227" t="s">
        <v>5918</v>
      </c>
    </row>
    <row r="408" s="2" customFormat="1">
      <c r="A408" s="41"/>
      <c r="B408" s="42"/>
      <c r="C408" s="43"/>
      <c r="D408" s="229" t="s">
        <v>179</v>
      </c>
      <c r="E408" s="43"/>
      <c r="F408" s="230" t="s">
        <v>5919</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179</v>
      </c>
      <c r="AU408" s="20" t="s">
        <v>84</v>
      </c>
    </row>
    <row r="409" s="2" customFormat="1">
      <c r="A409" s="41"/>
      <c r="B409" s="42"/>
      <c r="C409" s="43"/>
      <c r="D409" s="234" t="s">
        <v>181</v>
      </c>
      <c r="E409" s="43"/>
      <c r="F409" s="235" t="s">
        <v>5920</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181</v>
      </c>
      <c r="AU409" s="20" t="s">
        <v>84</v>
      </c>
    </row>
    <row r="410" s="2" customFormat="1" ht="16.5" customHeight="1">
      <c r="A410" s="41"/>
      <c r="B410" s="42"/>
      <c r="C410" s="285" t="s">
        <v>961</v>
      </c>
      <c r="D410" s="285" t="s">
        <v>461</v>
      </c>
      <c r="E410" s="286" t="s">
        <v>5921</v>
      </c>
      <c r="F410" s="287" t="s">
        <v>5922</v>
      </c>
      <c r="G410" s="288" t="s">
        <v>266</v>
      </c>
      <c r="H410" s="289">
        <v>3</v>
      </c>
      <c r="I410" s="290"/>
      <c r="J410" s="291">
        <f>ROUND(I410*H410,2)</f>
        <v>0</v>
      </c>
      <c r="K410" s="287" t="s">
        <v>176</v>
      </c>
      <c r="L410" s="292"/>
      <c r="M410" s="293" t="s">
        <v>19</v>
      </c>
      <c r="N410" s="294" t="s">
        <v>46</v>
      </c>
      <c r="O410" s="87"/>
      <c r="P410" s="225">
        <f>O410*H410</f>
        <v>0</v>
      </c>
      <c r="Q410" s="225">
        <v>0.19600000000000001</v>
      </c>
      <c r="R410" s="225">
        <f>Q410*H410</f>
        <v>0.58800000000000008</v>
      </c>
      <c r="S410" s="225">
        <v>0</v>
      </c>
      <c r="T410" s="226">
        <f>S410*H410</f>
        <v>0</v>
      </c>
      <c r="U410" s="41"/>
      <c r="V410" s="41"/>
      <c r="W410" s="41"/>
      <c r="X410" s="41"/>
      <c r="Y410" s="41"/>
      <c r="Z410" s="41"/>
      <c r="AA410" s="41"/>
      <c r="AB410" s="41"/>
      <c r="AC410" s="41"/>
      <c r="AD410" s="41"/>
      <c r="AE410" s="41"/>
      <c r="AR410" s="227" t="s">
        <v>234</v>
      </c>
      <c r="AT410" s="227" t="s">
        <v>461</v>
      </c>
      <c r="AU410" s="227" t="s">
        <v>84</v>
      </c>
      <c r="AY410" s="20" t="s">
        <v>170</v>
      </c>
      <c r="BE410" s="228">
        <f>IF(N410="základní",J410,0)</f>
        <v>0</v>
      </c>
      <c r="BF410" s="228">
        <f>IF(N410="snížená",J410,0)</f>
        <v>0</v>
      </c>
      <c r="BG410" s="228">
        <f>IF(N410="zákl. přenesená",J410,0)</f>
        <v>0</v>
      </c>
      <c r="BH410" s="228">
        <f>IF(N410="sníž. přenesená",J410,0)</f>
        <v>0</v>
      </c>
      <c r="BI410" s="228">
        <f>IF(N410="nulová",J410,0)</f>
        <v>0</v>
      </c>
      <c r="BJ410" s="20" t="s">
        <v>82</v>
      </c>
      <c r="BK410" s="228">
        <f>ROUND(I410*H410,2)</f>
        <v>0</v>
      </c>
      <c r="BL410" s="20" t="s">
        <v>177</v>
      </c>
      <c r="BM410" s="227" t="s">
        <v>5923</v>
      </c>
    </row>
    <row r="411" s="2" customFormat="1">
      <c r="A411" s="41"/>
      <c r="B411" s="42"/>
      <c r="C411" s="43"/>
      <c r="D411" s="229" t="s">
        <v>179</v>
      </c>
      <c r="E411" s="43"/>
      <c r="F411" s="230" t="s">
        <v>5922</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179</v>
      </c>
      <c r="AU411" s="20" t="s">
        <v>84</v>
      </c>
    </row>
    <row r="412" s="14" customFormat="1">
      <c r="A412" s="14"/>
      <c r="B412" s="246"/>
      <c r="C412" s="247"/>
      <c r="D412" s="229" t="s">
        <v>183</v>
      </c>
      <c r="E412" s="248" t="s">
        <v>19</v>
      </c>
      <c r="F412" s="249" t="s">
        <v>5763</v>
      </c>
      <c r="G412" s="247"/>
      <c r="H412" s="250">
        <v>1</v>
      </c>
      <c r="I412" s="251"/>
      <c r="J412" s="247"/>
      <c r="K412" s="247"/>
      <c r="L412" s="252"/>
      <c r="M412" s="253"/>
      <c r="N412" s="254"/>
      <c r="O412" s="254"/>
      <c r="P412" s="254"/>
      <c r="Q412" s="254"/>
      <c r="R412" s="254"/>
      <c r="S412" s="254"/>
      <c r="T412" s="255"/>
      <c r="U412" s="14"/>
      <c r="V412" s="14"/>
      <c r="W412" s="14"/>
      <c r="X412" s="14"/>
      <c r="Y412" s="14"/>
      <c r="Z412" s="14"/>
      <c r="AA412" s="14"/>
      <c r="AB412" s="14"/>
      <c r="AC412" s="14"/>
      <c r="AD412" s="14"/>
      <c r="AE412" s="14"/>
      <c r="AT412" s="256" t="s">
        <v>183</v>
      </c>
      <c r="AU412" s="256" t="s">
        <v>84</v>
      </c>
      <c r="AV412" s="14" t="s">
        <v>84</v>
      </c>
      <c r="AW412" s="14" t="s">
        <v>37</v>
      </c>
      <c r="AX412" s="14" t="s">
        <v>75</v>
      </c>
      <c r="AY412" s="256" t="s">
        <v>170</v>
      </c>
    </row>
    <row r="413" s="14" customFormat="1">
      <c r="A413" s="14"/>
      <c r="B413" s="246"/>
      <c r="C413" s="247"/>
      <c r="D413" s="229" t="s">
        <v>183</v>
      </c>
      <c r="E413" s="248" t="s">
        <v>19</v>
      </c>
      <c r="F413" s="249" t="s">
        <v>5758</v>
      </c>
      <c r="G413" s="247"/>
      <c r="H413" s="250">
        <v>1</v>
      </c>
      <c r="I413" s="251"/>
      <c r="J413" s="247"/>
      <c r="K413" s="247"/>
      <c r="L413" s="252"/>
      <c r="M413" s="253"/>
      <c r="N413" s="254"/>
      <c r="O413" s="254"/>
      <c r="P413" s="254"/>
      <c r="Q413" s="254"/>
      <c r="R413" s="254"/>
      <c r="S413" s="254"/>
      <c r="T413" s="255"/>
      <c r="U413" s="14"/>
      <c r="V413" s="14"/>
      <c r="W413" s="14"/>
      <c r="X413" s="14"/>
      <c r="Y413" s="14"/>
      <c r="Z413" s="14"/>
      <c r="AA413" s="14"/>
      <c r="AB413" s="14"/>
      <c r="AC413" s="14"/>
      <c r="AD413" s="14"/>
      <c r="AE413" s="14"/>
      <c r="AT413" s="256" t="s">
        <v>183</v>
      </c>
      <c r="AU413" s="256" t="s">
        <v>84</v>
      </c>
      <c r="AV413" s="14" t="s">
        <v>84</v>
      </c>
      <c r="AW413" s="14" t="s">
        <v>37</v>
      </c>
      <c r="AX413" s="14" t="s">
        <v>75</v>
      </c>
      <c r="AY413" s="256" t="s">
        <v>170</v>
      </c>
    </row>
    <row r="414" s="14" customFormat="1">
      <c r="A414" s="14"/>
      <c r="B414" s="246"/>
      <c r="C414" s="247"/>
      <c r="D414" s="229" t="s">
        <v>183</v>
      </c>
      <c r="E414" s="248" t="s">
        <v>19</v>
      </c>
      <c r="F414" s="249" t="s">
        <v>5759</v>
      </c>
      <c r="G414" s="247"/>
      <c r="H414" s="250">
        <v>1</v>
      </c>
      <c r="I414" s="251"/>
      <c r="J414" s="247"/>
      <c r="K414" s="247"/>
      <c r="L414" s="252"/>
      <c r="M414" s="253"/>
      <c r="N414" s="254"/>
      <c r="O414" s="254"/>
      <c r="P414" s="254"/>
      <c r="Q414" s="254"/>
      <c r="R414" s="254"/>
      <c r="S414" s="254"/>
      <c r="T414" s="255"/>
      <c r="U414" s="14"/>
      <c r="V414" s="14"/>
      <c r="W414" s="14"/>
      <c r="X414" s="14"/>
      <c r="Y414" s="14"/>
      <c r="Z414" s="14"/>
      <c r="AA414" s="14"/>
      <c r="AB414" s="14"/>
      <c r="AC414" s="14"/>
      <c r="AD414" s="14"/>
      <c r="AE414" s="14"/>
      <c r="AT414" s="256" t="s">
        <v>183</v>
      </c>
      <c r="AU414" s="256" t="s">
        <v>84</v>
      </c>
      <c r="AV414" s="14" t="s">
        <v>84</v>
      </c>
      <c r="AW414" s="14" t="s">
        <v>37</v>
      </c>
      <c r="AX414" s="14" t="s">
        <v>75</v>
      </c>
      <c r="AY414" s="256" t="s">
        <v>170</v>
      </c>
    </row>
    <row r="415" s="15" customFormat="1">
      <c r="A415" s="15"/>
      <c r="B415" s="257"/>
      <c r="C415" s="258"/>
      <c r="D415" s="229" t="s">
        <v>183</v>
      </c>
      <c r="E415" s="259" t="s">
        <v>19</v>
      </c>
      <c r="F415" s="260" t="s">
        <v>186</v>
      </c>
      <c r="G415" s="258"/>
      <c r="H415" s="261">
        <v>3</v>
      </c>
      <c r="I415" s="262"/>
      <c r="J415" s="258"/>
      <c r="K415" s="258"/>
      <c r="L415" s="263"/>
      <c r="M415" s="264"/>
      <c r="N415" s="265"/>
      <c r="O415" s="265"/>
      <c r="P415" s="265"/>
      <c r="Q415" s="265"/>
      <c r="R415" s="265"/>
      <c r="S415" s="265"/>
      <c r="T415" s="266"/>
      <c r="U415" s="15"/>
      <c r="V415" s="15"/>
      <c r="W415" s="15"/>
      <c r="X415" s="15"/>
      <c r="Y415" s="15"/>
      <c r="Z415" s="15"/>
      <c r="AA415" s="15"/>
      <c r="AB415" s="15"/>
      <c r="AC415" s="15"/>
      <c r="AD415" s="15"/>
      <c r="AE415" s="15"/>
      <c r="AT415" s="267" t="s">
        <v>183</v>
      </c>
      <c r="AU415" s="267" t="s">
        <v>84</v>
      </c>
      <c r="AV415" s="15" t="s">
        <v>177</v>
      </c>
      <c r="AW415" s="15" t="s">
        <v>37</v>
      </c>
      <c r="AX415" s="15" t="s">
        <v>82</v>
      </c>
      <c r="AY415" s="267" t="s">
        <v>170</v>
      </c>
    </row>
    <row r="416" s="2" customFormat="1" ht="16.5" customHeight="1">
      <c r="A416" s="41"/>
      <c r="B416" s="42"/>
      <c r="C416" s="216" t="s">
        <v>970</v>
      </c>
      <c r="D416" s="216" t="s">
        <v>172</v>
      </c>
      <c r="E416" s="217" t="s">
        <v>5924</v>
      </c>
      <c r="F416" s="218" t="s">
        <v>5925</v>
      </c>
      <c r="G416" s="219" t="s">
        <v>219</v>
      </c>
      <c r="H416" s="220">
        <v>8.6300000000000008</v>
      </c>
      <c r="I416" s="221"/>
      <c r="J416" s="222">
        <f>ROUND(I416*H416,2)</f>
        <v>0</v>
      </c>
      <c r="K416" s="218" t="s">
        <v>176</v>
      </c>
      <c r="L416" s="47"/>
      <c r="M416" s="223" t="s">
        <v>19</v>
      </c>
      <c r="N416" s="224" t="s">
        <v>46</v>
      </c>
      <c r="O416" s="87"/>
      <c r="P416" s="225">
        <f>O416*H416</f>
        <v>0</v>
      </c>
      <c r="Q416" s="225">
        <v>0</v>
      </c>
      <c r="R416" s="225">
        <f>Q416*H416</f>
        <v>0</v>
      </c>
      <c r="S416" s="225">
        <v>0</v>
      </c>
      <c r="T416" s="226">
        <f>S416*H416</f>
        <v>0</v>
      </c>
      <c r="U416" s="41"/>
      <c r="V416" s="41"/>
      <c r="W416" s="41"/>
      <c r="X416" s="41"/>
      <c r="Y416" s="41"/>
      <c r="Z416" s="41"/>
      <c r="AA416" s="41"/>
      <c r="AB416" s="41"/>
      <c r="AC416" s="41"/>
      <c r="AD416" s="41"/>
      <c r="AE416" s="41"/>
      <c r="AR416" s="227" t="s">
        <v>177</v>
      </c>
      <c r="AT416" s="227" t="s">
        <v>172</v>
      </c>
      <c r="AU416" s="227" t="s">
        <v>84</v>
      </c>
      <c r="AY416" s="20" t="s">
        <v>170</v>
      </c>
      <c r="BE416" s="228">
        <f>IF(N416="základní",J416,0)</f>
        <v>0</v>
      </c>
      <c r="BF416" s="228">
        <f>IF(N416="snížená",J416,0)</f>
        <v>0</v>
      </c>
      <c r="BG416" s="228">
        <f>IF(N416="zákl. přenesená",J416,0)</f>
        <v>0</v>
      </c>
      <c r="BH416" s="228">
        <f>IF(N416="sníž. přenesená",J416,0)</f>
        <v>0</v>
      </c>
      <c r="BI416" s="228">
        <f>IF(N416="nulová",J416,0)</f>
        <v>0</v>
      </c>
      <c r="BJ416" s="20" t="s">
        <v>82</v>
      </c>
      <c r="BK416" s="228">
        <f>ROUND(I416*H416,2)</f>
        <v>0</v>
      </c>
      <c r="BL416" s="20" t="s">
        <v>177</v>
      </c>
      <c r="BM416" s="227" t="s">
        <v>5926</v>
      </c>
    </row>
    <row r="417" s="2" customFormat="1">
      <c r="A417" s="41"/>
      <c r="B417" s="42"/>
      <c r="C417" s="43"/>
      <c r="D417" s="229" t="s">
        <v>179</v>
      </c>
      <c r="E417" s="43"/>
      <c r="F417" s="230" t="s">
        <v>5927</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179</v>
      </c>
      <c r="AU417" s="20" t="s">
        <v>84</v>
      </c>
    </row>
    <row r="418" s="2" customFormat="1">
      <c r="A418" s="41"/>
      <c r="B418" s="42"/>
      <c r="C418" s="43"/>
      <c r="D418" s="234" t="s">
        <v>181</v>
      </c>
      <c r="E418" s="43"/>
      <c r="F418" s="235" t="s">
        <v>5928</v>
      </c>
      <c r="G418" s="43"/>
      <c r="H418" s="43"/>
      <c r="I418" s="231"/>
      <c r="J418" s="43"/>
      <c r="K418" s="43"/>
      <c r="L418" s="47"/>
      <c r="M418" s="232"/>
      <c r="N418" s="233"/>
      <c r="O418" s="87"/>
      <c r="P418" s="87"/>
      <c r="Q418" s="87"/>
      <c r="R418" s="87"/>
      <c r="S418" s="87"/>
      <c r="T418" s="88"/>
      <c r="U418" s="41"/>
      <c r="V418" s="41"/>
      <c r="W418" s="41"/>
      <c r="X418" s="41"/>
      <c r="Y418" s="41"/>
      <c r="Z418" s="41"/>
      <c r="AA418" s="41"/>
      <c r="AB418" s="41"/>
      <c r="AC418" s="41"/>
      <c r="AD418" s="41"/>
      <c r="AE418" s="41"/>
      <c r="AT418" s="20" t="s">
        <v>181</v>
      </c>
      <c r="AU418" s="20" t="s">
        <v>84</v>
      </c>
    </row>
    <row r="419" s="14" customFormat="1">
      <c r="A419" s="14"/>
      <c r="B419" s="246"/>
      <c r="C419" s="247"/>
      <c r="D419" s="229" t="s">
        <v>183</v>
      </c>
      <c r="E419" s="248" t="s">
        <v>19</v>
      </c>
      <c r="F419" s="249" t="s">
        <v>5929</v>
      </c>
      <c r="G419" s="247"/>
      <c r="H419" s="250">
        <v>6.8339999999999996</v>
      </c>
      <c r="I419" s="251"/>
      <c r="J419" s="247"/>
      <c r="K419" s="247"/>
      <c r="L419" s="252"/>
      <c r="M419" s="253"/>
      <c r="N419" s="254"/>
      <c r="O419" s="254"/>
      <c r="P419" s="254"/>
      <c r="Q419" s="254"/>
      <c r="R419" s="254"/>
      <c r="S419" s="254"/>
      <c r="T419" s="255"/>
      <c r="U419" s="14"/>
      <c r="V419" s="14"/>
      <c r="W419" s="14"/>
      <c r="X419" s="14"/>
      <c r="Y419" s="14"/>
      <c r="Z419" s="14"/>
      <c r="AA419" s="14"/>
      <c r="AB419" s="14"/>
      <c r="AC419" s="14"/>
      <c r="AD419" s="14"/>
      <c r="AE419" s="14"/>
      <c r="AT419" s="256" t="s">
        <v>183</v>
      </c>
      <c r="AU419" s="256" t="s">
        <v>84</v>
      </c>
      <c r="AV419" s="14" t="s">
        <v>84</v>
      </c>
      <c r="AW419" s="14" t="s">
        <v>37</v>
      </c>
      <c r="AX419" s="14" t="s">
        <v>75</v>
      </c>
      <c r="AY419" s="256" t="s">
        <v>170</v>
      </c>
    </row>
    <row r="420" s="14" customFormat="1">
      <c r="A420" s="14"/>
      <c r="B420" s="246"/>
      <c r="C420" s="247"/>
      <c r="D420" s="229" t="s">
        <v>183</v>
      </c>
      <c r="E420" s="248" t="s">
        <v>19</v>
      </c>
      <c r="F420" s="249" t="s">
        <v>5930</v>
      </c>
      <c r="G420" s="247"/>
      <c r="H420" s="250">
        <v>1.796</v>
      </c>
      <c r="I420" s="251"/>
      <c r="J420" s="247"/>
      <c r="K420" s="247"/>
      <c r="L420" s="252"/>
      <c r="M420" s="253"/>
      <c r="N420" s="254"/>
      <c r="O420" s="254"/>
      <c r="P420" s="254"/>
      <c r="Q420" s="254"/>
      <c r="R420" s="254"/>
      <c r="S420" s="254"/>
      <c r="T420" s="255"/>
      <c r="U420" s="14"/>
      <c r="V420" s="14"/>
      <c r="W420" s="14"/>
      <c r="X420" s="14"/>
      <c r="Y420" s="14"/>
      <c r="Z420" s="14"/>
      <c r="AA420" s="14"/>
      <c r="AB420" s="14"/>
      <c r="AC420" s="14"/>
      <c r="AD420" s="14"/>
      <c r="AE420" s="14"/>
      <c r="AT420" s="256" t="s">
        <v>183</v>
      </c>
      <c r="AU420" s="256" t="s">
        <v>84</v>
      </c>
      <c r="AV420" s="14" t="s">
        <v>84</v>
      </c>
      <c r="AW420" s="14" t="s">
        <v>37</v>
      </c>
      <c r="AX420" s="14" t="s">
        <v>75</v>
      </c>
      <c r="AY420" s="256" t="s">
        <v>170</v>
      </c>
    </row>
    <row r="421" s="15" customFormat="1">
      <c r="A421" s="15"/>
      <c r="B421" s="257"/>
      <c r="C421" s="258"/>
      <c r="D421" s="229" t="s">
        <v>183</v>
      </c>
      <c r="E421" s="259" t="s">
        <v>19</v>
      </c>
      <c r="F421" s="260" t="s">
        <v>186</v>
      </c>
      <c r="G421" s="258"/>
      <c r="H421" s="261">
        <v>8.6300000000000008</v>
      </c>
      <c r="I421" s="262"/>
      <c r="J421" s="258"/>
      <c r="K421" s="258"/>
      <c r="L421" s="263"/>
      <c r="M421" s="264"/>
      <c r="N421" s="265"/>
      <c r="O421" s="265"/>
      <c r="P421" s="265"/>
      <c r="Q421" s="265"/>
      <c r="R421" s="265"/>
      <c r="S421" s="265"/>
      <c r="T421" s="266"/>
      <c r="U421" s="15"/>
      <c r="V421" s="15"/>
      <c r="W421" s="15"/>
      <c r="X421" s="15"/>
      <c r="Y421" s="15"/>
      <c r="Z421" s="15"/>
      <c r="AA421" s="15"/>
      <c r="AB421" s="15"/>
      <c r="AC421" s="15"/>
      <c r="AD421" s="15"/>
      <c r="AE421" s="15"/>
      <c r="AT421" s="267" t="s">
        <v>183</v>
      </c>
      <c r="AU421" s="267" t="s">
        <v>84</v>
      </c>
      <c r="AV421" s="15" t="s">
        <v>177</v>
      </c>
      <c r="AW421" s="15" t="s">
        <v>37</v>
      </c>
      <c r="AX421" s="15" t="s">
        <v>82</v>
      </c>
      <c r="AY421" s="267" t="s">
        <v>170</v>
      </c>
    </row>
    <row r="422" s="2" customFormat="1" ht="16.5" customHeight="1">
      <c r="A422" s="41"/>
      <c r="B422" s="42"/>
      <c r="C422" s="216" t="s">
        <v>976</v>
      </c>
      <c r="D422" s="216" t="s">
        <v>172</v>
      </c>
      <c r="E422" s="217" t="s">
        <v>5931</v>
      </c>
      <c r="F422" s="218" t="s">
        <v>5932</v>
      </c>
      <c r="G422" s="219" t="s">
        <v>201</v>
      </c>
      <c r="H422" s="220">
        <v>41</v>
      </c>
      <c r="I422" s="221"/>
      <c r="J422" s="222">
        <f>ROUND(I422*H422,2)</f>
        <v>0</v>
      </c>
      <c r="K422" s="218" t="s">
        <v>176</v>
      </c>
      <c r="L422" s="47"/>
      <c r="M422" s="223" t="s">
        <v>19</v>
      </c>
      <c r="N422" s="224" t="s">
        <v>46</v>
      </c>
      <c r="O422" s="87"/>
      <c r="P422" s="225">
        <f>O422*H422</f>
        <v>0</v>
      </c>
      <c r="Q422" s="225">
        <v>6.0000000000000002E-05</v>
      </c>
      <c r="R422" s="225">
        <f>Q422*H422</f>
        <v>0.0024599999999999999</v>
      </c>
      <c r="S422" s="225">
        <v>0</v>
      </c>
      <c r="T422" s="226">
        <f>S422*H422</f>
        <v>0</v>
      </c>
      <c r="U422" s="41"/>
      <c r="V422" s="41"/>
      <c r="W422" s="41"/>
      <c r="X422" s="41"/>
      <c r="Y422" s="41"/>
      <c r="Z422" s="41"/>
      <c r="AA422" s="41"/>
      <c r="AB422" s="41"/>
      <c r="AC422" s="41"/>
      <c r="AD422" s="41"/>
      <c r="AE422" s="41"/>
      <c r="AR422" s="227" t="s">
        <v>177</v>
      </c>
      <c r="AT422" s="227" t="s">
        <v>172</v>
      </c>
      <c r="AU422" s="227" t="s">
        <v>84</v>
      </c>
      <c r="AY422" s="20" t="s">
        <v>170</v>
      </c>
      <c r="BE422" s="228">
        <f>IF(N422="základní",J422,0)</f>
        <v>0</v>
      </c>
      <c r="BF422" s="228">
        <f>IF(N422="snížená",J422,0)</f>
        <v>0</v>
      </c>
      <c r="BG422" s="228">
        <f>IF(N422="zákl. přenesená",J422,0)</f>
        <v>0</v>
      </c>
      <c r="BH422" s="228">
        <f>IF(N422="sníž. přenesená",J422,0)</f>
        <v>0</v>
      </c>
      <c r="BI422" s="228">
        <f>IF(N422="nulová",J422,0)</f>
        <v>0</v>
      </c>
      <c r="BJ422" s="20" t="s">
        <v>82</v>
      </c>
      <c r="BK422" s="228">
        <f>ROUND(I422*H422,2)</f>
        <v>0</v>
      </c>
      <c r="BL422" s="20" t="s">
        <v>177</v>
      </c>
      <c r="BM422" s="227" t="s">
        <v>5933</v>
      </c>
    </row>
    <row r="423" s="2" customFormat="1">
      <c r="A423" s="41"/>
      <c r="B423" s="42"/>
      <c r="C423" s="43"/>
      <c r="D423" s="229" t="s">
        <v>179</v>
      </c>
      <c r="E423" s="43"/>
      <c r="F423" s="230" t="s">
        <v>5934</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179</v>
      </c>
      <c r="AU423" s="20" t="s">
        <v>84</v>
      </c>
    </row>
    <row r="424" s="2" customFormat="1">
      <c r="A424" s="41"/>
      <c r="B424" s="42"/>
      <c r="C424" s="43"/>
      <c r="D424" s="234" t="s">
        <v>181</v>
      </c>
      <c r="E424" s="43"/>
      <c r="F424" s="235" t="s">
        <v>5935</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181</v>
      </c>
      <c r="AU424" s="20" t="s">
        <v>84</v>
      </c>
    </row>
    <row r="425" s="14" customFormat="1">
      <c r="A425" s="14"/>
      <c r="B425" s="246"/>
      <c r="C425" s="247"/>
      <c r="D425" s="229" t="s">
        <v>183</v>
      </c>
      <c r="E425" s="248" t="s">
        <v>19</v>
      </c>
      <c r="F425" s="249" t="s">
        <v>5936</v>
      </c>
      <c r="G425" s="247"/>
      <c r="H425" s="250">
        <v>8.9000000000000004</v>
      </c>
      <c r="I425" s="251"/>
      <c r="J425" s="247"/>
      <c r="K425" s="247"/>
      <c r="L425" s="252"/>
      <c r="M425" s="253"/>
      <c r="N425" s="254"/>
      <c r="O425" s="254"/>
      <c r="P425" s="254"/>
      <c r="Q425" s="254"/>
      <c r="R425" s="254"/>
      <c r="S425" s="254"/>
      <c r="T425" s="255"/>
      <c r="U425" s="14"/>
      <c r="V425" s="14"/>
      <c r="W425" s="14"/>
      <c r="X425" s="14"/>
      <c r="Y425" s="14"/>
      <c r="Z425" s="14"/>
      <c r="AA425" s="14"/>
      <c r="AB425" s="14"/>
      <c r="AC425" s="14"/>
      <c r="AD425" s="14"/>
      <c r="AE425" s="14"/>
      <c r="AT425" s="256" t="s">
        <v>183</v>
      </c>
      <c r="AU425" s="256" t="s">
        <v>84</v>
      </c>
      <c r="AV425" s="14" t="s">
        <v>84</v>
      </c>
      <c r="AW425" s="14" t="s">
        <v>37</v>
      </c>
      <c r="AX425" s="14" t="s">
        <v>75</v>
      </c>
      <c r="AY425" s="256" t="s">
        <v>170</v>
      </c>
    </row>
    <row r="426" s="14" customFormat="1">
      <c r="A426" s="14"/>
      <c r="B426" s="246"/>
      <c r="C426" s="247"/>
      <c r="D426" s="229" t="s">
        <v>183</v>
      </c>
      <c r="E426" s="248" t="s">
        <v>19</v>
      </c>
      <c r="F426" s="249" t="s">
        <v>5937</v>
      </c>
      <c r="G426" s="247"/>
      <c r="H426" s="250">
        <v>8.5</v>
      </c>
      <c r="I426" s="251"/>
      <c r="J426" s="247"/>
      <c r="K426" s="247"/>
      <c r="L426" s="252"/>
      <c r="M426" s="253"/>
      <c r="N426" s="254"/>
      <c r="O426" s="254"/>
      <c r="P426" s="254"/>
      <c r="Q426" s="254"/>
      <c r="R426" s="254"/>
      <c r="S426" s="254"/>
      <c r="T426" s="255"/>
      <c r="U426" s="14"/>
      <c r="V426" s="14"/>
      <c r="W426" s="14"/>
      <c r="X426" s="14"/>
      <c r="Y426" s="14"/>
      <c r="Z426" s="14"/>
      <c r="AA426" s="14"/>
      <c r="AB426" s="14"/>
      <c r="AC426" s="14"/>
      <c r="AD426" s="14"/>
      <c r="AE426" s="14"/>
      <c r="AT426" s="256" t="s">
        <v>183</v>
      </c>
      <c r="AU426" s="256" t="s">
        <v>84</v>
      </c>
      <c r="AV426" s="14" t="s">
        <v>84</v>
      </c>
      <c r="AW426" s="14" t="s">
        <v>37</v>
      </c>
      <c r="AX426" s="14" t="s">
        <v>75</v>
      </c>
      <c r="AY426" s="256" t="s">
        <v>170</v>
      </c>
    </row>
    <row r="427" s="14" customFormat="1">
      <c r="A427" s="14"/>
      <c r="B427" s="246"/>
      <c r="C427" s="247"/>
      <c r="D427" s="229" t="s">
        <v>183</v>
      </c>
      <c r="E427" s="248" t="s">
        <v>19</v>
      </c>
      <c r="F427" s="249" t="s">
        <v>5938</v>
      </c>
      <c r="G427" s="247"/>
      <c r="H427" s="250">
        <v>23.600000000000001</v>
      </c>
      <c r="I427" s="251"/>
      <c r="J427" s="247"/>
      <c r="K427" s="247"/>
      <c r="L427" s="252"/>
      <c r="M427" s="253"/>
      <c r="N427" s="254"/>
      <c r="O427" s="254"/>
      <c r="P427" s="254"/>
      <c r="Q427" s="254"/>
      <c r="R427" s="254"/>
      <c r="S427" s="254"/>
      <c r="T427" s="255"/>
      <c r="U427" s="14"/>
      <c r="V427" s="14"/>
      <c r="W427" s="14"/>
      <c r="X427" s="14"/>
      <c r="Y427" s="14"/>
      <c r="Z427" s="14"/>
      <c r="AA427" s="14"/>
      <c r="AB427" s="14"/>
      <c r="AC427" s="14"/>
      <c r="AD427" s="14"/>
      <c r="AE427" s="14"/>
      <c r="AT427" s="256" t="s">
        <v>183</v>
      </c>
      <c r="AU427" s="256" t="s">
        <v>84</v>
      </c>
      <c r="AV427" s="14" t="s">
        <v>84</v>
      </c>
      <c r="AW427" s="14" t="s">
        <v>37</v>
      </c>
      <c r="AX427" s="14" t="s">
        <v>75</v>
      </c>
      <c r="AY427" s="256" t="s">
        <v>170</v>
      </c>
    </row>
    <row r="428" s="15" customFormat="1">
      <c r="A428" s="15"/>
      <c r="B428" s="257"/>
      <c r="C428" s="258"/>
      <c r="D428" s="229" t="s">
        <v>183</v>
      </c>
      <c r="E428" s="259" t="s">
        <v>19</v>
      </c>
      <c r="F428" s="260" t="s">
        <v>186</v>
      </c>
      <c r="G428" s="258"/>
      <c r="H428" s="261">
        <v>41</v>
      </c>
      <c r="I428" s="262"/>
      <c r="J428" s="258"/>
      <c r="K428" s="258"/>
      <c r="L428" s="263"/>
      <c r="M428" s="264"/>
      <c r="N428" s="265"/>
      <c r="O428" s="265"/>
      <c r="P428" s="265"/>
      <c r="Q428" s="265"/>
      <c r="R428" s="265"/>
      <c r="S428" s="265"/>
      <c r="T428" s="266"/>
      <c r="U428" s="15"/>
      <c r="V428" s="15"/>
      <c r="W428" s="15"/>
      <c r="X428" s="15"/>
      <c r="Y428" s="15"/>
      <c r="Z428" s="15"/>
      <c r="AA428" s="15"/>
      <c r="AB428" s="15"/>
      <c r="AC428" s="15"/>
      <c r="AD428" s="15"/>
      <c r="AE428" s="15"/>
      <c r="AT428" s="267" t="s">
        <v>183</v>
      </c>
      <c r="AU428" s="267" t="s">
        <v>84</v>
      </c>
      <c r="AV428" s="15" t="s">
        <v>177</v>
      </c>
      <c r="AW428" s="15" t="s">
        <v>37</v>
      </c>
      <c r="AX428" s="15" t="s">
        <v>82</v>
      </c>
      <c r="AY428" s="267" t="s">
        <v>170</v>
      </c>
    </row>
    <row r="429" s="12" customFormat="1" ht="22.8" customHeight="1">
      <c r="A429" s="12"/>
      <c r="B429" s="200"/>
      <c r="C429" s="201"/>
      <c r="D429" s="202" t="s">
        <v>74</v>
      </c>
      <c r="E429" s="214" t="s">
        <v>244</v>
      </c>
      <c r="F429" s="214" t="s">
        <v>275</v>
      </c>
      <c r="G429" s="201"/>
      <c r="H429" s="201"/>
      <c r="I429" s="204"/>
      <c r="J429" s="215">
        <f>BK429</f>
        <v>0</v>
      </c>
      <c r="K429" s="201"/>
      <c r="L429" s="206"/>
      <c r="M429" s="207"/>
      <c r="N429" s="208"/>
      <c r="O429" s="208"/>
      <c r="P429" s="209">
        <f>SUM(P430:P460)</f>
        <v>0</v>
      </c>
      <c r="Q429" s="208"/>
      <c r="R429" s="209">
        <f>SUM(R430:R460)</f>
        <v>6.7518180000000001</v>
      </c>
      <c r="S429" s="208"/>
      <c r="T429" s="210">
        <f>SUM(T430:T460)</f>
        <v>9.2591999999999999</v>
      </c>
      <c r="U429" s="12"/>
      <c r="V429" s="12"/>
      <c r="W429" s="12"/>
      <c r="X429" s="12"/>
      <c r="Y429" s="12"/>
      <c r="Z429" s="12"/>
      <c r="AA429" s="12"/>
      <c r="AB429" s="12"/>
      <c r="AC429" s="12"/>
      <c r="AD429" s="12"/>
      <c r="AE429" s="12"/>
      <c r="AR429" s="211" t="s">
        <v>82</v>
      </c>
      <c r="AT429" s="212" t="s">
        <v>74</v>
      </c>
      <c r="AU429" s="212" t="s">
        <v>82</v>
      </c>
      <c r="AY429" s="211" t="s">
        <v>170</v>
      </c>
      <c r="BK429" s="213">
        <f>SUM(BK430:BK460)</f>
        <v>0</v>
      </c>
    </row>
    <row r="430" s="2" customFormat="1" ht="16.5" customHeight="1">
      <c r="A430" s="41"/>
      <c r="B430" s="42"/>
      <c r="C430" s="216" t="s">
        <v>984</v>
      </c>
      <c r="D430" s="216" t="s">
        <v>172</v>
      </c>
      <c r="E430" s="217" t="s">
        <v>5939</v>
      </c>
      <c r="F430" s="218" t="s">
        <v>5940</v>
      </c>
      <c r="G430" s="219" t="s">
        <v>201</v>
      </c>
      <c r="H430" s="220">
        <v>26.100000000000001</v>
      </c>
      <c r="I430" s="221"/>
      <c r="J430" s="222">
        <f>ROUND(I430*H430,2)</f>
        <v>0</v>
      </c>
      <c r="K430" s="218" t="s">
        <v>176</v>
      </c>
      <c r="L430" s="47"/>
      <c r="M430" s="223" t="s">
        <v>19</v>
      </c>
      <c r="N430" s="224" t="s">
        <v>46</v>
      </c>
      <c r="O430" s="87"/>
      <c r="P430" s="225">
        <f>O430*H430</f>
        <v>0</v>
      </c>
      <c r="Q430" s="225">
        <v>0.15256</v>
      </c>
      <c r="R430" s="225">
        <f>Q430*H430</f>
        <v>3.9818160000000002</v>
      </c>
      <c r="S430" s="225">
        <v>0</v>
      </c>
      <c r="T430" s="226">
        <f>S430*H430</f>
        <v>0</v>
      </c>
      <c r="U430" s="41"/>
      <c r="V430" s="41"/>
      <c r="W430" s="41"/>
      <c r="X430" s="41"/>
      <c r="Y430" s="41"/>
      <c r="Z430" s="41"/>
      <c r="AA430" s="41"/>
      <c r="AB430" s="41"/>
      <c r="AC430" s="41"/>
      <c r="AD430" s="41"/>
      <c r="AE430" s="41"/>
      <c r="AR430" s="227" t="s">
        <v>177</v>
      </c>
      <c r="AT430" s="227" t="s">
        <v>172</v>
      </c>
      <c r="AU430" s="227" t="s">
        <v>84</v>
      </c>
      <c r="AY430" s="20" t="s">
        <v>170</v>
      </c>
      <c r="BE430" s="228">
        <f>IF(N430="základní",J430,0)</f>
        <v>0</v>
      </c>
      <c r="BF430" s="228">
        <f>IF(N430="snížená",J430,0)</f>
        <v>0</v>
      </c>
      <c r="BG430" s="228">
        <f>IF(N430="zákl. přenesená",J430,0)</f>
        <v>0</v>
      </c>
      <c r="BH430" s="228">
        <f>IF(N430="sníž. přenesená",J430,0)</f>
        <v>0</v>
      </c>
      <c r="BI430" s="228">
        <f>IF(N430="nulová",J430,0)</f>
        <v>0</v>
      </c>
      <c r="BJ430" s="20" t="s">
        <v>82</v>
      </c>
      <c r="BK430" s="228">
        <f>ROUND(I430*H430,2)</f>
        <v>0</v>
      </c>
      <c r="BL430" s="20" t="s">
        <v>177</v>
      </c>
      <c r="BM430" s="227" t="s">
        <v>5941</v>
      </c>
    </row>
    <row r="431" s="2" customFormat="1">
      <c r="A431" s="41"/>
      <c r="B431" s="42"/>
      <c r="C431" s="43"/>
      <c r="D431" s="229" t="s">
        <v>179</v>
      </c>
      <c r="E431" s="43"/>
      <c r="F431" s="230" t="s">
        <v>5942</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179</v>
      </c>
      <c r="AU431" s="20" t="s">
        <v>84</v>
      </c>
    </row>
    <row r="432" s="2" customFormat="1">
      <c r="A432" s="41"/>
      <c r="B432" s="42"/>
      <c r="C432" s="43"/>
      <c r="D432" s="234" t="s">
        <v>181</v>
      </c>
      <c r="E432" s="43"/>
      <c r="F432" s="235" t="s">
        <v>5943</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181</v>
      </c>
      <c r="AU432" s="20" t="s">
        <v>84</v>
      </c>
    </row>
    <row r="433" s="14" customFormat="1">
      <c r="A433" s="14"/>
      <c r="B433" s="246"/>
      <c r="C433" s="247"/>
      <c r="D433" s="229" t="s">
        <v>183</v>
      </c>
      <c r="E433" s="248" t="s">
        <v>19</v>
      </c>
      <c r="F433" s="249" t="s">
        <v>5610</v>
      </c>
      <c r="G433" s="247"/>
      <c r="H433" s="250">
        <v>26.100000000000001</v>
      </c>
      <c r="I433" s="251"/>
      <c r="J433" s="247"/>
      <c r="K433" s="247"/>
      <c r="L433" s="252"/>
      <c r="M433" s="253"/>
      <c r="N433" s="254"/>
      <c r="O433" s="254"/>
      <c r="P433" s="254"/>
      <c r="Q433" s="254"/>
      <c r="R433" s="254"/>
      <c r="S433" s="254"/>
      <c r="T433" s="255"/>
      <c r="U433" s="14"/>
      <c r="V433" s="14"/>
      <c r="W433" s="14"/>
      <c r="X433" s="14"/>
      <c r="Y433" s="14"/>
      <c r="Z433" s="14"/>
      <c r="AA433" s="14"/>
      <c r="AB433" s="14"/>
      <c r="AC433" s="14"/>
      <c r="AD433" s="14"/>
      <c r="AE433" s="14"/>
      <c r="AT433" s="256" t="s">
        <v>183</v>
      </c>
      <c r="AU433" s="256" t="s">
        <v>84</v>
      </c>
      <c r="AV433" s="14" t="s">
        <v>84</v>
      </c>
      <c r="AW433" s="14" t="s">
        <v>37</v>
      </c>
      <c r="AX433" s="14" t="s">
        <v>82</v>
      </c>
      <c r="AY433" s="256" t="s">
        <v>170</v>
      </c>
    </row>
    <row r="434" s="2" customFormat="1" ht="16.5" customHeight="1">
      <c r="A434" s="41"/>
      <c r="B434" s="42"/>
      <c r="C434" s="285" t="s">
        <v>1004</v>
      </c>
      <c r="D434" s="285" t="s">
        <v>461</v>
      </c>
      <c r="E434" s="286" t="s">
        <v>5944</v>
      </c>
      <c r="F434" s="287" t="s">
        <v>5945</v>
      </c>
      <c r="G434" s="288" t="s">
        <v>201</v>
      </c>
      <c r="H434" s="289">
        <v>26.622</v>
      </c>
      <c r="I434" s="290"/>
      <c r="J434" s="291">
        <f>ROUND(I434*H434,2)</f>
        <v>0</v>
      </c>
      <c r="K434" s="287" t="s">
        <v>176</v>
      </c>
      <c r="L434" s="292"/>
      <c r="M434" s="293" t="s">
        <v>19</v>
      </c>
      <c r="N434" s="294" t="s">
        <v>46</v>
      </c>
      <c r="O434" s="87"/>
      <c r="P434" s="225">
        <f>O434*H434</f>
        <v>0</v>
      </c>
      <c r="Q434" s="225">
        <v>0.104</v>
      </c>
      <c r="R434" s="225">
        <f>Q434*H434</f>
        <v>2.768688</v>
      </c>
      <c r="S434" s="225">
        <v>0</v>
      </c>
      <c r="T434" s="226">
        <f>S434*H434</f>
        <v>0</v>
      </c>
      <c r="U434" s="41"/>
      <c r="V434" s="41"/>
      <c r="W434" s="41"/>
      <c r="X434" s="41"/>
      <c r="Y434" s="41"/>
      <c r="Z434" s="41"/>
      <c r="AA434" s="41"/>
      <c r="AB434" s="41"/>
      <c r="AC434" s="41"/>
      <c r="AD434" s="41"/>
      <c r="AE434" s="41"/>
      <c r="AR434" s="227" t="s">
        <v>234</v>
      </c>
      <c r="AT434" s="227" t="s">
        <v>461</v>
      </c>
      <c r="AU434" s="227" t="s">
        <v>84</v>
      </c>
      <c r="AY434" s="20" t="s">
        <v>170</v>
      </c>
      <c r="BE434" s="228">
        <f>IF(N434="základní",J434,0)</f>
        <v>0</v>
      </c>
      <c r="BF434" s="228">
        <f>IF(N434="snížená",J434,0)</f>
        <v>0</v>
      </c>
      <c r="BG434" s="228">
        <f>IF(N434="zákl. přenesená",J434,0)</f>
        <v>0</v>
      </c>
      <c r="BH434" s="228">
        <f>IF(N434="sníž. přenesená",J434,0)</f>
        <v>0</v>
      </c>
      <c r="BI434" s="228">
        <f>IF(N434="nulová",J434,0)</f>
        <v>0</v>
      </c>
      <c r="BJ434" s="20" t="s">
        <v>82</v>
      </c>
      <c r="BK434" s="228">
        <f>ROUND(I434*H434,2)</f>
        <v>0</v>
      </c>
      <c r="BL434" s="20" t="s">
        <v>177</v>
      </c>
      <c r="BM434" s="227" t="s">
        <v>5946</v>
      </c>
    </row>
    <row r="435" s="2" customFormat="1">
      <c r="A435" s="41"/>
      <c r="B435" s="42"/>
      <c r="C435" s="43"/>
      <c r="D435" s="229" t="s">
        <v>179</v>
      </c>
      <c r="E435" s="43"/>
      <c r="F435" s="230" t="s">
        <v>5945</v>
      </c>
      <c r="G435" s="43"/>
      <c r="H435" s="43"/>
      <c r="I435" s="231"/>
      <c r="J435" s="43"/>
      <c r="K435" s="43"/>
      <c r="L435" s="47"/>
      <c r="M435" s="232"/>
      <c r="N435" s="233"/>
      <c r="O435" s="87"/>
      <c r="P435" s="87"/>
      <c r="Q435" s="87"/>
      <c r="R435" s="87"/>
      <c r="S435" s="87"/>
      <c r="T435" s="88"/>
      <c r="U435" s="41"/>
      <c r="V435" s="41"/>
      <c r="W435" s="41"/>
      <c r="X435" s="41"/>
      <c r="Y435" s="41"/>
      <c r="Z435" s="41"/>
      <c r="AA435" s="41"/>
      <c r="AB435" s="41"/>
      <c r="AC435" s="41"/>
      <c r="AD435" s="41"/>
      <c r="AE435" s="41"/>
      <c r="AT435" s="20" t="s">
        <v>179</v>
      </c>
      <c r="AU435" s="20" t="s">
        <v>84</v>
      </c>
    </row>
    <row r="436" s="14" customFormat="1">
      <c r="A436" s="14"/>
      <c r="B436" s="246"/>
      <c r="C436" s="247"/>
      <c r="D436" s="229" t="s">
        <v>183</v>
      </c>
      <c r="E436" s="247"/>
      <c r="F436" s="249" t="s">
        <v>5947</v>
      </c>
      <c r="G436" s="247"/>
      <c r="H436" s="250">
        <v>26.622</v>
      </c>
      <c r="I436" s="251"/>
      <c r="J436" s="247"/>
      <c r="K436" s="247"/>
      <c r="L436" s="252"/>
      <c r="M436" s="253"/>
      <c r="N436" s="254"/>
      <c r="O436" s="254"/>
      <c r="P436" s="254"/>
      <c r="Q436" s="254"/>
      <c r="R436" s="254"/>
      <c r="S436" s="254"/>
      <c r="T436" s="255"/>
      <c r="U436" s="14"/>
      <c r="V436" s="14"/>
      <c r="W436" s="14"/>
      <c r="X436" s="14"/>
      <c r="Y436" s="14"/>
      <c r="Z436" s="14"/>
      <c r="AA436" s="14"/>
      <c r="AB436" s="14"/>
      <c r="AC436" s="14"/>
      <c r="AD436" s="14"/>
      <c r="AE436" s="14"/>
      <c r="AT436" s="256" t="s">
        <v>183</v>
      </c>
      <c r="AU436" s="256" t="s">
        <v>84</v>
      </c>
      <c r="AV436" s="14" t="s">
        <v>84</v>
      </c>
      <c r="AW436" s="14" t="s">
        <v>4</v>
      </c>
      <c r="AX436" s="14" t="s">
        <v>82</v>
      </c>
      <c r="AY436" s="256" t="s">
        <v>170</v>
      </c>
    </row>
    <row r="437" s="2" customFormat="1" ht="16.5" customHeight="1">
      <c r="A437" s="41"/>
      <c r="B437" s="42"/>
      <c r="C437" s="216" t="s">
        <v>1016</v>
      </c>
      <c r="D437" s="216" t="s">
        <v>172</v>
      </c>
      <c r="E437" s="217" t="s">
        <v>5948</v>
      </c>
      <c r="F437" s="218" t="s">
        <v>5949</v>
      </c>
      <c r="G437" s="219" t="s">
        <v>201</v>
      </c>
      <c r="H437" s="220">
        <v>14.6</v>
      </c>
      <c r="I437" s="221"/>
      <c r="J437" s="222">
        <f>ROUND(I437*H437,2)</f>
        <v>0</v>
      </c>
      <c r="K437" s="218" t="s">
        <v>176</v>
      </c>
      <c r="L437" s="47"/>
      <c r="M437" s="223" t="s">
        <v>19</v>
      </c>
      <c r="N437" s="224" t="s">
        <v>46</v>
      </c>
      <c r="O437" s="87"/>
      <c r="P437" s="225">
        <f>O437*H437</f>
        <v>0</v>
      </c>
      <c r="Q437" s="225">
        <v>0</v>
      </c>
      <c r="R437" s="225">
        <f>Q437*H437</f>
        <v>0</v>
      </c>
      <c r="S437" s="225">
        <v>0</v>
      </c>
      <c r="T437" s="226">
        <f>S437*H437</f>
        <v>0</v>
      </c>
      <c r="U437" s="41"/>
      <c r="V437" s="41"/>
      <c r="W437" s="41"/>
      <c r="X437" s="41"/>
      <c r="Y437" s="41"/>
      <c r="Z437" s="41"/>
      <c r="AA437" s="41"/>
      <c r="AB437" s="41"/>
      <c r="AC437" s="41"/>
      <c r="AD437" s="41"/>
      <c r="AE437" s="41"/>
      <c r="AR437" s="227" t="s">
        <v>177</v>
      </c>
      <c r="AT437" s="227" t="s">
        <v>172</v>
      </c>
      <c r="AU437" s="227" t="s">
        <v>84</v>
      </c>
      <c r="AY437" s="20" t="s">
        <v>170</v>
      </c>
      <c r="BE437" s="228">
        <f>IF(N437="základní",J437,0)</f>
        <v>0</v>
      </c>
      <c r="BF437" s="228">
        <f>IF(N437="snížená",J437,0)</f>
        <v>0</v>
      </c>
      <c r="BG437" s="228">
        <f>IF(N437="zákl. přenesená",J437,0)</f>
        <v>0</v>
      </c>
      <c r="BH437" s="228">
        <f>IF(N437="sníž. přenesená",J437,0)</f>
        <v>0</v>
      </c>
      <c r="BI437" s="228">
        <f>IF(N437="nulová",J437,0)</f>
        <v>0</v>
      </c>
      <c r="BJ437" s="20" t="s">
        <v>82</v>
      </c>
      <c r="BK437" s="228">
        <f>ROUND(I437*H437,2)</f>
        <v>0</v>
      </c>
      <c r="BL437" s="20" t="s">
        <v>177</v>
      </c>
      <c r="BM437" s="227" t="s">
        <v>5950</v>
      </c>
    </row>
    <row r="438" s="2" customFormat="1">
      <c r="A438" s="41"/>
      <c r="B438" s="42"/>
      <c r="C438" s="43"/>
      <c r="D438" s="229" t="s">
        <v>179</v>
      </c>
      <c r="E438" s="43"/>
      <c r="F438" s="230" t="s">
        <v>5951</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179</v>
      </c>
      <c r="AU438" s="20" t="s">
        <v>84</v>
      </c>
    </row>
    <row r="439" s="2" customFormat="1">
      <c r="A439" s="41"/>
      <c r="B439" s="42"/>
      <c r="C439" s="43"/>
      <c r="D439" s="234" t="s">
        <v>181</v>
      </c>
      <c r="E439" s="43"/>
      <c r="F439" s="235" t="s">
        <v>5952</v>
      </c>
      <c r="G439" s="43"/>
      <c r="H439" s="43"/>
      <c r="I439" s="231"/>
      <c r="J439" s="43"/>
      <c r="K439" s="43"/>
      <c r="L439" s="47"/>
      <c r="M439" s="232"/>
      <c r="N439" s="233"/>
      <c r="O439" s="87"/>
      <c r="P439" s="87"/>
      <c r="Q439" s="87"/>
      <c r="R439" s="87"/>
      <c r="S439" s="87"/>
      <c r="T439" s="88"/>
      <c r="U439" s="41"/>
      <c r="V439" s="41"/>
      <c r="W439" s="41"/>
      <c r="X439" s="41"/>
      <c r="Y439" s="41"/>
      <c r="Z439" s="41"/>
      <c r="AA439" s="41"/>
      <c r="AB439" s="41"/>
      <c r="AC439" s="41"/>
      <c r="AD439" s="41"/>
      <c r="AE439" s="41"/>
      <c r="AT439" s="20" t="s">
        <v>181</v>
      </c>
      <c r="AU439" s="20" t="s">
        <v>84</v>
      </c>
    </row>
    <row r="440" s="14" customFormat="1">
      <c r="A440" s="14"/>
      <c r="B440" s="246"/>
      <c r="C440" s="247"/>
      <c r="D440" s="229" t="s">
        <v>183</v>
      </c>
      <c r="E440" s="248" t="s">
        <v>19</v>
      </c>
      <c r="F440" s="249" t="s">
        <v>5953</v>
      </c>
      <c r="G440" s="247"/>
      <c r="H440" s="250">
        <v>14.6</v>
      </c>
      <c r="I440" s="251"/>
      <c r="J440" s="247"/>
      <c r="K440" s="247"/>
      <c r="L440" s="252"/>
      <c r="M440" s="253"/>
      <c r="N440" s="254"/>
      <c r="O440" s="254"/>
      <c r="P440" s="254"/>
      <c r="Q440" s="254"/>
      <c r="R440" s="254"/>
      <c r="S440" s="254"/>
      <c r="T440" s="255"/>
      <c r="U440" s="14"/>
      <c r="V440" s="14"/>
      <c r="W440" s="14"/>
      <c r="X440" s="14"/>
      <c r="Y440" s="14"/>
      <c r="Z440" s="14"/>
      <c r="AA440" s="14"/>
      <c r="AB440" s="14"/>
      <c r="AC440" s="14"/>
      <c r="AD440" s="14"/>
      <c r="AE440" s="14"/>
      <c r="AT440" s="256" t="s">
        <v>183</v>
      </c>
      <c r="AU440" s="256" t="s">
        <v>84</v>
      </c>
      <c r="AV440" s="14" t="s">
        <v>84</v>
      </c>
      <c r="AW440" s="14" t="s">
        <v>37</v>
      </c>
      <c r="AX440" s="14" t="s">
        <v>82</v>
      </c>
      <c r="AY440" s="256" t="s">
        <v>170</v>
      </c>
    </row>
    <row r="441" s="2" customFormat="1" ht="16.5" customHeight="1">
      <c r="A441" s="41"/>
      <c r="B441" s="42"/>
      <c r="C441" s="216" t="s">
        <v>1029</v>
      </c>
      <c r="D441" s="216" t="s">
        <v>172</v>
      </c>
      <c r="E441" s="217" t="s">
        <v>5954</v>
      </c>
      <c r="F441" s="218" t="s">
        <v>5955</v>
      </c>
      <c r="G441" s="219" t="s">
        <v>201</v>
      </c>
      <c r="H441" s="220">
        <v>14.6</v>
      </c>
      <c r="I441" s="221"/>
      <c r="J441" s="222">
        <f>ROUND(I441*H441,2)</f>
        <v>0</v>
      </c>
      <c r="K441" s="218" t="s">
        <v>176</v>
      </c>
      <c r="L441" s="47"/>
      <c r="M441" s="223" t="s">
        <v>19</v>
      </c>
      <c r="N441" s="224" t="s">
        <v>46</v>
      </c>
      <c r="O441" s="87"/>
      <c r="P441" s="225">
        <f>O441*H441</f>
        <v>0</v>
      </c>
      <c r="Q441" s="225">
        <v>0</v>
      </c>
      <c r="R441" s="225">
        <f>Q441*H441</f>
        <v>0</v>
      </c>
      <c r="S441" s="225">
        <v>0</v>
      </c>
      <c r="T441" s="226">
        <f>S441*H441</f>
        <v>0</v>
      </c>
      <c r="U441" s="41"/>
      <c r="V441" s="41"/>
      <c r="W441" s="41"/>
      <c r="X441" s="41"/>
      <c r="Y441" s="41"/>
      <c r="Z441" s="41"/>
      <c r="AA441" s="41"/>
      <c r="AB441" s="41"/>
      <c r="AC441" s="41"/>
      <c r="AD441" s="41"/>
      <c r="AE441" s="41"/>
      <c r="AR441" s="227" t="s">
        <v>177</v>
      </c>
      <c r="AT441" s="227" t="s">
        <v>172</v>
      </c>
      <c r="AU441" s="227" t="s">
        <v>84</v>
      </c>
      <c r="AY441" s="20" t="s">
        <v>170</v>
      </c>
      <c r="BE441" s="228">
        <f>IF(N441="základní",J441,0)</f>
        <v>0</v>
      </c>
      <c r="BF441" s="228">
        <f>IF(N441="snížená",J441,0)</f>
        <v>0</v>
      </c>
      <c r="BG441" s="228">
        <f>IF(N441="zákl. přenesená",J441,0)</f>
        <v>0</v>
      </c>
      <c r="BH441" s="228">
        <f>IF(N441="sníž. přenesená",J441,0)</f>
        <v>0</v>
      </c>
      <c r="BI441" s="228">
        <f>IF(N441="nulová",J441,0)</f>
        <v>0</v>
      </c>
      <c r="BJ441" s="20" t="s">
        <v>82</v>
      </c>
      <c r="BK441" s="228">
        <f>ROUND(I441*H441,2)</f>
        <v>0</v>
      </c>
      <c r="BL441" s="20" t="s">
        <v>177</v>
      </c>
      <c r="BM441" s="227" t="s">
        <v>5956</v>
      </c>
    </row>
    <row r="442" s="2" customFormat="1">
      <c r="A442" s="41"/>
      <c r="B442" s="42"/>
      <c r="C442" s="43"/>
      <c r="D442" s="229" t="s">
        <v>179</v>
      </c>
      <c r="E442" s="43"/>
      <c r="F442" s="230" t="s">
        <v>5957</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179</v>
      </c>
      <c r="AU442" s="20" t="s">
        <v>84</v>
      </c>
    </row>
    <row r="443" s="2" customFormat="1">
      <c r="A443" s="41"/>
      <c r="B443" s="42"/>
      <c r="C443" s="43"/>
      <c r="D443" s="234" t="s">
        <v>181</v>
      </c>
      <c r="E443" s="43"/>
      <c r="F443" s="235" t="s">
        <v>5958</v>
      </c>
      <c r="G443" s="43"/>
      <c r="H443" s="43"/>
      <c r="I443" s="231"/>
      <c r="J443" s="43"/>
      <c r="K443" s="43"/>
      <c r="L443" s="47"/>
      <c r="M443" s="232"/>
      <c r="N443" s="233"/>
      <c r="O443" s="87"/>
      <c r="P443" s="87"/>
      <c r="Q443" s="87"/>
      <c r="R443" s="87"/>
      <c r="S443" s="87"/>
      <c r="T443" s="88"/>
      <c r="U443" s="41"/>
      <c r="V443" s="41"/>
      <c r="W443" s="41"/>
      <c r="X443" s="41"/>
      <c r="Y443" s="41"/>
      <c r="Z443" s="41"/>
      <c r="AA443" s="41"/>
      <c r="AB443" s="41"/>
      <c r="AC443" s="41"/>
      <c r="AD443" s="41"/>
      <c r="AE443" s="41"/>
      <c r="AT443" s="20" t="s">
        <v>181</v>
      </c>
      <c r="AU443" s="20" t="s">
        <v>84</v>
      </c>
    </row>
    <row r="444" s="14" customFormat="1">
      <c r="A444" s="14"/>
      <c r="B444" s="246"/>
      <c r="C444" s="247"/>
      <c r="D444" s="229" t="s">
        <v>183</v>
      </c>
      <c r="E444" s="248" t="s">
        <v>19</v>
      </c>
      <c r="F444" s="249" t="s">
        <v>5953</v>
      </c>
      <c r="G444" s="247"/>
      <c r="H444" s="250">
        <v>14.6</v>
      </c>
      <c r="I444" s="251"/>
      <c r="J444" s="247"/>
      <c r="K444" s="247"/>
      <c r="L444" s="252"/>
      <c r="M444" s="253"/>
      <c r="N444" s="254"/>
      <c r="O444" s="254"/>
      <c r="P444" s="254"/>
      <c r="Q444" s="254"/>
      <c r="R444" s="254"/>
      <c r="S444" s="254"/>
      <c r="T444" s="255"/>
      <c r="U444" s="14"/>
      <c r="V444" s="14"/>
      <c r="W444" s="14"/>
      <c r="X444" s="14"/>
      <c r="Y444" s="14"/>
      <c r="Z444" s="14"/>
      <c r="AA444" s="14"/>
      <c r="AB444" s="14"/>
      <c r="AC444" s="14"/>
      <c r="AD444" s="14"/>
      <c r="AE444" s="14"/>
      <c r="AT444" s="256" t="s">
        <v>183</v>
      </c>
      <c r="AU444" s="256" t="s">
        <v>84</v>
      </c>
      <c r="AV444" s="14" t="s">
        <v>84</v>
      </c>
      <c r="AW444" s="14" t="s">
        <v>37</v>
      </c>
      <c r="AX444" s="14" t="s">
        <v>82</v>
      </c>
      <c r="AY444" s="256" t="s">
        <v>170</v>
      </c>
    </row>
    <row r="445" s="2" customFormat="1" ht="16.5" customHeight="1">
      <c r="A445" s="41"/>
      <c r="B445" s="42"/>
      <c r="C445" s="216" t="s">
        <v>1035</v>
      </c>
      <c r="D445" s="216" t="s">
        <v>172</v>
      </c>
      <c r="E445" s="217" t="s">
        <v>5959</v>
      </c>
      <c r="F445" s="218" t="s">
        <v>5960</v>
      </c>
      <c r="G445" s="219" t="s">
        <v>201</v>
      </c>
      <c r="H445" s="220">
        <v>14.6</v>
      </c>
      <c r="I445" s="221"/>
      <c r="J445" s="222">
        <f>ROUND(I445*H445,2)</f>
        <v>0</v>
      </c>
      <c r="K445" s="218" t="s">
        <v>176</v>
      </c>
      <c r="L445" s="47"/>
      <c r="M445" s="223" t="s">
        <v>19</v>
      </c>
      <c r="N445" s="224" t="s">
        <v>46</v>
      </c>
      <c r="O445" s="87"/>
      <c r="P445" s="225">
        <f>O445*H445</f>
        <v>0</v>
      </c>
      <c r="Q445" s="225">
        <v>9.0000000000000006E-05</v>
      </c>
      <c r="R445" s="225">
        <f>Q445*H445</f>
        <v>0.0013140000000000001</v>
      </c>
      <c r="S445" s="225">
        <v>0</v>
      </c>
      <c r="T445" s="226">
        <f>S445*H445</f>
        <v>0</v>
      </c>
      <c r="U445" s="41"/>
      <c r="V445" s="41"/>
      <c r="W445" s="41"/>
      <c r="X445" s="41"/>
      <c r="Y445" s="41"/>
      <c r="Z445" s="41"/>
      <c r="AA445" s="41"/>
      <c r="AB445" s="41"/>
      <c r="AC445" s="41"/>
      <c r="AD445" s="41"/>
      <c r="AE445" s="41"/>
      <c r="AR445" s="227" t="s">
        <v>177</v>
      </c>
      <c r="AT445" s="227" t="s">
        <v>172</v>
      </c>
      <c r="AU445" s="227" t="s">
        <v>84</v>
      </c>
      <c r="AY445" s="20" t="s">
        <v>170</v>
      </c>
      <c r="BE445" s="228">
        <f>IF(N445="základní",J445,0)</f>
        <v>0</v>
      </c>
      <c r="BF445" s="228">
        <f>IF(N445="snížená",J445,0)</f>
        <v>0</v>
      </c>
      <c r="BG445" s="228">
        <f>IF(N445="zákl. přenesená",J445,0)</f>
        <v>0</v>
      </c>
      <c r="BH445" s="228">
        <f>IF(N445="sníž. přenesená",J445,0)</f>
        <v>0</v>
      </c>
      <c r="BI445" s="228">
        <f>IF(N445="nulová",J445,0)</f>
        <v>0</v>
      </c>
      <c r="BJ445" s="20" t="s">
        <v>82</v>
      </c>
      <c r="BK445" s="228">
        <f>ROUND(I445*H445,2)</f>
        <v>0</v>
      </c>
      <c r="BL445" s="20" t="s">
        <v>177</v>
      </c>
      <c r="BM445" s="227" t="s">
        <v>5961</v>
      </c>
    </row>
    <row r="446" s="2" customFormat="1">
      <c r="A446" s="41"/>
      <c r="B446" s="42"/>
      <c r="C446" s="43"/>
      <c r="D446" s="229" t="s">
        <v>179</v>
      </c>
      <c r="E446" s="43"/>
      <c r="F446" s="230" t="s">
        <v>5962</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179</v>
      </c>
      <c r="AU446" s="20" t="s">
        <v>84</v>
      </c>
    </row>
    <row r="447" s="2" customFormat="1">
      <c r="A447" s="41"/>
      <c r="B447" s="42"/>
      <c r="C447" s="43"/>
      <c r="D447" s="234" t="s">
        <v>181</v>
      </c>
      <c r="E447" s="43"/>
      <c r="F447" s="235" t="s">
        <v>5963</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181</v>
      </c>
      <c r="AU447" s="20" t="s">
        <v>84</v>
      </c>
    </row>
    <row r="448" s="14" customFormat="1">
      <c r="A448" s="14"/>
      <c r="B448" s="246"/>
      <c r="C448" s="247"/>
      <c r="D448" s="229" t="s">
        <v>183</v>
      </c>
      <c r="E448" s="248" t="s">
        <v>19</v>
      </c>
      <c r="F448" s="249" t="s">
        <v>5953</v>
      </c>
      <c r="G448" s="247"/>
      <c r="H448" s="250">
        <v>14.6</v>
      </c>
      <c r="I448" s="251"/>
      <c r="J448" s="247"/>
      <c r="K448" s="247"/>
      <c r="L448" s="252"/>
      <c r="M448" s="253"/>
      <c r="N448" s="254"/>
      <c r="O448" s="254"/>
      <c r="P448" s="254"/>
      <c r="Q448" s="254"/>
      <c r="R448" s="254"/>
      <c r="S448" s="254"/>
      <c r="T448" s="255"/>
      <c r="U448" s="14"/>
      <c r="V448" s="14"/>
      <c r="W448" s="14"/>
      <c r="X448" s="14"/>
      <c r="Y448" s="14"/>
      <c r="Z448" s="14"/>
      <c r="AA448" s="14"/>
      <c r="AB448" s="14"/>
      <c r="AC448" s="14"/>
      <c r="AD448" s="14"/>
      <c r="AE448" s="14"/>
      <c r="AT448" s="256" t="s">
        <v>183</v>
      </c>
      <c r="AU448" s="256" t="s">
        <v>84</v>
      </c>
      <c r="AV448" s="14" t="s">
        <v>84</v>
      </c>
      <c r="AW448" s="14" t="s">
        <v>37</v>
      </c>
      <c r="AX448" s="14" t="s">
        <v>82</v>
      </c>
      <c r="AY448" s="256" t="s">
        <v>170</v>
      </c>
    </row>
    <row r="449" s="2" customFormat="1" ht="16.5" customHeight="1">
      <c r="A449" s="41"/>
      <c r="B449" s="42"/>
      <c r="C449" s="216" t="s">
        <v>1041</v>
      </c>
      <c r="D449" s="216" t="s">
        <v>172</v>
      </c>
      <c r="E449" s="217" t="s">
        <v>5964</v>
      </c>
      <c r="F449" s="218" t="s">
        <v>5965</v>
      </c>
      <c r="G449" s="219" t="s">
        <v>201</v>
      </c>
      <c r="H449" s="220">
        <v>14.6</v>
      </c>
      <c r="I449" s="221"/>
      <c r="J449" s="222">
        <f>ROUND(I449*H449,2)</f>
        <v>0</v>
      </c>
      <c r="K449" s="218" t="s">
        <v>176</v>
      </c>
      <c r="L449" s="47"/>
      <c r="M449" s="223" t="s">
        <v>19</v>
      </c>
      <c r="N449" s="224" t="s">
        <v>46</v>
      </c>
      <c r="O449" s="87"/>
      <c r="P449" s="225">
        <f>O449*H449</f>
        <v>0</v>
      </c>
      <c r="Q449" s="225">
        <v>0</v>
      </c>
      <c r="R449" s="225">
        <f>Q449*H449</f>
        <v>0</v>
      </c>
      <c r="S449" s="225">
        <v>0</v>
      </c>
      <c r="T449" s="226">
        <f>S449*H449</f>
        <v>0</v>
      </c>
      <c r="U449" s="41"/>
      <c r="V449" s="41"/>
      <c r="W449" s="41"/>
      <c r="X449" s="41"/>
      <c r="Y449" s="41"/>
      <c r="Z449" s="41"/>
      <c r="AA449" s="41"/>
      <c r="AB449" s="41"/>
      <c r="AC449" s="41"/>
      <c r="AD449" s="41"/>
      <c r="AE449" s="41"/>
      <c r="AR449" s="227" t="s">
        <v>177</v>
      </c>
      <c r="AT449" s="227" t="s">
        <v>172</v>
      </c>
      <c r="AU449" s="227" t="s">
        <v>84</v>
      </c>
      <c r="AY449" s="20" t="s">
        <v>170</v>
      </c>
      <c r="BE449" s="228">
        <f>IF(N449="základní",J449,0)</f>
        <v>0</v>
      </c>
      <c r="BF449" s="228">
        <f>IF(N449="snížená",J449,0)</f>
        <v>0</v>
      </c>
      <c r="BG449" s="228">
        <f>IF(N449="zákl. přenesená",J449,0)</f>
        <v>0</v>
      </c>
      <c r="BH449" s="228">
        <f>IF(N449="sníž. přenesená",J449,0)</f>
        <v>0</v>
      </c>
      <c r="BI449" s="228">
        <f>IF(N449="nulová",J449,0)</f>
        <v>0</v>
      </c>
      <c r="BJ449" s="20" t="s">
        <v>82</v>
      </c>
      <c r="BK449" s="228">
        <f>ROUND(I449*H449,2)</f>
        <v>0</v>
      </c>
      <c r="BL449" s="20" t="s">
        <v>177</v>
      </c>
      <c r="BM449" s="227" t="s">
        <v>5966</v>
      </c>
    </row>
    <row r="450" s="2" customFormat="1">
      <c r="A450" s="41"/>
      <c r="B450" s="42"/>
      <c r="C450" s="43"/>
      <c r="D450" s="229" t="s">
        <v>179</v>
      </c>
      <c r="E450" s="43"/>
      <c r="F450" s="230" t="s">
        <v>5967</v>
      </c>
      <c r="G450" s="43"/>
      <c r="H450" s="43"/>
      <c r="I450" s="231"/>
      <c r="J450" s="43"/>
      <c r="K450" s="43"/>
      <c r="L450" s="47"/>
      <c r="M450" s="232"/>
      <c r="N450" s="233"/>
      <c r="O450" s="87"/>
      <c r="P450" s="87"/>
      <c r="Q450" s="87"/>
      <c r="R450" s="87"/>
      <c r="S450" s="87"/>
      <c r="T450" s="88"/>
      <c r="U450" s="41"/>
      <c r="V450" s="41"/>
      <c r="W450" s="41"/>
      <c r="X450" s="41"/>
      <c r="Y450" s="41"/>
      <c r="Z450" s="41"/>
      <c r="AA450" s="41"/>
      <c r="AB450" s="41"/>
      <c r="AC450" s="41"/>
      <c r="AD450" s="41"/>
      <c r="AE450" s="41"/>
      <c r="AT450" s="20" t="s">
        <v>179</v>
      </c>
      <c r="AU450" s="20" t="s">
        <v>84</v>
      </c>
    </row>
    <row r="451" s="2" customFormat="1">
      <c r="A451" s="41"/>
      <c r="B451" s="42"/>
      <c r="C451" s="43"/>
      <c r="D451" s="234" t="s">
        <v>181</v>
      </c>
      <c r="E451" s="43"/>
      <c r="F451" s="235" t="s">
        <v>5968</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181</v>
      </c>
      <c r="AU451" s="20" t="s">
        <v>84</v>
      </c>
    </row>
    <row r="452" s="14" customFormat="1">
      <c r="A452" s="14"/>
      <c r="B452" s="246"/>
      <c r="C452" s="247"/>
      <c r="D452" s="229" t="s">
        <v>183</v>
      </c>
      <c r="E452" s="248" t="s">
        <v>19</v>
      </c>
      <c r="F452" s="249" t="s">
        <v>5953</v>
      </c>
      <c r="G452" s="247"/>
      <c r="H452" s="250">
        <v>14.6</v>
      </c>
      <c r="I452" s="251"/>
      <c r="J452" s="247"/>
      <c r="K452" s="247"/>
      <c r="L452" s="252"/>
      <c r="M452" s="253"/>
      <c r="N452" s="254"/>
      <c r="O452" s="254"/>
      <c r="P452" s="254"/>
      <c r="Q452" s="254"/>
      <c r="R452" s="254"/>
      <c r="S452" s="254"/>
      <c r="T452" s="255"/>
      <c r="U452" s="14"/>
      <c r="V452" s="14"/>
      <c r="W452" s="14"/>
      <c r="X452" s="14"/>
      <c r="Y452" s="14"/>
      <c r="Z452" s="14"/>
      <c r="AA452" s="14"/>
      <c r="AB452" s="14"/>
      <c r="AC452" s="14"/>
      <c r="AD452" s="14"/>
      <c r="AE452" s="14"/>
      <c r="AT452" s="256" t="s">
        <v>183</v>
      </c>
      <c r="AU452" s="256" t="s">
        <v>84</v>
      </c>
      <c r="AV452" s="14" t="s">
        <v>84</v>
      </c>
      <c r="AW452" s="14" t="s">
        <v>37</v>
      </c>
      <c r="AX452" s="14" t="s">
        <v>82</v>
      </c>
      <c r="AY452" s="256" t="s">
        <v>170</v>
      </c>
    </row>
    <row r="453" s="2" customFormat="1" ht="16.5" customHeight="1">
      <c r="A453" s="41"/>
      <c r="B453" s="42"/>
      <c r="C453" s="216" t="s">
        <v>1055</v>
      </c>
      <c r="D453" s="216" t="s">
        <v>172</v>
      </c>
      <c r="E453" s="217" t="s">
        <v>5969</v>
      </c>
      <c r="F453" s="218" t="s">
        <v>5970</v>
      </c>
      <c r="G453" s="219" t="s">
        <v>201</v>
      </c>
      <c r="H453" s="220">
        <v>12.6</v>
      </c>
      <c r="I453" s="221"/>
      <c r="J453" s="222">
        <f>ROUND(I453*H453,2)</f>
        <v>0</v>
      </c>
      <c r="K453" s="218" t="s">
        <v>176</v>
      </c>
      <c r="L453" s="47"/>
      <c r="M453" s="223" t="s">
        <v>19</v>
      </c>
      <c r="N453" s="224" t="s">
        <v>46</v>
      </c>
      <c r="O453" s="87"/>
      <c r="P453" s="225">
        <f>O453*H453</f>
        <v>0</v>
      </c>
      <c r="Q453" s="225">
        <v>0</v>
      </c>
      <c r="R453" s="225">
        <f>Q453*H453</f>
        <v>0</v>
      </c>
      <c r="S453" s="225">
        <v>0</v>
      </c>
      <c r="T453" s="226">
        <f>S453*H453</f>
        <v>0</v>
      </c>
      <c r="U453" s="41"/>
      <c r="V453" s="41"/>
      <c r="W453" s="41"/>
      <c r="X453" s="41"/>
      <c r="Y453" s="41"/>
      <c r="Z453" s="41"/>
      <c r="AA453" s="41"/>
      <c r="AB453" s="41"/>
      <c r="AC453" s="41"/>
      <c r="AD453" s="41"/>
      <c r="AE453" s="41"/>
      <c r="AR453" s="227" t="s">
        <v>177</v>
      </c>
      <c r="AT453" s="227" t="s">
        <v>172</v>
      </c>
      <c r="AU453" s="227" t="s">
        <v>84</v>
      </c>
      <c r="AY453" s="20" t="s">
        <v>170</v>
      </c>
      <c r="BE453" s="228">
        <f>IF(N453="základní",J453,0)</f>
        <v>0</v>
      </c>
      <c r="BF453" s="228">
        <f>IF(N453="snížená",J453,0)</f>
        <v>0</v>
      </c>
      <c r="BG453" s="228">
        <f>IF(N453="zákl. přenesená",J453,0)</f>
        <v>0</v>
      </c>
      <c r="BH453" s="228">
        <f>IF(N453="sníž. přenesená",J453,0)</f>
        <v>0</v>
      </c>
      <c r="BI453" s="228">
        <f>IF(N453="nulová",J453,0)</f>
        <v>0</v>
      </c>
      <c r="BJ453" s="20" t="s">
        <v>82</v>
      </c>
      <c r="BK453" s="228">
        <f>ROUND(I453*H453,2)</f>
        <v>0</v>
      </c>
      <c r="BL453" s="20" t="s">
        <v>177</v>
      </c>
      <c r="BM453" s="227" t="s">
        <v>5971</v>
      </c>
    </row>
    <row r="454" s="2" customFormat="1">
      <c r="A454" s="41"/>
      <c r="B454" s="42"/>
      <c r="C454" s="43"/>
      <c r="D454" s="229" t="s">
        <v>179</v>
      </c>
      <c r="E454" s="43"/>
      <c r="F454" s="230" t="s">
        <v>5972</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179</v>
      </c>
      <c r="AU454" s="20" t="s">
        <v>84</v>
      </c>
    </row>
    <row r="455" s="2" customFormat="1">
      <c r="A455" s="41"/>
      <c r="B455" s="42"/>
      <c r="C455" s="43"/>
      <c r="D455" s="234" t="s">
        <v>181</v>
      </c>
      <c r="E455" s="43"/>
      <c r="F455" s="235" t="s">
        <v>5973</v>
      </c>
      <c r="G455" s="43"/>
      <c r="H455" s="43"/>
      <c r="I455" s="231"/>
      <c r="J455" s="43"/>
      <c r="K455" s="43"/>
      <c r="L455" s="47"/>
      <c r="M455" s="232"/>
      <c r="N455" s="233"/>
      <c r="O455" s="87"/>
      <c r="P455" s="87"/>
      <c r="Q455" s="87"/>
      <c r="R455" s="87"/>
      <c r="S455" s="87"/>
      <c r="T455" s="88"/>
      <c r="U455" s="41"/>
      <c r="V455" s="41"/>
      <c r="W455" s="41"/>
      <c r="X455" s="41"/>
      <c r="Y455" s="41"/>
      <c r="Z455" s="41"/>
      <c r="AA455" s="41"/>
      <c r="AB455" s="41"/>
      <c r="AC455" s="41"/>
      <c r="AD455" s="41"/>
      <c r="AE455" s="41"/>
      <c r="AT455" s="20" t="s">
        <v>181</v>
      </c>
      <c r="AU455" s="20" t="s">
        <v>84</v>
      </c>
    </row>
    <row r="456" s="14" customFormat="1">
      <c r="A456" s="14"/>
      <c r="B456" s="246"/>
      <c r="C456" s="247"/>
      <c r="D456" s="229" t="s">
        <v>183</v>
      </c>
      <c r="E456" s="248" t="s">
        <v>19</v>
      </c>
      <c r="F456" s="249" t="s">
        <v>5974</v>
      </c>
      <c r="G456" s="247"/>
      <c r="H456" s="250">
        <v>12.6</v>
      </c>
      <c r="I456" s="251"/>
      <c r="J456" s="247"/>
      <c r="K456" s="247"/>
      <c r="L456" s="252"/>
      <c r="M456" s="253"/>
      <c r="N456" s="254"/>
      <c r="O456" s="254"/>
      <c r="P456" s="254"/>
      <c r="Q456" s="254"/>
      <c r="R456" s="254"/>
      <c r="S456" s="254"/>
      <c r="T456" s="255"/>
      <c r="U456" s="14"/>
      <c r="V456" s="14"/>
      <c r="W456" s="14"/>
      <c r="X456" s="14"/>
      <c r="Y456" s="14"/>
      <c r="Z456" s="14"/>
      <c r="AA456" s="14"/>
      <c r="AB456" s="14"/>
      <c r="AC456" s="14"/>
      <c r="AD456" s="14"/>
      <c r="AE456" s="14"/>
      <c r="AT456" s="256" t="s">
        <v>183</v>
      </c>
      <c r="AU456" s="256" t="s">
        <v>84</v>
      </c>
      <c r="AV456" s="14" t="s">
        <v>84</v>
      </c>
      <c r="AW456" s="14" t="s">
        <v>37</v>
      </c>
      <c r="AX456" s="14" t="s">
        <v>82</v>
      </c>
      <c r="AY456" s="256" t="s">
        <v>170</v>
      </c>
    </row>
    <row r="457" s="2" customFormat="1" ht="16.5" customHeight="1">
      <c r="A457" s="41"/>
      <c r="B457" s="42"/>
      <c r="C457" s="216" t="s">
        <v>1063</v>
      </c>
      <c r="D457" s="216" t="s">
        <v>172</v>
      </c>
      <c r="E457" s="217" t="s">
        <v>5975</v>
      </c>
      <c r="F457" s="218" t="s">
        <v>5976</v>
      </c>
      <c r="G457" s="219" t="s">
        <v>219</v>
      </c>
      <c r="H457" s="220">
        <v>3.8580000000000001</v>
      </c>
      <c r="I457" s="221"/>
      <c r="J457" s="222">
        <f>ROUND(I457*H457,2)</f>
        <v>0</v>
      </c>
      <c r="K457" s="218" t="s">
        <v>176</v>
      </c>
      <c r="L457" s="47"/>
      <c r="M457" s="223" t="s">
        <v>19</v>
      </c>
      <c r="N457" s="224" t="s">
        <v>46</v>
      </c>
      <c r="O457" s="87"/>
      <c r="P457" s="225">
        <f>O457*H457</f>
        <v>0</v>
      </c>
      <c r="Q457" s="225">
        <v>0</v>
      </c>
      <c r="R457" s="225">
        <f>Q457*H457</f>
        <v>0</v>
      </c>
      <c r="S457" s="225">
        <v>2.3999999999999999</v>
      </c>
      <c r="T457" s="226">
        <f>S457*H457</f>
        <v>9.2591999999999999</v>
      </c>
      <c r="U457" s="41"/>
      <c r="V457" s="41"/>
      <c r="W457" s="41"/>
      <c r="X457" s="41"/>
      <c r="Y457" s="41"/>
      <c r="Z457" s="41"/>
      <c r="AA457" s="41"/>
      <c r="AB457" s="41"/>
      <c r="AC457" s="41"/>
      <c r="AD457" s="41"/>
      <c r="AE457" s="41"/>
      <c r="AR457" s="227" t="s">
        <v>177</v>
      </c>
      <c r="AT457" s="227" t="s">
        <v>172</v>
      </c>
      <c r="AU457" s="227" t="s">
        <v>84</v>
      </c>
      <c r="AY457" s="20" t="s">
        <v>170</v>
      </c>
      <c r="BE457" s="228">
        <f>IF(N457="základní",J457,0)</f>
        <v>0</v>
      </c>
      <c r="BF457" s="228">
        <f>IF(N457="snížená",J457,0)</f>
        <v>0</v>
      </c>
      <c r="BG457" s="228">
        <f>IF(N457="zákl. přenesená",J457,0)</f>
        <v>0</v>
      </c>
      <c r="BH457" s="228">
        <f>IF(N457="sníž. přenesená",J457,0)</f>
        <v>0</v>
      </c>
      <c r="BI457" s="228">
        <f>IF(N457="nulová",J457,0)</f>
        <v>0</v>
      </c>
      <c r="BJ457" s="20" t="s">
        <v>82</v>
      </c>
      <c r="BK457" s="228">
        <f>ROUND(I457*H457,2)</f>
        <v>0</v>
      </c>
      <c r="BL457" s="20" t="s">
        <v>177</v>
      </c>
      <c r="BM457" s="227" t="s">
        <v>5977</v>
      </c>
    </row>
    <row r="458" s="2" customFormat="1">
      <c r="A458" s="41"/>
      <c r="B458" s="42"/>
      <c r="C458" s="43"/>
      <c r="D458" s="229" t="s">
        <v>179</v>
      </c>
      <c r="E458" s="43"/>
      <c r="F458" s="230" t="s">
        <v>5978</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179</v>
      </c>
      <c r="AU458" s="20" t="s">
        <v>84</v>
      </c>
    </row>
    <row r="459" s="2" customFormat="1">
      <c r="A459" s="41"/>
      <c r="B459" s="42"/>
      <c r="C459" s="43"/>
      <c r="D459" s="234" t="s">
        <v>181</v>
      </c>
      <c r="E459" s="43"/>
      <c r="F459" s="235" t="s">
        <v>5979</v>
      </c>
      <c r="G459" s="43"/>
      <c r="H459" s="43"/>
      <c r="I459" s="231"/>
      <c r="J459" s="43"/>
      <c r="K459" s="43"/>
      <c r="L459" s="47"/>
      <c r="M459" s="232"/>
      <c r="N459" s="233"/>
      <c r="O459" s="87"/>
      <c r="P459" s="87"/>
      <c r="Q459" s="87"/>
      <c r="R459" s="87"/>
      <c r="S459" s="87"/>
      <c r="T459" s="88"/>
      <c r="U459" s="41"/>
      <c r="V459" s="41"/>
      <c r="W459" s="41"/>
      <c r="X459" s="41"/>
      <c r="Y459" s="41"/>
      <c r="Z459" s="41"/>
      <c r="AA459" s="41"/>
      <c r="AB459" s="41"/>
      <c r="AC459" s="41"/>
      <c r="AD459" s="41"/>
      <c r="AE459" s="41"/>
      <c r="AT459" s="20" t="s">
        <v>181</v>
      </c>
      <c r="AU459" s="20" t="s">
        <v>84</v>
      </c>
    </row>
    <row r="460" s="14" customFormat="1">
      <c r="A460" s="14"/>
      <c r="B460" s="246"/>
      <c r="C460" s="247"/>
      <c r="D460" s="229" t="s">
        <v>183</v>
      </c>
      <c r="E460" s="248" t="s">
        <v>19</v>
      </c>
      <c r="F460" s="249" t="s">
        <v>5980</v>
      </c>
      <c r="G460" s="247"/>
      <c r="H460" s="250">
        <v>3.8580000000000001</v>
      </c>
      <c r="I460" s="251"/>
      <c r="J460" s="247"/>
      <c r="K460" s="247"/>
      <c r="L460" s="252"/>
      <c r="M460" s="253"/>
      <c r="N460" s="254"/>
      <c r="O460" s="254"/>
      <c r="P460" s="254"/>
      <c r="Q460" s="254"/>
      <c r="R460" s="254"/>
      <c r="S460" s="254"/>
      <c r="T460" s="255"/>
      <c r="U460" s="14"/>
      <c r="V460" s="14"/>
      <c r="W460" s="14"/>
      <c r="X460" s="14"/>
      <c r="Y460" s="14"/>
      <c r="Z460" s="14"/>
      <c r="AA460" s="14"/>
      <c r="AB460" s="14"/>
      <c r="AC460" s="14"/>
      <c r="AD460" s="14"/>
      <c r="AE460" s="14"/>
      <c r="AT460" s="256" t="s">
        <v>183</v>
      </c>
      <c r="AU460" s="256" t="s">
        <v>84</v>
      </c>
      <c r="AV460" s="14" t="s">
        <v>84</v>
      </c>
      <c r="AW460" s="14" t="s">
        <v>37</v>
      </c>
      <c r="AX460" s="14" t="s">
        <v>82</v>
      </c>
      <c r="AY460" s="256" t="s">
        <v>170</v>
      </c>
    </row>
    <row r="461" s="12" customFormat="1" ht="22.8" customHeight="1">
      <c r="A461" s="12"/>
      <c r="B461" s="200"/>
      <c r="C461" s="201"/>
      <c r="D461" s="202" t="s">
        <v>74</v>
      </c>
      <c r="E461" s="214" t="s">
        <v>329</v>
      </c>
      <c r="F461" s="214" t="s">
        <v>330</v>
      </c>
      <c r="G461" s="201"/>
      <c r="H461" s="201"/>
      <c r="I461" s="204"/>
      <c r="J461" s="215">
        <f>BK461</f>
        <v>0</v>
      </c>
      <c r="K461" s="201"/>
      <c r="L461" s="206"/>
      <c r="M461" s="207"/>
      <c r="N461" s="208"/>
      <c r="O461" s="208"/>
      <c r="P461" s="209">
        <f>SUM(P462:P483)</f>
        <v>0</v>
      </c>
      <c r="Q461" s="208"/>
      <c r="R461" s="209">
        <f>SUM(R462:R483)</f>
        <v>0</v>
      </c>
      <c r="S461" s="208"/>
      <c r="T461" s="210">
        <f>SUM(T462:T483)</f>
        <v>0</v>
      </c>
      <c r="U461" s="12"/>
      <c r="V461" s="12"/>
      <c r="W461" s="12"/>
      <c r="X461" s="12"/>
      <c r="Y461" s="12"/>
      <c r="Z461" s="12"/>
      <c r="AA461" s="12"/>
      <c r="AB461" s="12"/>
      <c r="AC461" s="12"/>
      <c r="AD461" s="12"/>
      <c r="AE461" s="12"/>
      <c r="AR461" s="211" t="s">
        <v>82</v>
      </c>
      <c r="AT461" s="212" t="s">
        <v>74</v>
      </c>
      <c r="AU461" s="212" t="s">
        <v>82</v>
      </c>
      <c r="AY461" s="211" t="s">
        <v>170</v>
      </c>
      <c r="BK461" s="213">
        <f>SUM(BK462:BK483)</f>
        <v>0</v>
      </c>
    </row>
    <row r="462" s="2" customFormat="1" ht="16.5" customHeight="1">
      <c r="A462" s="41"/>
      <c r="B462" s="42"/>
      <c r="C462" s="216" t="s">
        <v>1070</v>
      </c>
      <c r="D462" s="216" t="s">
        <v>172</v>
      </c>
      <c r="E462" s="217" t="s">
        <v>5981</v>
      </c>
      <c r="F462" s="218" t="s">
        <v>5982</v>
      </c>
      <c r="G462" s="219" t="s">
        <v>256</v>
      </c>
      <c r="H462" s="220">
        <v>35.033000000000001</v>
      </c>
      <c r="I462" s="221"/>
      <c r="J462" s="222">
        <f>ROUND(I462*H462,2)</f>
        <v>0</v>
      </c>
      <c r="K462" s="218" t="s">
        <v>176</v>
      </c>
      <c r="L462" s="47"/>
      <c r="M462" s="223" t="s">
        <v>19</v>
      </c>
      <c r="N462" s="224" t="s">
        <v>46</v>
      </c>
      <c r="O462" s="87"/>
      <c r="P462" s="225">
        <f>O462*H462</f>
        <v>0</v>
      </c>
      <c r="Q462" s="225">
        <v>0</v>
      </c>
      <c r="R462" s="225">
        <f>Q462*H462</f>
        <v>0</v>
      </c>
      <c r="S462" s="225">
        <v>0</v>
      </c>
      <c r="T462" s="226">
        <f>S462*H462</f>
        <v>0</v>
      </c>
      <c r="U462" s="41"/>
      <c r="V462" s="41"/>
      <c r="W462" s="41"/>
      <c r="X462" s="41"/>
      <c r="Y462" s="41"/>
      <c r="Z462" s="41"/>
      <c r="AA462" s="41"/>
      <c r="AB462" s="41"/>
      <c r="AC462" s="41"/>
      <c r="AD462" s="41"/>
      <c r="AE462" s="41"/>
      <c r="AR462" s="227" t="s">
        <v>177</v>
      </c>
      <c r="AT462" s="227" t="s">
        <v>172</v>
      </c>
      <c r="AU462" s="227" t="s">
        <v>84</v>
      </c>
      <c r="AY462" s="20" t="s">
        <v>170</v>
      </c>
      <c r="BE462" s="228">
        <f>IF(N462="základní",J462,0)</f>
        <v>0</v>
      </c>
      <c r="BF462" s="228">
        <f>IF(N462="snížená",J462,0)</f>
        <v>0</v>
      </c>
      <c r="BG462" s="228">
        <f>IF(N462="zákl. přenesená",J462,0)</f>
        <v>0</v>
      </c>
      <c r="BH462" s="228">
        <f>IF(N462="sníž. přenesená",J462,0)</f>
        <v>0</v>
      </c>
      <c r="BI462" s="228">
        <f>IF(N462="nulová",J462,0)</f>
        <v>0</v>
      </c>
      <c r="BJ462" s="20" t="s">
        <v>82</v>
      </c>
      <c r="BK462" s="228">
        <f>ROUND(I462*H462,2)</f>
        <v>0</v>
      </c>
      <c r="BL462" s="20" t="s">
        <v>177</v>
      </c>
      <c r="BM462" s="227" t="s">
        <v>5983</v>
      </c>
    </row>
    <row r="463" s="2" customFormat="1">
      <c r="A463" s="41"/>
      <c r="B463" s="42"/>
      <c r="C463" s="43"/>
      <c r="D463" s="229" t="s">
        <v>179</v>
      </c>
      <c r="E463" s="43"/>
      <c r="F463" s="230" t="s">
        <v>5984</v>
      </c>
      <c r="G463" s="43"/>
      <c r="H463" s="43"/>
      <c r="I463" s="231"/>
      <c r="J463" s="43"/>
      <c r="K463" s="43"/>
      <c r="L463" s="47"/>
      <c r="M463" s="232"/>
      <c r="N463" s="233"/>
      <c r="O463" s="87"/>
      <c r="P463" s="87"/>
      <c r="Q463" s="87"/>
      <c r="R463" s="87"/>
      <c r="S463" s="87"/>
      <c r="T463" s="88"/>
      <c r="U463" s="41"/>
      <c r="V463" s="41"/>
      <c r="W463" s="41"/>
      <c r="X463" s="41"/>
      <c r="Y463" s="41"/>
      <c r="Z463" s="41"/>
      <c r="AA463" s="41"/>
      <c r="AB463" s="41"/>
      <c r="AC463" s="41"/>
      <c r="AD463" s="41"/>
      <c r="AE463" s="41"/>
      <c r="AT463" s="20" t="s">
        <v>179</v>
      </c>
      <c r="AU463" s="20" t="s">
        <v>84</v>
      </c>
    </row>
    <row r="464" s="2" customFormat="1">
      <c r="A464" s="41"/>
      <c r="B464" s="42"/>
      <c r="C464" s="43"/>
      <c r="D464" s="234" t="s">
        <v>181</v>
      </c>
      <c r="E464" s="43"/>
      <c r="F464" s="235" t="s">
        <v>5985</v>
      </c>
      <c r="G464" s="43"/>
      <c r="H464" s="43"/>
      <c r="I464" s="231"/>
      <c r="J464" s="43"/>
      <c r="K464" s="43"/>
      <c r="L464" s="47"/>
      <c r="M464" s="232"/>
      <c r="N464" s="233"/>
      <c r="O464" s="87"/>
      <c r="P464" s="87"/>
      <c r="Q464" s="87"/>
      <c r="R464" s="87"/>
      <c r="S464" s="87"/>
      <c r="T464" s="88"/>
      <c r="U464" s="41"/>
      <c r="V464" s="41"/>
      <c r="W464" s="41"/>
      <c r="X464" s="41"/>
      <c r="Y464" s="41"/>
      <c r="Z464" s="41"/>
      <c r="AA464" s="41"/>
      <c r="AB464" s="41"/>
      <c r="AC464" s="41"/>
      <c r="AD464" s="41"/>
      <c r="AE464" s="41"/>
      <c r="AT464" s="20" t="s">
        <v>181</v>
      </c>
      <c r="AU464" s="20" t="s">
        <v>84</v>
      </c>
    </row>
    <row r="465" s="2" customFormat="1" ht="16.5" customHeight="1">
      <c r="A465" s="41"/>
      <c r="B465" s="42"/>
      <c r="C465" s="216" t="s">
        <v>1076</v>
      </c>
      <c r="D465" s="216" t="s">
        <v>172</v>
      </c>
      <c r="E465" s="217" t="s">
        <v>332</v>
      </c>
      <c r="F465" s="218" t="s">
        <v>333</v>
      </c>
      <c r="G465" s="219" t="s">
        <v>256</v>
      </c>
      <c r="H465" s="220">
        <v>35.033000000000001</v>
      </c>
      <c r="I465" s="221"/>
      <c r="J465" s="222">
        <f>ROUND(I465*H465,2)</f>
        <v>0</v>
      </c>
      <c r="K465" s="218" t="s">
        <v>176</v>
      </c>
      <c r="L465" s="47"/>
      <c r="M465" s="223" t="s">
        <v>19</v>
      </c>
      <c r="N465" s="224" t="s">
        <v>46</v>
      </c>
      <c r="O465" s="87"/>
      <c r="P465" s="225">
        <f>O465*H465</f>
        <v>0</v>
      </c>
      <c r="Q465" s="225">
        <v>0</v>
      </c>
      <c r="R465" s="225">
        <f>Q465*H465</f>
        <v>0</v>
      </c>
      <c r="S465" s="225">
        <v>0</v>
      </c>
      <c r="T465" s="226">
        <f>S465*H465</f>
        <v>0</v>
      </c>
      <c r="U465" s="41"/>
      <c r="V465" s="41"/>
      <c r="W465" s="41"/>
      <c r="X465" s="41"/>
      <c r="Y465" s="41"/>
      <c r="Z465" s="41"/>
      <c r="AA465" s="41"/>
      <c r="AB465" s="41"/>
      <c r="AC465" s="41"/>
      <c r="AD465" s="41"/>
      <c r="AE465" s="41"/>
      <c r="AR465" s="227" t="s">
        <v>177</v>
      </c>
      <c r="AT465" s="227" t="s">
        <v>172</v>
      </c>
      <c r="AU465" s="227" t="s">
        <v>84</v>
      </c>
      <c r="AY465" s="20" t="s">
        <v>170</v>
      </c>
      <c r="BE465" s="228">
        <f>IF(N465="základní",J465,0)</f>
        <v>0</v>
      </c>
      <c r="BF465" s="228">
        <f>IF(N465="snížená",J465,0)</f>
        <v>0</v>
      </c>
      <c r="BG465" s="228">
        <f>IF(N465="zákl. přenesená",J465,0)</f>
        <v>0</v>
      </c>
      <c r="BH465" s="228">
        <f>IF(N465="sníž. přenesená",J465,0)</f>
        <v>0</v>
      </c>
      <c r="BI465" s="228">
        <f>IF(N465="nulová",J465,0)</f>
        <v>0</v>
      </c>
      <c r="BJ465" s="20" t="s">
        <v>82</v>
      </c>
      <c r="BK465" s="228">
        <f>ROUND(I465*H465,2)</f>
        <v>0</v>
      </c>
      <c r="BL465" s="20" t="s">
        <v>177</v>
      </c>
      <c r="BM465" s="227" t="s">
        <v>5986</v>
      </c>
    </row>
    <row r="466" s="2" customFormat="1">
      <c r="A466" s="41"/>
      <c r="B466" s="42"/>
      <c r="C466" s="43"/>
      <c r="D466" s="229" t="s">
        <v>179</v>
      </c>
      <c r="E466" s="43"/>
      <c r="F466" s="230" t="s">
        <v>335</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179</v>
      </c>
      <c r="AU466" s="20" t="s">
        <v>84</v>
      </c>
    </row>
    <row r="467" s="2" customFormat="1">
      <c r="A467" s="41"/>
      <c r="B467" s="42"/>
      <c r="C467" s="43"/>
      <c r="D467" s="234" t="s">
        <v>181</v>
      </c>
      <c r="E467" s="43"/>
      <c r="F467" s="235" t="s">
        <v>336</v>
      </c>
      <c r="G467" s="43"/>
      <c r="H467" s="43"/>
      <c r="I467" s="231"/>
      <c r="J467" s="43"/>
      <c r="K467" s="43"/>
      <c r="L467" s="47"/>
      <c r="M467" s="232"/>
      <c r="N467" s="233"/>
      <c r="O467" s="87"/>
      <c r="P467" s="87"/>
      <c r="Q467" s="87"/>
      <c r="R467" s="87"/>
      <c r="S467" s="87"/>
      <c r="T467" s="88"/>
      <c r="U467" s="41"/>
      <c r="V467" s="41"/>
      <c r="W467" s="41"/>
      <c r="X467" s="41"/>
      <c r="Y467" s="41"/>
      <c r="Z467" s="41"/>
      <c r="AA467" s="41"/>
      <c r="AB467" s="41"/>
      <c r="AC467" s="41"/>
      <c r="AD467" s="41"/>
      <c r="AE467" s="41"/>
      <c r="AT467" s="20" t="s">
        <v>181</v>
      </c>
      <c r="AU467" s="20" t="s">
        <v>84</v>
      </c>
    </row>
    <row r="468" s="2" customFormat="1" ht="16.5" customHeight="1">
      <c r="A468" s="41"/>
      <c r="B468" s="42"/>
      <c r="C468" s="216" t="s">
        <v>1083</v>
      </c>
      <c r="D468" s="216" t="s">
        <v>172</v>
      </c>
      <c r="E468" s="217" t="s">
        <v>338</v>
      </c>
      <c r="F468" s="218" t="s">
        <v>339</v>
      </c>
      <c r="G468" s="219" t="s">
        <v>256</v>
      </c>
      <c r="H468" s="220">
        <v>350.32999999999998</v>
      </c>
      <c r="I468" s="221"/>
      <c r="J468" s="222">
        <f>ROUND(I468*H468,2)</f>
        <v>0</v>
      </c>
      <c r="K468" s="218" t="s">
        <v>176</v>
      </c>
      <c r="L468" s="47"/>
      <c r="M468" s="223" t="s">
        <v>19</v>
      </c>
      <c r="N468" s="224" t="s">
        <v>46</v>
      </c>
      <c r="O468" s="87"/>
      <c r="P468" s="225">
        <f>O468*H468</f>
        <v>0</v>
      </c>
      <c r="Q468" s="225">
        <v>0</v>
      </c>
      <c r="R468" s="225">
        <f>Q468*H468</f>
        <v>0</v>
      </c>
      <c r="S468" s="225">
        <v>0</v>
      </c>
      <c r="T468" s="226">
        <f>S468*H468</f>
        <v>0</v>
      </c>
      <c r="U468" s="41"/>
      <c r="V468" s="41"/>
      <c r="W468" s="41"/>
      <c r="X468" s="41"/>
      <c r="Y468" s="41"/>
      <c r="Z468" s="41"/>
      <c r="AA468" s="41"/>
      <c r="AB468" s="41"/>
      <c r="AC468" s="41"/>
      <c r="AD468" s="41"/>
      <c r="AE468" s="41"/>
      <c r="AR468" s="227" t="s">
        <v>177</v>
      </c>
      <c r="AT468" s="227" t="s">
        <v>172</v>
      </c>
      <c r="AU468" s="227" t="s">
        <v>84</v>
      </c>
      <c r="AY468" s="20" t="s">
        <v>170</v>
      </c>
      <c r="BE468" s="228">
        <f>IF(N468="základní",J468,0)</f>
        <v>0</v>
      </c>
      <c r="BF468" s="228">
        <f>IF(N468="snížená",J468,0)</f>
        <v>0</v>
      </c>
      <c r="BG468" s="228">
        <f>IF(N468="zákl. přenesená",J468,0)</f>
        <v>0</v>
      </c>
      <c r="BH468" s="228">
        <f>IF(N468="sníž. přenesená",J468,0)</f>
        <v>0</v>
      </c>
      <c r="BI468" s="228">
        <f>IF(N468="nulová",J468,0)</f>
        <v>0</v>
      </c>
      <c r="BJ468" s="20" t="s">
        <v>82</v>
      </c>
      <c r="BK468" s="228">
        <f>ROUND(I468*H468,2)</f>
        <v>0</v>
      </c>
      <c r="BL468" s="20" t="s">
        <v>177</v>
      </c>
      <c r="BM468" s="227" t="s">
        <v>5987</v>
      </c>
    </row>
    <row r="469" s="2" customFormat="1">
      <c r="A469" s="41"/>
      <c r="B469" s="42"/>
      <c r="C469" s="43"/>
      <c r="D469" s="229" t="s">
        <v>179</v>
      </c>
      <c r="E469" s="43"/>
      <c r="F469" s="230" t="s">
        <v>341</v>
      </c>
      <c r="G469" s="43"/>
      <c r="H469" s="43"/>
      <c r="I469" s="231"/>
      <c r="J469" s="43"/>
      <c r="K469" s="43"/>
      <c r="L469" s="47"/>
      <c r="M469" s="232"/>
      <c r="N469" s="233"/>
      <c r="O469" s="87"/>
      <c r="P469" s="87"/>
      <c r="Q469" s="87"/>
      <c r="R469" s="87"/>
      <c r="S469" s="87"/>
      <c r="T469" s="88"/>
      <c r="U469" s="41"/>
      <c r="V469" s="41"/>
      <c r="W469" s="41"/>
      <c r="X469" s="41"/>
      <c r="Y469" s="41"/>
      <c r="Z469" s="41"/>
      <c r="AA469" s="41"/>
      <c r="AB469" s="41"/>
      <c r="AC469" s="41"/>
      <c r="AD469" s="41"/>
      <c r="AE469" s="41"/>
      <c r="AT469" s="20" t="s">
        <v>179</v>
      </c>
      <c r="AU469" s="20" t="s">
        <v>84</v>
      </c>
    </row>
    <row r="470" s="2" customFormat="1">
      <c r="A470" s="41"/>
      <c r="B470" s="42"/>
      <c r="C470" s="43"/>
      <c r="D470" s="234" t="s">
        <v>181</v>
      </c>
      <c r="E470" s="43"/>
      <c r="F470" s="235" t="s">
        <v>342</v>
      </c>
      <c r="G470" s="43"/>
      <c r="H470" s="43"/>
      <c r="I470" s="231"/>
      <c r="J470" s="43"/>
      <c r="K470" s="43"/>
      <c r="L470" s="47"/>
      <c r="M470" s="232"/>
      <c r="N470" s="233"/>
      <c r="O470" s="87"/>
      <c r="P470" s="87"/>
      <c r="Q470" s="87"/>
      <c r="R470" s="87"/>
      <c r="S470" s="87"/>
      <c r="T470" s="88"/>
      <c r="U470" s="41"/>
      <c r="V470" s="41"/>
      <c r="W470" s="41"/>
      <c r="X470" s="41"/>
      <c r="Y470" s="41"/>
      <c r="Z470" s="41"/>
      <c r="AA470" s="41"/>
      <c r="AB470" s="41"/>
      <c r="AC470" s="41"/>
      <c r="AD470" s="41"/>
      <c r="AE470" s="41"/>
      <c r="AT470" s="20" t="s">
        <v>181</v>
      </c>
      <c r="AU470" s="20" t="s">
        <v>84</v>
      </c>
    </row>
    <row r="471" s="14" customFormat="1">
      <c r="A471" s="14"/>
      <c r="B471" s="246"/>
      <c r="C471" s="247"/>
      <c r="D471" s="229" t="s">
        <v>183</v>
      </c>
      <c r="E471" s="247"/>
      <c r="F471" s="249" t="s">
        <v>5988</v>
      </c>
      <c r="G471" s="247"/>
      <c r="H471" s="250">
        <v>350.32999999999998</v>
      </c>
      <c r="I471" s="251"/>
      <c r="J471" s="247"/>
      <c r="K471" s="247"/>
      <c r="L471" s="252"/>
      <c r="M471" s="253"/>
      <c r="N471" s="254"/>
      <c r="O471" s="254"/>
      <c r="P471" s="254"/>
      <c r="Q471" s="254"/>
      <c r="R471" s="254"/>
      <c r="S471" s="254"/>
      <c r="T471" s="255"/>
      <c r="U471" s="14"/>
      <c r="V471" s="14"/>
      <c r="W471" s="14"/>
      <c r="X471" s="14"/>
      <c r="Y471" s="14"/>
      <c r="Z471" s="14"/>
      <c r="AA471" s="14"/>
      <c r="AB471" s="14"/>
      <c r="AC471" s="14"/>
      <c r="AD471" s="14"/>
      <c r="AE471" s="14"/>
      <c r="AT471" s="256" t="s">
        <v>183</v>
      </c>
      <c r="AU471" s="256" t="s">
        <v>84</v>
      </c>
      <c r="AV471" s="14" t="s">
        <v>84</v>
      </c>
      <c r="AW471" s="14" t="s">
        <v>4</v>
      </c>
      <c r="AX471" s="14" t="s">
        <v>82</v>
      </c>
      <c r="AY471" s="256" t="s">
        <v>170</v>
      </c>
    </row>
    <row r="472" s="2" customFormat="1" ht="21.75" customHeight="1">
      <c r="A472" s="41"/>
      <c r="B472" s="42"/>
      <c r="C472" s="216" t="s">
        <v>1089</v>
      </c>
      <c r="D472" s="216" t="s">
        <v>172</v>
      </c>
      <c r="E472" s="217" t="s">
        <v>357</v>
      </c>
      <c r="F472" s="218" t="s">
        <v>358</v>
      </c>
      <c r="G472" s="219" t="s">
        <v>256</v>
      </c>
      <c r="H472" s="220">
        <v>5.351</v>
      </c>
      <c r="I472" s="221"/>
      <c r="J472" s="222">
        <f>ROUND(I472*H472,2)</f>
        <v>0</v>
      </c>
      <c r="K472" s="218" t="s">
        <v>176</v>
      </c>
      <c r="L472" s="47"/>
      <c r="M472" s="223" t="s">
        <v>19</v>
      </c>
      <c r="N472" s="224" t="s">
        <v>46</v>
      </c>
      <c r="O472" s="87"/>
      <c r="P472" s="225">
        <f>O472*H472</f>
        <v>0</v>
      </c>
      <c r="Q472" s="225">
        <v>0</v>
      </c>
      <c r="R472" s="225">
        <f>Q472*H472</f>
        <v>0</v>
      </c>
      <c r="S472" s="225">
        <v>0</v>
      </c>
      <c r="T472" s="226">
        <f>S472*H472</f>
        <v>0</v>
      </c>
      <c r="U472" s="41"/>
      <c r="V472" s="41"/>
      <c r="W472" s="41"/>
      <c r="X472" s="41"/>
      <c r="Y472" s="41"/>
      <c r="Z472" s="41"/>
      <c r="AA472" s="41"/>
      <c r="AB472" s="41"/>
      <c r="AC472" s="41"/>
      <c r="AD472" s="41"/>
      <c r="AE472" s="41"/>
      <c r="AR472" s="227" t="s">
        <v>177</v>
      </c>
      <c r="AT472" s="227" t="s">
        <v>172</v>
      </c>
      <c r="AU472" s="227" t="s">
        <v>84</v>
      </c>
      <c r="AY472" s="20" t="s">
        <v>170</v>
      </c>
      <c r="BE472" s="228">
        <f>IF(N472="základní",J472,0)</f>
        <v>0</v>
      </c>
      <c r="BF472" s="228">
        <f>IF(N472="snížená",J472,0)</f>
        <v>0</v>
      </c>
      <c r="BG472" s="228">
        <f>IF(N472="zákl. přenesená",J472,0)</f>
        <v>0</v>
      </c>
      <c r="BH472" s="228">
        <f>IF(N472="sníž. přenesená",J472,0)</f>
        <v>0</v>
      </c>
      <c r="BI472" s="228">
        <f>IF(N472="nulová",J472,0)</f>
        <v>0</v>
      </c>
      <c r="BJ472" s="20" t="s">
        <v>82</v>
      </c>
      <c r="BK472" s="228">
        <f>ROUND(I472*H472,2)</f>
        <v>0</v>
      </c>
      <c r="BL472" s="20" t="s">
        <v>177</v>
      </c>
      <c r="BM472" s="227" t="s">
        <v>5989</v>
      </c>
    </row>
    <row r="473" s="2" customFormat="1">
      <c r="A473" s="41"/>
      <c r="B473" s="42"/>
      <c r="C473" s="43"/>
      <c r="D473" s="229" t="s">
        <v>179</v>
      </c>
      <c r="E473" s="43"/>
      <c r="F473" s="230" t="s">
        <v>360</v>
      </c>
      <c r="G473" s="43"/>
      <c r="H473" s="43"/>
      <c r="I473" s="231"/>
      <c r="J473" s="43"/>
      <c r="K473" s="43"/>
      <c r="L473" s="47"/>
      <c r="M473" s="232"/>
      <c r="N473" s="233"/>
      <c r="O473" s="87"/>
      <c r="P473" s="87"/>
      <c r="Q473" s="87"/>
      <c r="R473" s="87"/>
      <c r="S473" s="87"/>
      <c r="T473" s="88"/>
      <c r="U473" s="41"/>
      <c r="V473" s="41"/>
      <c r="W473" s="41"/>
      <c r="X473" s="41"/>
      <c r="Y473" s="41"/>
      <c r="Z473" s="41"/>
      <c r="AA473" s="41"/>
      <c r="AB473" s="41"/>
      <c r="AC473" s="41"/>
      <c r="AD473" s="41"/>
      <c r="AE473" s="41"/>
      <c r="AT473" s="20" t="s">
        <v>179</v>
      </c>
      <c r="AU473" s="20" t="s">
        <v>84</v>
      </c>
    </row>
    <row r="474" s="2" customFormat="1">
      <c r="A474" s="41"/>
      <c r="B474" s="42"/>
      <c r="C474" s="43"/>
      <c r="D474" s="234" t="s">
        <v>181</v>
      </c>
      <c r="E474" s="43"/>
      <c r="F474" s="235" t="s">
        <v>361</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181</v>
      </c>
      <c r="AU474" s="20" t="s">
        <v>84</v>
      </c>
    </row>
    <row r="475" s="2" customFormat="1" ht="21.75" customHeight="1">
      <c r="A475" s="41"/>
      <c r="B475" s="42"/>
      <c r="C475" s="216" t="s">
        <v>1096</v>
      </c>
      <c r="D475" s="216" t="s">
        <v>172</v>
      </c>
      <c r="E475" s="217" t="s">
        <v>5990</v>
      </c>
      <c r="F475" s="218" t="s">
        <v>5991</v>
      </c>
      <c r="G475" s="219" t="s">
        <v>256</v>
      </c>
      <c r="H475" s="220">
        <v>9.2590000000000003</v>
      </c>
      <c r="I475" s="221"/>
      <c r="J475" s="222">
        <f>ROUND(I475*H475,2)</f>
        <v>0</v>
      </c>
      <c r="K475" s="218" t="s">
        <v>176</v>
      </c>
      <c r="L475" s="47"/>
      <c r="M475" s="223" t="s">
        <v>19</v>
      </c>
      <c r="N475" s="224" t="s">
        <v>46</v>
      </c>
      <c r="O475" s="87"/>
      <c r="P475" s="225">
        <f>O475*H475</f>
        <v>0</v>
      </c>
      <c r="Q475" s="225">
        <v>0</v>
      </c>
      <c r="R475" s="225">
        <f>Q475*H475</f>
        <v>0</v>
      </c>
      <c r="S475" s="225">
        <v>0</v>
      </c>
      <c r="T475" s="226">
        <f>S475*H475</f>
        <v>0</v>
      </c>
      <c r="U475" s="41"/>
      <c r="V475" s="41"/>
      <c r="W475" s="41"/>
      <c r="X475" s="41"/>
      <c r="Y475" s="41"/>
      <c r="Z475" s="41"/>
      <c r="AA475" s="41"/>
      <c r="AB475" s="41"/>
      <c r="AC475" s="41"/>
      <c r="AD475" s="41"/>
      <c r="AE475" s="41"/>
      <c r="AR475" s="227" t="s">
        <v>177</v>
      </c>
      <c r="AT475" s="227" t="s">
        <v>172</v>
      </c>
      <c r="AU475" s="227" t="s">
        <v>84</v>
      </c>
      <c r="AY475" s="20" t="s">
        <v>170</v>
      </c>
      <c r="BE475" s="228">
        <f>IF(N475="základní",J475,0)</f>
        <v>0</v>
      </c>
      <c r="BF475" s="228">
        <f>IF(N475="snížená",J475,0)</f>
        <v>0</v>
      </c>
      <c r="BG475" s="228">
        <f>IF(N475="zákl. přenesená",J475,0)</f>
        <v>0</v>
      </c>
      <c r="BH475" s="228">
        <f>IF(N475="sníž. přenesená",J475,0)</f>
        <v>0</v>
      </c>
      <c r="BI475" s="228">
        <f>IF(N475="nulová",J475,0)</f>
        <v>0</v>
      </c>
      <c r="BJ475" s="20" t="s">
        <v>82</v>
      </c>
      <c r="BK475" s="228">
        <f>ROUND(I475*H475,2)</f>
        <v>0</v>
      </c>
      <c r="BL475" s="20" t="s">
        <v>177</v>
      </c>
      <c r="BM475" s="227" t="s">
        <v>5992</v>
      </c>
    </row>
    <row r="476" s="2" customFormat="1">
      <c r="A476" s="41"/>
      <c r="B476" s="42"/>
      <c r="C476" s="43"/>
      <c r="D476" s="229" t="s">
        <v>179</v>
      </c>
      <c r="E476" s="43"/>
      <c r="F476" s="230" t="s">
        <v>5993</v>
      </c>
      <c r="G476" s="43"/>
      <c r="H476" s="43"/>
      <c r="I476" s="231"/>
      <c r="J476" s="43"/>
      <c r="K476" s="43"/>
      <c r="L476" s="47"/>
      <c r="M476" s="232"/>
      <c r="N476" s="233"/>
      <c r="O476" s="87"/>
      <c r="P476" s="87"/>
      <c r="Q476" s="87"/>
      <c r="R476" s="87"/>
      <c r="S476" s="87"/>
      <c r="T476" s="88"/>
      <c r="U476" s="41"/>
      <c r="V476" s="41"/>
      <c r="W476" s="41"/>
      <c r="X476" s="41"/>
      <c r="Y476" s="41"/>
      <c r="Z476" s="41"/>
      <c r="AA476" s="41"/>
      <c r="AB476" s="41"/>
      <c r="AC476" s="41"/>
      <c r="AD476" s="41"/>
      <c r="AE476" s="41"/>
      <c r="AT476" s="20" t="s">
        <v>179</v>
      </c>
      <c r="AU476" s="20" t="s">
        <v>84</v>
      </c>
    </row>
    <row r="477" s="2" customFormat="1">
      <c r="A477" s="41"/>
      <c r="B477" s="42"/>
      <c r="C477" s="43"/>
      <c r="D477" s="234" t="s">
        <v>181</v>
      </c>
      <c r="E477" s="43"/>
      <c r="F477" s="235" t="s">
        <v>5994</v>
      </c>
      <c r="G477" s="43"/>
      <c r="H477" s="43"/>
      <c r="I477" s="231"/>
      <c r="J477" s="43"/>
      <c r="K477" s="43"/>
      <c r="L477" s="47"/>
      <c r="M477" s="232"/>
      <c r="N477" s="233"/>
      <c r="O477" s="87"/>
      <c r="P477" s="87"/>
      <c r="Q477" s="87"/>
      <c r="R477" s="87"/>
      <c r="S477" s="87"/>
      <c r="T477" s="88"/>
      <c r="U477" s="41"/>
      <c r="V477" s="41"/>
      <c r="W477" s="41"/>
      <c r="X477" s="41"/>
      <c r="Y477" s="41"/>
      <c r="Z477" s="41"/>
      <c r="AA477" s="41"/>
      <c r="AB477" s="41"/>
      <c r="AC477" s="41"/>
      <c r="AD477" s="41"/>
      <c r="AE477" s="41"/>
      <c r="AT477" s="20" t="s">
        <v>181</v>
      </c>
      <c r="AU477" s="20" t="s">
        <v>84</v>
      </c>
    </row>
    <row r="478" s="2" customFormat="1" ht="16.5" customHeight="1">
      <c r="A478" s="41"/>
      <c r="B478" s="42"/>
      <c r="C478" s="216" t="s">
        <v>1110</v>
      </c>
      <c r="D478" s="216" t="s">
        <v>172</v>
      </c>
      <c r="E478" s="217" t="s">
        <v>5995</v>
      </c>
      <c r="F478" s="218" t="s">
        <v>5996</v>
      </c>
      <c r="G478" s="219" t="s">
        <v>256</v>
      </c>
      <c r="H478" s="220">
        <v>13.622</v>
      </c>
      <c r="I478" s="221"/>
      <c r="J478" s="222">
        <f>ROUND(I478*H478,2)</f>
        <v>0</v>
      </c>
      <c r="K478" s="218" t="s">
        <v>176</v>
      </c>
      <c r="L478" s="47"/>
      <c r="M478" s="223" t="s">
        <v>19</v>
      </c>
      <c r="N478" s="224" t="s">
        <v>46</v>
      </c>
      <c r="O478" s="87"/>
      <c r="P478" s="225">
        <f>O478*H478</f>
        <v>0</v>
      </c>
      <c r="Q478" s="225">
        <v>0</v>
      </c>
      <c r="R478" s="225">
        <f>Q478*H478</f>
        <v>0</v>
      </c>
      <c r="S478" s="225">
        <v>0</v>
      </c>
      <c r="T478" s="226">
        <f>S478*H478</f>
        <v>0</v>
      </c>
      <c r="U478" s="41"/>
      <c r="V478" s="41"/>
      <c r="W478" s="41"/>
      <c r="X478" s="41"/>
      <c r="Y478" s="41"/>
      <c r="Z478" s="41"/>
      <c r="AA478" s="41"/>
      <c r="AB478" s="41"/>
      <c r="AC478" s="41"/>
      <c r="AD478" s="41"/>
      <c r="AE478" s="41"/>
      <c r="AR478" s="227" t="s">
        <v>177</v>
      </c>
      <c r="AT478" s="227" t="s">
        <v>172</v>
      </c>
      <c r="AU478" s="227" t="s">
        <v>84</v>
      </c>
      <c r="AY478" s="20" t="s">
        <v>170</v>
      </c>
      <c r="BE478" s="228">
        <f>IF(N478="základní",J478,0)</f>
        <v>0</v>
      </c>
      <c r="BF478" s="228">
        <f>IF(N478="snížená",J478,0)</f>
        <v>0</v>
      </c>
      <c r="BG478" s="228">
        <f>IF(N478="zákl. přenesená",J478,0)</f>
        <v>0</v>
      </c>
      <c r="BH478" s="228">
        <f>IF(N478="sníž. přenesená",J478,0)</f>
        <v>0</v>
      </c>
      <c r="BI478" s="228">
        <f>IF(N478="nulová",J478,0)</f>
        <v>0</v>
      </c>
      <c r="BJ478" s="20" t="s">
        <v>82</v>
      </c>
      <c r="BK478" s="228">
        <f>ROUND(I478*H478,2)</f>
        <v>0</v>
      </c>
      <c r="BL478" s="20" t="s">
        <v>177</v>
      </c>
      <c r="BM478" s="227" t="s">
        <v>5997</v>
      </c>
    </row>
    <row r="479" s="2" customFormat="1">
      <c r="A479" s="41"/>
      <c r="B479" s="42"/>
      <c r="C479" s="43"/>
      <c r="D479" s="229" t="s">
        <v>179</v>
      </c>
      <c r="E479" s="43"/>
      <c r="F479" s="230" t="s">
        <v>5998</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179</v>
      </c>
      <c r="AU479" s="20" t="s">
        <v>84</v>
      </c>
    </row>
    <row r="480" s="2" customFormat="1">
      <c r="A480" s="41"/>
      <c r="B480" s="42"/>
      <c r="C480" s="43"/>
      <c r="D480" s="234" t="s">
        <v>181</v>
      </c>
      <c r="E480" s="43"/>
      <c r="F480" s="235" t="s">
        <v>5999</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181</v>
      </c>
      <c r="AU480" s="20" t="s">
        <v>84</v>
      </c>
    </row>
    <row r="481" s="2" customFormat="1" ht="21.75" customHeight="1">
      <c r="A481" s="41"/>
      <c r="B481" s="42"/>
      <c r="C481" s="216" t="s">
        <v>1117</v>
      </c>
      <c r="D481" s="216" t="s">
        <v>172</v>
      </c>
      <c r="E481" s="217" t="s">
        <v>6000</v>
      </c>
      <c r="F481" s="218" t="s">
        <v>6001</v>
      </c>
      <c r="G481" s="219" t="s">
        <v>256</v>
      </c>
      <c r="H481" s="220">
        <v>4.0389999999999997</v>
      </c>
      <c r="I481" s="221"/>
      <c r="J481" s="222">
        <f>ROUND(I481*H481,2)</f>
        <v>0</v>
      </c>
      <c r="K481" s="218" t="s">
        <v>176</v>
      </c>
      <c r="L481" s="47"/>
      <c r="M481" s="223" t="s">
        <v>19</v>
      </c>
      <c r="N481" s="224" t="s">
        <v>46</v>
      </c>
      <c r="O481" s="87"/>
      <c r="P481" s="225">
        <f>O481*H481</f>
        <v>0</v>
      </c>
      <c r="Q481" s="225">
        <v>0</v>
      </c>
      <c r="R481" s="225">
        <f>Q481*H481</f>
        <v>0</v>
      </c>
      <c r="S481" s="225">
        <v>0</v>
      </c>
      <c r="T481" s="226">
        <f>S481*H481</f>
        <v>0</v>
      </c>
      <c r="U481" s="41"/>
      <c r="V481" s="41"/>
      <c r="W481" s="41"/>
      <c r="X481" s="41"/>
      <c r="Y481" s="41"/>
      <c r="Z481" s="41"/>
      <c r="AA481" s="41"/>
      <c r="AB481" s="41"/>
      <c r="AC481" s="41"/>
      <c r="AD481" s="41"/>
      <c r="AE481" s="41"/>
      <c r="AR481" s="227" t="s">
        <v>177</v>
      </c>
      <c r="AT481" s="227" t="s">
        <v>172</v>
      </c>
      <c r="AU481" s="227" t="s">
        <v>84</v>
      </c>
      <c r="AY481" s="20" t="s">
        <v>170</v>
      </c>
      <c r="BE481" s="228">
        <f>IF(N481="základní",J481,0)</f>
        <v>0</v>
      </c>
      <c r="BF481" s="228">
        <f>IF(N481="snížená",J481,0)</f>
        <v>0</v>
      </c>
      <c r="BG481" s="228">
        <f>IF(N481="zákl. přenesená",J481,0)</f>
        <v>0</v>
      </c>
      <c r="BH481" s="228">
        <f>IF(N481="sníž. přenesená",J481,0)</f>
        <v>0</v>
      </c>
      <c r="BI481" s="228">
        <f>IF(N481="nulová",J481,0)</f>
        <v>0</v>
      </c>
      <c r="BJ481" s="20" t="s">
        <v>82</v>
      </c>
      <c r="BK481" s="228">
        <f>ROUND(I481*H481,2)</f>
        <v>0</v>
      </c>
      <c r="BL481" s="20" t="s">
        <v>177</v>
      </c>
      <c r="BM481" s="227" t="s">
        <v>6002</v>
      </c>
    </row>
    <row r="482" s="2" customFormat="1">
      <c r="A482" s="41"/>
      <c r="B482" s="42"/>
      <c r="C482" s="43"/>
      <c r="D482" s="229" t="s">
        <v>179</v>
      </c>
      <c r="E482" s="43"/>
      <c r="F482" s="230" t="s">
        <v>6003</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179</v>
      </c>
      <c r="AU482" s="20" t="s">
        <v>84</v>
      </c>
    </row>
    <row r="483" s="2" customFormat="1">
      <c r="A483" s="41"/>
      <c r="B483" s="42"/>
      <c r="C483" s="43"/>
      <c r="D483" s="234" t="s">
        <v>181</v>
      </c>
      <c r="E483" s="43"/>
      <c r="F483" s="235" t="s">
        <v>6004</v>
      </c>
      <c r="G483" s="43"/>
      <c r="H483" s="43"/>
      <c r="I483" s="231"/>
      <c r="J483" s="43"/>
      <c r="K483" s="43"/>
      <c r="L483" s="47"/>
      <c r="M483" s="232"/>
      <c r="N483" s="233"/>
      <c r="O483" s="87"/>
      <c r="P483" s="87"/>
      <c r="Q483" s="87"/>
      <c r="R483" s="87"/>
      <c r="S483" s="87"/>
      <c r="T483" s="88"/>
      <c r="U483" s="41"/>
      <c r="V483" s="41"/>
      <c r="W483" s="41"/>
      <c r="X483" s="41"/>
      <c r="Y483" s="41"/>
      <c r="Z483" s="41"/>
      <c r="AA483" s="41"/>
      <c r="AB483" s="41"/>
      <c r="AC483" s="41"/>
      <c r="AD483" s="41"/>
      <c r="AE483" s="41"/>
      <c r="AT483" s="20" t="s">
        <v>181</v>
      </c>
      <c r="AU483" s="20" t="s">
        <v>84</v>
      </c>
    </row>
    <row r="484" s="12" customFormat="1" ht="22.8" customHeight="1">
      <c r="A484" s="12"/>
      <c r="B484" s="200"/>
      <c r="C484" s="201"/>
      <c r="D484" s="202" t="s">
        <v>74</v>
      </c>
      <c r="E484" s="214" t="s">
        <v>375</v>
      </c>
      <c r="F484" s="214" t="s">
        <v>376</v>
      </c>
      <c r="G484" s="201"/>
      <c r="H484" s="201"/>
      <c r="I484" s="204"/>
      <c r="J484" s="215">
        <f>BK484</f>
        <v>0</v>
      </c>
      <c r="K484" s="201"/>
      <c r="L484" s="206"/>
      <c r="M484" s="207"/>
      <c r="N484" s="208"/>
      <c r="O484" s="208"/>
      <c r="P484" s="209">
        <f>SUM(P485:P487)</f>
        <v>0</v>
      </c>
      <c r="Q484" s="208"/>
      <c r="R484" s="209">
        <f>SUM(R485:R487)</f>
        <v>0</v>
      </c>
      <c r="S484" s="208"/>
      <c r="T484" s="210">
        <f>SUM(T485:T487)</f>
        <v>0</v>
      </c>
      <c r="U484" s="12"/>
      <c r="V484" s="12"/>
      <c r="W484" s="12"/>
      <c r="X484" s="12"/>
      <c r="Y484" s="12"/>
      <c r="Z484" s="12"/>
      <c r="AA484" s="12"/>
      <c r="AB484" s="12"/>
      <c r="AC484" s="12"/>
      <c r="AD484" s="12"/>
      <c r="AE484" s="12"/>
      <c r="AR484" s="211" t="s">
        <v>82</v>
      </c>
      <c r="AT484" s="212" t="s">
        <v>74</v>
      </c>
      <c r="AU484" s="212" t="s">
        <v>82</v>
      </c>
      <c r="AY484" s="211" t="s">
        <v>170</v>
      </c>
      <c r="BK484" s="213">
        <f>SUM(BK485:BK487)</f>
        <v>0</v>
      </c>
    </row>
    <row r="485" s="2" customFormat="1" ht="16.5" customHeight="1">
      <c r="A485" s="41"/>
      <c r="B485" s="42"/>
      <c r="C485" s="216" t="s">
        <v>1128</v>
      </c>
      <c r="D485" s="216" t="s">
        <v>172</v>
      </c>
      <c r="E485" s="217" t="s">
        <v>6005</v>
      </c>
      <c r="F485" s="218" t="s">
        <v>6006</v>
      </c>
      <c r="G485" s="219" t="s">
        <v>256</v>
      </c>
      <c r="H485" s="220">
        <v>33.529000000000003</v>
      </c>
      <c r="I485" s="221"/>
      <c r="J485" s="222">
        <f>ROUND(I485*H485,2)</f>
        <v>0</v>
      </c>
      <c r="K485" s="218" t="s">
        <v>176</v>
      </c>
      <c r="L485" s="47"/>
      <c r="M485" s="223" t="s">
        <v>19</v>
      </c>
      <c r="N485" s="224" t="s">
        <v>46</v>
      </c>
      <c r="O485" s="87"/>
      <c r="P485" s="225">
        <f>O485*H485</f>
        <v>0</v>
      </c>
      <c r="Q485" s="225">
        <v>0</v>
      </c>
      <c r="R485" s="225">
        <f>Q485*H485</f>
        <v>0</v>
      </c>
      <c r="S485" s="225">
        <v>0</v>
      </c>
      <c r="T485" s="226">
        <f>S485*H485</f>
        <v>0</v>
      </c>
      <c r="U485" s="41"/>
      <c r="V485" s="41"/>
      <c r="W485" s="41"/>
      <c r="X485" s="41"/>
      <c r="Y485" s="41"/>
      <c r="Z485" s="41"/>
      <c r="AA485" s="41"/>
      <c r="AB485" s="41"/>
      <c r="AC485" s="41"/>
      <c r="AD485" s="41"/>
      <c r="AE485" s="41"/>
      <c r="AR485" s="227" t="s">
        <v>177</v>
      </c>
      <c r="AT485" s="227" t="s">
        <v>172</v>
      </c>
      <c r="AU485" s="227" t="s">
        <v>84</v>
      </c>
      <c r="AY485" s="20" t="s">
        <v>170</v>
      </c>
      <c r="BE485" s="228">
        <f>IF(N485="základní",J485,0)</f>
        <v>0</v>
      </c>
      <c r="BF485" s="228">
        <f>IF(N485="snížená",J485,0)</f>
        <v>0</v>
      </c>
      <c r="BG485" s="228">
        <f>IF(N485="zákl. přenesená",J485,0)</f>
        <v>0</v>
      </c>
      <c r="BH485" s="228">
        <f>IF(N485="sníž. přenesená",J485,0)</f>
        <v>0</v>
      </c>
      <c r="BI485" s="228">
        <f>IF(N485="nulová",J485,0)</f>
        <v>0</v>
      </c>
      <c r="BJ485" s="20" t="s">
        <v>82</v>
      </c>
      <c r="BK485" s="228">
        <f>ROUND(I485*H485,2)</f>
        <v>0</v>
      </c>
      <c r="BL485" s="20" t="s">
        <v>177</v>
      </c>
      <c r="BM485" s="227" t="s">
        <v>6007</v>
      </c>
    </row>
    <row r="486" s="2" customFormat="1">
      <c r="A486" s="41"/>
      <c r="B486" s="42"/>
      <c r="C486" s="43"/>
      <c r="D486" s="229" t="s">
        <v>179</v>
      </c>
      <c r="E486" s="43"/>
      <c r="F486" s="230" t="s">
        <v>6008</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179</v>
      </c>
      <c r="AU486" s="20" t="s">
        <v>84</v>
      </c>
    </row>
    <row r="487" s="2" customFormat="1">
      <c r="A487" s="41"/>
      <c r="B487" s="42"/>
      <c r="C487" s="43"/>
      <c r="D487" s="234" t="s">
        <v>181</v>
      </c>
      <c r="E487" s="43"/>
      <c r="F487" s="235" t="s">
        <v>6009</v>
      </c>
      <c r="G487" s="43"/>
      <c r="H487" s="43"/>
      <c r="I487" s="231"/>
      <c r="J487" s="43"/>
      <c r="K487" s="43"/>
      <c r="L487" s="47"/>
      <c r="M487" s="269"/>
      <c r="N487" s="270"/>
      <c r="O487" s="271"/>
      <c r="P487" s="271"/>
      <c r="Q487" s="271"/>
      <c r="R487" s="271"/>
      <c r="S487" s="271"/>
      <c r="T487" s="272"/>
      <c r="U487" s="41"/>
      <c r="V487" s="41"/>
      <c r="W487" s="41"/>
      <c r="X487" s="41"/>
      <c r="Y487" s="41"/>
      <c r="Z487" s="41"/>
      <c r="AA487" s="41"/>
      <c r="AB487" s="41"/>
      <c r="AC487" s="41"/>
      <c r="AD487" s="41"/>
      <c r="AE487" s="41"/>
      <c r="AT487" s="20" t="s">
        <v>181</v>
      </c>
      <c r="AU487" s="20" t="s">
        <v>84</v>
      </c>
    </row>
    <row r="488" s="2" customFormat="1" ht="6.96" customHeight="1">
      <c r="A488" s="41"/>
      <c r="B488" s="62"/>
      <c r="C488" s="63"/>
      <c r="D488" s="63"/>
      <c r="E488" s="63"/>
      <c r="F488" s="63"/>
      <c r="G488" s="63"/>
      <c r="H488" s="63"/>
      <c r="I488" s="63"/>
      <c r="J488" s="63"/>
      <c r="K488" s="63"/>
      <c r="L488" s="47"/>
      <c r="M488" s="41"/>
      <c r="O488" s="41"/>
      <c r="P488" s="41"/>
      <c r="Q488" s="41"/>
      <c r="R488" s="41"/>
      <c r="S488" s="41"/>
      <c r="T488" s="41"/>
      <c r="U488" s="41"/>
      <c r="V488" s="41"/>
      <c r="W488" s="41"/>
      <c r="X488" s="41"/>
      <c r="Y488" s="41"/>
      <c r="Z488" s="41"/>
      <c r="AA488" s="41"/>
      <c r="AB488" s="41"/>
      <c r="AC488" s="41"/>
      <c r="AD488" s="41"/>
      <c r="AE488" s="41"/>
    </row>
  </sheetData>
  <sheetProtection sheet="1" autoFilter="0" formatColumns="0" formatRows="0" objects="1" scenarios="1" spinCount="100000" saltValue="eJGXGtQFI3BJWgJ5zzcpaAoxpdxc4CnnfcR0X5Un88Q9T1tvnVbgEMWAjQScp7+7+pf8D/VbZlSJGdWWXoiSRw==" hashValue="wPr+1IDPGz/G/R2rAWeGYtr1k2CGi+0gv5m4Eo0fY9v+V2Og5fsVcM9o5F/RXwpb0WacB58MEodwdnKZw0TpOQ==" algorithmName="SHA-512" password="CBFB"/>
  <autoFilter ref="C92:K487"/>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8" r:id="rId1" display="https://podminky.urs.cz/item/CS_URS_2025_02/113106196"/>
    <hyperlink ref="F102" r:id="rId2" display="https://podminky.urs.cz/item/CS_URS_2025_02/113107323"/>
    <hyperlink ref="F106" r:id="rId3" display="https://podminky.urs.cz/item/CS_URS_2025_02/113107324"/>
    <hyperlink ref="F110" r:id="rId4" display="https://podminky.urs.cz/item/CS_URS_2025_02/113154522"/>
    <hyperlink ref="F114" r:id="rId5" display="https://podminky.urs.cz/item/CS_URS_2025_02/113154528"/>
    <hyperlink ref="F118" r:id="rId6" display="https://podminky.urs.cz/item/CS_URS_2025_02/113202111"/>
    <hyperlink ref="F122" r:id="rId7" display="https://podminky.urs.cz/item/CS_URS_2025_02/121151103"/>
    <hyperlink ref="F126" r:id="rId8" display="https://podminky.urs.cz/item/CS_URS_2025_02/132212221"/>
    <hyperlink ref="F134" r:id="rId9" display="https://podminky.urs.cz/item/CS_URS_2025_02/132251252"/>
    <hyperlink ref="F143" r:id="rId10" display="https://podminky.urs.cz/item/CS_URS_2025_02/132251254"/>
    <hyperlink ref="F152" r:id="rId11" display="https://podminky.urs.cz/item/CS_URS_2025_02/133212821"/>
    <hyperlink ref="F158" r:id="rId12" display="https://podminky.urs.cz/item/CS_URS_2025_02/133254101"/>
    <hyperlink ref="F168" r:id="rId13" display="https://podminky.urs.cz/item/CS_URS_2025_02/139001101"/>
    <hyperlink ref="F174" r:id="rId14" display="https://podminky.urs.cz/item/CS_URS_2025_02/151811142"/>
    <hyperlink ref="F183" r:id="rId15" display="https://podminky.urs.cz/item/CS_URS_2025_02/151811242"/>
    <hyperlink ref="F186" r:id="rId16" display="https://podminky.urs.cz/item/CS_URS_2025_02/161151103"/>
    <hyperlink ref="F195" r:id="rId17" display="https://podminky.urs.cz/item/CS_URS_2025_02/162751117"/>
    <hyperlink ref="F201" r:id="rId18" display="https://podminky.urs.cz/item/CS_URS_2025_02/162751119"/>
    <hyperlink ref="F205" r:id="rId19" display="https://podminky.urs.cz/item/CS_URS_2025_02/167151101"/>
    <hyperlink ref="F209" r:id="rId20" display="https://podminky.urs.cz/item/CS_URS_2025_02/171201231"/>
    <hyperlink ref="F213" r:id="rId21" display="https://podminky.urs.cz/item/CS_URS_2025_02/171251201"/>
    <hyperlink ref="F217" r:id="rId22" display="https://podminky.urs.cz/item/CS_URS_2025_02/174111109"/>
    <hyperlink ref="F220" r:id="rId23" display="https://podminky.urs.cz/item/CS_URS_2025_02/174151101"/>
    <hyperlink ref="F235" r:id="rId24" display="https://podminky.urs.cz/item/CS_URS_2025_02/181111121"/>
    <hyperlink ref="F238" r:id="rId25" display="https://podminky.urs.cz/item/CS_URS_2025_02/181311103"/>
    <hyperlink ref="F241" r:id="rId26" display="https://podminky.urs.cz/item/CS_URS_2025_02/181411141"/>
    <hyperlink ref="F249" r:id="rId27" display="https://podminky.urs.cz/item/CS_URS_2025_02/182303111"/>
    <hyperlink ref="F256" r:id="rId28" display="https://podminky.urs.cz/item/CS_URS_2025_02/451579877"/>
    <hyperlink ref="F261" r:id="rId29" display="https://podminky.urs.cz/item/CS_URS_2025_02/452112112"/>
    <hyperlink ref="F274" r:id="rId30" display="https://podminky.urs.cz/item/CS_URS_2025_02/452312131"/>
    <hyperlink ref="F281" r:id="rId31" display="https://podminky.urs.cz/item/CS_URS_2025_02/564851011"/>
    <hyperlink ref="F286" r:id="rId32" display="https://podminky.urs.cz/item/CS_URS_2025_02/564851014"/>
    <hyperlink ref="F292" r:id="rId33" display="https://podminky.urs.cz/item/CS_URS_2025_02/565145111"/>
    <hyperlink ref="F296" r:id="rId34" display="https://podminky.urs.cz/item/CS_URS_2025_02/573111112"/>
    <hyperlink ref="F300" r:id="rId35" display="https://podminky.urs.cz/item/CS_URS_2025_02/573231106"/>
    <hyperlink ref="F304" r:id="rId36" display="https://podminky.urs.cz/item/CS_URS_2025_02/577134111"/>
    <hyperlink ref="F308" r:id="rId37" display="https://podminky.urs.cz/item/CS_URS_2025_02/593532111"/>
    <hyperlink ref="F320" r:id="rId38" display="https://podminky.urs.cz/item/CS_URS_2025_02/831392121"/>
    <hyperlink ref="F329" r:id="rId39" display="https://podminky.urs.cz/item/CS_URS_2025_02/837391221"/>
    <hyperlink ref="F334" r:id="rId40" display="https://podminky.urs.cz/item/CS_URS_2025_02/894102211"/>
    <hyperlink ref="F341" r:id="rId41" display="https://podminky.urs.cz/item/CS_URS_2025_02/894104111"/>
    <hyperlink ref="F348" r:id="rId42" display="https://podminky.urs.cz/item/CS_URS_2025_02/894105111"/>
    <hyperlink ref="F355" r:id="rId43" display="https://podminky.urs.cz/item/CS_URS_2025_02/894201131"/>
    <hyperlink ref="F362" r:id="rId44" display="https://podminky.urs.cz/item/CS_URS_2025_02/894410201"/>
    <hyperlink ref="F368" r:id="rId45" display="https://podminky.urs.cz/item/CS_URS_2025_02/894410211"/>
    <hyperlink ref="F376" r:id="rId46" display="https://podminky.urs.cz/item/CS_URS_2025_02/894410212"/>
    <hyperlink ref="F385" r:id="rId47" display="https://podminky.urs.cz/item/CS_URS_2025_02/894410213"/>
    <hyperlink ref="F400" r:id="rId48" display="https://podminky.urs.cz/item/CS_URS_2025_02/894410232"/>
    <hyperlink ref="F409" r:id="rId49" display="https://podminky.urs.cz/item/CS_URS_2025_02/899104112"/>
    <hyperlink ref="F418" r:id="rId50" display="https://podminky.urs.cz/item/CS_URS_2025_02/899623141"/>
    <hyperlink ref="F424" r:id="rId51" display="https://podminky.urs.cz/item/CS_URS_2025_02/899722111"/>
    <hyperlink ref="F432" r:id="rId52" display="https://podminky.urs.cz/item/CS_URS_2025_02/916241213"/>
    <hyperlink ref="F439" r:id="rId53" display="https://podminky.urs.cz/item/CS_URS_2025_02/919112111"/>
    <hyperlink ref="F443" r:id="rId54" display="https://podminky.urs.cz/item/CS_URS_2025_02/919112222"/>
    <hyperlink ref="F447" r:id="rId55" display="https://podminky.urs.cz/item/CS_URS_2025_02/919122121"/>
    <hyperlink ref="F451" r:id="rId56" display="https://podminky.urs.cz/item/CS_URS_2025_02/919735111"/>
    <hyperlink ref="F455" r:id="rId57" display="https://podminky.urs.cz/item/CS_URS_2025_02/919735112"/>
    <hyperlink ref="F459" r:id="rId58" display="https://podminky.urs.cz/item/CS_URS_2025_02/961055111"/>
    <hyperlink ref="F464" r:id="rId59" display="https://podminky.urs.cz/item/CS_URS_2025_02/997221141"/>
    <hyperlink ref="F467" r:id="rId60" display="https://podminky.urs.cz/item/CS_URS_2025_02/997221551"/>
    <hyperlink ref="F470" r:id="rId61" display="https://podminky.urs.cz/item/CS_URS_2025_02/997221559"/>
    <hyperlink ref="F474" r:id="rId62" display="https://podminky.urs.cz/item/CS_URS_2025_02/997221615"/>
    <hyperlink ref="F477" r:id="rId63" display="https://podminky.urs.cz/item/CS_URS_2025_02/997221625"/>
    <hyperlink ref="F480" r:id="rId64" display="https://podminky.urs.cz/item/CS_URS_2025_02/997221655"/>
    <hyperlink ref="F483" r:id="rId65" display="https://podminky.urs.cz/item/CS_URS_2025_02/997013847"/>
    <hyperlink ref="F487" r:id="rId66" display="https://podminky.urs.cz/item/CS_URS_2025_02/998275101"/>
  </hyperlinks>
  <pageMargins left="0.39375" right="0.39375" top="0.39375" bottom="0.39375" header="0" footer="0"/>
  <pageSetup paperSize="9" orientation="landscape" blackAndWhite="1" fitToHeight="100"/>
  <headerFooter>
    <oddFooter>&amp;CStrana &amp;P z &amp;N</oddFooter>
  </headerFooter>
  <drawing r:id="rId67"/>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123</v>
      </c>
      <c r="AZ2" s="296" t="s">
        <v>5567</v>
      </c>
      <c r="BA2" s="296" t="s">
        <v>6010</v>
      </c>
      <c r="BB2" s="296" t="s">
        <v>219</v>
      </c>
      <c r="BC2" s="296" t="s">
        <v>6011</v>
      </c>
      <c r="BD2" s="296" t="s">
        <v>84</v>
      </c>
    </row>
    <row r="3" s="1" customFormat="1" ht="6.96" customHeight="1">
      <c r="B3" s="142"/>
      <c r="C3" s="143"/>
      <c r="D3" s="143"/>
      <c r="E3" s="143"/>
      <c r="F3" s="143"/>
      <c r="G3" s="143"/>
      <c r="H3" s="143"/>
      <c r="I3" s="143"/>
      <c r="J3" s="143"/>
      <c r="K3" s="143"/>
      <c r="L3" s="23"/>
      <c r="AT3" s="20" t="s">
        <v>84</v>
      </c>
      <c r="AZ3" s="296" t="s">
        <v>5573</v>
      </c>
      <c r="BA3" s="296" t="s">
        <v>5574</v>
      </c>
      <c r="BB3" s="296" t="s">
        <v>219</v>
      </c>
      <c r="BC3" s="296" t="s">
        <v>6012</v>
      </c>
      <c r="BD3" s="296" t="s">
        <v>84</v>
      </c>
    </row>
    <row r="4" s="1" customFormat="1" ht="24.96" customHeight="1">
      <c r="B4" s="23"/>
      <c r="D4" s="144" t="s">
        <v>139</v>
      </c>
      <c r="L4" s="23"/>
      <c r="M4" s="145" t="s">
        <v>10</v>
      </c>
      <c r="AT4" s="20" t="s">
        <v>4</v>
      </c>
      <c r="AZ4" s="296" t="s">
        <v>5576</v>
      </c>
      <c r="BA4" s="296" t="s">
        <v>5577</v>
      </c>
      <c r="BB4" s="296" t="s">
        <v>219</v>
      </c>
      <c r="BC4" s="296" t="s">
        <v>6013</v>
      </c>
      <c r="BD4" s="296" t="s">
        <v>84</v>
      </c>
    </row>
    <row r="5" s="1" customFormat="1" ht="6.96" customHeight="1">
      <c r="B5" s="23"/>
      <c r="L5" s="23"/>
      <c r="AZ5" s="296" t="s">
        <v>5564</v>
      </c>
      <c r="BA5" s="296" t="s">
        <v>5565</v>
      </c>
      <c r="BB5" s="296" t="s">
        <v>219</v>
      </c>
      <c r="BC5" s="296" t="s">
        <v>370</v>
      </c>
      <c r="BD5" s="296" t="s">
        <v>84</v>
      </c>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6014</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ROUND(J92,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ROUND((SUM(BE92:BE343)),  2)</f>
        <v>0</v>
      </c>
      <c r="G35" s="41"/>
      <c r="H35" s="41"/>
      <c r="I35" s="161">
        <v>0.20999999999999999</v>
      </c>
      <c r="J35" s="160">
        <f>ROUND(((SUM(BE92:BE343))*I35),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ROUND((SUM(BF92:BF343)),  2)</f>
        <v>0</v>
      </c>
      <c r="G36" s="41"/>
      <c r="H36" s="41"/>
      <c r="I36" s="161">
        <v>0.12</v>
      </c>
      <c r="J36" s="160">
        <f>ROUND(((SUM(BF92:BF343))*I36),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ROUND((SUM(BG92:BG343)),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ROUND((SUM(BH92:BH343)),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ROUND((SUM(BI92:BI343)),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08 - Kanalizační přípojka</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J92</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J94</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388</v>
      </c>
      <c r="E66" s="186"/>
      <c r="F66" s="186"/>
      <c r="G66" s="186"/>
      <c r="H66" s="186"/>
      <c r="I66" s="186"/>
      <c r="J66" s="187">
        <f>J182</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151</v>
      </c>
      <c r="E67" s="186"/>
      <c r="F67" s="186"/>
      <c r="G67" s="186"/>
      <c r="H67" s="186"/>
      <c r="I67" s="186"/>
      <c r="J67" s="187">
        <f>J199</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154</v>
      </c>
      <c r="E68" s="186"/>
      <c r="F68" s="186"/>
      <c r="G68" s="186"/>
      <c r="H68" s="186"/>
      <c r="I68" s="186"/>
      <c r="J68" s="187">
        <f>J300</f>
        <v>0</v>
      </c>
      <c r="K68" s="128"/>
      <c r="L68" s="188"/>
      <c r="S68" s="10"/>
      <c r="T68" s="10"/>
      <c r="U68" s="10"/>
      <c r="V68" s="10"/>
      <c r="W68" s="10"/>
      <c r="X68" s="10"/>
      <c r="Y68" s="10"/>
      <c r="Z68" s="10"/>
      <c r="AA68" s="10"/>
      <c r="AB68" s="10"/>
      <c r="AC68" s="10"/>
      <c r="AD68" s="10"/>
      <c r="AE68" s="10"/>
    </row>
    <row r="69" s="9" customFormat="1" ht="24.96" customHeight="1">
      <c r="A69" s="9"/>
      <c r="B69" s="178"/>
      <c r="C69" s="179"/>
      <c r="D69" s="180" t="s">
        <v>390</v>
      </c>
      <c r="E69" s="181"/>
      <c r="F69" s="181"/>
      <c r="G69" s="181"/>
      <c r="H69" s="181"/>
      <c r="I69" s="181"/>
      <c r="J69" s="182">
        <f>J309</f>
        <v>0</v>
      </c>
      <c r="K69" s="179"/>
      <c r="L69" s="183"/>
      <c r="S69" s="9"/>
      <c r="T69" s="9"/>
      <c r="U69" s="9"/>
      <c r="V69" s="9"/>
      <c r="W69" s="9"/>
      <c r="X69" s="9"/>
      <c r="Y69" s="9"/>
      <c r="Z69" s="9"/>
      <c r="AA69" s="9"/>
      <c r="AB69" s="9"/>
      <c r="AC69" s="9"/>
      <c r="AD69" s="9"/>
      <c r="AE69" s="9"/>
    </row>
    <row r="70" s="10" customFormat="1" ht="19.92" customHeight="1">
      <c r="A70" s="10"/>
      <c r="B70" s="184"/>
      <c r="C70" s="128"/>
      <c r="D70" s="185" t="s">
        <v>391</v>
      </c>
      <c r="E70" s="186"/>
      <c r="F70" s="186"/>
      <c r="G70" s="186"/>
      <c r="H70" s="186"/>
      <c r="I70" s="186"/>
      <c r="J70" s="187">
        <f>J310</f>
        <v>0</v>
      </c>
      <c r="K70" s="128"/>
      <c r="L70" s="188"/>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8"/>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8"/>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8"/>
      <c r="S76" s="41"/>
      <c r="T76" s="41"/>
      <c r="U76" s="41"/>
      <c r="V76" s="41"/>
      <c r="W76" s="41"/>
      <c r="X76" s="41"/>
      <c r="Y76" s="41"/>
      <c r="Z76" s="41"/>
      <c r="AA76" s="41"/>
      <c r="AB76" s="41"/>
      <c r="AC76" s="41"/>
      <c r="AD76" s="41"/>
      <c r="AE76" s="41"/>
    </row>
    <row r="77" s="2" customFormat="1" ht="24.96" customHeight="1">
      <c r="A77" s="41"/>
      <c r="B77" s="42"/>
      <c r="C77" s="26" t="s">
        <v>155</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6.5" customHeight="1">
      <c r="A80" s="41"/>
      <c r="B80" s="42"/>
      <c r="C80" s="43"/>
      <c r="D80" s="43"/>
      <c r="E80" s="173" t="str">
        <f>E7</f>
        <v>Základní a mateřská škola Petra Strozziho</v>
      </c>
      <c r="F80" s="35"/>
      <c r="G80" s="35"/>
      <c r="H80" s="35"/>
      <c r="I80" s="43"/>
      <c r="J80" s="43"/>
      <c r="K80" s="43"/>
      <c r="L80" s="148"/>
      <c r="S80" s="41"/>
      <c r="T80" s="41"/>
      <c r="U80" s="41"/>
      <c r="V80" s="41"/>
      <c r="W80" s="41"/>
      <c r="X80" s="41"/>
      <c r="Y80" s="41"/>
      <c r="Z80" s="41"/>
      <c r="AA80" s="41"/>
      <c r="AB80" s="41"/>
      <c r="AC80" s="41"/>
      <c r="AD80" s="41"/>
      <c r="AE80" s="41"/>
    </row>
    <row r="81" s="1" customFormat="1" ht="12" customHeight="1">
      <c r="B81" s="24"/>
      <c r="C81" s="35" t="s">
        <v>140</v>
      </c>
      <c r="D81" s="25"/>
      <c r="E81" s="25"/>
      <c r="F81" s="25"/>
      <c r="G81" s="25"/>
      <c r="H81" s="25"/>
      <c r="I81" s="25"/>
      <c r="J81" s="25"/>
      <c r="K81" s="25"/>
      <c r="L81" s="23"/>
    </row>
    <row r="82" s="2" customFormat="1" ht="16.5" customHeight="1">
      <c r="A82" s="41"/>
      <c r="B82" s="42"/>
      <c r="C82" s="43"/>
      <c r="D82" s="43"/>
      <c r="E82" s="173" t="s">
        <v>141</v>
      </c>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142</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72" t="str">
        <f>E11</f>
        <v>SO 08 - Kanalizační přípojka</v>
      </c>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Praha 8</v>
      </c>
      <c r="G86" s="43"/>
      <c r="H86" s="43"/>
      <c r="I86" s="35" t="s">
        <v>23</v>
      </c>
      <c r="J86" s="75" t="str">
        <f>IF(J14="","",J14)</f>
        <v>1. 10. 2025</v>
      </c>
      <c r="K86" s="43"/>
      <c r="L86" s="148"/>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25.65" customHeight="1">
      <c r="A88" s="41"/>
      <c r="B88" s="42"/>
      <c r="C88" s="35" t="s">
        <v>25</v>
      </c>
      <c r="D88" s="43"/>
      <c r="E88" s="43"/>
      <c r="F88" s="30" t="str">
        <f>E17</f>
        <v>Servisní středisko MČ Praha 8</v>
      </c>
      <c r="G88" s="43"/>
      <c r="H88" s="43"/>
      <c r="I88" s="35" t="s">
        <v>33</v>
      </c>
      <c r="J88" s="39" t="str">
        <f>E23</f>
        <v>d plus projektová a inženýrská a.s.</v>
      </c>
      <c r="K88" s="43"/>
      <c r="L88" s="148"/>
      <c r="S88" s="41"/>
      <c r="T88" s="41"/>
      <c r="U88" s="41"/>
      <c r="V88" s="41"/>
      <c r="W88" s="41"/>
      <c r="X88" s="41"/>
      <c r="Y88" s="41"/>
      <c r="Z88" s="41"/>
      <c r="AA88" s="41"/>
      <c r="AB88" s="41"/>
      <c r="AC88" s="41"/>
      <c r="AD88" s="41"/>
      <c r="AE88" s="41"/>
    </row>
    <row r="89" s="2" customFormat="1" ht="25.65" customHeight="1">
      <c r="A89" s="41"/>
      <c r="B89" s="42"/>
      <c r="C89" s="35" t="s">
        <v>31</v>
      </c>
      <c r="D89" s="43"/>
      <c r="E89" s="43"/>
      <c r="F89" s="30" t="str">
        <f>IF(E20="","",E20)</f>
        <v>Vyplň údaj</v>
      </c>
      <c r="G89" s="43"/>
      <c r="H89" s="43"/>
      <c r="I89" s="35" t="s">
        <v>38</v>
      </c>
      <c r="J89" s="39" t="str">
        <f>E26</f>
        <v>d plus projektová a inženýrská a.s.</v>
      </c>
      <c r="K89" s="43"/>
      <c r="L89" s="148"/>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11" customFormat="1" ht="29.28" customHeight="1">
      <c r="A91" s="189"/>
      <c r="B91" s="190"/>
      <c r="C91" s="191" t="s">
        <v>156</v>
      </c>
      <c r="D91" s="192" t="s">
        <v>60</v>
      </c>
      <c r="E91" s="192" t="s">
        <v>56</v>
      </c>
      <c r="F91" s="192" t="s">
        <v>57</v>
      </c>
      <c r="G91" s="192" t="s">
        <v>157</v>
      </c>
      <c r="H91" s="192" t="s">
        <v>158</v>
      </c>
      <c r="I91" s="192" t="s">
        <v>159</v>
      </c>
      <c r="J91" s="192" t="s">
        <v>147</v>
      </c>
      <c r="K91" s="193" t="s">
        <v>160</v>
      </c>
      <c r="L91" s="194"/>
      <c r="M91" s="95" t="s">
        <v>19</v>
      </c>
      <c r="N91" s="96" t="s">
        <v>45</v>
      </c>
      <c r="O91" s="96" t="s">
        <v>161</v>
      </c>
      <c r="P91" s="96" t="s">
        <v>162</v>
      </c>
      <c r="Q91" s="96" t="s">
        <v>163</v>
      </c>
      <c r="R91" s="96" t="s">
        <v>164</v>
      </c>
      <c r="S91" s="96" t="s">
        <v>165</v>
      </c>
      <c r="T91" s="97" t="s">
        <v>166</v>
      </c>
      <c r="U91" s="189"/>
      <c r="V91" s="189"/>
      <c r="W91" s="189"/>
      <c r="X91" s="189"/>
      <c r="Y91" s="189"/>
      <c r="Z91" s="189"/>
      <c r="AA91" s="189"/>
      <c r="AB91" s="189"/>
      <c r="AC91" s="189"/>
      <c r="AD91" s="189"/>
      <c r="AE91" s="189"/>
    </row>
    <row r="92" s="2" customFormat="1" ht="22.8" customHeight="1">
      <c r="A92" s="41"/>
      <c r="B92" s="42"/>
      <c r="C92" s="102" t="s">
        <v>167</v>
      </c>
      <c r="D92" s="43"/>
      <c r="E92" s="43"/>
      <c r="F92" s="43"/>
      <c r="G92" s="43"/>
      <c r="H92" s="43"/>
      <c r="I92" s="43"/>
      <c r="J92" s="195">
        <f>BK92</f>
        <v>0</v>
      </c>
      <c r="K92" s="43"/>
      <c r="L92" s="47"/>
      <c r="M92" s="98"/>
      <c r="N92" s="196"/>
      <c r="O92" s="99"/>
      <c r="P92" s="197">
        <f>P93+P309</f>
        <v>0</v>
      </c>
      <c r="Q92" s="99"/>
      <c r="R92" s="197">
        <f>R93+R309</f>
        <v>8.58861454</v>
      </c>
      <c r="S92" s="99"/>
      <c r="T92" s="198">
        <f>T93+T309</f>
        <v>0.19624999999999998</v>
      </c>
      <c r="U92" s="41"/>
      <c r="V92" s="41"/>
      <c r="W92" s="41"/>
      <c r="X92" s="41"/>
      <c r="Y92" s="41"/>
      <c r="Z92" s="41"/>
      <c r="AA92" s="41"/>
      <c r="AB92" s="41"/>
      <c r="AC92" s="41"/>
      <c r="AD92" s="41"/>
      <c r="AE92" s="41"/>
      <c r="AT92" s="20" t="s">
        <v>74</v>
      </c>
      <c r="AU92" s="20" t="s">
        <v>148</v>
      </c>
      <c r="BK92" s="199">
        <f>BK93+BK309</f>
        <v>0</v>
      </c>
    </row>
    <row r="93" s="12" customFormat="1" ht="25.92" customHeight="1">
      <c r="A93" s="12"/>
      <c r="B93" s="200"/>
      <c r="C93" s="201"/>
      <c r="D93" s="202" t="s">
        <v>74</v>
      </c>
      <c r="E93" s="203" t="s">
        <v>168</v>
      </c>
      <c r="F93" s="203" t="s">
        <v>169</v>
      </c>
      <c r="G93" s="201"/>
      <c r="H93" s="201"/>
      <c r="I93" s="204"/>
      <c r="J93" s="205">
        <f>BK93</f>
        <v>0</v>
      </c>
      <c r="K93" s="201"/>
      <c r="L93" s="206"/>
      <c r="M93" s="207"/>
      <c r="N93" s="208"/>
      <c r="O93" s="208"/>
      <c r="P93" s="209">
        <f>P94+P182+P199+P300</f>
        <v>0</v>
      </c>
      <c r="Q93" s="208"/>
      <c r="R93" s="209">
        <f>R94+R182+R199+R300</f>
        <v>8.5666145399999998</v>
      </c>
      <c r="S93" s="208"/>
      <c r="T93" s="210">
        <f>T94+T182+T199+T300</f>
        <v>0.19624999999999998</v>
      </c>
      <c r="U93" s="12"/>
      <c r="V93" s="12"/>
      <c r="W93" s="12"/>
      <c r="X93" s="12"/>
      <c r="Y93" s="12"/>
      <c r="Z93" s="12"/>
      <c r="AA93" s="12"/>
      <c r="AB93" s="12"/>
      <c r="AC93" s="12"/>
      <c r="AD93" s="12"/>
      <c r="AE93" s="12"/>
      <c r="AR93" s="211" t="s">
        <v>82</v>
      </c>
      <c r="AT93" s="212" t="s">
        <v>74</v>
      </c>
      <c r="AU93" s="212" t="s">
        <v>75</v>
      </c>
      <c r="AY93" s="211" t="s">
        <v>170</v>
      </c>
      <c r="BK93" s="213">
        <f>BK94+BK182+BK199+BK300</f>
        <v>0</v>
      </c>
    </row>
    <row r="94" s="12" customFormat="1" ht="22.8" customHeight="1">
      <c r="A94" s="12"/>
      <c r="B94" s="200"/>
      <c r="C94" s="201"/>
      <c r="D94" s="202" t="s">
        <v>74</v>
      </c>
      <c r="E94" s="214" t="s">
        <v>82</v>
      </c>
      <c r="F94" s="214" t="s">
        <v>171</v>
      </c>
      <c r="G94" s="201"/>
      <c r="H94" s="201"/>
      <c r="I94" s="204"/>
      <c r="J94" s="215">
        <f>BK94</f>
        <v>0</v>
      </c>
      <c r="K94" s="201"/>
      <c r="L94" s="206"/>
      <c r="M94" s="207"/>
      <c r="N94" s="208"/>
      <c r="O94" s="208"/>
      <c r="P94" s="209">
        <f>SUM(P95:P181)</f>
        <v>0</v>
      </c>
      <c r="Q94" s="208"/>
      <c r="R94" s="209">
        <f>SUM(R95:R181)</f>
        <v>0.030978000000000002</v>
      </c>
      <c r="S94" s="208"/>
      <c r="T94" s="210">
        <f>SUM(T95:T181)</f>
        <v>0</v>
      </c>
      <c r="U94" s="12"/>
      <c r="V94" s="12"/>
      <c r="W94" s="12"/>
      <c r="X94" s="12"/>
      <c r="Y94" s="12"/>
      <c r="Z94" s="12"/>
      <c r="AA94" s="12"/>
      <c r="AB94" s="12"/>
      <c r="AC94" s="12"/>
      <c r="AD94" s="12"/>
      <c r="AE94" s="12"/>
      <c r="AR94" s="211" t="s">
        <v>82</v>
      </c>
      <c r="AT94" s="212" t="s">
        <v>74</v>
      </c>
      <c r="AU94" s="212" t="s">
        <v>82</v>
      </c>
      <c r="AY94" s="211" t="s">
        <v>170</v>
      </c>
      <c r="BK94" s="213">
        <f>SUM(BK95:BK181)</f>
        <v>0</v>
      </c>
    </row>
    <row r="95" s="2" customFormat="1" ht="21.75" customHeight="1">
      <c r="A95" s="41"/>
      <c r="B95" s="42"/>
      <c r="C95" s="216" t="s">
        <v>82</v>
      </c>
      <c r="D95" s="216" t="s">
        <v>172</v>
      </c>
      <c r="E95" s="217" t="s">
        <v>5617</v>
      </c>
      <c r="F95" s="218" t="s">
        <v>5618</v>
      </c>
      <c r="G95" s="219" t="s">
        <v>219</v>
      </c>
      <c r="H95" s="220">
        <v>2.0800000000000001</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6015</v>
      </c>
    </row>
    <row r="96" s="2" customFormat="1">
      <c r="A96" s="41"/>
      <c r="B96" s="42"/>
      <c r="C96" s="43"/>
      <c r="D96" s="229" t="s">
        <v>179</v>
      </c>
      <c r="E96" s="43"/>
      <c r="F96" s="230" t="s">
        <v>5620</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2" customFormat="1">
      <c r="A97" s="41"/>
      <c r="B97" s="42"/>
      <c r="C97" s="43"/>
      <c r="D97" s="234" t="s">
        <v>181</v>
      </c>
      <c r="E97" s="43"/>
      <c r="F97" s="235" t="s">
        <v>5621</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181</v>
      </c>
      <c r="AU97" s="20" t="s">
        <v>84</v>
      </c>
    </row>
    <row r="98" s="2" customFormat="1">
      <c r="A98" s="41"/>
      <c r="B98" s="42"/>
      <c r="C98" s="43"/>
      <c r="D98" s="229" t="s">
        <v>231</v>
      </c>
      <c r="E98" s="43"/>
      <c r="F98" s="268" t="s">
        <v>5622</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231</v>
      </c>
      <c r="AU98" s="20" t="s">
        <v>84</v>
      </c>
    </row>
    <row r="99" s="14" customFormat="1">
      <c r="A99" s="14"/>
      <c r="B99" s="246"/>
      <c r="C99" s="247"/>
      <c r="D99" s="229" t="s">
        <v>183</v>
      </c>
      <c r="E99" s="248" t="s">
        <v>19</v>
      </c>
      <c r="F99" s="249" t="s">
        <v>6016</v>
      </c>
      <c r="G99" s="247"/>
      <c r="H99" s="250">
        <v>10.4</v>
      </c>
      <c r="I99" s="251"/>
      <c r="J99" s="247"/>
      <c r="K99" s="247"/>
      <c r="L99" s="252"/>
      <c r="M99" s="253"/>
      <c r="N99" s="254"/>
      <c r="O99" s="254"/>
      <c r="P99" s="254"/>
      <c r="Q99" s="254"/>
      <c r="R99" s="254"/>
      <c r="S99" s="254"/>
      <c r="T99" s="255"/>
      <c r="U99" s="14"/>
      <c r="V99" s="14"/>
      <c r="W99" s="14"/>
      <c r="X99" s="14"/>
      <c r="Y99" s="14"/>
      <c r="Z99" s="14"/>
      <c r="AA99" s="14"/>
      <c r="AB99" s="14"/>
      <c r="AC99" s="14"/>
      <c r="AD99" s="14"/>
      <c r="AE99" s="14"/>
      <c r="AT99" s="256" t="s">
        <v>183</v>
      </c>
      <c r="AU99" s="256" t="s">
        <v>84</v>
      </c>
      <c r="AV99" s="14" t="s">
        <v>84</v>
      </c>
      <c r="AW99" s="14" t="s">
        <v>37</v>
      </c>
      <c r="AX99" s="14" t="s">
        <v>82</v>
      </c>
      <c r="AY99" s="256" t="s">
        <v>170</v>
      </c>
    </row>
    <row r="100" s="14" customFormat="1">
      <c r="A100" s="14"/>
      <c r="B100" s="246"/>
      <c r="C100" s="247"/>
      <c r="D100" s="229" t="s">
        <v>183</v>
      </c>
      <c r="E100" s="247"/>
      <c r="F100" s="249" t="s">
        <v>6017</v>
      </c>
      <c r="G100" s="247"/>
      <c r="H100" s="250">
        <v>2.0800000000000001</v>
      </c>
      <c r="I100" s="251"/>
      <c r="J100" s="247"/>
      <c r="K100" s="247"/>
      <c r="L100" s="252"/>
      <c r="M100" s="253"/>
      <c r="N100" s="254"/>
      <c r="O100" s="254"/>
      <c r="P100" s="254"/>
      <c r="Q100" s="254"/>
      <c r="R100" s="254"/>
      <c r="S100" s="254"/>
      <c r="T100" s="255"/>
      <c r="U100" s="14"/>
      <c r="V100" s="14"/>
      <c r="W100" s="14"/>
      <c r="X100" s="14"/>
      <c r="Y100" s="14"/>
      <c r="Z100" s="14"/>
      <c r="AA100" s="14"/>
      <c r="AB100" s="14"/>
      <c r="AC100" s="14"/>
      <c r="AD100" s="14"/>
      <c r="AE100" s="14"/>
      <c r="AT100" s="256" t="s">
        <v>183</v>
      </c>
      <c r="AU100" s="256" t="s">
        <v>84</v>
      </c>
      <c r="AV100" s="14" t="s">
        <v>84</v>
      </c>
      <c r="AW100" s="14" t="s">
        <v>4</v>
      </c>
      <c r="AX100" s="14" t="s">
        <v>82</v>
      </c>
      <c r="AY100" s="256" t="s">
        <v>170</v>
      </c>
    </row>
    <row r="101" s="2" customFormat="1" ht="21.75" customHeight="1">
      <c r="A101" s="41"/>
      <c r="B101" s="42"/>
      <c r="C101" s="216" t="s">
        <v>84</v>
      </c>
      <c r="D101" s="216" t="s">
        <v>172</v>
      </c>
      <c r="E101" s="217" t="s">
        <v>6018</v>
      </c>
      <c r="F101" s="218" t="s">
        <v>6019</v>
      </c>
      <c r="G101" s="219" t="s">
        <v>219</v>
      </c>
      <c r="H101" s="220">
        <v>8.3200000000000003</v>
      </c>
      <c r="I101" s="221"/>
      <c r="J101" s="222">
        <f>ROUND(I101*H101,2)</f>
        <v>0</v>
      </c>
      <c r="K101" s="218" t="s">
        <v>176</v>
      </c>
      <c r="L101" s="47"/>
      <c r="M101" s="223" t="s">
        <v>19</v>
      </c>
      <c r="N101" s="224" t="s">
        <v>46</v>
      </c>
      <c r="O101" s="87"/>
      <c r="P101" s="225">
        <f>O101*H101</f>
        <v>0</v>
      </c>
      <c r="Q101" s="225">
        <v>0</v>
      </c>
      <c r="R101" s="225">
        <f>Q101*H101</f>
        <v>0</v>
      </c>
      <c r="S101" s="225">
        <v>0</v>
      </c>
      <c r="T101" s="226">
        <f>S101*H101</f>
        <v>0</v>
      </c>
      <c r="U101" s="41"/>
      <c r="V101" s="41"/>
      <c r="W101" s="41"/>
      <c r="X101" s="41"/>
      <c r="Y101" s="41"/>
      <c r="Z101" s="41"/>
      <c r="AA101" s="41"/>
      <c r="AB101" s="41"/>
      <c r="AC101" s="41"/>
      <c r="AD101" s="41"/>
      <c r="AE101" s="41"/>
      <c r="AR101" s="227" t="s">
        <v>177</v>
      </c>
      <c r="AT101" s="227" t="s">
        <v>172</v>
      </c>
      <c r="AU101" s="227" t="s">
        <v>84</v>
      </c>
      <c r="AY101" s="20" t="s">
        <v>170</v>
      </c>
      <c r="BE101" s="228">
        <f>IF(N101="základní",J101,0)</f>
        <v>0</v>
      </c>
      <c r="BF101" s="228">
        <f>IF(N101="snížená",J101,0)</f>
        <v>0</v>
      </c>
      <c r="BG101" s="228">
        <f>IF(N101="zákl. přenesená",J101,0)</f>
        <v>0</v>
      </c>
      <c r="BH101" s="228">
        <f>IF(N101="sníž. přenesená",J101,0)</f>
        <v>0</v>
      </c>
      <c r="BI101" s="228">
        <f>IF(N101="nulová",J101,0)</f>
        <v>0</v>
      </c>
      <c r="BJ101" s="20" t="s">
        <v>82</v>
      </c>
      <c r="BK101" s="228">
        <f>ROUND(I101*H101,2)</f>
        <v>0</v>
      </c>
      <c r="BL101" s="20" t="s">
        <v>177</v>
      </c>
      <c r="BM101" s="227" t="s">
        <v>6020</v>
      </c>
    </row>
    <row r="102" s="2" customFormat="1">
      <c r="A102" s="41"/>
      <c r="B102" s="42"/>
      <c r="C102" s="43"/>
      <c r="D102" s="229" t="s">
        <v>179</v>
      </c>
      <c r="E102" s="43"/>
      <c r="F102" s="230" t="s">
        <v>6021</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179</v>
      </c>
      <c r="AU102" s="20" t="s">
        <v>84</v>
      </c>
    </row>
    <row r="103" s="2" customFormat="1">
      <c r="A103" s="41"/>
      <c r="B103" s="42"/>
      <c r="C103" s="43"/>
      <c r="D103" s="234" t="s">
        <v>181</v>
      </c>
      <c r="E103" s="43"/>
      <c r="F103" s="235" t="s">
        <v>6022</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181</v>
      </c>
      <c r="AU103" s="20" t="s">
        <v>84</v>
      </c>
    </row>
    <row r="104" s="2" customFormat="1">
      <c r="A104" s="41"/>
      <c r="B104" s="42"/>
      <c r="C104" s="43"/>
      <c r="D104" s="229" t="s">
        <v>231</v>
      </c>
      <c r="E104" s="43"/>
      <c r="F104" s="268" t="s">
        <v>5631</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231</v>
      </c>
      <c r="AU104" s="20" t="s">
        <v>84</v>
      </c>
    </row>
    <row r="105" s="13" customFormat="1">
      <c r="A105" s="13"/>
      <c r="B105" s="236"/>
      <c r="C105" s="237"/>
      <c r="D105" s="229" t="s">
        <v>183</v>
      </c>
      <c r="E105" s="238" t="s">
        <v>19</v>
      </c>
      <c r="F105" s="239" t="s">
        <v>5632</v>
      </c>
      <c r="G105" s="237"/>
      <c r="H105" s="238" t="s">
        <v>19</v>
      </c>
      <c r="I105" s="240"/>
      <c r="J105" s="237"/>
      <c r="K105" s="237"/>
      <c r="L105" s="241"/>
      <c r="M105" s="242"/>
      <c r="N105" s="243"/>
      <c r="O105" s="243"/>
      <c r="P105" s="243"/>
      <c r="Q105" s="243"/>
      <c r="R105" s="243"/>
      <c r="S105" s="243"/>
      <c r="T105" s="244"/>
      <c r="U105" s="13"/>
      <c r="V105" s="13"/>
      <c r="W105" s="13"/>
      <c r="X105" s="13"/>
      <c r="Y105" s="13"/>
      <c r="Z105" s="13"/>
      <c r="AA105" s="13"/>
      <c r="AB105" s="13"/>
      <c r="AC105" s="13"/>
      <c r="AD105" s="13"/>
      <c r="AE105" s="13"/>
      <c r="AT105" s="245" t="s">
        <v>183</v>
      </c>
      <c r="AU105" s="245" t="s">
        <v>84</v>
      </c>
      <c r="AV105" s="13" t="s">
        <v>82</v>
      </c>
      <c r="AW105" s="13" t="s">
        <v>37</v>
      </c>
      <c r="AX105" s="13" t="s">
        <v>75</v>
      </c>
      <c r="AY105" s="245" t="s">
        <v>170</v>
      </c>
    </row>
    <row r="106" s="14" customFormat="1">
      <c r="A106" s="14"/>
      <c r="B106" s="246"/>
      <c r="C106" s="247"/>
      <c r="D106" s="229" t="s">
        <v>183</v>
      </c>
      <c r="E106" s="248" t="s">
        <v>19</v>
      </c>
      <c r="F106" s="249" t="s">
        <v>6023</v>
      </c>
      <c r="G106" s="247"/>
      <c r="H106" s="250">
        <v>5.5</v>
      </c>
      <c r="I106" s="251"/>
      <c r="J106" s="247"/>
      <c r="K106" s="247"/>
      <c r="L106" s="252"/>
      <c r="M106" s="253"/>
      <c r="N106" s="254"/>
      <c r="O106" s="254"/>
      <c r="P106" s="254"/>
      <c r="Q106" s="254"/>
      <c r="R106" s="254"/>
      <c r="S106" s="254"/>
      <c r="T106" s="255"/>
      <c r="U106" s="14"/>
      <c r="V106" s="14"/>
      <c r="W106" s="14"/>
      <c r="X106" s="14"/>
      <c r="Y106" s="14"/>
      <c r="Z106" s="14"/>
      <c r="AA106" s="14"/>
      <c r="AB106" s="14"/>
      <c r="AC106" s="14"/>
      <c r="AD106" s="14"/>
      <c r="AE106" s="14"/>
      <c r="AT106" s="256" t="s">
        <v>183</v>
      </c>
      <c r="AU106" s="256" t="s">
        <v>84</v>
      </c>
      <c r="AV106" s="14" t="s">
        <v>84</v>
      </c>
      <c r="AW106" s="14" t="s">
        <v>37</v>
      </c>
      <c r="AX106" s="14" t="s">
        <v>75</v>
      </c>
      <c r="AY106" s="256" t="s">
        <v>170</v>
      </c>
    </row>
    <row r="107" s="14" customFormat="1">
      <c r="A107" s="14"/>
      <c r="B107" s="246"/>
      <c r="C107" s="247"/>
      <c r="D107" s="229" t="s">
        <v>183</v>
      </c>
      <c r="E107" s="248" t="s">
        <v>19</v>
      </c>
      <c r="F107" s="249" t="s">
        <v>6024</v>
      </c>
      <c r="G107" s="247"/>
      <c r="H107" s="250">
        <v>4.9000000000000004</v>
      </c>
      <c r="I107" s="251"/>
      <c r="J107" s="247"/>
      <c r="K107" s="247"/>
      <c r="L107" s="252"/>
      <c r="M107" s="253"/>
      <c r="N107" s="254"/>
      <c r="O107" s="254"/>
      <c r="P107" s="254"/>
      <c r="Q107" s="254"/>
      <c r="R107" s="254"/>
      <c r="S107" s="254"/>
      <c r="T107" s="255"/>
      <c r="U107" s="14"/>
      <c r="V107" s="14"/>
      <c r="W107" s="14"/>
      <c r="X107" s="14"/>
      <c r="Y107" s="14"/>
      <c r="Z107" s="14"/>
      <c r="AA107" s="14"/>
      <c r="AB107" s="14"/>
      <c r="AC107" s="14"/>
      <c r="AD107" s="14"/>
      <c r="AE107" s="14"/>
      <c r="AT107" s="256" t="s">
        <v>183</v>
      </c>
      <c r="AU107" s="256" t="s">
        <v>84</v>
      </c>
      <c r="AV107" s="14" t="s">
        <v>84</v>
      </c>
      <c r="AW107" s="14" t="s">
        <v>37</v>
      </c>
      <c r="AX107" s="14" t="s">
        <v>75</v>
      </c>
      <c r="AY107" s="256" t="s">
        <v>170</v>
      </c>
    </row>
    <row r="108" s="16" customFormat="1">
      <c r="A108" s="16"/>
      <c r="B108" s="274"/>
      <c r="C108" s="275"/>
      <c r="D108" s="229" t="s">
        <v>183</v>
      </c>
      <c r="E108" s="276" t="s">
        <v>5567</v>
      </c>
      <c r="F108" s="277" t="s">
        <v>423</v>
      </c>
      <c r="G108" s="275"/>
      <c r="H108" s="278">
        <v>10.4</v>
      </c>
      <c r="I108" s="279"/>
      <c r="J108" s="275"/>
      <c r="K108" s="275"/>
      <c r="L108" s="280"/>
      <c r="M108" s="281"/>
      <c r="N108" s="282"/>
      <c r="O108" s="282"/>
      <c r="P108" s="282"/>
      <c r="Q108" s="282"/>
      <c r="R108" s="282"/>
      <c r="S108" s="282"/>
      <c r="T108" s="283"/>
      <c r="U108" s="16"/>
      <c r="V108" s="16"/>
      <c r="W108" s="16"/>
      <c r="X108" s="16"/>
      <c r="Y108" s="16"/>
      <c r="Z108" s="16"/>
      <c r="AA108" s="16"/>
      <c r="AB108" s="16"/>
      <c r="AC108" s="16"/>
      <c r="AD108" s="16"/>
      <c r="AE108" s="16"/>
      <c r="AT108" s="284" t="s">
        <v>183</v>
      </c>
      <c r="AU108" s="284" t="s">
        <v>84</v>
      </c>
      <c r="AV108" s="16" t="s">
        <v>95</v>
      </c>
      <c r="AW108" s="16" t="s">
        <v>37</v>
      </c>
      <c r="AX108" s="16" t="s">
        <v>75</v>
      </c>
      <c r="AY108" s="284" t="s">
        <v>170</v>
      </c>
    </row>
    <row r="109" s="14" customFormat="1">
      <c r="A109" s="14"/>
      <c r="B109" s="246"/>
      <c r="C109" s="247"/>
      <c r="D109" s="229" t="s">
        <v>183</v>
      </c>
      <c r="E109" s="248" t="s">
        <v>19</v>
      </c>
      <c r="F109" s="249" t="s">
        <v>5634</v>
      </c>
      <c r="G109" s="247"/>
      <c r="H109" s="250">
        <v>10.4</v>
      </c>
      <c r="I109" s="251"/>
      <c r="J109" s="247"/>
      <c r="K109" s="247"/>
      <c r="L109" s="252"/>
      <c r="M109" s="253"/>
      <c r="N109" s="254"/>
      <c r="O109" s="254"/>
      <c r="P109" s="254"/>
      <c r="Q109" s="254"/>
      <c r="R109" s="254"/>
      <c r="S109" s="254"/>
      <c r="T109" s="255"/>
      <c r="U109" s="14"/>
      <c r="V109" s="14"/>
      <c r="W109" s="14"/>
      <c r="X109" s="14"/>
      <c r="Y109" s="14"/>
      <c r="Z109" s="14"/>
      <c r="AA109" s="14"/>
      <c r="AB109" s="14"/>
      <c r="AC109" s="14"/>
      <c r="AD109" s="14"/>
      <c r="AE109" s="14"/>
      <c r="AT109" s="256" t="s">
        <v>183</v>
      </c>
      <c r="AU109" s="256" t="s">
        <v>84</v>
      </c>
      <c r="AV109" s="14" t="s">
        <v>84</v>
      </c>
      <c r="AW109" s="14" t="s">
        <v>37</v>
      </c>
      <c r="AX109" s="14" t="s">
        <v>82</v>
      </c>
      <c r="AY109" s="256" t="s">
        <v>170</v>
      </c>
    </row>
    <row r="110" s="14" customFormat="1">
      <c r="A110" s="14"/>
      <c r="B110" s="246"/>
      <c r="C110" s="247"/>
      <c r="D110" s="229" t="s">
        <v>183</v>
      </c>
      <c r="E110" s="247"/>
      <c r="F110" s="249" t="s">
        <v>6025</v>
      </c>
      <c r="G110" s="247"/>
      <c r="H110" s="250">
        <v>8.3200000000000003</v>
      </c>
      <c r="I110" s="251"/>
      <c r="J110" s="247"/>
      <c r="K110" s="247"/>
      <c r="L110" s="252"/>
      <c r="M110" s="253"/>
      <c r="N110" s="254"/>
      <c r="O110" s="254"/>
      <c r="P110" s="254"/>
      <c r="Q110" s="254"/>
      <c r="R110" s="254"/>
      <c r="S110" s="254"/>
      <c r="T110" s="255"/>
      <c r="U110" s="14"/>
      <c r="V110" s="14"/>
      <c r="W110" s="14"/>
      <c r="X110" s="14"/>
      <c r="Y110" s="14"/>
      <c r="Z110" s="14"/>
      <c r="AA110" s="14"/>
      <c r="AB110" s="14"/>
      <c r="AC110" s="14"/>
      <c r="AD110" s="14"/>
      <c r="AE110" s="14"/>
      <c r="AT110" s="256" t="s">
        <v>183</v>
      </c>
      <c r="AU110" s="256" t="s">
        <v>84</v>
      </c>
      <c r="AV110" s="14" t="s">
        <v>84</v>
      </c>
      <c r="AW110" s="14" t="s">
        <v>4</v>
      </c>
      <c r="AX110" s="14" t="s">
        <v>82</v>
      </c>
      <c r="AY110" s="256" t="s">
        <v>170</v>
      </c>
    </row>
    <row r="111" s="2" customFormat="1" ht="21.75" customHeight="1">
      <c r="A111" s="41"/>
      <c r="B111" s="42"/>
      <c r="C111" s="216" t="s">
        <v>95</v>
      </c>
      <c r="D111" s="216" t="s">
        <v>172</v>
      </c>
      <c r="E111" s="217" t="s">
        <v>5644</v>
      </c>
      <c r="F111" s="218" t="s">
        <v>5645</v>
      </c>
      <c r="G111" s="219" t="s">
        <v>219</v>
      </c>
      <c r="H111" s="220">
        <v>3.9199999999999999</v>
      </c>
      <c r="I111" s="221"/>
      <c r="J111" s="222">
        <f>ROUND(I111*H111,2)</f>
        <v>0</v>
      </c>
      <c r="K111" s="218" t="s">
        <v>176</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6026</v>
      </c>
    </row>
    <row r="112" s="2" customFormat="1">
      <c r="A112" s="41"/>
      <c r="B112" s="42"/>
      <c r="C112" s="43"/>
      <c r="D112" s="229" t="s">
        <v>179</v>
      </c>
      <c r="E112" s="43"/>
      <c r="F112" s="230" t="s">
        <v>5647</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2" customFormat="1">
      <c r="A113" s="41"/>
      <c r="B113" s="42"/>
      <c r="C113" s="43"/>
      <c r="D113" s="234" t="s">
        <v>181</v>
      </c>
      <c r="E113" s="43"/>
      <c r="F113" s="235" t="s">
        <v>5648</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181</v>
      </c>
      <c r="AU113" s="20" t="s">
        <v>84</v>
      </c>
    </row>
    <row r="114" s="2" customFormat="1">
      <c r="A114" s="41"/>
      <c r="B114" s="42"/>
      <c r="C114" s="43"/>
      <c r="D114" s="229" t="s">
        <v>231</v>
      </c>
      <c r="E114" s="43"/>
      <c r="F114" s="268" t="s">
        <v>5622</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231</v>
      </c>
      <c r="AU114" s="20" t="s">
        <v>84</v>
      </c>
    </row>
    <row r="115" s="14" customFormat="1">
      <c r="A115" s="14"/>
      <c r="B115" s="246"/>
      <c r="C115" s="247"/>
      <c r="D115" s="229" t="s">
        <v>183</v>
      </c>
      <c r="E115" s="248" t="s">
        <v>19</v>
      </c>
      <c r="F115" s="249" t="s">
        <v>5649</v>
      </c>
      <c r="G115" s="247"/>
      <c r="H115" s="250">
        <v>19.600000000000001</v>
      </c>
      <c r="I115" s="251"/>
      <c r="J115" s="247"/>
      <c r="K115" s="247"/>
      <c r="L115" s="252"/>
      <c r="M115" s="253"/>
      <c r="N115" s="254"/>
      <c r="O115" s="254"/>
      <c r="P115" s="254"/>
      <c r="Q115" s="254"/>
      <c r="R115" s="254"/>
      <c r="S115" s="254"/>
      <c r="T115" s="255"/>
      <c r="U115" s="14"/>
      <c r="V115" s="14"/>
      <c r="W115" s="14"/>
      <c r="X115" s="14"/>
      <c r="Y115" s="14"/>
      <c r="Z115" s="14"/>
      <c r="AA115" s="14"/>
      <c r="AB115" s="14"/>
      <c r="AC115" s="14"/>
      <c r="AD115" s="14"/>
      <c r="AE115" s="14"/>
      <c r="AT115" s="256" t="s">
        <v>183</v>
      </c>
      <c r="AU115" s="256" t="s">
        <v>84</v>
      </c>
      <c r="AV115" s="14" t="s">
        <v>84</v>
      </c>
      <c r="AW115" s="14" t="s">
        <v>37</v>
      </c>
      <c r="AX115" s="14" t="s">
        <v>82</v>
      </c>
      <c r="AY115" s="256" t="s">
        <v>170</v>
      </c>
    </row>
    <row r="116" s="14" customFormat="1">
      <c r="A116" s="14"/>
      <c r="B116" s="246"/>
      <c r="C116" s="247"/>
      <c r="D116" s="229" t="s">
        <v>183</v>
      </c>
      <c r="E116" s="247"/>
      <c r="F116" s="249" t="s">
        <v>6027</v>
      </c>
      <c r="G116" s="247"/>
      <c r="H116" s="250">
        <v>3.9199999999999999</v>
      </c>
      <c r="I116" s="251"/>
      <c r="J116" s="247"/>
      <c r="K116" s="247"/>
      <c r="L116" s="252"/>
      <c r="M116" s="253"/>
      <c r="N116" s="254"/>
      <c r="O116" s="254"/>
      <c r="P116" s="254"/>
      <c r="Q116" s="254"/>
      <c r="R116" s="254"/>
      <c r="S116" s="254"/>
      <c r="T116" s="255"/>
      <c r="U116" s="14"/>
      <c r="V116" s="14"/>
      <c r="W116" s="14"/>
      <c r="X116" s="14"/>
      <c r="Y116" s="14"/>
      <c r="Z116" s="14"/>
      <c r="AA116" s="14"/>
      <c r="AB116" s="14"/>
      <c r="AC116" s="14"/>
      <c r="AD116" s="14"/>
      <c r="AE116" s="14"/>
      <c r="AT116" s="256" t="s">
        <v>183</v>
      </c>
      <c r="AU116" s="256" t="s">
        <v>84</v>
      </c>
      <c r="AV116" s="14" t="s">
        <v>84</v>
      </c>
      <c r="AW116" s="14" t="s">
        <v>4</v>
      </c>
      <c r="AX116" s="14" t="s">
        <v>82</v>
      </c>
      <c r="AY116" s="256" t="s">
        <v>170</v>
      </c>
    </row>
    <row r="117" s="2" customFormat="1" ht="16.5" customHeight="1">
      <c r="A117" s="41"/>
      <c r="B117" s="42"/>
      <c r="C117" s="216" t="s">
        <v>177</v>
      </c>
      <c r="D117" s="216" t="s">
        <v>172</v>
      </c>
      <c r="E117" s="217" t="s">
        <v>5651</v>
      </c>
      <c r="F117" s="218" t="s">
        <v>5652</v>
      </c>
      <c r="G117" s="219" t="s">
        <v>219</v>
      </c>
      <c r="H117" s="220">
        <v>15.68</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6028</v>
      </c>
    </row>
    <row r="118" s="2" customFormat="1">
      <c r="A118" s="41"/>
      <c r="B118" s="42"/>
      <c r="C118" s="43"/>
      <c r="D118" s="229" t="s">
        <v>179</v>
      </c>
      <c r="E118" s="43"/>
      <c r="F118" s="230" t="s">
        <v>5654</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4" t="s">
        <v>181</v>
      </c>
      <c r="E119" s="43"/>
      <c r="F119" s="235" t="s">
        <v>5655</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181</v>
      </c>
      <c r="AU119" s="20" t="s">
        <v>84</v>
      </c>
    </row>
    <row r="120" s="2" customFormat="1">
      <c r="A120" s="41"/>
      <c r="B120" s="42"/>
      <c r="C120" s="43"/>
      <c r="D120" s="229" t="s">
        <v>231</v>
      </c>
      <c r="E120" s="43"/>
      <c r="F120" s="268" t="s">
        <v>5631</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231</v>
      </c>
      <c r="AU120" s="20" t="s">
        <v>84</v>
      </c>
    </row>
    <row r="121" s="14" customFormat="1">
      <c r="A121" s="14"/>
      <c r="B121" s="246"/>
      <c r="C121" s="247"/>
      <c r="D121" s="229" t="s">
        <v>183</v>
      </c>
      <c r="E121" s="248" t="s">
        <v>19</v>
      </c>
      <c r="F121" s="249" t="s">
        <v>6029</v>
      </c>
      <c r="G121" s="247"/>
      <c r="H121" s="250">
        <v>19.600000000000001</v>
      </c>
      <c r="I121" s="251"/>
      <c r="J121" s="247"/>
      <c r="K121" s="247"/>
      <c r="L121" s="252"/>
      <c r="M121" s="253"/>
      <c r="N121" s="254"/>
      <c r="O121" s="254"/>
      <c r="P121" s="254"/>
      <c r="Q121" s="254"/>
      <c r="R121" s="254"/>
      <c r="S121" s="254"/>
      <c r="T121" s="255"/>
      <c r="U121" s="14"/>
      <c r="V121" s="14"/>
      <c r="W121" s="14"/>
      <c r="X121" s="14"/>
      <c r="Y121" s="14"/>
      <c r="Z121" s="14"/>
      <c r="AA121" s="14"/>
      <c r="AB121" s="14"/>
      <c r="AC121" s="14"/>
      <c r="AD121" s="14"/>
      <c r="AE121" s="14"/>
      <c r="AT121" s="256" t="s">
        <v>183</v>
      </c>
      <c r="AU121" s="256" t="s">
        <v>84</v>
      </c>
      <c r="AV121" s="14" t="s">
        <v>84</v>
      </c>
      <c r="AW121" s="14" t="s">
        <v>37</v>
      </c>
      <c r="AX121" s="14" t="s">
        <v>75</v>
      </c>
      <c r="AY121" s="256" t="s">
        <v>170</v>
      </c>
    </row>
    <row r="122" s="16" customFormat="1">
      <c r="A122" s="16"/>
      <c r="B122" s="274"/>
      <c r="C122" s="275"/>
      <c r="D122" s="229" t="s">
        <v>183</v>
      </c>
      <c r="E122" s="276" t="s">
        <v>5573</v>
      </c>
      <c r="F122" s="277" t="s">
        <v>423</v>
      </c>
      <c r="G122" s="275"/>
      <c r="H122" s="278">
        <v>19.600000000000001</v>
      </c>
      <c r="I122" s="279"/>
      <c r="J122" s="275"/>
      <c r="K122" s="275"/>
      <c r="L122" s="280"/>
      <c r="M122" s="281"/>
      <c r="N122" s="282"/>
      <c r="O122" s="282"/>
      <c r="P122" s="282"/>
      <c r="Q122" s="282"/>
      <c r="R122" s="282"/>
      <c r="S122" s="282"/>
      <c r="T122" s="283"/>
      <c r="U122" s="16"/>
      <c r="V122" s="16"/>
      <c r="W122" s="16"/>
      <c r="X122" s="16"/>
      <c r="Y122" s="16"/>
      <c r="Z122" s="16"/>
      <c r="AA122" s="16"/>
      <c r="AB122" s="16"/>
      <c r="AC122" s="16"/>
      <c r="AD122" s="16"/>
      <c r="AE122" s="16"/>
      <c r="AT122" s="284" t="s">
        <v>183</v>
      </c>
      <c r="AU122" s="284" t="s">
        <v>84</v>
      </c>
      <c r="AV122" s="16" t="s">
        <v>95</v>
      </c>
      <c r="AW122" s="16" t="s">
        <v>37</v>
      </c>
      <c r="AX122" s="16" t="s">
        <v>75</v>
      </c>
      <c r="AY122" s="284" t="s">
        <v>170</v>
      </c>
    </row>
    <row r="123" s="14" customFormat="1">
      <c r="A123" s="14"/>
      <c r="B123" s="246"/>
      <c r="C123" s="247"/>
      <c r="D123" s="229" t="s">
        <v>183</v>
      </c>
      <c r="E123" s="248" t="s">
        <v>19</v>
      </c>
      <c r="F123" s="249" t="s">
        <v>5659</v>
      </c>
      <c r="G123" s="247"/>
      <c r="H123" s="250">
        <v>19.600000000000001</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183</v>
      </c>
      <c r="AU123" s="256" t="s">
        <v>84</v>
      </c>
      <c r="AV123" s="14" t="s">
        <v>84</v>
      </c>
      <c r="AW123" s="14" t="s">
        <v>37</v>
      </c>
      <c r="AX123" s="14" t="s">
        <v>82</v>
      </c>
      <c r="AY123" s="256" t="s">
        <v>170</v>
      </c>
    </row>
    <row r="124" s="14" customFormat="1">
      <c r="A124" s="14"/>
      <c r="B124" s="246"/>
      <c r="C124" s="247"/>
      <c r="D124" s="229" t="s">
        <v>183</v>
      </c>
      <c r="E124" s="247"/>
      <c r="F124" s="249" t="s">
        <v>6030</v>
      </c>
      <c r="G124" s="247"/>
      <c r="H124" s="250">
        <v>15.68</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183</v>
      </c>
      <c r="AU124" s="256" t="s">
        <v>84</v>
      </c>
      <c r="AV124" s="14" t="s">
        <v>84</v>
      </c>
      <c r="AW124" s="14" t="s">
        <v>4</v>
      </c>
      <c r="AX124" s="14" t="s">
        <v>82</v>
      </c>
      <c r="AY124" s="256" t="s">
        <v>170</v>
      </c>
    </row>
    <row r="125" s="2" customFormat="1" ht="16.5" customHeight="1">
      <c r="A125" s="41"/>
      <c r="B125" s="42"/>
      <c r="C125" s="216" t="s">
        <v>209</v>
      </c>
      <c r="D125" s="216" t="s">
        <v>172</v>
      </c>
      <c r="E125" s="217" t="s">
        <v>6031</v>
      </c>
      <c r="F125" s="218" t="s">
        <v>6032</v>
      </c>
      <c r="G125" s="219" t="s">
        <v>175</v>
      </c>
      <c r="H125" s="220">
        <v>11</v>
      </c>
      <c r="I125" s="221"/>
      <c r="J125" s="222">
        <f>ROUND(I125*H125,2)</f>
        <v>0</v>
      </c>
      <c r="K125" s="218" t="s">
        <v>176</v>
      </c>
      <c r="L125" s="47"/>
      <c r="M125" s="223" t="s">
        <v>19</v>
      </c>
      <c r="N125" s="224" t="s">
        <v>46</v>
      </c>
      <c r="O125" s="87"/>
      <c r="P125" s="225">
        <f>O125*H125</f>
        <v>0</v>
      </c>
      <c r="Q125" s="225">
        <v>0.00058</v>
      </c>
      <c r="R125" s="225">
        <f>Q125*H125</f>
        <v>0.0063800000000000003</v>
      </c>
      <c r="S125" s="225">
        <v>0</v>
      </c>
      <c r="T125" s="226">
        <f>S125*H125</f>
        <v>0</v>
      </c>
      <c r="U125" s="41"/>
      <c r="V125" s="41"/>
      <c r="W125" s="41"/>
      <c r="X125" s="41"/>
      <c r="Y125" s="41"/>
      <c r="Z125" s="41"/>
      <c r="AA125" s="41"/>
      <c r="AB125" s="41"/>
      <c r="AC125" s="41"/>
      <c r="AD125" s="41"/>
      <c r="AE125" s="41"/>
      <c r="AR125" s="227" t="s">
        <v>177</v>
      </c>
      <c r="AT125" s="227" t="s">
        <v>172</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6033</v>
      </c>
    </row>
    <row r="126" s="2" customFormat="1">
      <c r="A126" s="41"/>
      <c r="B126" s="42"/>
      <c r="C126" s="43"/>
      <c r="D126" s="229" t="s">
        <v>179</v>
      </c>
      <c r="E126" s="43"/>
      <c r="F126" s="230" t="s">
        <v>6034</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179</v>
      </c>
      <c r="AU126" s="20" t="s">
        <v>84</v>
      </c>
    </row>
    <row r="127" s="2" customFormat="1">
      <c r="A127" s="41"/>
      <c r="B127" s="42"/>
      <c r="C127" s="43"/>
      <c r="D127" s="234" t="s">
        <v>181</v>
      </c>
      <c r="E127" s="43"/>
      <c r="F127" s="235" t="s">
        <v>6035</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181</v>
      </c>
      <c r="AU127" s="20" t="s">
        <v>84</v>
      </c>
    </row>
    <row r="128" s="14" customFormat="1">
      <c r="A128" s="14"/>
      <c r="B128" s="246"/>
      <c r="C128" s="247"/>
      <c r="D128" s="229" t="s">
        <v>183</v>
      </c>
      <c r="E128" s="248" t="s">
        <v>19</v>
      </c>
      <c r="F128" s="249" t="s">
        <v>6036</v>
      </c>
      <c r="G128" s="247"/>
      <c r="H128" s="250">
        <v>11</v>
      </c>
      <c r="I128" s="251"/>
      <c r="J128" s="247"/>
      <c r="K128" s="247"/>
      <c r="L128" s="252"/>
      <c r="M128" s="253"/>
      <c r="N128" s="254"/>
      <c r="O128" s="254"/>
      <c r="P128" s="254"/>
      <c r="Q128" s="254"/>
      <c r="R128" s="254"/>
      <c r="S128" s="254"/>
      <c r="T128" s="255"/>
      <c r="U128" s="14"/>
      <c r="V128" s="14"/>
      <c r="W128" s="14"/>
      <c r="X128" s="14"/>
      <c r="Y128" s="14"/>
      <c r="Z128" s="14"/>
      <c r="AA128" s="14"/>
      <c r="AB128" s="14"/>
      <c r="AC128" s="14"/>
      <c r="AD128" s="14"/>
      <c r="AE128" s="14"/>
      <c r="AT128" s="256" t="s">
        <v>183</v>
      </c>
      <c r="AU128" s="256" t="s">
        <v>84</v>
      </c>
      <c r="AV128" s="14" t="s">
        <v>84</v>
      </c>
      <c r="AW128" s="14" t="s">
        <v>37</v>
      </c>
      <c r="AX128" s="14" t="s">
        <v>82</v>
      </c>
      <c r="AY128" s="256" t="s">
        <v>170</v>
      </c>
    </row>
    <row r="129" s="2" customFormat="1" ht="16.5" customHeight="1">
      <c r="A129" s="41"/>
      <c r="B129" s="42"/>
      <c r="C129" s="216" t="s">
        <v>216</v>
      </c>
      <c r="D129" s="216" t="s">
        <v>172</v>
      </c>
      <c r="E129" s="217" t="s">
        <v>6037</v>
      </c>
      <c r="F129" s="218" t="s">
        <v>6038</v>
      </c>
      <c r="G129" s="219" t="s">
        <v>175</v>
      </c>
      <c r="H129" s="220">
        <v>9.8000000000000007</v>
      </c>
      <c r="I129" s="221"/>
      <c r="J129" s="222">
        <f>ROUND(I129*H129,2)</f>
        <v>0</v>
      </c>
      <c r="K129" s="218" t="s">
        <v>176</v>
      </c>
      <c r="L129" s="47"/>
      <c r="M129" s="223" t="s">
        <v>19</v>
      </c>
      <c r="N129" s="224" t="s">
        <v>46</v>
      </c>
      <c r="O129" s="87"/>
      <c r="P129" s="225">
        <f>O129*H129</f>
        <v>0</v>
      </c>
      <c r="Q129" s="225">
        <v>0.00062</v>
      </c>
      <c r="R129" s="225">
        <f>Q129*H129</f>
        <v>0.0060760000000000007</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6039</v>
      </c>
    </row>
    <row r="130" s="2" customFormat="1">
      <c r="A130" s="41"/>
      <c r="B130" s="42"/>
      <c r="C130" s="43"/>
      <c r="D130" s="229" t="s">
        <v>179</v>
      </c>
      <c r="E130" s="43"/>
      <c r="F130" s="230" t="s">
        <v>6040</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2" customFormat="1">
      <c r="A131" s="41"/>
      <c r="B131" s="42"/>
      <c r="C131" s="43"/>
      <c r="D131" s="234" t="s">
        <v>181</v>
      </c>
      <c r="E131" s="43"/>
      <c r="F131" s="235" t="s">
        <v>6041</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181</v>
      </c>
      <c r="AU131" s="20" t="s">
        <v>84</v>
      </c>
    </row>
    <row r="132" s="14" customFormat="1">
      <c r="A132" s="14"/>
      <c r="B132" s="246"/>
      <c r="C132" s="247"/>
      <c r="D132" s="229" t="s">
        <v>183</v>
      </c>
      <c r="E132" s="248" t="s">
        <v>19</v>
      </c>
      <c r="F132" s="249" t="s">
        <v>6042</v>
      </c>
      <c r="G132" s="247"/>
      <c r="H132" s="250">
        <v>9.8000000000000007</v>
      </c>
      <c r="I132" s="251"/>
      <c r="J132" s="247"/>
      <c r="K132" s="247"/>
      <c r="L132" s="252"/>
      <c r="M132" s="253"/>
      <c r="N132" s="254"/>
      <c r="O132" s="254"/>
      <c r="P132" s="254"/>
      <c r="Q132" s="254"/>
      <c r="R132" s="254"/>
      <c r="S132" s="254"/>
      <c r="T132" s="255"/>
      <c r="U132" s="14"/>
      <c r="V132" s="14"/>
      <c r="W132" s="14"/>
      <c r="X132" s="14"/>
      <c r="Y132" s="14"/>
      <c r="Z132" s="14"/>
      <c r="AA132" s="14"/>
      <c r="AB132" s="14"/>
      <c r="AC132" s="14"/>
      <c r="AD132" s="14"/>
      <c r="AE132" s="14"/>
      <c r="AT132" s="256" t="s">
        <v>183</v>
      </c>
      <c r="AU132" s="256" t="s">
        <v>84</v>
      </c>
      <c r="AV132" s="14" t="s">
        <v>84</v>
      </c>
      <c r="AW132" s="14" t="s">
        <v>37</v>
      </c>
      <c r="AX132" s="14" t="s">
        <v>82</v>
      </c>
      <c r="AY132" s="256" t="s">
        <v>170</v>
      </c>
    </row>
    <row r="133" s="2" customFormat="1" ht="16.5" customHeight="1">
      <c r="A133" s="41"/>
      <c r="B133" s="42"/>
      <c r="C133" s="216" t="s">
        <v>227</v>
      </c>
      <c r="D133" s="216" t="s">
        <v>172</v>
      </c>
      <c r="E133" s="217" t="s">
        <v>5668</v>
      </c>
      <c r="F133" s="218" t="s">
        <v>5669</v>
      </c>
      <c r="G133" s="219" t="s">
        <v>175</v>
      </c>
      <c r="H133" s="220">
        <v>29.399999999999999</v>
      </c>
      <c r="I133" s="221"/>
      <c r="J133" s="222">
        <f>ROUND(I133*H133,2)</f>
        <v>0</v>
      </c>
      <c r="K133" s="218" t="s">
        <v>176</v>
      </c>
      <c r="L133" s="47"/>
      <c r="M133" s="223" t="s">
        <v>19</v>
      </c>
      <c r="N133" s="224" t="s">
        <v>46</v>
      </c>
      <c r="O133" s="87"/>
      <c r="P133" s="225">
        <f>O133*H133</f>
        <v>0</v>
      </c>
      <c r="Q133" s="225">
        <v>0.00063000000000000003</v>
      </c>
      <c r="R133" s="225">
        <f>Q133*H133</f>
        <v>0.018522</v>
      </c>
      <c r="S133" s="225">
        <v>0</v>
      </c>
      <c r="T133" s="226">
        <f>S133*H133</f>
        <v>0</v>
      </c>
      <c r="U133" s="41"/>
      <c r="V133" s="41"/>
      <c r="W133" s="41"/>
      <c r="X133" s="41"/>
      <c r="Y133" s="41"/>
      <c r="Z133" s="41"/>
      <c r="AA133" s="41"/>
      <c r="AB133" s="41"/>
      <c r="AC133" s="41"/>
      <c r="AD133" s="41"/>
      <c r="AE133" s="41"/>
      <c r="AR133" s="227" t="s">
        <v>177</v>
      </c>
      <c r="AT133" s="227" t="s">
        <v>172</v>
      </c>
      <c r="AU133" s="227" t="s">
        <v>84</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6043</v>
      </c>
    </row>
    <row r="134" s="2" customFormat="1">
      <c r="A134" s="41"/>
      <c r="B134" s="42"/>
      <c r="C134" s="43"/>
      <c r="D134" s="229" t="s">
        <v>179</v>
      </c>
      <c r="E134" s="43"/>
      <c r="F134" s="230" t="s">
        <v>5671</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179</v>
      </c>
      <c r="AU134" s="20" t="s">
        <v>84</v>
      </c>
    </row>
    <row r="135" s="2" customFormat="1">
      <c r="A135" s="41"/>
      <c r="B135" s="42"/>
      <c r="C135" s="43"/>
      <c r="D135" s="234" t="s">
        <v>181</v>
      </c>
      <c r="E135" s="43"/>
      <c r="F135" s="235" t="s">
        <v>5672</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181</v>
      </c>
      <c r="AU135" s="20" t="s">
        <v>84</v>
      </c>
    </row>
    <row r="136" s="14" customFormat="1">
      <c r="A136" s="14"/>
      <c r="B136" s="246"/>
      <c r="C136" s="247"/>
      <c r="D136" s="229" t="s">
        <v>183</v>
      </c>
      <c r="E136" s="248" t="s">
        <v>19</v>
      </c>
      <c r="F136" s="249" t="s">
        <v>6044</v>
      </c>
      <c r="G136" s="247"/>
      <c r="H136" s="250">
        <v>29.399999999999999</v>
      </c>
      <c r="I136" s="251"/>
      <c r="J136" s="247"/>
      <c r="K136" s="247"/>
      <c r="L136" s="252"/>
      <c r="M136" s="253"/>
      <c r="N136" s="254"/>
      <c r="O136" s="254"/>
      <c r="P136" s="254"/>
      <c r="Q136" s="254"/>
      <c r="R136" s="254"/>
      <c r="S136" s="254"/>
      <c r="T136" s="255"/>
      <c r="U136" s="14"/>
      <c r="V136" s="14"/>
      <c r="W136" s="14"/>
      <c r="X136" s="14"/>
      <c r="Y136" s="14"/>
      <c r="Z136" s="14"/>
      <c r="AA136" s="14"/>
      <c r="AB136" s="14"/>
      <c r="AC136" s="14"/>
      <c r="AD136" s="14"/>
      <c r="AE136" s="14"/>
      <c r="AT136" s="256" t="s">
        <v>183</v>
      </c>
      <c r="AU136" s="256" t="s">
        <v>84</v>
      </c>
      <c r="AV136" s="14" t="s">
        <v>84</v>
      </c>
      <c r="AW136" s="14" t="s">
        <v>37</v>
      </c>
      <c r="AX136" s="14" t="s">
        <v>82</v>
      </c>
      <c r="AY136" s="256" t="s">
        <v>170</v>
      </c>
    </row>
    <row r="137" s="2" customFormat="1" ht="16.5" customHeight="1">
      <c r="A137" s="41"/>
      <c r="B137" s="42"/>
      <c r="C137" s="216" t="s">
        <v>234</v>
      </c>
      <c r="D137" s="216" t="s">
        <v>172</v>
      </c>
      <c r="E137" s="217" t="s">
        <v>6045</v>
      </c>
      <c r="F137" s="218" t="s">
        <v>6046</v>
      </c>
      <c r="G137" s="219" t="s">
        <v>175</v>
      </c>
      <c r="H137" s="220">
        <v>11</v>
      </c>
      <c r="I137" s="221"/>
      <c r="J137" s="222">
        <f>ROUND(I137*H137,2)</f>
        <v>0</v>
      </c>
      <c r="K137" s="218" t="s">
        <v>176</v>
      </c>
      <c r="L137" s="47"/>
      <c r="M137" s="223" t="s">
        <v>19</v>
      </c>
      <c r="N137" s="22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177</v>
      </c>
      <c r="AT137" s="227" t="s">
        <v>172</v>
      </c>
      <c r="AU137" s="227" t="s">
        <v>84</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6047</v>
      </c>
    </row>
    <row r="138" s="2" customFormat="1">
      <c r="A138" s="41"/>
      <c r="B138" s="42"/>
      <c r="C138" s="43"/>
      <c r="D138" s="229" t="s">
        <v>179</v>
      </c>
      <c r="E138" s="43"/>
      <c r="F138" s="230" t="s">
        <v>6048</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179</v>
      </c>
      <c r="AU138" s="20" t="s">
        <v>84</v>
      </c>
    </row>
    <row r="139" s="2" customFormat="1">
      <c r="A139" s="41"/>
      <c r="B139" s="42"/>
      <c r="C139" s="43"/>
      <c r="D139" s="234" t="s">
        <v>181</v>
      </c>
      <c r="E139" s="43"/>
      <c r="F139" s="235" t="s">
        <v>6049</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181</v>
      </c>
      <c r="AU139" s="20" t="s">
        <v>84</v>
      </c>
    </row>
    <row r="140" s="2" customFormat="1" ht="16.5" customHeight="1">
      <c r="A140" s="41"/>
      <c r="B140" s="42"/>
      <c r="C140" s="216" t="s">
        <v>244</v>
      </c>
      <c r="D140" s="216" t="s">
        <v>172</v>
      </c>
      <c r="E140" s="217" t="s">
        <v>6050</v>
      </c>
      <c r="F140" s="218" t="s">
        <v>6051</v>
      </c>
      <c r="G140" s="219" t="s">
        <v>175</v>
      </c>
      <c r="H140" s="220">
        <v>9.8000000000000007</v>
      </c>
      <c r="I140" s="221"/>
      <c r="J140" s="222">
        <f>ROUND(I140*H140,2)</f>
        <v>0</v>
      </c>
      <c r="K140" s="218" t="s">
        <v>176</v>
      </c>
      <c r="L140" s="47"/>
      <c r="M140" s="223" t="s">
        <v>19</v>
      </c>
      <c r="N140" s="224" t="s">
        <v>46</v>
      </c>
      <c r="O140" s="87"/>
      <c r="P140" s="225">
        <f>O140*H140</f>
        <v>0</v>
      </c>
      <c r="Q140" s="225">
        <v>0</v>
      </c>
      <c r="R140" s="225">
        <f>Q140*H140</f>
        <v>0</v>
      </c>
      <c r="S140" s="225">
        <v>0</v>
      </c>
      <c r="T140" s="226">
        <f>S140*H140</f>
        <v>0</v>
      </c>
      <c r="U140" s="41"/>
      <c r="V140" s="41"/>
      <c r="W140" s="41"/>
      <c r="X140" s="41"/>
      <c r="Y140" s="41"/>
      <c r="Z140" s="41"/>
      <c r="AA140" s="41"/>
      <c r="AB140" s="41"/>
      <c r="AC140" s="41"/>
      <c r="AD140" s="41"/>
      <c r="AE140" s="41"/>
      <c r="AR140" s="227" t="s">
        <v>177</v>
      </c>
      <c r="AT140" s="227" t="s">
        <v>172</v>
      </c>
      <c r="AU140" s="227" t="s">
        <v>84</v>
      </c>
      <c r="AY140" s="20" t="s">
        <v>170</v>
      </c>
      <c r="BE140" s="228">
        <f>IF(N140="základní",J140,0)</f>
        <v>0</v>
      </c>
      <c r="BF140" s="228">
        <f>IF(N140="snížená",J140,0)</f>
        <v>0</v>
      </c>
      <c r="BG140" s="228">
        <f>IF(N140="zákl. přenesená",J140,0)</f>
        <v>0</v>
      </c>
      <c r="BH140" s="228">
        <f>IF(N140="sníž. přenesená",J140,0)</f>
        <v>0</v>
      </c>
      <c r="BI140" s="228">
        <f>IF(N140="nulová",J140,0)</f>
        <v>0</v>
      </c>
      <c r="BJ140" s="20" t="s">
        <v>82</v>
      </c>
      <c r="BK140" s="228">
        <f>ROUND(I140*H140,2)</f>
        <v>0</v>
      </c>
      <c r="BL140" s="20" t="s">
        <v>177</v>
      </c>
      <c r="BM140" s="227" t="s">
        <v>6052</v>
      </c>
    </row>
    <row r="141" s="2" customFormat="1">
      <c r="A141" s="41"/>
      <c r="B141" s="42"/>
      <c r="C141" s="43"/>
      <c r="D141" s="229" t="s">
        <v>179</v>
      </c>
      <c r="E141" s="43"/>
      <c r="F141" s="230" t="s">
        <v>6053</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179</v>
      </c>
      <c r="AU141" s="20" t="s">
        <v>84</v>
      </c>
    </row>
    <row r="142" s="2" customFormat="1">
      <c r="A142" s="41"/>
      <c r="B142" s="42"/>
      <c r="C142" s="43"/>
      <c r="D142" s="234" t="s">
        <v>181</v>
      </c>
      <c r="E142" s="43"/>
      <c r="F142" s="235" t="s">
        <v>6054</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181</v>
      </c>
      <c r="AU142" s="20" t="s">
        <v>84</v>
      </c>
    </row>
    <row r="143" s="2" customFormat="1" ht="16.5" customHeight="1">
      <c r="A143" s="41"/>
      <c r="B143" s="42"/>
      <c r="C143" s="216" t="s">
        <v>253</v>
      </c>
      <c r="D143" s="216" t="s">
        <v>172</v>
      </c>
      <c r="E143" s="217" t="s">
        <v>5678</v>
      </c>
      <c r="F143" s="218" t="s">
        <v>5679</v>
      </c>
      <c r="G143" s="219" t="s">
        <v>175</v>
      </c>
      <c r="H143" s="220">
        <v>29.399999999999999</v>
      </c>
      <c r="I143" s="221"/>
      <c r="J143" s="222">
        <f>ROUND(I143*H143,2)</f>
        <v>0</v>
      </c>
      <c r="K143" s="218" t="s">
        <v>176</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6055</v>
      </c>
    </row>
    <row r="144" s="2" customFormat="1">
      <c r="A144" s="41"/>
      <c r="B144" s="42"/>
      <c r="C144" s="43"/>
      <c r="D144" s="229" t="s">
        <v>179</v>
      </c>
      <c r="E144" s="43"/>
      <c r="F144" s="230" t="s">
        <v>5681</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2" customFormat="1">
      <c r="A145" s="41"/>
      <c r="B145" s="42"/>
      <c r="C145" s="43"/>
      <c r="D145" s="234" t="s">
        <v>181</v>
      </c>
      <c r="E145" s="43"/>
      <c r="F145" s="235" t="s">
        <v>5682</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181</v>
      </c>
      <c r="AU145" s="20" t="s">
        <v>84</v>
      </c>
    </row>
    <row r="146" s="2" customFormat="1" ht="16.5" customHeight="1">
      <c r="A146" s="41"/>
      <c r="B146" s="42"/>
      <c r="C146" s="216" t="s">
        <v>263</v>
      </c>
      <c r="D146" s="216" t="s">
        <v>172</v>
      </c>
      <c r="E146" s="217" t="s">
        <v>5683</v>
      </c>
      <c r="F146" s="218" t="s">
        <v>5684</v>
      </c>
      <c r="G146" s="219" t="s">
        <v>219</v>
      </c>
      <c r="H146" s="220">
        <v>24.5</v>
      </c>
      <c r="I146" s="221"/>
      <c r="J146" s="222">
        <f>ROUND(I146*H146,2)</f>
        <v>0</v>
      </c>
      <c r="K146" s="218" t="s">
        <v>176</v>
      </c>
      <c r="L146" s="47"/>
      <c r="M146" s="223" t="s">
        <v>19</v>
      </c>
      <c r="N146" s="224"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177</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6056</v>
      </c>
    </row>
    <row r="147" s="2" customFormat="1">
      <c r="A147" s="41"/>
      <c r="B147" s="42"/>
      <c r="C147" s="43"/>
      <c r="D147" s="229" t="s">
        <v>179</v>
      </c>
      <c r="E147" s="43"/>
      <c r="F147" s="230" t="s">
        <v>5686</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34" t="s">
        <v>181</v>
      </c>
      <c r="E148" s="43"/>
      <c r="F148" s="235" t="s">
        <v>5687</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181</v>
      </c>
      <c r="AU148" s="20" t="s">
        <v>84</v>
      </c>
    </row>
    <row r="149" s="14" customFormat="1">
      <c r="A149" s="14"/>
      <c r="B149" s="246"/>
      <c r="C149" s="247"/>
      <c r="D149" s="229" t="s">
        <v>183</v>
      </c>
      <c r="E149" s="248" t="s">
        <v>19</v>
      </c>
      <c r="F149" s="249" t="s">
        <v>6029</v>
      </c>
      <c r="G149" s="247"/>
      <c r="H149" s="250">
        <v>19.600000000000001</v>
      </c>
      <c r="I149" s="251"/>
      <c r="J149" s="247"/>
      <c r="K149" s="247"/>
      <c r="L149" s="252"/>
      <c r="M149" s="253"/>
      <c r="N149" s="254"/>
      <c r="O149" s="254"/>
      <c r="P149" s="254"/>
      <c r="Q149" s="254"/>
      <c r="R149" s="254"/>
      <c r="S149" s="254"/>
      <c r="T149" s="255"/>
      <c r="U149" s="14"/>
      <c r="V149" s="14"/>
      <c r="W149" s="14"/>
      <c r="X149" s="14"/>
      <c r="Y149" s="14"/>
      <c r="Z149" s="14"/>
      <c r="AA149" s="14"/>
      <c r="AB149" s="14"/>
      <c r="AC149" s="14"/>
      <c r="AD149" s="14"/>
      <c r="AE149" s="14"/>
      <c r="AT149" s="256" t="s">
        <v>183</v>
      </c>
      <c r="AU149" s="256" t="s">
        <v>84</v>
      </c>
      <c r="AV149" s="14" t="s">
        <v>84</v>
      </c>
      <c r="AW149" s="14" t="s">
        <v>37</v>
      </c>
      <c r="AX149" s="14" t="s">
        <v>75</v>
      </c>
      <c r="AY149" s="256" t="s">
        <v>170</v>
      </c>
    </row>
    <row r="150" s="14" customFormat="1">
      <c r="A150" s="14"/>
      <c r="B150" s="246"/>
      <c r="C150" s="247"/>
      <c r="D150" s="229" t="s">
        <v>183</v>
      </c>
      <c r="E150" s="248" t="s">
        <v>19</v>
      </c>
      <c r="F150" s="249" t="s">
        <v>6024</v>
      </c>
      <c r="G150" s="247"/>
      <c r="H150" s="250">
        <v>4.9000000000000004</v>
      </c>
      <c r="I150" s="251"/>
      <c r="J150" s="247"/>
      <c r="K150" s="247"/>
      <c r="L150" s="252"/>
      <c r="M150" s="253"/>
      <c r="N150" s="254"/>
      <c r="O150" s="254"/>
      <c r="P150" s="254"/>
      <c r="Q150" s="254"/>
      <c r="R150" s="254"/>
      <c r="S150" s="254"/>
      <c r="T150" s="255"/>
      <c r="U150" s="14"/>
      <c r="V150" s="14"/>
      <c r="W150" s="14"/>
      <c r="X150" s="14"/>
      <c r="Y150" s="14"/>
      <c r="Z150" s="14"/>
      <c r="AA150" s="14"/>
      <c r="AB150" s="14"/>
      <c r="AC150" s="14"/>
      <c r="AD150" s="14"/>
      <c r="AE150" s="14"/>
      <c r="AT150" s="256" t="s">
        <v>183</v>
      </c>
      <c r="AU150" s="256" t="s">
        <v>84</v>
      </c>
      <c r="AV150" s="14" t="s">
        <v>84</v>
      </c>
      <c r="AW150" s="14" t="s">
        <v>37</v>
      </c>
      <c r="AX150" s="14" t="s">
        <v>75</v>
      </c>
      <c r="AY150" s="256" t="s">
        <v>170</v>
      </c>
    </row>
    <row r="151" s="15" customFormat="1">
      <c r="A151" s="15"/>
      <c r="B151" s="257"/>
      <c r="C151" s="258"/>
      <c r="D151" s="229" t="s">
        <v>183</v>
      </c>
      <c r="E151" s="259" t="s">
        <v>19</v>
      </c>
      <c r="F151" s="260" t="s">
        <v>186</v>
      </c>
      <c r="G151" s="258"/>
      <c r="H151" s="261">
        <v>24.5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183</v>
      </c>
      <c r="AU151" s="267" t="s">
        <v>84</v>
      </c>
      <c r="AV151" s="15" t="s">
        <v>177</v>
      </c>
      <c r="AW151" s="15" t="s">
        <v>37</v>
      </c>
      <c r="AX151" s="15" t="s">
        <v>82</v>
      </c>
      <c r="AY151" s="267" t="s">
        <v>170</v>
      </c>
    </row>
    <row r="152" s="2" customFormat="1" ht="21.75" customHeight="1">
      <c r="A152" s="41"/>
      <c r="B152" s="42"/>
      <c r="C152" s="216" t="s">
        <v>8</v>
      </c>
      <c r="D152" s="216" t="s">
        <v>172</v>
      </c>
      <c r="E152" s="217" t="s">
        <v>235</v>
      </c>
      <c r="F152" s="218" t="s">
        <v>236</v>
      </c>
      <c r="G152" s="219" t="s">
        <v>219</v>
      </c>
      <c r="H152" s="220">
        <v>30</v>
      </c>
      <c r="I152" s="221"/>
      <c r="J152" s="222">
        <f>ROUND(I152*H152,2)</f>
        <v>0</v>
      </c>
      <c r="K152" s="218" t="s">
        <v>176</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6057</v>
      </c>
    </row>
    <row r="153" s="2" customFormat="1">
      <c r="A153" s="41"/>
      <c r="B153" s="42"/>
      <c r="C153" s="43"/>
      <c r="D153" s="229" t="s">
        <v>179</v>
      </c>
      <c r="E153" s="43"/>
      <c r="F153" s="230" t="s">
        <v>238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179</v>
      </c>
      <c r="AU153" s="20" t="s">
        <v>84</v>
      </c>
    </row>
    <row r="154" s="2" customFormat="1">
      <c r="A154" s="41"/>
      <c r="B154" s="42"/>
      <c r="C154" s="43"/>
      <c r="D154" s="234" t="s">
        <v>181</v>
      </c>
      <c r="E154" s="43"/>
      <c r="F154" s="235" t="s">
        <v>239</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181</v>
      </c>
      <c r="AU154" s="20" t="s">
        <v>84</v>
      </c>
    </row>
    <row r="155" s="14" customFormat="1">
      <c r="A155" s="14"/>
      <c r="B155" s="246"/>
      <c r="C155" s="247"/>
      <c r="D155" s="229" t="s">
        <v>183</v>
      </c>
      <c r="E155" s="248" t="s">
        <v>19</v>
      </c>
      <c r="F155" s="249" t="s">
        <v>6058</v>
      </c>
      <c r="G155" s="247"/>
      <c r="H155" s="250">
        <v>30</v>
      </c>
      <c r="I155" s="251"/>
      <c r="J155" s="247"/>
      <c r="K155" s="247"/>
      <c r="L155" s="252"/>
      <c r="M155" s="253"/>
      <c r="N155" s="254"/>
      <c r="O155" s="254"/>
      <c r="P155" s="254"/>
      <c r="Q155" s="254"/>
      <c r="R155" s="254"/>
      <c r="S155" s="254"/>
      <c r="T155" s="255"/>
      <c r="U155" s="14"/>
      <c r="V155" s="14"/>
      <c r="W155" s="14"/>
      <c r="X155" s="14"/>
      <c r="Y155" s="14"/>
      <c r="Z155" s="14"/>
      <c r="AA155" s="14"/>
      <c r="AB155" s="14"/>
      <c r="AC155" s="14"/>
      <c r="AD155" s="14"/>
      <c r="AE155" s="14"/>
      <c r="AT155" s="256" t="s">
        <v>183</v>
      </c>
      <c r="AU155" s="256" t="s">
        <v>84</v>
      </c>
      <c r="AV155" s="14" t="s">
        <v>84</v>
      </c>
      <c r="AW155" s="14" t="s">
        <v>37</v>
      </c>
      <c r="AX155" s="14" t="s">
        <v>75</v>
      </c>
      <c r="AY155" s="256" t="s">
        <v>170</v>
      </c>
    </row>
    <row r="156" s="15" customFormat="1">
      <c r="A156" s="15"/>
      <c r="B156" s="257"/>
      <c r="C156" s="258"/>
      <c r="D156" s="229" t="s">
        <v>183</v>
      </c>
      <c r="E156" s="259" t="s">
        <v>5564</v>
      </c>
      <c r="F156" s="260" t="s">
        <v>186</v>
      </c>
      <c r="G156" s="258"/>
      <c r="H156" s="261">
        <v>30</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183</v>
      </c>
      <c r="AU156" s="267" t="s">
        <v>84</v>
      </c>
      <c r="AV156" s="15" t="s">
        <v>177</v>
      </c>
      <c r="AW156" s="15" t="s">
        <v>37</v>
      </c>
      <c r="AX156" s="15" t="s">
        <v>82</v>
      </c>
      <c r="AY156" s="267" t="s">
        <v>170</v>
      </c>
    </row>
    <row r="157" s="2" customFormat="1" ht="24.15" customHeight="1">
      <c r="A157" s="41"/>
      <c r="B157" s="42"/>
      <c r="C157" s="216" t="s">
        <v>271</v>
      </c>
      <c r="D157" s="216" t="s">
        <v>172</v>
      </c>
      <c r="E157" s="217" t="s">
        <v>245</v>
      </c>
      <c r="F157" s="218" t="s">
        <v>246</v>
      </c>
      <c r="G157" s="219" t="s">
        <v>219</v>
      </c>
      <c r="H157" s="220">
        <v>300</v>
      </c>
      <c r="I157" s="221"/>
      <c r="J157" s="222">
        <f>ROUND(I157*H157,2)</f>
        <v>0</v>
      </c>
      <c r="K157" s="218" t="s">
        <v>176</v>
      </c>
      <c r="L157" s="47"/>
      <c r="M157" s="223" t="s">
        <v>19</v>
      </c>
      <c r="N157" s="224" t="s">
        <v>46</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177</v>
      </c>
      <c r="AT157" s="227" t="s">
        <v>172</v>
      </c>
      <c r="AU157" s="227" t="s">
        <v>84</v>
      </c>
      <c r="AY157" s="20" t="s">
        <v>170</v>
      </c>
      <c r="BE157" s="228">
        <f>IF(N157="základní",J157,0)</f>
        <v>0</v>
      </c>
      <c r="BF157" s="228">
        <f>IF(N157="snížená",J157,0)</f>
        <v>0</v>
      </c>
      <c r="BG157" s="228">
        <f>IF(N157="zákl. přenesená",J157,0)</f>
        <v>0</v>
      </c>
      <c r="BH157" s="228">
        <f>IF(N157="sníž. přenesená",J157,0)</f>
        <v>0</v>
      </c>
      <c r="BI157" s="228">
        <f>IF(N157="nulová",J157,0)</f>
        <v>0</v>
      </c>
      <c r="BJ157" s="20" t="s">
        <v>82</v>
      </c>
      <c r="BK157" s="228">
        <f>ROUND(I157*H157,2)</f>
        <v>0</v>
      </c>
      <c r="BL157" s="20" t="s">
        <v>177</v>
      </c>
      <c r="BM157" s="227" t="s">
        <v>6059</v>
      </c>
    </row>
    <row r="158" s="2" customFormat="1">
      <c r="A158" s="41"/>
      <c r="B158" s="42"/>
      <c r="C158" s="43"/>
      <c r="D158" s="229" t="s">
        <v>179</v>
      </c>
      <c r="E158" s="43"/>
      <c r="F158" s="230" t="s">
        <v>248</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179</v>
      </c>
      <c r="AU158" s="20" t="s">
        <v>84</v>
      </c>
    </row>
    <row r="159" s="2" customFormat="1">
      <c r="A159" s="41"/>
      <c r="B159" s="42"/>
      <c r="C159" s="43"/>
      <c r="D159" s="234" t="s">
        <v>181</v>
      </c>
      <c r="E159" s="43"/>
      <c r="F159" s="235" t="s">
        <v>249</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181</v>
      </c>
      <c r="AU159" s="20" t="s">
        <v>84</v>
      </c>
    </row>
    <row r="160" s="14" customFormat="1">
      <c r="A160" s="14"/>
      <c r="B160" s="246"/>
      <c r="C160" s="247"/>
      <c r="D160" s="229" t="s">
        <v>183</v>
      </c>
      <c r="E160" s="247"/>
      <c r="F160" s="249" t="s">
        <v>6060</v>
      </c>
      <c r="G160" s="247"/>
      <c r="H160" s="250">
        <v>300</v>
      </c>
      <c r="I160" s="251"/>
      <c r="J160" s="247"/>
      <c r="K160" s="247"/>
      <c r="L160" s="252"/>
      <c r="M160" s="253"/>
      <c r="N160" s="254"/>
      <c r="O160" s="254"/>
      <c r="P160" s="254"/>
      <c r="Q160" s="254"/>
      <c r="R160" s="254"/>
      <c r="S160" s="254"/>
      <c r="T160" s="255"/>
      <c r="U160" s="14"/>
      <c r="V160" s="14"/>
      <c r="W160" s="14"/>
      <c r="X160" s="14"/>
      <c r="Y160" s="14"/>
      <c r="Z160" s="14"/>
      <c r="AA160" s="14"/>
      <c r="AB160" s="14"/>
      <c r="AC160" s="14"/>
      <c r="AD160" s="14"/>
      <c r="AE160" s="14"/>
      <c r="AT160" s="256" t="s">
        <v>183</v>
      </c>
      <c r="AU160" s="256" t="s">
        <v>84</v>
      </c>
      <c r="AV160" s="14" t="s">
        <v>84</v>
      </c>
      <c r="AW160" s="14" t="s">
        <v>4</v>
      </c>
      <c r="AX160" s="14" t="s">
        <v>82</v>
      </c>
      <c r="AY160" s="256" t="s">
        <v>170</v>
      </c>
    </row>
    <row r="161" s="2" customFormat="1" ht="16.5" customHeight="1">
      <c r="A161" s="41"/>
      <c r="B161" s="42"/>
      <c r="C161" s="216" t="s">
        <v>276</v>
      </c>
      <c r="D161" s="216" t="s">
        <v>172</v>
      </c>
      <c r="E161" s="217" t="s">
        <v>254</v>
      </c>
      <c r="F161" s="218" t="s">
        <v>255</v>
      </c>
      <c r="G161" s="219" t="s">
        <v>256</v>
      </c>
      <c r="H161" s="220">
        <v>54</v>
      </c>
      <c r="I161" s="221"/>
      <c r="J161" s="222">
        <f>ROUND(I161*H161,2)</f>
        <v>0</v>
      </c>
      <c r="K161" s="218" t="s">
        <v>176</v>
      </c>
      <c r="L161" s="47"/>
      <c r="M161" s="223" t="s">
        <v>19</v>
      </c>
      <c r="N161" s="224" t="s">
        <v>46</v>
      </c>
      <c r="O161" s="87"/>
      <c r="P161" s="225">
        <f>O161*H161</f>
        <v>0</v>
      </c>
      <c r="Q161" s="225">
        <v>0</v>
      </c>
      <c r="R161" s="225">
        <f>Q161*H161</f>
        <v>0</v>
      </c>
      <c r="S161" s="225">
        <v>0</v>
      </c>
      <c r="T161" s="226">
        <f>S161*H161</f>
        <v>0</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6061</v>
      </c>
    </row>
    <row r="162" s="2" customFormat="1">
      <c r="A162" s="41"/>
      <c r="B162" s="42"/>
      <c r="C162" s="43"/>
      <c r="D162" s="229" t="s">
        <v>179</v>
      </c>
      <c r="E162" s="43"/>
      <c r="F162" s="230" t="s">
        <v>258</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2" customFormat="1">
      <c r="A163" s="41"/>
      <c r="B163" s="42"/>
      <c r="C163" s="43"/>
      <c r="D163" s="234" t="s">
        <v>181</v>
      </c>
      <c r="E163" s="43"/>
      <c r="F163" s="235" t="s">
        <v>259</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181</v>
      </c>
      <c r="AU163" s="20" t="s">
        <v>84</v>
      </c>
    </row>
    <row r="164" s="14" customFormat="1">
      <c r="A164" s="14"/>
      <c r="B164" s="246"/>
      <c r="C164" s="247"/>
      <c r="D164" s="229" t="s">
        <v>183</v>
      </c>
      <c r="E164" s="248" t="s">
        <v>19</v>
      </c>
      <c r="F164" s="249" t="s">
        <v>5700</v>
      </c>
      <c r="G164" s="247"/>
      <c r="H164" s="250">
        <v>54</v>
      </c>
      <c r="I164" s="251"/>
      <c r="J164" s="247"/>
      <c r="K164" s="247"/>
      <c r="L164" s="252"/>
      <c r="M164" s="253"/>
      <c r="N164" s="254"/>
      <c r="O164" s="254"/>
      <c r="P164" s="254"/>
      <c r="Q164" s="254"/>
      <c r="R164" s="254"/>
      <c r="S164" s="254"/>
      <c r="T164" s="255"/>
      <c r="U164" s="14"/>
      <c r="V164" s="14"/>
      <c r="W164" s="14"/>
      <c r="X164" s="14"/>
      <c r="Y164" s="14"/>
      <c r="Z164" s="14"/>
      <c r="AA164" s="14"/>
      <c r="AB164" s="14"/>
      <c r="AC164" s="14"/>
      <c r="AD164" s="14"/>
      <c r="AE164" s="14"/>
      <c r="AT164" s="256" t="s">
        <v>183</v>
      </c>
      <c r="AU164" s="256" t="s">
        <v>84</v>
      </c>
      <c r="AV164" s="14" t="s">
        <v>84</v>
      </c>
      <c r="AW164" s="14" t="s">
        <v>37</v>
      </c>
      <c r="AX164" s="14" t="s">
        <v>82</v>
      </c>
      <c r="AY164" s="256" t="s">
        <v>170</v>
      </c>
    </row>
    <row r="165" s="2" customFormat="1" ht="16.5" customHeight="1">
      <c r="A165" s="41"/>
      <c r="B165" s="42"/>
      <c r="C165" s="216" t="s">
        <v>283</v>
      </c>
      <c r="D165" s="216" t="s">
        <v>172</v>
      </c>
      <c r="E165" s="217" t="s">
        <v>590</v>
      </c>
      <c r="F165" s="218" t="s">
        <v>591</v>
      </c>
      <c r="G165" s="219" t="s">
        <v>219</v>
      </c>
      <c r="H165" s="220">
        <v>23.207000000000001</v>
      </c>
      <c r="I165" s="221"/>
      <c r="J165" s="222">
        <f>ROUND(I165*H165,2)</f>
        <v>0</v>
      </c>
      <c r="K165" s="218" t="s">
        <v>176</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6062</v>
      </c>
    </row>
    <row r="166" s="2" customFormat="1">
      <c r="A166" s="41"/>
      <c r="B166" s="42"/>
      <c r="C166" s="43"/>
      <c r="D166" s="229" t="s">
        <v>179</v>
      </c>
      <c r="E166" s="43"/>
      <c r="F166" s="230" t="s">
        <v>593</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2" customFormat="1">
      <c r="A167" s="41"/>
      <c r="B167" s="42"/>
      <c r="C167" s="43"/>
      <c r="D167" s="234" t="s">
        <v>181</v>
      </c>
      <c r="E167" s="43"/>
      <c r="F167" s="235" t="s">
        <v>594</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181</v>
      </c>
      <c r="AU167" s="20" t="s">
        <v>84</v>
      </c>
    </row>
    <row r="168" s="14" customFormat="1">
      <c r="A168" s="14"/>
      <c r="B168" s="246"/>
      <c r="C168" s="247"/>
      <c r="D168" s="229" t="s">
        <v>183</v>
      </c>
      <c r="E168" s="248" t="s">
        <v>19</v>
      </c>
      <c r="F168" s="249" t="s">
        <v>6058</v>
      </c>
      <c r="G168" s="247"/>
      <c r="H168" s="250">
        <v>30</v>
      </c>
      <c r="I168" s="251"/>
      <c r="J168" s="247"/>
      <c r="K168" s="247"/>
      <c r="L168" s="252"/>
      <c r="M168" s="253"/>
      <c r="N168" s="254"/>
      <c r="O168" s="254"/>
      <c r="P168" s="254"/>
      <c r="Q168" s="254"/>
      <c r="R168" s="254"/>
      <c r="S168" s="254"/>
      <c r="T168" s="255"/>
      <c r="U168" s="14"/>
      <c r="V168" s="14"/>
      <c r="W168" s="14"/>
      <c r="X168" s="14"/>
      <c r="Y168" s="14"/>
      <c r="Z168" s="14"/>
      <c r="AA168" s="14"/>
      <c r="AB168" s="14"/>
      <c r="AC168" s="14"/>
      <c r="AD168" s="14"/>
      <c r="AE168" s="14"/>
      <c r="AT168" s="256" t="s">
        <v>183</v>
      </c>
      <c r="AU168" s="256" t="s">
        <v>84</v>
      </c>
      <c r="AV168" s="14" t="s">
        <v>84</v>
      </c>
      <c r="AW168" s="14" t="s">
        <v>37</v>
      </c>
      <c r="AX168" s="14" t="s">
        <v>75</v>
      </c>
      <c r="AY168" s="256" t="s">
        <v>170</v>
      </c>
    </row>
    <row r="169" s="13" customFormat="1">
      <c r="A169" s="13"/>
      <c r="B169" s="236"/>
      <c r="C169" s="237"/>
      <c r="D169" s="229" t="s">
        <v>183</v>
      </c>
      <c r="E169" s="238" t="s">
        <v>19</v>
      </c>
      <c r="F169" s="239" t="s">
        <v>5708</v>
      </c>
      <c r="G169" s="237"/>
      <c r="H169" s="238" t="s">
        <v>19</v>
      </c>
      <c r="I169" s="240"/>
      <c r="J169" s="237"/>
      <c r="K169" s="237"/>
      <c r="L169" s="241"/>
      <c r="M169" s="242"/>
      <c r="N169" s="243"/>
      <c r="O169" s="243"/>
      <c r="P169" s="243"/>
      <c r="Q169" s="243"/>
      <c r="R169" s="243"/>
      <c r="S169" s="243"/>
      <c r="T169" s="244"/>
      <c r="U169" s="13"/>
      <c r="V169" s="13"/>
      <c r="W169" s="13"/>
      <c r="X169" s="13"/>
      <c r="Y169" s="13"/>
      <c r="Z169" s="13"/>
      <c r="AA169" s="13"/>
      <c r="AB169" s="13"/>
      <c r="AC169" s="13"/>
      <c r="AD169" s="13"/>
      <c r="AE169" s="13"/>
      <c r="AT169" s="245" t="s">
        <v>183</v>
      </c>
      <c r="AU169" s="245" t="s">
        <v>84</v>
      </c>
      <c r="AV169" s="13" t="s">
        <v>82</v>
      </c>
      <c r="AW169" s="13" t="s">
        <v>37</v>
      </c>
      <c r="AX169" s="13" t="s">
        <v>75</v>
      </c>
      <c r="AY169" s="245" t="s">
        <v>170</v>
      </c>
    </row>
    <row r="170" s="14" customFormat="1">
      <c r="A170" s="14"/>
      <c r="B170" s="246"/>
      <c r="C170" s="247"/>
      <c r="D170" s="229" t="s">
        <v>183</v>
      </c>
      <c r="E170" s="248" t="s">
        <v>19</v>
      </c>
      <c r="F170" s="249" t="s">
        <v>6063</v>
      </c>
      <c r="G170" s="247"/>
      <c r="H170" s="250">
        <v>-0.23000000000000001</v>
      </c>
      <c r="I170" s="251"/>
      <c r="J170" s="247"/>
      <c r="K170" s="247"/>
      <c r="L170" s="252"/>
      <c r="M170" s="253"/>
      <c r="N170" s="254"/>
      <c r="O170" s="254"/>
      <c r="P170" s="254"/>
      <c r="Q170" s="254"/>
      <c r="R170" s="254"/>
      <c r="S170" s="254"/>
      <c r="T170" s="255"/>
      <c r="U170" s="14"/>
      <c r="V170" s="14"/>
      <c r="W170" s="14"/>
      <c r="X170" s="14"/>
      <c r="Y170" s="14"/>
      <c r="Z170" s="14"/>
      <c r="AA170" s="14"/>
      <c r="AB170" s="14"/>
      <c r="AC170" s="14"/>
      <c r="AD170" s="14"/>
      <c r="AE170" s="14"/>
      <c r="AT170" s="256" t="s">
        <v>183</v>
      </c>
      <c r="AU170" s="256" t="s">
        <v>84</v>
      </c>
      <c r="AV170" s="14" t="s">
        <v>84</v>
      </c>
      <c r="AW170" s="14" t="s">
        <v>37</v>
      </c>
      <c r="AX170" s="14" t="s">
        <v>75</v>
      </c>
      <c r="AY170" s="256" t="s">
        <v>170</v>
      </c>
    </row>
    <row r="171" s="14" customFormat="1">
      <c r="A171" s="14"/>
      <c r="B171" s="246"/>
      <c r="C171" s="247"/>
      <c r="D171" s="229" t="s">
        <v>183</v>
      </c>
      <c r="E171" s="248" t="s">
        <v>19</v>
      </c>
      <c r="F171" s="249" t="s">
        <v>6064</v>
      </c>
      <c r="G171" s="247"/>
      <c r="H171" s="250">
        <v>-0.059999999999999998</v>
      </c>
      <c r="I171" s="251"/>
      <c r="J171" s="247"/>
      <c r="K171" s="247"/>
      <c r="L171" s="252"/>
      <c r="M171" s="253"/>
      <c r="N171" s="254"/>
      <c r="O171" s="254"/>
      <c r="P171" s="254"/>
      <c r="Q171" s="254"/>
      <c r="R171" s="254"/>
      <c r="S171" s="254"/>
      <c r="T171" s="255"/>
      <c r="U171" s="14"/>
      <c r="V171" s="14"/>
      <c r="W171" s="14"/>
      <c r="X171" s="14"/>
      <c r="Y171" s="14"/>
      <c r="Z171" s="14"/>
      <c r="AA171" s="14"/>
      <c r="AB171" s="14"/>
      <c r="AC171" s="14"/>
      <c r="AD171" s="14"/>
      <c r="AE171" s="14"/>
      <c r="AT171" s="256" t="s">
        <v>183</v>
      </c>
      <c r="AU171" s="256" t="s">
        <v>84</v>
      </c>
      <c r="AV171" s="14" t="s">
        <v>84</v>
      </c>
      <c r="AW171" s="14" t="s">
        <v>37</v>
      </c>
      <c r="AX171" s="14" t="s">
        <v>75</v>
      </c>
      <c r="AY171" s="256" t="s">
        <v>170</v>
      </c>
    </row>
    <row r="172" s="13" customFormat="1">
      <c r="A172" s="13"/>
      <c r="B172" s="236"/>
      <c r="C172" s="237"/>
      <c r="D172" s="229" t="s">
        <v>183</v>
      </c>
      <c r="E172" s="238" t="s">
        <v>19</v>
      </c>
      <c r="F172" s="239" t="s">
        <v>6065</v>
      </c>
      <c r="G172" s="237"/>
      <c r="H172" s="238" t="s">
        <v>19</v>
      </c>
      <c r="I172" s="240"/>
      <c r="J172" s="237"/>
      <c r="K172" s="237"/>
      <c r="L172" s="241"/>
      <c r="M172" s="242"/>
      <c r="N172" s="243"/>
      <c r="O172" s="243"/>
      <c r="P172" s="243"/>
      <c r="Q172" s="243"/>
      <c r="R172" s="243"/>
      <c r="S172" s="243"/>
      <c r="T172" s="244"/>
      <c r="U172" s="13"/>
      <c r="V172" s="13"/>
      <c r="W172" s="13"/>
      <c r="X172" s="13"/>
      <c r="Y172" s="13"/>
      <c r="Z172" s="13"/>
      <c r="AA172" s="13"/>
      <c r="AB172" s="13"/>
      <c r="AC172" s="13"/>
      <c r="AD172" s="13"/>
      <c r="AE172" s="13"/>
      <c r="AT172" s="245" t="s">
        <v>183</v>
      </c>
      <c r="AU172" s="245" t="s">
        <v>84</v>
      </c>
      <c r="AV172" s="13" t="s">
        <v>82</v>
      </c>
      <c r="AW172" s="13" t="s">
        <v>37</v>
      </c>
      <c r="AX172" s="13" t="s">
        <v>75</v>
      </c>
      <c r="AY172" s="245" t="s">
        <v>170</v>
      </c>
    </row>
    <row r="173" s="14" customFormat="1">
      <c r="A173" s="14"/>
      <c r="B173" s="246"/>
      <c r="C173" s="247"/>
      <c r="D173" s="229" t="s">
        <v>183</v>
      </c>
      <c r="E173" s="248" t="s">
        <v>19</v>
      </c>
      <c r="F173" s="249" t="s">
        <v>6066</v>
      </c>
      <c r="G173" s="247"/>
      <c r="H173" s="250">
        <v>-0.68999999999999995</v>
      </c>
      <c r="I173" s="251"/>
      <c r="J173" s="247"/>
      <c r="K173" s="247"/>
      <c r="L173" s="252"/>
      <c r="M173" s="253"/>
      <c r="N173" s="254"/>
      <c r="O173" s="254"/>
      <c r="P173" s="254"/>
      <c r="Q173" s="254"/>
      <c r="R173" s="254"/>
      <c r="S173" s="254"/>
      <c r="T173" s="255"/>
      <c r="U173" s="14"/>
      <c r="V173" s="14"/>
      <c r="W173" s="14"/>
      <c r="X173" s="14"/>
      <c r="Y173" s="14"/>
      <c r="Z173" s="14"/>
      <c r="AA173" s="14"/>
      <c r="AB173" s="14"/>
      <c r="AC173" s="14"/>
      <c r="AD173" s="14"/>
      <c r="AE173" s="14"/>
      <c r="AT173" s="256" t="s">
        <v>183</v>
      </c>
      <c r="AU173" s="256" t="s">
        <v>84</v>
      </c>
      <c r="AV173" s="14" t="s">
        <v>84</v>
      </c>
      <c r="AW173" s="14" t="s">
        <v>37</v>
      </c>
      <c r="AX173" s="14" t="s">
        <v>75</v>
      </c>
      <c r="AY173" s="256" t="s">
        <v>170</v>
      </c>
    </row>
    <row r="174" s="14" customFormat="1">
      <c r="A174" s="14"/>
      <c r="B174" s="246"/>
      <c r="C174" s="247"/>
      <c r="D174" s="229" t="s">
        <v>183</v>
      </c>
      <c r="E174" s="248" t="s">
        <v>19</v>
      </c>
      <c r="F174" s="249" t="s">
        <v>6067</v>
      </c>
      <c r="G174" s="247"/>
      <c r="H174" s="250">
        <v>-0.17999999999999999</v>
      </c>
      <c r="I174" s="251"/>
      <c r="J174" s="247"/>
      <c r="K174" s="247"/>
      <c r="L174" s="252"/>
      <c r="M174" s="253"/>
      <c r="N174" s="254"/>
      <c r="O174" s="254"/>
      <c r="P174" s="254"/>
      <c r="Q174" s="254"/>
      <c r="R174" s="254"/>
      <c r="S174" s="254"/>
      <c r="T174" s="255"/>
      <c r="U174" s="14"/>
      <c r="V174" s="14"/>
      <c r="W174" s="14"/>
      <c r="X174" s="14"/>
      <c r="Y174" s="14"/>
      <c r="Z174" s="14"/>
      <c r="AA174" s="14"/>
      <c r="AB174" s="14"/>
      <c r="AC174" s="14"/>
      <c r="AD174" s="14"/>
      <c r="AE174" s="14"/>
      <c r="AT174" s="256" t="s">
        <v>183</v>
      </c>
      <c r="AU174" s="256" t="s">
        <v>84</v>
      </c>
      <c r="AV174" s="14" t="s">
        <v>84</v>
      </c>
      <c r="AW174" s="14" t="s">
        <v>37</v>
      </c>
      <c r="AX174" s="14" t="s">
        <v>75</v>
      </c>
      <c r="AY174" s="256" t="s">
        <v>170</v>
      </c>
    </row>
    <row r="175" s="13" customFormat="1">
      <c r="A175" s="13"/>
      <c r="B175" s="236"/>
      <c r="C175" s="237"/>
      <c r="D175" s="229" t="s">
        <v>183</v>
      </c>
      <c r="E175" s="238" t="s">
        <v>19</v>
      </c>
      <c r="F175" s="239" t="s">
        <v>5714</v>
      </c>
      <c r="G175" s="237"/>
      <c r="H175" s="238" t="s">
        <v>19</v>
      </c>
      <c r="I175" s="240"/>
      <c r="J175" s="237"/>
      <c r="K175" s="237"/>
      <c r="L175" s="241"/>
      <c r="M175" s="242"/>
      <c r="N175" s="243"/>
      <c r="O175" s="243"/>
      <c r="P175" s="243"/>
      <c r="Q175" s="243"/>
      <c r="R175" s="243"/>
      <c r="S175" s="243"/>
      <c r="T175" s="244"/>
      <c r="U175" s="13"/>
      <c r="V175" s="13"/>
      <c r="W175" s="13"/>
      <c r="X175" s="13"/>
      <c r="Y175" s="13"/>
      <c r="Z175" s="13"/>
      <c r="AA175" s="13"/>
      <c r="AB175" s="13"/>
      <c r="AC175" s="13"/>
      <c r="AD175" s="13"/>
      <c r="AE175" s="13"/>
      <c r="AT175" s="245" t="s">
        <v>183</v>
      </c>
      <c r="AU175" s="245" t="s">
        <v>84</v>
      </c>
      <c r="AV175" s="13" t="s">
        <v>82</v>
      </c>
      <c r="AW175" s="13" t="s">
        <v>37</v>
      </c>
      <c r="AX175" s="13" t="s">
        <v>75</v>
      </c>
      <c r="AY175" s="245" t="s">
        <v>170</v>
      </c>
    </row>
    <row r="176" s="14" customFormat="1">
      <c r="A176" s="14"/>
      <c r="B176" s="246"/>
      <c r="C176" s="247"/>
      <c r="D176" s="229" t="s">
        <v>183</v>
      </c>
      <c r="E176" s="248" t="s">
        <v>19</v>
      </c>
      <c r="F176" s="249" t="s">
        <v>6068</v>
      </c>
      <c r="G176" s="247"/>
      <c r="H176" s="250">
        <v>-5.633</v>
      </c>
      <c r="I176" s="251"/>
      <c r="J176" s="247"/>
      <c r="K176" s="247"/>
      <c r="L176" s="252"/>
      <c r="M176" s="253"/>
      <c r="N176" s="254"/>
      <c r="O176" s="254"/>
      <c r="P176" s="254"/>
      <c r="Q176" s="254"/>
      <c r="R176" s="254"/>
      <c r="S176" s="254"/>
      <c r="T176" s="255"/>
      <c r="U176" s="14"/>
      <c r="V176" s="14"/>
      <c r="W176" s="14"/>
      <c r="X176" s="14"/>
      <c r="Y176" s="14"/>
      <c r="Z176" s="14"/>
      <c r="AA176" s="14"/>
      <c r="AB176" s="14"/>
      <c r="AC176" s="14"/>
      <c r="AD176" s="14"/>
      <c r="AE176" s="14"/>
      <c r="AT176" s="256" t="s">
        <v>183</v>
      </c>
      <c r="AU176" s="256" t="s">
        <v>84</v>
      </c>
      <c r="AV176" s="14" t="s">
        <v>84</v>
      </c>
      <c r="AW176" s="14" t="s">
        <v>37</v>
      </c>
      <c r="AX176" s="14" t="s">
        <v>75</v>
      </c>
      <c r="AY176" s="256" t="s">
        <v>170</v>
      </c>
    </row>
    <row r="177" s="15" customFormat="1">
      <c r="A177" s="15"/>
      <c r="B177" s="257"/>
      <c r="C177" s="258"/>
      <c r="D177" s="229" t="s">
        <v>183</v>
      </c>
      <c r="E177" s="259" t="s">
        <v>5576</v>
      </c>
      <c r="F177" s="260" t="s">
        <v>186</v>
      </c>
      <c r="G177" s="258"/>
      <c r="H177" s="261">
        <v>23.207000000000001</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183</v>
      </c>
      <c r="AU177" s="267" t="s">
        <v>84</v>
      </c>
      <c r="AV177" s="15" t="s">
        <v>177</v>
      </c>
      <c r="AW177" s="15" t="s">
        <v>37</v>
      </c>
      <c r="AX177" s="15" t="s">
        <v>82</v>
      </c>
      <c r="AY177" s="267" t="s">
        <v>170</v>
      </c>
    </row>
    <row r="178" s="2" customFormat="1" ht="16.5" customHeight="1">
      <c r="A178" s="41"/>
      <c r="B178" s="42"/>
      <c r="C178" s="285" t="s">
        <v>287</v>
      </c>
      <c r="D178" s="285" t="s">
        <v>461</v>
      </c>
      <c r="E178" s="286" t="s">
        <v>6069</v>
      </c>
      <c r="F178" s="287" t="s">
        <v>6070</v>
      </c>
      <c r="G178" s="288" t="s">
        <v>256</v>
      </c>
      <c r="H178" s="289">
        <v>46.414000000000001</v>
      </c>
      <c r="I178" s="290"/>
      <c r="J178" s="291">
        <f>ROUND(I178*H178,2)</f>
        <v>0</v>
      </c>
      <c r="K178" s="287" t="s">
        <v>176</v>
      </c>
      <c r="L178" s="292"/>
      <c r="M178" s="293" t="s">
        <v>19</v>
      </c>
      <c r="N178" s="29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234</v>
      </c>
      <c r="AT178" s="227" t="s">
        <v>461</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6071</v>
      </c>
    </row>
    <row r="179" s="2" customFormat="1">
      <c r="A179" s="41"/>
      <c r="B179" s="42"/>
      <c r="C179" s="43"/>
      <c r="D179" s="229" t="s">
        <v>179</v>
      </c>
      <c r="E179" s="43"/>
      <c r="F179" s="230" t="s">
        <v>6070</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14" customFormat="1">
      <c r="A180" s="14"/>
      <c r="B180" s="246"/>
      <c r="C180" s="247"/>
      <c r="D180" s="229" t="s">
        <v>183</v>
      </c>
      <c r="E180" s="248" t="s">
        <v>19</v>
      </c>
      <c r="F180" s="249" t="s">
        <v>5576</v>
      </c>
      <c r="G180" s="247"/>
      <c r="H180" s="250">
        <v>23.207000000000001</v>
      </c>
      <c r="I180" s="251"/>
      <c r="J180" s="247"/>
      <c r="K180" s="247"/>
      <c r="L180" s="252"/>
      <c r="M180" s="253"/>
      <c r="N180" s="254"/>
      <c r="O180" s="254"/>
      <c r="P180" s="254"/>
      <c r="Q180" s="254"/>
      <c r="R180" s="254"/>
      <c r="S180" s="254"/>
      <c r="T180" s="255"/>
      <c r="U180" s="14"/>
      <c r="V180" s="14"/>
      <c r="W180" s="14"/>
      <c r="X180" s="14"/>
      <c r="Y180" s="14"/>
      <c r="Z180" s="14"/>
      <c r="AA180" s="14"/>
      <c r="AB180" s="14"/>
      <c r="AC180" s="14"/>
      <c r="AD180" s="14"/>
      <c r="AE180" s="14"/>
      <c r="AT180" s="256" t="s">
        <v>183</v>
      </c>
      <c r="AU180" s="256" t="s">
        <v>84</v>
      </c>
      <c r="AV180" s="14" t="s">
        <v>84</v>
      </c>
      <c r="AW180" s="14" t="s">
        <v>37</v>
      </c>
      <c r="AX180" s="14" t="s">
        <v>82</v>
      </c>
      <c r="AY180" s="256" t="s">
        <v>170</v>
      </c>
    </row>
    <row r="181" s="14" customFormat="1">
      <c r="A181" s="14"/>
      <c r="B181" s="246"/>
      <c r="C181" s="247"/>
      <c r="D181" s="229" t="s">
        <v>183</v>
      </c>
      <c r="E181" s="247"/>
      <c r="F181" s="249" t="s">
        <v>6072</v>
      </c>
      <c r="G181" s="247"/>
      <c r="H181" s="250">
        <v>46.414000000000001</v>
      </c>
      <c r="I181" s="251"/>
      <c r="J181" s="247"/>
      <c r="K181" s="247"/>
      <c r="L181" s="252"/>
      <c r="M181" s="253"/>
      <c r="N181" s="254"/>
      <c r="O181" s="254"/>
      <c r="P181" s="254"/>
      <c r="Q181" s="254"/>
      <c r="R181" s="254"/>
      <c r="S181" s="254"/>
      <c r="T181" s="255"/>
      <c r="U181" s="14"/>
      <c r="V181" s="14"/>
      <c r="W181" s="14"/>
      <c r="X181" s="14"/>
      <c r="Y181" s="14"/>
      <c r="Z181" s="14"/>
      <c r="AA181" s="14"/>
      <c r="AB181" s="14"/>
      <c r="AC181" s="14"/>
      <c r="AD181" s="14"/>
      <c r="AE181" s="14"/>
      <c r="AT181" s="256" t="s">
        <v>183</v>
      </c>
      <c r="AU181" s="256" t="s">
        <v>84</v>
      </c>
      <c r="AV181" s="14" t="s">
        <v>84</v>
      </c>
      <c r="AW181" s="14" t="s">
        <v>4</v>
      </c>
      <c r="AX181" s="14" t="s">
        <v>82</v>
      </c>
      <c r="AY181" s="256" t="s">
        <v>170</v>
      </c>
    </row>
    <row r="182" s="12" customFormat="1" ht="22.8" customHeight="1">
      <c r="A182" s="12"/>
      <c r="B182" s="200"/>
      <c r="C182" s="201"/>
      <c r="D182" s="202" t="s">
        <v>74</v>
      </c>
      <c r="E182" s="214" t="s">
        <v>177</v>
      </c>
      <c r="F182" s="214" t="s">
        <v>983</v>
      </c>
      <c r="G182" s="201"/>
      <c r="H182" s="201"/>
      <c r="I182" s="204"/>
      <c r="J182" s="215">
        <f>BK182</f>
        <v>0</v>
      </c>
      <c r="K182" s="201"/>
      <c r="L182" s="206"/>
      <c r="M182" s="207"/>
      <c r="N182" s="208"/>
      <c r="O182" s="208"/>
      <c r="P182" s="209">
        <f>SUM(P183:P198)</f>
        <v>0</v>
      </c>
      <c r="Q182" s="208"/>
      <c r="R182" s="209">
        <f>SUM(R183:R198)</f>
        <v>0.12742000000000001</v>
      </c>
      <c r="S182" s="208"/>
      <c r="T182" s="210">
        <f>SUM(T183:T198)</f>
        <v>0</v>
      </c>
      <c r="U182" s="12"/>
      <c r="V182" s="12"/>
      <c r="W182" s="12"/>
      <c r="X182" s="12"/>
      <c r="Y182" s="12"/>
      <c r="Z182" s="12"/>
      <c r="AA182" s="12"/>
      <c r="AB182" s="12"/>
      <c r="AC182" s="12"/>
      <c r="AD182" s="12"/>
      <c r="AE182" s="12"/>
      <c r="AR182" s="211" t="s">
        <v>82</v>
      </c>
      <c r="AT182" s="212" t="s">
        <v>74</v>
      </c>
      <c r="AU182" s="212" t="s">
        <v>82</v>
      </c>
      <c r="AY182" s="211" t="s">
        <v>170</v>
      </c>
      <c r="BK182" s="213">
        <f>SUM(BK183:BK198)</f>
        <v>0</v>
      </c>
    </row>
    <row r="183" s="2" customFormat="1" ht="16.5" customHeight="1">
      <c r="A183" s="41"/>
      <c r="B183" s="42"/>
      <c r="C183" s="216" t="s">
        <v>291</v>
      </c>
      <c r="D183" s="216" t="s">
        <v>172</v>
      </c>
      <c r="E183" s="217" t="s">
        <v>1150</v>
      </c>
      <c r="F183" s="218" t="s">
        <v>1151</v>
      </c>
      <c r="G183" s="219" t="s">
        <v>219</v>
      </c>
      <c r="H183" s="220">
        <v>0.40000000000000002</v>
      </c>
      <c r="I183" s="221"/>
      <c r="J183" s="222">
        <f>ROUND(I183*H183,2)</f>
        <v>0</v>
      </c>
      <c r="K183" s="218" t="s">
        <v>176</v>
      </c>
      <c r="L183" s="47"/>
      <c r="M183" s="223" t="s">
        <v>19</v>
      </c>
      <c r="N183" s="22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177</v>
      </c>
      <c r="AT183" s="227" t="s">
        <v>172</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6073</v>
      </c>
    </row>
    <row r="184" s="2" customFormat="1">
      <c r="A184" s="41"/>
      <c r="B184" s="42"/>
      <c r="C184" s="43"/>
      <c r="D184" s="229" t="s">
        <v>179</v>
      </c>
      <c r="E184" s="43"/>
      <c r="F184" s="230" t="s">
        <v>1153</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179</v>
      </c>
      <c r="AU184" s="20" t="s">
        <v>84</v>
      </c>
    </row>
    <row r="185" s="2" customFormat="1">
      <c r="A185" s="41"/>
      <c r="B185" s="42"/>
      <c r="C185" s="43"/>
      <c r="D185" s="234" t="s">
        <v>181</v>
      </c>
      <c r="E185" s="43"/>
      <c r="F185" s="235" t="s">
        <v>1154</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181</v>
      </c>
      <c r="AU185" s="20" t="s">
        <v>84</v>
      </c>
    </row>
    <row r="186" s="14" customFormat="1">
      <c r="A186" s="14"/>
      <c r="B186" s="246"/>
      <c r="C186" s="247"/>
      <c r="D186" s="229" t="s">
        <v>183</v>
      </c>
      <c r="E186" s="248" t="s">
        <v>19</v>
      </c>
      <c r="F186" s="249" t="s">
        <v>6074</v>
      </c>
      <c r="G186" s="247"/>
      <c r="H186" s="250">
        <v>0.40000000000000002</v>
      </c>
      <c r="I186" s="251"/>
      <c r="J186" s="247"/>
      <c r="K186" s="247"/>
      <c r="L186" s="252"/>
      <c r="M186" s="253"/>
      <c r="N186" s="254"/>
      <c r="O186" s="254"/>
      <c r="P186" s="254"/>
      <c r="Q186" s="254"/>
      <c r="R186" s="254"/>
      <c r="S186" s="254"/>
      <c r="T186" s="255"/>
      <c r="U186" s="14"/>
      <c r="V186" s="14"/>
      <c r="W186" s="14"/>
      <c r="X186" s="14"/>
      <c r="Y186" s="14"/>
      <c r="Z186" s="14"/>
      <c r="AA186" s="14"/>
      <c r="AB186" s="14"/>
      <c r="AC186" s="14"/>
      <c r="AD186" s="14"/>
      <c r="AE186" s="14"/>
      <c r="AT186" s="256" t="s">
        <v>183</v>
      </c>
      <c r="AU186" s="256" t="s">
        <v>84</v>
      </c>
      <c r="AV186" s="14" t="s">
        <v>84</v>
      </c>
      <c r="AW186" s="14" t="s">
        <v>37</v>
      </c>
      <c r="AX186" s="14" t="s">
        <v>82</v>
      </c>
      <c r="AY186" s="256" t="s">
        <v>170</v>
      </c>
    </row>
    <row r="187" s="2" customFormat="1" ht="16.5" customHeight="1">
      <c r="A187" s="41"/>
      <c r="B187" s="42"/>
      <c r="C187" s="216" t="s">
        <v>295</v>
      </c>
      <c r="D187" s="216" t="s">
        <v>172</v>
      </c>
      <c r="E187" s="217" t="s">
        <v>5750</v>
      </c>
      <c r="F187" s="218" t="s">
        <v>5751</v>
      </c>
      <c r="G187" s="219" t="s">
        <v>266</v>
      </c>
      <c r="H187" s="220">
        <v>1</v>
      </c>
      <c r="I187" s="221"/>
      <c r="J187" s="222">
        <f>ROUND(I187*H187,2)</f>
        <v>0</v>
      </c>
      <c r="K187" s="218" t="s">
        <v>176</v>
      </c>
      <c r="L187" s="47"/>
      <c r="M187" s="223" t="s">
        <v>19</v>
      </c>
      <c r="N187" s="224" t="s">
        <v>46</v>
      </c>
      <c r="O187" s="87"/>
      <c r="P187" s="225">
        <f>O187*H187</f>
        <v>0</v>
      </c>
      <c r="Q187" s="225">
        <v>0.087419999999999998</v>
      </c>
      <c r="R187" s="225">
        <f>Q187*H187</f>
        <v>0.087419999999999998</v>
      </c>
      <c r="S187" s="225">
        <v>0</v>
      </c>
      <c r="T187" s="226">
        <f>S187*H187</f>
        <v>0</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6075</v>
      </c>
    </row>
    <row r="188" s="2" customFormat="1">
      <c r="A188" s="41"/>
      <c r="B188" s="42"/>
      <c r="C188" s="43"/>
      <c r="D188" s="229" t="s">
        <v>179</v>
      </c>
      <c r="E188" s="43"/>
      <c r="F188" s="230" t="s">
        <v>5753</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2" customFormat="1">
      <c r="A189" s="41"/>
      <c r="B189" s="42"/>
      <c r="C189" s="43"/>
      <c r="D189" s="234" t="s">
        <v>181</v>
      </c>
      <c r="E189" s="43"/>
      <c r="F189" s="235" t="s">
        <v>5754</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181</v>
      </c>
      <c r="AU189" s="20" t="s">
        <v>84</v>
      </c>
    </row>
    <row r="190" s="2" customFormat="1" ht="16.5" customHeight="1">
      <c r="A190" s="41"/>
      <c r="B190" s="42"/>
      <c r="C190" s="285" t="s">
        <v>299</v>
      </c>
      <c r="D190" s="285" t="s">
        <v>461</v>
      </c>
      <c r="E190" s="286" t="s">
        <v>6076</v>
      </c>
      <c r="F190" s="287" t="s">
        <v>6077</v>
      </c>
      <c r="G190" s="288" t="s">
        <v>266</v>
      </c>
      <c r="H190" s="289">
        <v>1</v>
      </c>
      <c r="I190" s="290"/>
      <c r="J190" s="291">
        <f>ROUND(I190*H190,2)</f>
        <v>0</v>
      </c>
      <c r="K190" s="287" t="s">
        <v>176</v>
      </c>
      <c r="L190" s="292"/>
      <c r="M190" s="293" t="s">
        <v>19</v>
      </c>
      <c r="N190" s="294" t="s">
        <v>46</v>
      </c>
      <c r="O190" s="87"/>
      <c r="P190" s="225">
        <f>O190*H190</f>
        <v>0</v>
      </c>
      <c r="Q190" s="225">
        <v>0.040000000000000001</v>
      </c>
      <c r="R190" s="225">
        <f>Q190*H190</f>
        <v>0.040000000000000001</v>
      </c>
      <c r="S190" s="225">
        <v>0</v>
      </c>
      <c r="T190" s="226">
        <f>S190*H190</f>
        <v>0</v>
      </c>
      <c r="U190" s="41"/>
      <c r="V190" s="41"/>
      <c r="W190" s="41"/>
      <c r="X190" s="41"/>
      <c r="Y190" s="41"/>
      <c r="Z190" s="41"/>
      <c r="AA190" s="41"/>
      <c r="AB190" s="41"/>
      <c r="AC190" s="41"/>
      <c r="AD190" s="41"/>
      <c r="AE190" s="41"/>
      <c r="AR190" s="227" t="s">
        <v>234</v>
      </c>
      <c r="AT190" s="227" t="s">
        <v>461</v>
      </c>
      <c r="AU190" s="227" t="s">
        <v>84</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6078</v>
      </c>
    </row>
    <row r="191" s="2" customFormat="1">
      <c r="A191" s="41"/>
      <c r="B191" s="42"/>
      <c r="C191" s="43"/>
      <c r="D191" s="229" t="s">
        <v>179</v>
      </c>
      <c r="E191" s="43"/>
      <c r="F191" s="230" t="s">
        <v>6077</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179</v>
      </c>
      <c r="AU191" s="20" t="s">
        <v>84</v>
      </c>
    </row>
    <row r="192" s="14" customFormat="1">
      <c r="A192" s="14"/>
      <c r="B192" s="246"/>
      <c r="C192" s="247"/>
      <c r="D192" s="229" t="s">
        <v>183</v>
      </c>
      <c r="E192" s="248" t="s">
        <v>19</v>
      </c>
      <c r="F192" s="249" t="s">
        <v>6079</v>
      </c>
      <c r="G192" s="247"/>
      <c r="H192" s="250">
        <v>1</v>
      </c>
      <c r="I192" s="251"/>
      <c r="J192" s="247"/>
      <c r="K192" s="247"/>
      <c r="L192" s="252"/>
      <c r="M192" s="253"/>
      <c r="N192" s="254"/>
      <c r="O192" s="254"/>
      <c r="P192" s="254"/>
      <c r="Q192" s="254"/>
      <c r="R192" s="254"/>
      <c r="S192" s="254"/>
      <c r="T192" s="255"/>
      <c r="U192" s="14"/>
      <c r="V192" s="14"/>
      <c r="W192" s="14"/>
      <c r="X192" s="14"/>
      <c r="Y192" s="14"/>
      <c r="Z192" s="14"/>
      <c r="AA192" s="14"/>
      <c r="AB192" s="14"/>
      <c r="AC192" s="14"/>
      <c r="AD192" s="14"/>
      <c r="AE192" s="14"/>
      <c r="AT192" s="256" t="s">
        <v>183</v>
      </c>
      <c r="AU192" s="256" t="s">
        <v>84</v>
      </c>
      <c r="AV192" s="14" t="s">
        <v>84</v>
      </c>
      <c r="AW192" s="14" t="s">
        <v>37</v>
      </c>
      <c r="AX192" s="14" t="s">
        <v>82</v>
      </c>
      <c r="AY192" s="256" t="s">
        <v>170</v>
      </c>
    </row>
    <row r="193" s="2" customFormat="1" ht="21.75" customHeight="1">
      <c r="A193" s="41"/>
      <c r="B193" s="42"/>
      <c r="C193" s="216" t="s">
        <v>303</v>
      </c>
      <c r="D193" s="216" t="s">
        <v>172</v>
      </c>
      <c r="E193" s="217" t="s">
        <v>1160</v>
      </c>
      <c r="F193" s="218" t="s">
        <v>1161</v>
      </c>
      <c r="G193" s="219" t="s">
        <v>219</v>
      </c>
      <c r="H193" s="220">
        <v>0.28999999999999998</v>
      </c>
      <c r="I193" s="221"/>
      <c r="J193" s="222">
        <f>ROUND(I193*H193,2)</f>
        <v>0</v>
      </c>
      <c r="K193" s="218" t="s">
        <v>176</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6080</v>
      </c>
    </row>
    <row r="194" s="2" customFormat="1">
      <c r="A194" s="41"/>
      <c r="B194" s="42"/>
      <c r="C194" s="43"/>
      <c r="D194" s="229" t="s">
        <v>179</v>
      </c>
      <c r="E194" s="43"/>
      <c r="F194" s="230" t="s">
        <v>1163</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84</v>
      </c>
    </row>
    <row r="195" s="2" customFormat="1">
      <c r="A195" s="41"/>
      <c r="B195" s="42"/>
      <c r="C195" s="43"/>
      <c r="D195" s="234" t="s">
        <v>181</v>
      </c>
      <c r="E195" s="43"/>
      <c r="F195" s="235" t="s">
        <v>1164</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181</v>
      </c>
      <c r="AU195" s="20" t="s">
        <v>84</v>
      </c>
    </row>
    <row r="196" s="14" customFormat="1">
      <c r="A196" s="14"/>
      <c r="B196" s="246"/>
      <c r="C196" s="247"/>
      <c r="D196" s="229" t="s">
        <v>183</v>
      </c>
      <c r="E196" s="248" t="s">
        <v>19</v>
      </c>
      <c r="F196" s="249" t="s">
        <v>6081</v>
      </c>
      <c r="G196" s="247"/>
      <c r="H196" s="250">
        <v>0.23000000000000001</v>
      </c>
      <c r="I196" s="251"/>
      <c r="J196" s="247"/>
      <c r="K196" s="247"/>
      <c r="L196" s="252"/>
      <c r="M196" s="253"/>
      <c r="N196" s="254"/>
      <c r="O196" s="254"/>
      <c r="P196" s="254"/>
      <c r="Q196" s="254"/>
      <c r="R196" s="254"/>
      <c r="S196" s="254"/>
      <c r="T196" s="255"/>
      <c r="U196" s="14"/>
      <c r="V196" s="14"/>
      <c r="W196" s="14"/>
      <c r="X196" s="14"/>
      <c r="Y196" s="14"/>
      <c r="Z196" s="14"/>
      <c r="AA196" s="14"/>
      <c r="AB196" s="14"/>
      <c r="AC196" s="14"/>
      <c r="AD196" s="14"/>
      <c r="AE196" s="14"/>
      <c r="AT196" s="256" t="s">
        <v>183</v>
      </c>
      <c r="AU196" s="256" t="s">
        <v>84</v>
      </c>
      <c r="AV196" s="14" t="s">
        <v>84</v>
      </c>
      <c r="AW196" s="14" t="s">
        <v>37</v>
      </c>
      <c r="AX196" s="14" t="s">
        <v>75</v>
      </c>
      <c r="AY196" s="256" t="s">
        <v>170</v>
      </c>
    </row>
    <row r="197" s="14" customFormat="1">
      <c r="A197" s="14"/>
      <c r="B197" s="246"/>
      <c r="C197" s="247"/>
      <c r="D197" s="229" t="s">
        <v>183</v>
      </c>
      <c r="E197" s="248" t="s">
        <v>19</v>
      </c>
      <c r="F197" s="249" t="s">
        <v>6082</v>
      </c>
      <c r="G197" s="247"/>
      <c r="H197" s="250">
        <v>0.059999999999999998</v>
      </c>
      <c r="I197" s="251"/>
      <c r="J197" s="247"/>
      <c r="K197" s="247"/>
      <c r="L197" s="252"/>
      <c r="M197" s="253"/>
      <c r="N197" s="254"/>
      <c r="O197" s="254"/>
      <c r="P197" s="254"/>
      <c r="Q197" s="254"/>
      <c r="R197" s="254"/>
      <c r="S197" s="254"/>
      <c r="T197" s="255"/>
      <c r="U197" s="14"/>
      <c r="V197" s="14"/>
      <c r="W197" s="14"/>
      <c r="X197" s="14"/>
      <c r="Y197" s="14"/>
      <c r="Z197" s="14"/>
      <c r="AA197" s="14"/>
      <c r="AB197" s="14"/>
      <c r="AC197" s="14"/>
      <c r="AD197" s="14"/>
      <c r="AE197" s="14"/>
      <c r="AT197" s="256" t="s">
        <v>183</v>
      </c>
      <c r="AU197" s="256" t="s">
        <v>84</v>
      </c>
      <c r="AV197" s="14" t="s">
        <v>84</v>
      </c>
      <c r="AW197" s="14" t="s">
        <v>37</v>
      </c>
      <c r="AX197" s="14" t="s">
        <v>75</v>
      </c>
      <c r="AY197" s="256" t="s">
        <v>170</v>
      </c>
    </row>
    <row r="198" s="15" customFormat="1">
      <c r="A198" s="15"/>
      <c r="B198" s="257"/>
      <c r="C198" s="258"/>
      <c r="D198" s="229" t="s">
        <v>183</v>
      </c>
      <c r="E198" s="259" t="s">
        <v>19</v>
      </c>
      <c r="F198" s="260" t="s">
        <v>186</v>
      </c>
      <c r="G198" s="258"/>
      <c r="H198" s="261">
        <v>0.28999999999999998</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183</v>
      </c>
      <c r="AU198" s="267" t="s">
        <v>84</v>
      </c>
      <c r="AV198" s="15" t="s">
        <v>177</v>
      </c>
      <c r="AW198" s="15" t="s">
        <v>37</v>
      </c>
      <c r="AX198" s="15" t="s">
        <v>82</v>
      </c>
      <c r="AY198" s="267" t="s">
        <v>170</v>
      </c>
    </row>
    <row r="199" s="12" customFormat="1" ht="22.8" customHeight="1">
      <c r="A199" s="12"/>
      <c r="B199" s="200"/>
      <c r="C199" s="201"/>
      <c r="D199" s="202" t="s">
        <v>74</v>
      </c>
      <c r="E199" s="214" t="s">
        <v>234</v>
      </c>
      <c r="F199" s="214" t="s">
        <v>262</v>
      </c>
      <c r="G199" s="201"/>
      <c r="H199" s="201"/>
      <c r="I199" s="204"/>
      <c r="J199" s="215">
        <f>BK199</f>
        <v>0</v>
      </c>
      <c r="K199" s="201"/>
      <c r="L199" s="206"/>
      <c r="M199" s="207"/>
      <c r="N199" s="208"/>
      <c r="O199" s="208"/>
      <c r="P199" s="209">
        <f>SUM(P200:P299)</f>
        <v>0</v>
      </c>
      <c r="Q199" s="208"/>
      <c r="R199" s="209">
        <f>SUM(R200:R299)</f>
        <v>8.4082165399999997</v>
      </c>
      <c r="S199" s="208"/>
      <c r="T199" s="210">
        <f>SUM(T200:T299)</f>
        <v>0.19624999999999998</v>
      </c>
      <c r="U199" s="12"/>
      <c r="V199" s="12"/>
      <c r="W199" s="12"/>
      <c r="X199" s="12"/>
      <c r="Y199" s="12"/>
      <c r="Z199" s="12"/>
      <c r="AA199" s="12"/>
      <c r="AB199" s="12"/>
      <c r="AC199" s="12"/>
      <c r="AD199" s="12"/>
      <c r="AE199" s="12"/>
      <c r="AR199" s="211" t="s">
        <v>82</v>
      </c>
      <c r="AT199" s="212" t="s">
        <v>74</v>
      </c>
      <c r="AU199" s="212" t="s">
        <v>82</v>
      </c>
      <c r="AY199" s="211" t="s">
        <v>170</v>
      </c>
      <c r="BK199" s="213">
        <f>SUM(BK200:BK299)</f>
        <v>0</v>
      </c>
    </row>
    <row r="200" s="2" customFormat="1" ht="16.5" customHeight="1">
      <c r="A200" s="41"/>
      <c r="B200" s="42"/>
      <c r="C200" s="216" t="s">
        <v>7</v>
      </c>
      <c r="D200" s="216" t="s">
        <v>172</v>
      </c>
      <c r="E200" s="217" t="s">
        <v>6083</v>
      </c>
      <c r="F200" s="218" t="s">
        <v>6084</v>
      </c>
      <c r="G200" s="219" t="s">
        <v>266</v>
      </c>
      <c r="H200" s="220">
        <v>1</v>
      </c>
      <c r="I200" s="221"/>
      <c r="J200" s="222">
        <f>ROUND(I200*H200,2)</f>
        <v>0</v>
      </c>
      <c r="K200" s="218" t="s">
        <v>19</v>
      </c>
      <c r="L200" s="47"/>
      <c r="M200" s="223" t="s">
        <v>19</v>
      </c>
      <c r="N200" s="224" t="s">
        <v>46</v>
      </c>
      <c r="O200" s="87"/>
      <c r="P200" s="225">
        <f>O200*H200</f>
        <v>0</v>
      </c>
      <c r="Q200" s="225">
        <v>0.068643540000000003</v>
      </c>
      <c r="R200" s="225">
        <f>Q200*H200</f>
        <v>0.068643540000000003</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6085</v>
      </c>
    </row>
    <row r="201" s="2" customFormat="1">
      <c r="A201" s="41"/>
      <c r="B201" s="42"/>
      <c r="C201" s="43"/>
      <c r="D201" s="229" t="s">
        <v>179</v>
      </c>
      <c r="E201" s="43"/>
      <c r="F201" s="230" t="s">
        <v>6084</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ht="21.75" customHeight="1">
      <c r="A202" s="41"/>
      <c r="B202" s="42"/>
      <c r="C202" s="216" t="s">
        <v>315</v>
      </c>
      <c r="D202" s="216" t="s">
        <v>172</v>
      </c>
      <c r="E202" s="217" t="s">
        <v>6086</v>
      </c>
      <c r="F202" s="218" t="s">
        <v>6087</v>
      </c>
      <c r="G202" s="219" t="s">
        <v>201</v>
      </c>
      <c r="H202" s="220">
        <v>3.7999999999999998</v>
      </c>
      <c r="I202" s="221"/>
      <c r="J202" s="222">
        <f>ROUND(I202*H202,2)</f>
        <v>0</v>
      </c>
      <c r="K202" s="218" t="s">
        <v>176</v>
      </c>
      <c r="L202" s="47"/>
      <c r="M202" s="223" t="s">
        <v>19</v>
      </c>
      <c r="N202" s="224" t="s">
        <v>46</v>
      </c>
      <c r="O202" s="87"/>
      <c r="P202" s="225">
        <f>O202*H202</f>
        <v>0</v>
      </c>
      <c r="Q202" s="225">
        <v>4.0000000000000003E-05</v>
      </c>
      <c r="R202" s="225">
        <f>Q202*H202</f>
        <v>0.00015200000000000001</v>
      </c>
      <c r="S202" s="225">
        <v>0</v>
      </c>
      <c r="T202" s="226">
        <f>S202*H202</f>
        <v>0</v>
      </c>
      <c r="U202" s="41"/>
      <c r="V202" s="41"/>
      <c r="W202" s="41"/>
      <c r="X202" s="41"/>
      <c r="Y202" s="41"/>
      <c r="Z202" s="41"/>
      <c r="AA202" s="41"/>
      <c r="AB202" s="41"/>
      <c r="AC202" s="41"/>
      <c r="AD202" s="41"/>
      <c r="AE202" s="41"/>
      <c r="AR202" s="227" t="s">
        <v>177</v>
      </c>
      <c r="AT202" s="227" t="s">
        <v>172</v>
      </c>
      <c r="AU202" s="227" t="s">
        <v>84</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6088</v>
      </c>
    </row>
    <row r="203" s="2" customFormat="1">
      <c r="A203" s="41"/>
      <c r="B203" s="42"/>
      <c r="C203" s="43"/>
      <c r="D203" s="229" t="s">
        <v>179</v>
      </c>
      <c r="E203" s="43"/>
      <c r="F203" s="230" t="s">
        <v>6089</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179</v>
      </c>
      <c r="AU203" s="20" t="s">
        <v>84</v>
      </c>
    </row>
    <row r="204" s="2" customFormat="1">
      <c r="A204" s="41"/>
      <c r="B204" s="42"/>
      <c r="C204" s="43"/>
      <c r="D204" s="234" t="s">
        <v>181</v>
      </c>
      <c r="E204" s="43"/>
      <c r="F204" s="235" t="s">
        <v>6090</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181</v>
      </c>
      <c r="AU204" s="20" t="s">
        <v>84</v>
      </c>
    </row>
    <row r="205" s="2" customFormat="1" ht="16.5" customHeight="1">
      <c r="A205" s="41"/>
      <c r="B205" s="42"/>
      <c r="C205" s="285" t="s">
        <v>322</v>
      </c>
      <c r="D205" s="285" t="s">
        <v>461</v>
      </c>
      <c r="E205" s="286" t="s">
        <v>6091</v>
      </c>
      <c r="F205" s="287" t="s">
        <v>6092</v>
      </c>
      <c r="G205" s="288" t="s">
        <v>201</v>
      </c>
      <c r="H205" s="289">
        <v>3.8570000000000002</v>
      </c>
      <c r="I205" s="290"/>
      <c r="J205" s="291">
        <f>ROUND(I205*H205,2)</f>
        <v>0</v>
      </c>
      <c r="K205" s="287" t="s">
        <v>176</v>
      </c>
      <c r="L205" s="292"/>
      <c r="M205" s="293" t="s">
        <v>19</v>
      </c>
      <c r="N205" s="294" t="s">
        <v>46</v>
      </c>
      <c r="O205" s="87"/>
      <c r="P205" s="225">
        <f>O205*H205</f>
        <v>0</v>
      </c>
      <c r="Q205" s="225">
        <v>0.042999999999999997</v>
      </c>
      <c r="R205" s="225">
        <f>Q205*H205</f>
        <v>0.165851</v>
      </c>
      <c r="S205" s="225">
        <v>0</v>
      </c>
      <c r="T205" s="226">
        <f>S205*H205</f>
        <v>0</v>
      </c>
      <c r="U205" s="41"/>
      <c r="V205" s="41"/>
      <c r="W205" s="41"/>
      <c r="X205" s="41"/>
      <c r="Y205" s="41"/>
      <c r="Z205" s="41"/>
      <c r="AA205" s="41"/>
      <c r="AB205" s="41"/>
      <c r="AC205" s="41"/>
      <c r="AD205" s="41"/>
      <c r="AE205" s="41"/>
      <c r="AR205" s="227" t="s">
        <v>234</v>
      </c>
      <c r="AT205" s="227" t="s">
        <v>461</v>
      </c>
      <c r="AU205" s="227" t="s">
        <v>84</v>
      </c>
      <c r="AY205" s="20" t="s">
        <v>170</v>
      </c>
      <c r="BE205" s="228">
        <f>IF(N205="základní",J205,0)</f>
        <v>0</v>
      </c>
      <c r="BF205" s="228">
        <f>IF(N205="snížená",J205,0)</f>
        <v>0</v>
      </c>
      <c r="BG205" s="228">
        <f>IF(N205="zákl. přenesená",J205,0)</f>
        <v>0</v>
      </c>
      <c r="BH205" s="228">
        <f>IF(N205="sníž. přenesená",J205,0)</f>
        <v>0</v>
      </c>
      <c r="BI205" s="228">
        <f>IF(N205="nulová",J205,0)</f>
        <v>0</v>
      </c>
      <c r="BJ205" s="20" t="s">
        <v>82</v>
      </c>
      <c r="BK205" s="228">
        <f>ROUND(I205*H205,2)</f>
        <v>0</v>
      </c>
      <c r="BL205" s="20" t="s">
        <v>177</v>
      </c>
      <c r="BM205" s="227" t="s">
        <v>6093</v>
      </c>
    </row>
    <row r="206" s="2" customFormat="1">
      <c r="A206" s="41"/>
      <c r="B206" s="42"/>
      <c r="C206" s="43"/>
      <c r="D206" s="229" t="s">
        <v>179</v>
      </c>
      <c r="E206" s="43"/>
      <c r="F206" s="230" t="s">
        <v>6092</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179</v>
      </c>
      <c r="AU206" s="20" t="s">
        <v>84</v>
      </c>
    </row>
    <row r="207" s="14" customFormat="1">
      <c r="A207" s="14"/>
      <c r="B207" s="246"/>
      <c r="C207" s="247"/>
      <c r="D207" s="229" t="s">
        <v>183</v>
      </c>
      <c r="E207" s="248" t="s">
        <v>19</v>
      </c>
      <c r="F207" s="249" t="s">
        <v>6094</v>
      </c>
      <c r="G207" s="247"/>
      <c r="H207" s="250">
        <v>2.7999999999999998</v>
      </c>
      <c r="I207" s="251"/>
      <c r="J207" s="247"/>
      <c r="K207" s="247"/>
      <c r="L207" s="252"/>
      <c r="M207" s="253"/>
      <c r="N207" s="254"/>
      <c r="O207" s="254"/>
      <c r="P207" s="254"/>
      <c r="Q207" s="254"/>
      <c r="R207" s="254"/>
      <c r="S207" s="254"/>
      <c r="T207" s="255"/>
      <c r="U207" s="14"/>
      <c r="V207" s="14"/>
      <c r="W207" s="14"/>
      <c r="X207" s="14"/>
      <c r="Y207" s="14"/>
      <c r="Z207" s="14"/>
      <c r="AA207" s="14"/>
      <c r="AB207" s="14"/>
      <c r="AC207" s="14"/>
      <c r="AD207" s="14"/>
      <c r="AE207" s="14"/>
      <c r="AT207" s="256" t="s">
        <v>183</v>
      </c>
      <c r="AU207" s="256" t="s">
        <v>84</v>
      </c>
      <c r="AV207" s="14" t="s">
        <v>84</v>
      </c>
      <c r="AW207" s="14" t="s">
        <v>37</v>
      </c>
      <c r="AX207" s="14" t="s">
        <v>75</v>
      </c>
      <c r="AY207" s="256" t="s">
        <v>170</v>
      </c>
    </row>
    <row r="208" s="14" customFormat="1">
      <c r="A208" s="14"/>
      <c r="B208" s="246"/>
      <c r="C208" s="247"/>
      <c r="D208" s="229" t="s">
        <v>183</v>
      </c>
      <c r="E208" s="248" t="s">
        <v>19</v>
      </c>
      <c r="F208" s="249" t="s">
        <v>6095</v>
      </c>
      <c r="G208" s="247"/>
      <c r="H208" s="250">
        <v>1</v>
      </c>
      <c r="I208" s="251"/>
      <c r="J208" s="247"/>
      <c r="K208" s="247"/>
      <c r="L208" s="252"/>
      <c r="M208" s="253"/>
      <c r="N208" s="254"/>
      <c r="O208" s="254"/>
      <c r="P208" s="254"/>
      <c r="Q208" s="254"/>
      <c r="R208" s="254"/>
      <c r="S208" s="254"/>
      <c r="T208" s="255"/>
      <c r="U208" s="14"/>
      <c r="V208" s="14"/>
      <c r="W208" s="14"/>
      <c r="X208" s="14"/>
      <c r="Y208" s="14"/>
      <c r="Z208" s="14"/>
      <c r="AA208" s="14"/>
      <c r="AB208" s="14"/>
      <c r="AC208" s="14"/>
      <c r="AD208" s="14"/>
      <c r="AE208" s="14"/>
      <c r="AT208" s="256" t="s">
        <v>183</v>
      </c>
      <c r="AU208" s="256" t="s">
        <v>84</v>
      </c>
      <c r="AV208" s="14" t="s">
        <v>84</v>
      </c>
      <c r="AW208" s="14" t="s">
        <v>37</v>
      </c>
      <c r="AX208" s="14" t="s">
        <v>75</v>
      </c>
      <c r="AY208" s="256" t="s">
        <v>170</v>
      </c>
    </row>
    <row r="209" s="15" customFormat="1">
      <c r="A209" s="15"/>
      <c r="B209" s="257"/>
      <c r="C209" s="258"/>
      <c r="D209" s="229" t="s">
        <v>183</v>
      </c>
      <c r="E209" s="259" t="s">
        <v>19</v>
      </c>
      <c r="F209" s="260" t="s">
        <v>186</v>
      </c>
      <c r="G209" s="258"/>
      <c r="H209" s="261">
        <v>3.7999999999999998</v>
      </c>
      <c r="I209" s="262"/>
      <c r="J209" s="258"/>
      <c r="K209" s="258"/>
      <c r="L209" s="263"/>
      <c r="M209" s="264"/>
      <c r="N209" s="265"/>
      <c r="O209" s="265"/>
      <c r="P209" s="265"/>
      <c r="Q209" s="265"/>
      <c r="R209" s="265"/>
      <c r="S209" s="265"/>
      <c r="T209" s="266"/>
      <c r="U209" s="15"/>
      <c r="V209" s="15"/>
      <c r="W209" s="15"/>
      <c r="X209" s="15"/>
      <c r="Y209" s="15"/>
      <c r="Z209" s="15"/>
      <c r="AA209" s="15"/>
      <c r="AB209" s="15"/>
      <c r="AC209" s="15"/>
      <c r="AD209" s="15"/>
      <c r="AE209" s="15"/>
      <c r="AT209" s="267" t="s">
        <v>183</v>
      </c>
      <c r="AU209" s="267" t="s">
        <v>84</v>
      </c>
      <c r="AV209" s="15" t="s">
        <v>177</v>
      </c>
      <c r="AW209" s="15" t="s">
        <v>37</v>
      </c>
      <c r="AX209" s="15" t="s">
        <v>82</v>
      </c>
      <c r="AY209" s="267" t="s">
        <v>170</v>
      </c>
    </row>
    <row r="210" s="14" customFormat="1">
      <c r="A210" s="14"/>
      <c r="B210" s="246"/>
      <c r="C210" s="247"/>
      <c r="D210" s="229" t="s">
        <v>183</v>
      </c>
      <c r="E210" s="247"/>
      <c r="F210" s="249" t="s">
        <v>6096</v>
      </c>
      <c r="G210" s="247"/>
      <c r="H210" s="250">
        <v>3.8570000000000002</v>
      </c>
      <c r="I210" s="251"/>
      <c r="J210" s="247"/>
      <c r="K210" s="247"/>
      <c r="L210" s="252"/>
      <c r="M210" s="253"/>
      <c r="N210" s="254"/>
      <c r="O210" s="254"/>
      <c r="P210" s="254"/>
      <c r="Q210" s="254"/>
      <c r="R210" s="254"/>
      <c r="S210" s="254"/>
      <c r="T210" s="255"/>
      <c r="U210" s="14"/>
      <c r="V210" s="14"/>
      <c r="W210" s="14"/>
      <c r="X210" s="14"/>
      <c r="Y210" s="14"/>
      <c r="Z210" s="14"/>
      <c r="AA210" s="14"/>
      <c r="AB210" s="14"/>
      <c r="AC210" s="14"/>
      <c r="AD210" s="14"/>
      <c r="AE210" s="14"/>
      <c r="AT210" s="256" t="s">
        <v>183</v>
      </c>
      <c r="AU210" s="256" t="s">
        <v>84</v>
      </c>
      <c r="AV210" s="14" t="s">
        <v>84</v>
      </c>
      <c r="AW210" s="14" t="s">
        <v>4</v>
      </c>
      <c r="AX210" s="14" t="s">
        <v>82</v>
      </c>
      <c r="AY210" s="256" t="s">
        <v>170</v>
      </c>
    </row>
    <row r="211" s="2" customFormat="1" ht="21.75" customHeight="1">
      <c r="A211" s="41"/>
      <c r="B211" s="42"/>
      <c r="C211" s="216" t="s">
        <v>331</v>
      </c>
      <c r="D211" s="216" t="s">
        <v>172</v>
      </c>
      <c r="E211" s="217" t="s">
        <v>6097</v>
      </c>
      <c r="F211" s="218" t="s">
        <v>6098</v>
      </c>
      <c r="G211" s="219" t="s">
        <v>201</v>
      </c>
      <c r="H211" s="220">
        <v>1</v>
      </c>
      <c r="I211" s="221"/>
      <c r="J211" s="222">
        <f>ROUND(I211*H211,2)</f>
        <v>0</v>
      </c>
      <c r="K211" s="218" t="s">
        <v>176</v>
      </c>
      <c r="L211" s="47"/>
      <c r="M211" s="223" t="s">
        <v>19</v>
      </c>
      <c r="N211" s="224" t="s">
        <v>46</v>
      </c>
      <c r="O211" s="87"/>
      <c r="P211" s="225">
        <f>O211*H211</f>
        <v>0</v>
      </c>
      <c r="Q211" s="225">
        <v>0.00011</v>
      </c>
      <c r="R211" s="225">
        <f>Q211*H211</f>
        <v>0.00011</v>
      </c>
      <c r="S211" s="225">
        <v>0.15211</v>
      </c>
      <c r="T211" s="226">
        <f>S211*H211</f>
        <v>0.15211</v>
      </c>
      <c r="U211" s="41"/>
      <c r="V211" s="41"/>
      <c r="W211" s="41"/>
      <c r="X211" s="41"/>
      <c r="Y211" s="41"/>
      <c r="Z211" s="41"/>
      <c r="AA211" s="41"/>
      <c r="AB211" s="41"/>
      <c r="AC211" s="41"/>
      <c r="AD211" s="41"/>
      <c r="AE211" s="41"/>
      <c r="AR211" s="227" t="s">
        <v>177</v>
      </c>
      <c r="AT211" s="227" t="s">
        <v>172</v>
      </c>
      <c r="AU211" s="227" t="s">
        <v>84</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6099</v>
      </c>
    </row>
    <row r="212" s="2" customFormat="1">
      <c r="A212" s="41"/>
      <c r="B212" s="42"/>
      <c r="C212" s="43"/>
      <c r="D212" s="229" t="s">
        <v>179</v>
      </c>
      <c r="E212" s="43"/>
      <c r="F212" s="230" t="s">
        <v>6100</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179</v>
      </c>
      <c r="AU212" s="20" t="s">
        <v>84</v>
      </c>
    </row>
    <row r="213" s="2" customFormat="1">
      <c r="A213" s="41"/>
      <c r="B213" s="42"/>
      <c r="C213" s="43"/>
      <c r="D213" s="234" t="s">
        <v>181</v>
      </c>
      <c r="E213" s="43"/>
      <c r="F213" s="235" t="s">
        <v>6101</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181</v>
      </c>
      <c r="AU213" s="20" t="s">
        <v>84</v>
      </c>
    </row>
    <row r="214" s="2" customFormat="1" ht="16.5" customHeight="1">
      <c r="A214" s="41"/>
      <c r="B214" s="42"/>
      <c r="C214" s="285" t="s">
        <v>337</v>
      </c>
      <c r="D214" s="285" t="s">
        <v>461</v>
      </c>
      <c r="E214" s="286" t="s">
        <v>5822</v>
      </c>
      <c r="F214" s="287" t="s">
        <v>5823</v>
      </c>
      <c r="G214" s="288" t="s">
        <v>201</v>
      </c>
      <c r="H214" s="289">
        <v>1</v>
      </c>
      <c r="I214" s="290"/>
      <c r="J214" s="291">
        <f>ROUND(I214*H214,2)</f>
        <v>0</v>
      </c>
      <c r="K214" s="287" t="s">
        <v>176</v>
      </c>
      <c r="L214" s="292"/>
      <c r="M214" s="293" t="s">
        <v>19</v>
      </c>
      <c r="N214" s="294" t="s">
        <v>46</v>
      </c>
      <c r="O214" s="87"/>
      <c r="P214" s="225">
        <f>O214*H214</f>
        <v>0</v>
      </c>
      <c r="Q214" s="225">
        <v>0.152</v>
      </c>
      <c r="R214" s="225">
        <f>Q214*H214</f>
        <v>0.152</v>
      </c>
      <c r="S214" s="225">
        <v>0</v>
      </c>
      <c r="T214" s="226">
        <f>S214*H214</f>
        <v>0</v>
      </c>
      <c r="U214" s="41"/>
      <c r="V214" s="41"/>
      <c r="W214" s="41"/>
      <c r="X214" s="41"/>
      <c r="Y214" s="41"/>
      <c r="Z214" s="41"/>
      <c r="AA214" s="41"/>
      <c r="AB214" s="41"/>
      <c r="AC214" s="41"/>
      <c r="AD214" s="41"/>
      <c r="AE214" s="41"/>
      <c r="AR214" s="227" t="s">
        <v>234</v>
      </c>
      <c r="AT214" s="227" t="s">
        <v>461</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6102</v>
      </c>
    </row>
    <row r="215" s="2" customFormat="1">
      <c r="A215" s="41"/>
      <c r="B215" s="42"/>
      <c r="C215" s="43"/>
      <c r="D215" s="229" t="s">
        <v>179</v>
      </c>
      <c r="E215" s="43"/>
      <c r="F215" s="230" t="s">
        <v>5823</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84</v>
      </c>
    </row>
    <row r="216" s="2" customFormat="1" ht="16.5" customHeight="1">
      <c r="A216" s="41"/>
      <c r="B216" s="42"/>
      <c r="C216" s="216" t="s">
        <v>344</v>
      </c>
      <c r="D216" s="216" t="s">
        <v>172</v>
      </c>
      <c r="E216" s="217" t="s">
        <v>6103</v>
      </c>
      <c r="F216" s="218" t="s">
        <v>6104</v>
      </c>
      <c r="G216" s="219" t="s">
        <v>266</v>
      </c>
      <c r="H216" s="220">
        <v>2</v>
      </c>
      <c r="I216" s="221"/>
      <c r="J216" s="222">
        <f>ROUND(I216*H216,2)</f>
        <v>0</v>
      </c>
      <c r="K216" s="218" t="s">
        <v>176</v>
      </c>
      <c r="L216" s="47"/>
      <c r="M216" s="223" t="s">
        <v>19</v>
      </c>
      <c r="N216" s="224" t="s">
        <v>46</v>
      </c>
      <c r="O216" s="87"/>
      <c r="P216" s="225">
        <f>O216*H216</f>
        <v>0</v>
      </c>
      <c r="Q216" s="225">
        <v>6.9999999999999994E-05</v>
      </c>
      <c r="R216" s="225">
        <f>Q216*H216</f>
        <v>0.00013999999999999999</v>
      </c>
      <c r="S216" s="225">
        <v>0.022069999999999999</v>
      </c>
      <c r="T216" s="226">
        <f>S216*H216</f>
        <v>0.044139999999999999</v>
      </c>
      <c r="U216" s="41"/>
      <c r="V216" s="41"/>
      <c r="W216" s="41"/>
      <c r="X216" s="41"/>
      <c r="Y216" s="41"/>
      <c r="Z216" s="41"/>
      <c r="AA216" s="41"/>
      <c r="AB216" s="41"/>
      <c r="AC216" s="41"/>
      <c r="AD216" s="41"/>
      <c r="AE216" s="41"/>
      <c r="AR216" s="227" t="s">
        <v>177</v>
      </c>
      <c r="AT216" s="227" t="s">
        <v>172</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6105</v>
      </c>
    </row>
    <row r="217" s="2" customFormat="1">
      <c r="A217" s="41"/>
      <c r="B217" s="42"/>
      <c r="C217" s="43"/>
      <c r="D217" s="229" t="s">
        <v>179</v>
      </c>
      <c r="E217" s="43"/>
      <c r="F217" s="230" t="s">
        <v>6106</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179</v>
      </c>
      <c r="AU217" s="20" t="s">
        <v>84</v>
      </c>
    </row>
    <row r="218" s="2" customFormat="1">
      <c r="A218" s="41"/>
      <c r="B218" s="42"/>
      <c r="C218" s="43"/>
      <c r="D218" s="234" t="s">
        <v>181</v>
      </c>
      <c r="E218" s="43"/>
      <c r="F218" s="235" t="s">
        <v>6107</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181</v>
      </c>
      <c r="AU218" s="20" t="s">
        <v>84</v>
      </c>
    </row>
    <row r="219" s="2" customFormat="1" ht="16.5" customHeight="1">
      <c r="A219" s="41"/>
      <c r="B219" s="42"/>
      <c r="C219" s="285" t="s">
        <v>350</v>
      </c>
      <c r="D219" s="285" t="s">
        <v>461</v>
      </c>
      <c r="E219" s="286" t="s">
        <v>6108</v>
      </c>
      <c r="F219" s="287" t="s">
        <v>6109</v>
      </c>
      <c r="G219" s="288" t="s">
        <v>266</v>
      </c>
      <c r="H219" s="289">
        <v>1</v>
      </c>
      <c r="I219" s="290"/>
      <c r="J219" s="291">
        <f>ROUND(I219*H219,2)</f>
        <v>0</v>
      </c>
      <c r="K219" s="287" t="s">
        <v>176</v>
      </c>
      <c r="L219" s="292"/>
      <c r="M219" s="293" t="s">
        <v>19</v>
      </c>
      <c r="N219" s="294" t="s">
        <v>46</v>
      </c>
      <c r="O219" s="87"/>
      <c r="P219" s="225">
        <f>O219*H219</f>
        <v>0</v>
      </c>
      <c r="Q219" s="225">
        <v>0.0023999999999999998</v>
      </c>
      <c r="R219" s="225">
        <f>Q219*H219</f>
        <v>0.0023999999999999998</v>
      </c>
      <c r="S219" s="225">
        <v>0</v>
      </c>
      <c r="T219" s="226">
        <f>S219*H219</f>
        <v>0</v>
      </c>
      <c r="U219" s="41"/>
      <c r="V219" s="41"/>
      <c r="W219" s="41"/>
      <c r="X219" s="41"/>
      <c r="Y219" s="41"/>
      <c r="Z219" s="41"/>
      <c r="AA219" s="41"/>
      <c r="AB219" s="41"/>
      <c r="AC219" s="41"/>
      <c r="AD219" s="41"/>
      <c r="AE219" s="41"/>
      <c r="AR219" s="227" t="s">
        <v>234</v>
      </c>
      <c r="AT219" s="227" t="s">
        <v>461</v>
      </c>
      <c r="AU219" s="227" t="s">
        <v>84</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6110</v>
      </c>
    </row>
    <row r="220" s="2" customFormat="1">
      <c r="A220" s="41"/>
      <c r="B220" s="42"/>
      <c r="C220" s="43"/>
      <c r="D220" s="229" t="s">
        <v>179</v>
      </c>
      <c r="E220" s="43"/>
      <c r="F220" s="230" t="s">
        <v>6109</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84</v>
      </c>
    </row>
    <row r="221" s="14" customFormat="1">
      <c r="A221" s="14"/>
      <c r="B221" s="246"/>
      <c r="C221" s="247"/>
      <c r="D221" s="229" t="s">
        <v>183</v>
      </c>
      <c r="E221" s="248" t="s">
        <v>19</v>
      </c>
      <c r="F221" s="249" t="s">
        <v>6111</v>
      </c>
      <c r="G221" s="247"/>
      <c r="H221" s="250">
        <v>1</v>
      </c>
      <c r="I221" s="251"/>
      <c r="J221" s="247"/>
      <c r="K221" s="247"/>
      <c r="L221" s="252"/>
      <c r="M221" s="253"/>
      <c r="N221" s="254"/>
      <c r="O221" s="254"/>
      <c r="P221" s="254"/>
      <c r="Q221" s="254"/>
      <c r="R221" s="254"/>
      <c r="S221" s="254"/>
      <c r="T221" s="255"/>
      <c r="U221" s="14"/>
      <c r="V221" s="14"/>
      <c r="W221" s="14"/>
      <c r="X221" s="14"/>
      <c r="Y221" s="14"/>
      <c r="Z221" s="14"/>
      <c r="AA221" s="14"/>
      <c r="AB221" s="14"/>
      <c r="AC221" s="14"/>
      <c r="AD221" s="14"/>
      <c r="AE221" s="14"/>
      <c r="AT221" s="256" t="s">
        <v>183</v>
      </c>
      <c r="AU221" s="256" t="s">
        <v>84</v>
      </c>
      <c r="AV221" s="14" t="s">
        <v>84</v>
      </c>
      <c r="AW221" s="14" t="s">
        <v>37</v>
      </c>
      <c r="AX221" s="14" t="s">
        <v>75</v>
      </c>
      <c r="AY221" s="256" t="s">
        <v>170</v>
      </c>
    </row>
    <row r="222" s="15" customFormat="1">
      <c r="A222" s="15"/>
      <c r="B222" s="257"/>
      <c r="C222" s="258"/>
      <c r="D222" s="229" t="s">
        <v>183</v>
      </c>
      <c r="E222" s="259" t="s">
        <v>19</v>
      </c>
      <c r="F222" s="260" t="s">
        <v>186</v>
      </c>
      <c r="G222" s="258"/>
      <c r="H222" s="261">
        <v>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183</v>
      </c>
      <c r="AU222" s="267" t="s">
        <v>84</v>
      </c>
      <c r="AV222" s="15" t="s">
        <v>177</v>
      </c>
      <c r="AW222" s="15" t="s">
        <v>37</v>
      </c>
      <c r="AX222" s="15" t="s">
        <v>82</v>
      </c>
      <c r="AY222" s="267" t="s">
        <v>170</v>
      </c>
    </row>
    <row r="223" s="2" customFormat="1" ht="16.5" customHeight="1">
      <c r="A223" s="41"/>
      <c r="B223" s="42"/>
      <c r="C223" s="285" t="s">
        <v>356</v>
      </c>
      <c r="D223" s="285" t="s">
        <v>461</v>
      </c>
      <c r="E223" s="286" t="s">
        <v>6112</v>
      </c>
      <c r="F223" s="287" t="s">
        <v>6113</v>
      </c>
      <c r="G223" s="288" t="s">
        <v>266</v>
      </c>
      <c r="H223" s="289">
        <v>2</v>
      </c>
      <c r="I223" s="290"/>
      <c r="J223" s="291">
        <f>ROUND(I223*H223,2)</f>
        <v>0</v>
      </c>
      <c r="K223" s="287" t="s">
        <v>176</v>
      </c>
      <c r="L223" s="292"/>
      <c r="M223" s="293" t="s">
        <v>19</v>
      </c>
      <c r="N223" s="294" t="s">
        <v>46</v>
      </c>
      <c r="O223" s="87"/>
      <c r="P223" s="225">
        <f>O223*H223</f>
        <v>0</v>
      </c>
      <c r="Q223" s="225">
        <v>0.00050000000000000001</v>
      </c>
      <c r="R223" s="225">
        <f>Q223*H223</f>
        <v>0.001</v>
      </c>
      <c r="S223" s="225">
        <v>0</v>
      </c>
      <c r="T223" s="226">
        <f>S223*H223</f>
        <v>0</v>
      </c>
      <c r="U223" s="41"/>
      <c r="V223" s="41"/>
      <c r="W223" s="41"/>
      <c r="X223" s="41"/>
      <c r="Y223" s="41"/>
      <c r="Z223" s="41"/>
      <c r="AA223" s="41"/>
      <c r="AB223" s="41"/>
      <c r="AC223" s="41"/>
      <c r="AD223" s="41"/>
      <c r="AE223" s="41"/>
      <c r="AR223" s="227" t="s">
        <v>234</v>
      </c>
      <c r="AT223" s="227" t="s">
        <v>461</v>
      </c>
      <c r="AU223" s="227" t="s">
        <v>84</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6114</v>
      </c>
    </row>
    <row r="224" s="2" customFormat="1">
      <c r="A224" s="41"/>
      <c r="B224" s="42"/>
      <c r="C224" s="43"/>
      <c r="D224" s="229" t="s">
        <v>179</v>
      </c>
      <c r="E224" s="43"/>
      <c r="F224" s="230" t="s">
        <v>6113</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84</v>
      </c>
    </row>
    <row r="225" s="2" customFormat="1" ht="16.5" customHeight="1">
      <c r="A225" s="41"/>
      <c r="B225" s="42"/>
      <c r="C225" s="285" t="s">
        <v>363</v>
      </c>
      <c r="D225" s="285" t="s">
        <v>461</v>
      </c>
      <c r="E225" s="286" t="s">
        <v>6115</v>
      </c>
      <c r="F225" s="287" t="s">
        <v>6116</v>
      </c>
      <c r="G225" s="288" t="s">
        <v>266</v>
      </c>
      <c r="H225" s="289">
        <v>1</v>
      </c>
      <c r="I225" s="290"/>
      <c r="J225" s="291">
        <f>ROUND(I225*H225,2)</f>
        <v>0</v>
      </c>
      <c r="K225" s="287" t="s">
        <v>176</v>
      </c>
      <c r="L225" s="292"/>
      <c r="M225" s="293" t="s">
        <v>19</v>
      </c>
      <c r="N225" s="294" t="s">
        <v>46</v>
      </c>
      <c r="O225" s="87"/>
      <c r="P225" s="225">
        <f>O225*H225</f>
        <v>0</v>
      </c>
      <c r="Q225" s="225">
        <v>0.0014599999999999999</v>
      </c>
      <c r="R225" s="225">
        <f>Q225*H225</f>
        <v>0.0014599999999999999</v>
      </c>
      <c r="S225" s="225">
        <v>0</v>
      </c>
      <c r="T225" s="226">
        <f>S225*H225</f>
        <v>0</v>
      </c>
      <c r="U225" s="41"/>
      <c r="V225" s="41"/>
      <c r="W225" s="41"/>
      <c r="X225" s="41"/>
      <c r="Y225" s="41"/>
      <c r="Z225" s="41"/>
      <c r="AA225" s="41"/>
      <c r="AB225" s="41"/>
      <c r="AC225" s="41"/>
      <c r="AD225" s="41"/>
      <c r="AE225" s="41"/>
      <c r="AR225" s="227" t="s">
        <v>234</v>
      </c>
      <c r="AT225" s="227" t="s">
        <v>461</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6117</v>
      </c>
    </row>
    <row r="226" s="2" customFormat="1">
      <c r="A226" s="41"/>
      <c r="B226" s="42"/>
      <c r="C226" s="43"/>
      <c r="D226" s="229" t="s">
        <v>179</v>
      </c>
      <c r="E226" s="43"/>
      <c r="F226" s="230" t="s">
        <v>6116</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14" customFormat="1">
      <c r="A227" s="14"/>
      <c r="B227" s="246"/>
      <c r="C227" s="247"/>
      <c r="D227" s="229" t="s">
        <v>183</v>
      </c>
      <c r="E227" s="248" t="s">
        <v>19</v>
      </c>
      <c r="F227" s="249" t="s">
        <v>6111</v>
      </c>
      <c r="G227" s="247"/>
      <c r="H227" s="250">
        <v>1</v>
      </c>
      <c r="I227" s="251"/>
      <c r="J227" s="247"/>
      <c r="K227" s="247"/>
      <c r="L227" s="252"/>
      <c r="M227" s="253"/>
      <c r="N227" s="254"/>
      <c r="O227" s="254"/>
      <c r="P227" s="254"/>
      <c r="Q227" s="254"/>
      <c r="R227" s="254"/>
      <c r="S227" s="254"/>
      <c r="T227" s="255"/>
      <c r="U227" s="14"/>
      <c r="V227" s="14"/>
      <c r="W227" s="14"/>
      <c r="X227" s="14"/>
      <c r="Y227" s="14"/>
      <c r="Z227" s="14"/>
      <c r="AA227" s="14"/>
      <c r="AB227" s="14"/>
      <c r="AC227" s="14"/>
      <c r="AD227" s="14"/>
      <c r="AE227" s="14"/>
      <c r="AT227" s="256" t="s">
        <v>183</v>
      </c>
      <c r="AU227" s="256" t="s">
        <v>84</v>
      </c>
      <c r="AV227" s="14" t="s">
        <v>84</v>
      </c>
      <c r="AW227" s="14" t="s">
        <v>37</v>
      </c>
      <c r="AX227" s="14" t="s">
        <v>75</v>
      </c>
      <c r="AY227" s="256" t="s">
        <v>170</v>
      </c>
    </row>
    <row r="228" s="15" customFormat="1">
      <c r="A228" s="15"/>
      <c r="B228" s="257"/>
      <c r="C228" s="258"/>
      <c r="D228" s="229" t="s">
        <v>183</v>
      </c>
      <c r="E228" s="259" t="s">
        <v>19</v>
      </c>
      <c r="F228" s="260" t="s">
        <v>186</v>
      </c>
      <c r="G228" s="258"/>
      <c r="H228" s="261">
        <v>1</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183</v>
      </c>
      <c r="AU228" s="267" t="s">
        <v>84</v>
      </c>
      <c r="AV228" s="15" t="s">
        <v>177</v>
      </c>
      <c r="AW228" s="15" t="s">
        <v>37</v>
      </c>
      <c r="AX228" s="15" t="s">
        <v>82</v>
      </c>
      <c r="AY228" s="267" t="s">
        <v>170</v>
      </c>
    </row>
    <row r="229" s="2" customFormat="1" ht="16.5" customHeight="1">
      <c r="A229" s="41"/>
      <c r="B229" s="42"/>
      <c r="C229" s="216" t="s">
        <v>370</v>
      </c>
      <c r="D229" s="216" t="s">
        <v>172</v>
      </c>
      <c r="E229" s="217" t="s">
        <v>6118</v>
      </c>
      <c r="F229" s="218" t="s">
        <v>6119</v>
      </c>
      <c r="G229" s="219" t="s">
        <v>266</v>
      </c>
      <c r="H229" s="220">
        <v>1</v>
      </c>
      <c r="I229" s="221"/>
      <c r="J229" s="222">
        <f>ROUND(I229*H229,2)</f>
        <v>0</v>
      </c>
      <c r="K229" s="218" t="s">
        <v>176</v>
      </c>
      <c r="L229" s="47"/>
      <c r="M229" s="223" t="s">
        <v>19</v>
      </c>
      <c r="N229" s="224" t="s">
        <v>46</v>
      </c>
      <c r="O229" s="87"/>
      <c r="P229" s="225">
        <f>O229*H229</f>
        <v>0</v>
      </c>
      <c r="Q229" s="225">
        <v>0.23691000000000001</v>
      </c>
      <c r="R229" s="225">
        <f>Q229*H229</f>
        <v>0.23691000000000001</v>
      </c>
      <c r="S229" s="225">
        <v>0</v>
      </c>
      <c r="T229" s="226">
        <f>S229*H229</f>
        <v>0</v>
      </c>
      <c r="U229" s="41"/>
      <c r="V229" s="41"/>
      <c r="W229" s="41"/>
      <c r="X229" s="41"/>
      <c r="Y229" s="41"/>
      <c r="Z229" s="41"/>
      <c r="AA229" s="41"/>
      <c r="AB229" s="41"/>
      <c r="AC229" s="41"/>
      <c r="AD229" s="41"/>
      <c r="AE229" s="41"/>
      <c r="AR229" s="227" t="s">
        <v>177</v>
      </c>
      <c r="AT229" s="227" t="s">
        <v>172</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6120</v>
      </c>
    </row>
    <row r="230" s="2" customFormat="1">
      <c r="A230" s="41"/>
      <c r="B230" s="42"/>
      <c r="C230" s="43"/>
      <c r="D230" s="229" t="s">
        <v>179</v>
      </c>
      <c r="E230" s="43"/>
      <c r="F230" s="230" t="s">
        <v>6121</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84</v>
      </c>
    </row>
    <row r="231" s="2" customFormat="1">
      <c r="A231" s="41"/>
      <c r="B231" s="42"/>
      <c r="C231" s="43"/>
      <c r="D231" s="234" t="s">
        <v>181</v>
      </c>
      <c r="E231" s="43"/>
      <c r="F231" s="235" t="s">
        <v>6122</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181</v>
      </c>
      <c r="AU231" s="20" t="s">
        <v>84</v>
      </c>
    </row>
    <row r="232" s="2" customFormat="1" ht="16.5" customHeight="1">
      <c r="A232" s="41"/>
      <c r="B232" s="42"/>
      <c r="C232" s="285" t="s">
        <v>377</v>
      </c>
      <c r="D232" s="285" t="s">
        <v>461</v>
      </c>
      <c r="E232" s="286" t="s">
        <v>6123</v>
      </c>
      <c r="F232" s="287" t="s">
        <v>6124</v>
      </c>
      <c r="G232" s="288" t="s">
        <v>266</v>
      </c>
      <c r="H232" s="289">
        <v>1</v>
      </c>
      <c r="I232" s="290"/>
      <c r="J232" s="291">
        <f>ROUND(I232*H232,2)</f>
        <v>0</v>
      </c>
      <c r="K232" s="287" t="s">
        <v>19</v>
      </c>
      <c r="L232" s="292"/>
      <c r="M232" s="293" t="s">
        <v>19</v>
      </c>
      <c r="N232" s="294" t="s">
        <v>46</v>
      </c>
      <c r="O232" s="87"/>
      <c r="P232" s="225">
        <f>O232*H232</f>
        <v>0</v>
      </c>
      <c r="Q232" s="225">
        <v>0</v>
      </c>
      <c r="R232" s="225">
        <f>Q232*H232</f>
        <v>0</v>
      </c>
      <c r="S232" s="225">
        <v>0</v>
      </c>
      <c r="T232" s="226">
        <f>S232*H232</f>
        <v>0</v>
      </c>
      <c r="U232" s="41"/>
      <c r="V232" s="41"/>
      <c r="W232" s="41"/>
      <c r="X232" s="41"/>
      <c r="Y232" s="41"/>
      <c r="Z232" s="41"/>
      <c r="AA232" s="41"/>
      <c r="AB232" s="41"/>
      <c r="AC232" s="41"/>
      <c r="AD232" s="41"/>
      <c r="AE232" s="41"/>
      <c r="AR232" s="227" t="s">
        <v>234</v>
      </c>
      <c r="AT232" s="227" t="s">
        <v>461</v>
      </c>
      <c r="AU232" s="227" t="s">
        <v>84</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177</v>
      </c>
      <c r="BM232" s="227" t="s">
        <v>6125</v>
      </c>
    </row>
    <row r="233" s="2" customFormat="1">
      <c r="A233" s="41"/>
      <c r="B233" s="42"/>
      <c r="C233" s="43"/>
      <c r="D233" s="229" t="s">
        <v>179</v>
      </c>
      <c r="E233" s="43"/>
      <c r="F233" s="230" t="s">
        <v>6124</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179</v>
      </c>
      <c r="AU233" s="20" t="s">
        <v>84</v>
      </c>
    </row>
    <row r="234" s="2" customFormat="1" ht="16.5" customHeight="1">
      <c r="A234" s="41"/>
      <c r="B234" s="42"/>
      <c r="C234" s="216" t="s">
        <v>629</v>
      </c>
      <c r="D234" s="216" t="s">
        <v>172</v>
      </c>
      <c r="E234" s="217" t="s">
        <v>6126</v>
      </c>
      <c r="F234" s="218" t="s">
        <v>6127</v>
      </c>
      <c r="G234" s="219" t="s">
        <v>266</v>
      </c>
      <c r="H234" s="220">
        <v>1</v>
      </c>
      <c r="I234" s="221"/>
      <c r="J234" s="222">
        <f>ROUND(I234*H234,2)</f>
        <v>0</v>
      </c>
      <c r="K234" s="218" t="s">
        <v>176</v>
      </c>
      <c r="L234" s="47"/>
      <c r="M234" s="223" t="s">
        <v>19</v>
      </c>
      <c r="N234" s="224" t="s">
        <v>46</v>
      </c>
      <c r="O234" s="87"/>
      <c r="P234" s="225">
        <f>O234*H234</f>
        <v>0</v>
      </c>
      <c r="Q234" s="225">
        <v>1.7919799999999999</v>
      </c>
      <c r="R234" s="225">
        <f>Q234*H234</f>
        <v>1.7919799999999999</v>
      </c>
      <c r="S234" s="225">
        <v>0</v>
      </c>
      <c r="T234" s="226">
        <f>S234*H234</f>
        <v>0</v>
      </c>
      <c r="U234" s="41"/>
      <c r="V234" s="41"/>
      <c r="W234" s="41"/>
      <c r="X234" s="41"/>
      <c r="Y234" s="41"/>
      <c r="Z234" s="41"/>
      <c r="AA234" s="41"/>
      <c r="AB234" s="41"/>
      <c r="AC234" s="41"/>
      <c r="AD234" s="41"/>
      <c r="AE234" s="41"/>
      <c r="AR234" s="227" t="s">
        <v>177</v>
      </c>
      <c r="AT234" s="227" t="s">
        <v>172</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6128</v>
      </c>
    </row>
    <row r="235" s="2" customFormat="1">
      <c r="A235" s="41"/>
      <c r="B235" s="42"/>
      <c r="C235" s="43"/>
      <c r="D235" s="229" t="s">
        <v>179</v>
      </c>
      <c r="E235" s="43"/>
      <c r="F235" s="230" t="s">
        <v>6129</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179</v>
      </c>
      <c r="AU235" s="20" t="s">
        <v>84</v>
      </c>
    </row>
    <row r="236" s="2" customFormat="1">
      <c r="A236" s="41"/>
      <c r="B236" s="42"/>
      <c r="C236" s="43"/>
      <c r="D236" s="234" t="s">
        <v>181</v>
      </c>
      <c r="E236" s="43"/>
      <c r="F236" s="235" t="s">
        <v>6130</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181</v>
      </c>
      <c r="AU236" s="20" t="s">
        <v>84</v>
      </c>
    </row>
    <row r="237" s="2" customFormat="1" ht="16.5" customHeight="1">
      <c r="A237" s="41"/>
      <c r="B237" s="42"/>
      <c r="C237" s="216" t="s">
        <v>637</v>
      </c>
      <c r="D237" s="216" t="s">
        <v>172</v>
      </c>
      <c r="E237" s="217" t="s">
        <v>6131</v>
      </c>
      <c r="F237" s="218" t="s">
        <v>6132</v>
      </c>
      <c r="G237" s="219" t="s">
        <v>201</v>
      </c>
      <c r="H237" s="220">
        <v>2.8999999999999999</v>
      </c>
      <c r="I237" s="221"/>
      <c r="J237" s="222">
        <f>ROUND(I237*H237,2)</f>
        <v>0</v>
      </c>
      <c r="K237" s="218" t="s">
        <v>176</v>
      </c>
      <c r="L237" s="47"/>
      <c r="M237" s="223" t="s">
        <v>19</v>
      </c>
      <c r="N237" s="22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177</v>
      </c>
      <c r="AT237" s="227" t="s">
        <v>172</v>
      </c>
      <c r="AU237" s="227" t="s">
        <v>84</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177</v>
      </c>
      <c r="BM237" s="227" t="s">
        <v>6133</v>
      </c>
    </row>
    <row r="238" s="2" customFormat="1">
      <c r="A238" s="41"/>
      <c r="B238" s="42"/>
      <c r="C238" s="43"/>
      <c r="D238" s="229" t="s">
        <v>179</v>
      </c>
      <c r="E238" s="43"/>
      <c r="F238" s="230" t="s">
        <v>6134</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179</v>
      </c>
      <c r="AU238" s="20" t="s">
        <v>84</v>
      </c>
    </row>
    <row r="239" s="2" customFormat="1">
      <c r="A239" s="41"/>
      <c r="B239" s="42"/>
      <c r="C239" s="43"/>
      <c r="D239" s="234" t="s">
        <v>181</v>
      </c>
      <c r="E239" s="43"/>
      <c r="F239" s="235" t="s">
        <v>6135</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181</v>
      </c>
      <c r="AU239" s="20" t="s">
        <v>84</v>
      </c>
    </row>
    <row r="240" s="14" customFormat="1">
      <c r="A240" s="14"/>
      <c r="B240" s="246"/>
      <c r="C240" s="247"/>
      <c r="D240" s="229" t="s">
        <v>183</v>
      </c>
      <c r="E240" s="248" t="s">
        <v>19</v>
      </c>
      <c r="F240" s="249" t="s">
        <v>6136</v>
      </c>
      <c r="G240" s="247"/>
      <c r="H240" s="250">
        <v>2.2999999999999998</v>
      </c>
      <c r="I240" s="251"/>
      <c r="J240" s="247"/>
      <c r="K240" s="247"/>
      <c r="L240" s="252"/>
      <c r="M240" s="253"/>
      <c r="N240" s="254"/>
      <c r="O240" s="254"/>
      <c r="P240" s="254"/>
      <c r="Q240" s="254"/>
      <c r="R240" s="254"/>
      <c r="S240" s="254"/>
      <c r="T240" s="255"/>
      <c r="U240" s="14"/>
      <c r="V240" s="14"/>
      <c r="W240" s="14"/>
      <c r="X240" s="14"/>
      <c r="Y240" s="14"/>
      <c r="Z240" s="14"/>
      <c r="AA240" s="14"/>
      <c r="AB240" s="14"/>
      <c r="AC240" s="14"/>
      <c r="AD240" s="14"/>
      <c r="AE240" s="14"/>
      <c r="AT240" s="256" t="s">
        <v>183</v>
      </c>
      <c r="AU240" s="256" t="s">
        <v>84</v>
      </c>
      <c r="AV240" s="14" t="s">
        <v>84</v>
      </c>
      <c r="AW240" s="14" t="s">
        <v>37</v>
      </c>
      <c r="AX240" s="14" t="s">
        <v>75</v>
      </c>
      <c r="AY240" s="256" t="s">
        <v>170</v>
      </c>
    </row>
    <row r="241" s="14" customFormat="1">
      <c r="A241" s="14"/>
      <c r="B241" s="246"/>
      <c r="C241" s="247"/>
      <c r="D241" s="229" t="s">
        <v>183</v>
      </c>
      <c r="E241" s="248" t="s">
        <v>19</v>
      </c>
      <c r="F241" s="249" t="s">
        <v>6137</v>
      </c>
      <c r="G241" s="247"/>
      <c r="H241" s="250">
        <v>0.59999999999999998</v>
      </c>
      <c r="I241" s="251"/>
      <c r="J241" s="247"/>
      <c r="K241" s="247"/>
      <c r="L241" s="252"/>
      <c r="M241" s="253"/>
      <c r="N241" s="254"/>
      <c r="O241" s="254"/>
      <c r="P241" s="254"/>
      <c r="Q241" s="254"/>
      <c r="R241" s="254"/>
      <c r="S241" s="254"/>
      <c r="T241" s="255"/>
      <c r="U241" s="14"/>
      <c r="V241" s="14"/>
      <c r="W241" s="14"/>
      <c r="X241" s="14"/>
      <c r="Y241" s="14"/>
      <c r="Z241" s="14"/>
      <c r="AA241" s="14"/>
      <c r="AB241" s="14"/>
      <c r="AC241" s="14"/>
      <c r="AD241" s="14"/>
      <c r="AE241" s="14"/>
      <c r="AT241" s="256" t="s">
        <v>183</v>
      </c>
      <c r="AU241" s="256" t="s">
        <v>84</v>
      </c>
      <c r="AV241" s="14" t="s">
        <v>84</v>
      </c>
      <c r="AW241" s="14" t="s">
        <v>37</v>
      </c>
      <c r="AX241" s="14" t="s">
        <v>75</v>
      </c>
      <c r="AY241" s="256" t="s">
        <v>170</v>
      </c>
    </row>
    <row r="242" s="15" customFormat="1">
      <c r="A242" s="15"/>
      <c r="B242" s="257"/>
      <c r="C242" s="258"/>
      <c r="D242" s="229" t="s">
        <v>183</v>
      </c>
      <c r="E242" s="259" t="s">
        <v>19</v>
      </c>
      <c r="F242" s="260" t="s">
        <v>186</v>
      </c>
      <c r="G242" s="258"/>
      <c r="H242" s="261">
        <v>2.8999999999999999</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183</v>
      </c>
      <c r="AU242" s="267" t="s">
        <v>84</v>
      </c>
      <c r="AV242" s="15" t="s">
        <v>177</v>
      </c>
      <c r="AW242" s="15" t="s">
        <v>37</v>
      </c>
      <c r="AX242" s="15" t="s">
        <v>82</v>
      </c>
      <c r="AY242" s="267" t="s">
        <v>170</v>
      </c>
    </row>
    <row r="243" s="2" customFormat="1" ht="16.5" customHeight="1">
      <c r="A243" s="41"/>
      <c r="B243" s="42"/>
      <c r="C243" s="216" t="s">
        <v>644</v>
      </c>
      <c r="D243" s="216" t="s">
        <v>172</v>
      </c>
      <c r="E243" s="217" t="s">
        <v>6138</v>
      </c>
      <c r="F243" s="218" t="s">
        <v>6139</v>
      </c>
      <c r="G243" s="219" t="s">
        <v>266</v>
      </c>
      <c r="H243" s="220">
        <v>2</v>
      </c>
      <c r="I243" s="221"/>
      <c r="J243" s="222">
        <f>ROUND(I243*H243,2)</f>
        <v>0</v>
      </c>
      <c r="K243" s="218" t="s">
        <v>176</v>
      </c>
      <c r="L243" s="47"/>
      <c r="M243" s="223" t="s">
        <v>19</v>
      </c>
      <c r="N243" s="224" t="s">
        <v>46</v>
      </c>
      <c r="O243" s="87"/>
      <c r="P243" s="225">
        <f>O243*H243</f>
        <v>0</v>
      </c>
      <c r="Q243" s="225">
        <v>0.45937</v>
      </c>
      <c r="R243" s="225">
        <f>Q243*H243</f>
        <v>0.91874</v>
      </c>
      <c r="S243" s="225">
        <v>0</v>
      </c>
      <c r="T243" s="226">
        <f>S243*H243</f>
        <v>0</v>
      </c>
      <c r="U243" s="41"/>
      <c r="V243" s="41"/>
      <c r="W243" s="41"/>
      <c r="X243" s="41"/>
      <c r="Y243" s="41"/>
      <c r="Z243" s="41"/>
      <c r="AA243" s="41"/>
      <c r="AB243" s="41"/>
      <c r="AC243" s="41"/>
      <c r="AD243" s="41"/>
      <c r="AE243" s="41"/>
      <c r="AR243" s="227" t="s">
        <v>177</v>
      </c>
      <c r="AT243" s="227" t="s">
        <v>172</v>
      </c>
      <c r="AU243" s="227" t="s">
        <v>84</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177</v>
      </c>
      <c r="BM243" s="227" t="s">
        <v>6140</v>
      </c>
    </row>
    <row r="244" s="2" customFormat="1">
      <c r="A244" s="41"/>
      <c r="B244" s="42"/>
      <c r="C244" s="43"/>
      <c r="D244" s="229" t="s">
        <v>179</v>
      </c>
      <c r="E244" s="43"/>
      <c r="F244" s="230" t="s">
        <v>6141</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84</v>
      </c>
    </row>
    <row r="245" s="2" customFormat="1">
      <c r="A245" s="41"/>
      <c r="B245" s="42"/>
      <c r="C245" s="43"/>
      <c r="D245" s="234" t="s">
        <v>181</v>
      </c>
      <c r="E245" s="43"/>
      <c r="F245" s="235" t="s">
        <v>6142</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181</v>
      </c>
      <c r="AU245" s="20" t="s">
        <v>84</v>
      </c>
    </row>
    <row r="246" s="2" customFormat="1" ht="16.5" customHeight="1">
      <c r="A246" s="41"/>
      <c r="B246" s="42"/>
      <c r="C246" s="216" t="s">
        <v>651</v>
      </c>
      <c r="D246" s="216" t="s">
        <v>172</v>
      </c>
      <c r="E246" s="217" t="s">
        <v>5866</v>
      </c>
      <c r="F246" s="218" t="s">
        <v>5867</v>
      </c>
      <c r="G246" s="219" t="s">
        <v>266</v>
      </c>
      <c r="H246" s="220">
        <v>1</v>
      </c>
      <c r="I246" s="221"/>
      <c r="J246" s="222">
        <f>ROUND(I246*H246,2)</f>
        <v>0</v>
      </c>
      <c r="K246" s="218" t="s">
        <v>176</v>
      </c>
      <c r="L246" s="47"/>
      <c r="M246" s="223" t="s">
        <v>19</v>
      </c>
      <c r="N246" s="224" t="s">
        <v>46</v>
      </c>
      <c r="O246" s="87"/>
      <c r="P246" s="225">
        <f>O246*H246</f>
        <v>0</v>
      </c>
      <c r="Q246" s="225">
        <v>0.0097300000000000008</v>
      </c>
      <c r="R246" s="225">
        <f>Q246*H246</f>
        <v>0.0097300000000000008</v>
      </c>
      <c r="S246" s="225">
        <v>0</v>
      </c>
      <c r="T246" s="226">
        <f>S246*H246</f>
        <v>0</v>
      </c>
      <c r="U246" s="41"/>
      <c r="V246" s="41"/>
      <c r="W246" s="41"/>
      <c r="X246" s="41"/>
      <c r="Y246" s="41"/>
      <c r="Z246" s="41"/>
      <c r="AA246" s="41"/>
      <c r="AB246" s="41"/>
      <c r="AC246" s="41"/>
      <c r="AD246" s="41"/>
      <c r="AE246" s="41"/>
      <c r="AR246" s="227" t="s">
        <v>177</v>
      </c>
      <c r="AT246" s="227" t="s">
        <v>172</v>
      </c>
      <c r="AU246" s="227" t="s">
        <v>84</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177</v>
      </c>
      <c r="BM246" s="227" t="s">
        <v>6143</v>
      </c>
    </row>
    <row r="247" s="2" customFormat="1">
      <c r="A247" s="41"/>
      <c r="B247" s="42"/>
      <c r="C247" s="43"/>
      <c r="D247" s="229" t="s">
        <v>179</v>
      </c>
      <c r="E247" s="43"/>
      <c r="F247" s="230" t="s">
        <v>5869</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179</v>
      </c>
      <c r="AU247" s="20" t="s">
        <v>84</v>
      </c>
    </row>
    <row r="248" s="2" customFormat="1">
      <c r="A248" s="41"/>
      <c r="B248" s="42"/>
      <c r="C248" s="43"/>
      <c r="D248" s="234" t="s">
        <v>181</v>
      </c>
      <c r="E248" s="43"/>
      <c r="F248" s="235" t="s">
        <v>5870</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181</v>
      </c>
      <c r="AU248" s="20" t="s">
        <v>84</v>
      </c>
    </row>
    <row r="249" s="14" customFormat="1">
      <c r="A249" s="14"/>
      <c r="B249" s="246"/>
      <c r="C249" s="247"/>
      <c r="D249" s="229" t="s">
        <v>183</v>
      </c>
      <c r="E249" s="248" t="s">
        <v>19</v>
      </c>
      <c r="F249" s="249" t="s">
        <v>6079</v>
      </c>
      <c r="G249" s="247"/>
      <c r="H249" s="250">
        <v>1</v>
      </c>
      <c r="I249" s="251"/>
      <c r="J249" s="247"/>
      <c r="K249" s="247"/>
      <c r="L249" s="252"/>
      <c r="M249" s="253"/>
      <c r="N249" s="254"/>
      <c r="O249" s="254"/>
      <c r="P249" s="254"/>
      <c r="Q249" s="254"/>
      <c r="R249" s="254"/>
      <c r="S249" s="254"/>
      <c r="T249" s="255"/>
      <c r="U249" s="14"/>
      <c r="V249" s="14"/>
      <c r="W249" s="14"/>
      <c r="X249" s="14"/>
      <c r="Y249" s="14"/>
      <c r="Z249" s="14"/>
      <c r="AA249" s="14"/>
      <c r="AB249" s="14"/>
      <c r="AC249" s="14"/>
      <c r="AD249" s="14"/>
      <c r="AE249" s="14"/>
      <c r="AT249" s="256" t="s">
        <v>183</v>
      </c>
      <c r="AU249" s="256" t="s">
        <v>84</v>
      </c>
      <c r="AV249" s="14" t="s">
        <v>84</v>
      </c>
      <c r="AW249" s="14" t="s">
        <v>37</v>
      </c>
      <c r="AX249" s="14" t="s">
        <v>82</v>
      </c>
      <c r="AY249" s="256" t="s">
        <v>170</v>
      </c>
    </row>
    <row r="250" s="2" customFormat="1" ht="16.5" customHeight="1">
      <c r="A250" s="41"/>
      <c r="B250" s="42"/>
      <c r="C250" s="285" t="s">
        <v>656</v>
      </c>
      <c r="D250" s="285" t="s">
        <v>461</v>
      </c>
      <c r="E250" s="286" t="s">
        <v>5872</v>
      </c>
      <c r="F250" s="287" t="s">
        <v>5873</v>
      </c>
      <c r="G250" s="288" t="s">
        <v>266</v>
      </c>
      <c r="H250" s="289">
        <v>1</v>
      </c>
      <c r="I250" s="290"/>
      <c r="J250" s="291">
        <f>ROUND(I250*H250,2)</f>
        <v>0</v>
      </c>
      <c r="K250" s="287" t="s">
        <v>176</v>
      </c>
      <c r="L250" s="292"/>
      <c r="M250" s="293" t="s">
        <v>19</v>
      </c>
      <c r="N250" s="294" t="s">
        <v>46</v>
      </c>
      <c r="O250" s="87"/>
      <c r="P250" s="225">
        <f>O250*H250</f>
        <v>0</v>
      </c>
      <c r="Q250" s="225">
        <v>0.16</v>
      </c>
      <c r="R250" s="225">
        <f>Q250*H250</f>
        <v>0.16</v>
      </c>
      <c r="S250" s="225">
        <v>0</v>
      </c>
      <c r="T250" s="226">
        <f>S250*H250</f>
        <v>0</v>
      </c>
      <c r="U250" s="41"/>
      <c r="V250" s="41"/>
      <c r="W250" s="41"/>
      <c r="X250" s="41"/>
      <c r="Y250" s="41"/>
      <c r="Z250" s="41"/>
      <c r="AA250" s="41"/>
      <c r="AB250" s="41"/>
      <c r="AC250" s="41"/>
      <c r="AD250" s="41"/>
      <c r="AE250" s="41"/>
      <c r="AR250" s="227" t="s">
        <v>234</v>
      </c>
      <c r="AT250" s="227" t="s">
        <v>461</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6144</v>
      </c>
    </row>
    <row r="251" s="2" customFormat="1">
      <c r="A251" s="41"/>
      <c r="B251" s="42"/>
      <c r="C251" s="43"/>
      <c r="D251" s="229" t="s">
        <v>179</v>
      </c>
      <c r="E251" s="43"/>
      <c r="F251" s="230" t="s">
        <v>5873</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2" customFormat="1" ht="16.5" customHeight="1">
      <c r="A252" s="41"/>
      <c r="B252" s="42"/>
      <c r="C252" s="285" t="s">
        <v>664</v>
      </c>
      <c r="D252" s="285" t="s">
        <v>461</v>
      </c>
      <c r="E252" s="286" t="s">
        <v>6145</v>
      </c>
      <c r="F252" s="287" t="s">
        <v>6146</v>
      </c>
      <c r="G252" s="288" t="s">
        <v>266</v>
      </c>
      <c r="H252" s="289">
        <v>4</v>
      </c>
      <c r="I252" s="290"/>
      <c r="J252" s="291">
        <f>ROUND(I252*H252,2)</f>
        <v>0</v>
      </c>
      <c r="K252" s="287" t="s">
        <v>176</v>
      </c>
      <c r="L252" s="292"/>
      <c r="M252" s="293" t="s">
        <v>19</v>
      </c>
      <c r="N252" s="294" t="s">
        <v>46</v>
      </c>
      <c r="O252" s="87"/>
      <c r="P252" s="225">
        <f>O252*H252</f>
        <v>0</v>
      </c>
      <c r="Q252" s="225">
        <v>0.002</v>
      </c>
      <c r="R252" s="225">
        <f>Q252*H252</f>
        <v>0.0080000000000000002</v>
      </c>
      <c r="S252" s="225">
        <v>0</v>
      </c>
      <c r="T252" s="226">
        <f>S252*H252</f>
        <v>0</v>
      </c>
      <c r="U252" s="41"/>
      <c r="V252" s="41"/>
      <c r="W252" s="41"/>
      <c r="X252" s="41"/>
      <c r="Y252" s="41"/>
      <c r="Z252" s="41"/>
      <c r="AA252" s="41"/>
      <c r="AB252" s="41"/>
      <c r="AC252" s="41"/>
      <c r="AD252" s="41"/>
      <c r="AE252" s="41"/>
      <c r="AR252" s="227" t="s">
        <v>234</v>
      </c>
      <c r="AT252" s="227" t="s">
        <v>461</v>
      </c>
      <c r="AU252" s="227" t="s">
        <v>84</v>
      </c>
      <c r="AY252" s="20" t="s">
        <v>170</v>
      </c>
      <c r="BE252" s="228">
        <f>IF(N252="základní",J252,0)</f>
        <v>0</v>
      </c>
      <c r="BF252" s="228">
        <f>IF(N252="snížená",J252,0)</f>
        <v>0</v>
      </c>
      <c r="BG252" s="228">
        <f>IF(N252="zákl. přenesená",J252,0)</f>
        <v>0</v>
      </c>
      <c r="BH252" s="228">
        <f>IF(N252="sníž. přenesená",J252,0)</f>
        <v>0</v>
      </c>
      <c r="BI252" s="228">
        <f>IF(N252="nulová",J252,0)</f>
        <v>0</v>
      </c>
      <c r="BJ252" s="20" t="s">
        <v>82</v>
      </c>
      <c r="BK252" s="228">
        <f>ROUND(I252*H252,2)</f>
        <v>0</v>
      </c>
      <c r="BL252" s="20" t="s">
        <v>177</v>
      </c>
      <c r="BM252" s="227" t="s">
        <v>6147</v>
      </c>
    </row>
    <row r="253" s="2" customFormat="1">
      <c r="A253" s="41"/>
      <c r="B253" s="42"/>
      <c r="C253" s="43"/>
      <c r="D253" s="229" t="s">
        <v>179</v>
      </c>
      <c r="E253" s="43"/>
      <c r="F253" s="230" t="s">
        <v>6146</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179</v>
      </c>
      <c r="AU253" s="20" t="s">
        <v>84</v>
      </c>
    </row>
    <row r="254" s="14" customFormat="1">
      <c r="A254" s="14"/>
      <c r="B254" s="246"/>
      <c r="C254" s="247"/>
      <c r="D254" s="229" t="s">
        <v>183</v>
      </c>
      <c r="E254" s="248" t="s">
        <v>19</v>
      </c>
      <c r="F254" s="249" t="s">
        <v>6148</v>
      </c>
      <c r="G254" s="247"/>
      <c r="H254" s="250">
        <v>4</v>
      </c>
      <c r="I254" s="251"/>
      <c r="J254" s="247"/>
      <c r="K254" s="247"/>
      <c r="L254" s="252"/>
      <c r="M254" s="253"/>
      <c r="N254" s="254"/>
      <c r="O254" s="254"/>
      <c r="P254" s="254"/>
      <c r="Q254" s="254"/>
      <c r="R254" s="254"/>
      <c r="S254" s="254"/>
      <c r="T254" s="255"/>
      <c r="U254" s="14"/>
      <c r="V254" s="14"/>
      <c r="W254" s="14"/>
      <c r="X254" s="14"/>
      <c r="Y254" s="14"/>
      <c r="Z254" s="14"/>
      <c r="AA254" s="14"/>
      <c r="AB254" s="14"/>
      <c r="AC254" s="14"/>
      <c r="AD254" s="14"/>
      <c r="AE254" s="14"/>
      <c r="AT254" s="256" t="s">
        <v>183</v>
      </c>
      <c r="AU254" s="256" t="s">
        <v>84</v>
      </c>
      <c r="AV254" s="14" t="s">
        <v>84</v>
      </c>
      <c r="AW254" s="14" t="s">
        <v>37</v>
      </c>
      <c r="AX254" s="14" t="s">
        <v>82</v>
      </c>
      <c r="AY254" s="256" t="s">
        <v>170</v>
      </c>
    </row>
    <row r="255" s="2" customFormat="1" ht="16.5" customHeight="1">
      <c r="A255" s="41"/>
      <c r="B255" s="42"/>
      <c r="C255" s="216" t="s">
        <v>672</v>
      </c>
      <c r="D255" s="216" t="s">
        <v>172</v>
      </c>
      <c r="E255" s="217" t="s">
        <v>6149</v>
      </c>
      <c r="F255" s="218" t="s">
        <v>6150</v>
      </c>
      <c r="G255" s="219" t="s">
        <v>266</v>
      </c>
      <c r="H255" s="220">
        <v>2</v>
      </c>
      <c r="I255" s="221"/>
      <c r="J255" s="222">
        <f>ROUND(I255*H255,2)</f>
        <v>0</v>
      </c>
      <c r="K255" s="218" t="s">
        <v>176</v>
      </c>
      <c r="L255" s="47"/>
      <c r="M255" s="223" t="s">
        <v>19</v>
      </c>
      <c r="N255" s="224" t="s">
        <v>46</v>
      </c>
      <c r="O255" s="87"/>
      <c r="P255" s="225">
        <f>O255*H255</f>
        <v>0</v>
      </c>
      <c r="Q255" s="225">
        <v>0.0097300000000000008</v>
      </c>
      <c r="R255" s="225">
        <f>Q255*H255</f>
        <v>0.019460000000000002</v>
      </c>
      <c r="S255" s="225">
        <v>0</v>
      </c>
      <c r="T255" s="226">
        <f>S255*H255</f>
        <v>0</v>
      </c>
      <c r="U255" s="41"/>
      <c r="V255" s="41"/>
      <c r="W255" s="41"/>
      <c r="X255" s="41"/>
      <c r="Y255" s="41"/>
      <c r="Z255" s="41"/>
      <c r="AA255" s="41"/>
      <c r="AB255" s="41"/>
      <c r="AC255" s="41"/>
      <c r="AD255" s="41"/>
      <c r="AE255" s="41"/>
      <c r="AR255" s="227" t="s">
        <v>177</v>
      </c>
      <c r="AT255" s="227" t="s">
        <v>172</v>
      </c>
      <c r="AU255" s="227" t="s">
        <v>84</v>
      </c>
      <c r="AY255" s="20" t="s">
        <v>170</v>
      </c>
      <c r="BE255" s="228">
        <f>IF(N255="základní",J255,0)</f>
        <v>0</v>
      </c>
      <c r="BF255" s="228">
        <f>IF(N255="snížená",J255,0)</f>
        <v>0</v>
      </c>
      <c r="BG255" s="228">
        <f>IF(N255="zákl. přenesená",J255,0)</f>
        <v>0</v>
      </c>
      <c r="BH255" s="228">
        <f>IF(N255="sníž. přenesená",J255,0)</f>
        <v>0</v>
      </c>
      <c r="BI255" s="228">
        <f>IF(N255="nulová",J255,0)</f>
        <v>0</v>
      </c>
      <c r="BJ255" s="20" t="s">
        <v>82</v>
      </c>
      <c r="BK255" s="228">
        <f>ROUND(I255*H255,2)</f>
        <v>0</v>
      </c>
      <c r="BL255" s="20" t="s">
        <v>177</v>
      </c>
      <c r="BM255" s="227" t="s">
        <v>6151</v>
      </c>
    </row>
    <row r="256" s="2" customFormat="1">
      <c r="A256" s="41"/>
      <c r="B256" s="42"/>
      <c r="C256" s="43"/>
      <c r="D256" s="229" t="s">
        <v>179</v>
      </c>
      <c r="E256" s="43"/>
      <c r="F256" s="230" t="s">
        <v>6152</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179</v>
      </c>
      <c r="AU256" s="20" t="s">
        <v>84</v>
      </c>
    </row>
    <row r="257" s="2" customFormat="1">
      <c r="A257" s="41"/>
      <c r="B257" s="42"/>
      <c r="C257" s="43"/>
      <c r="D257" s="234" t="s">
        <v>181</v>
      </c>
      <c r="E257" s="43"/>
      <c r="F257" s="235" t="s">
        <v>6153</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181</v>
      </c>
      <c r="AU257" s="20" t="s">
        <v>84</v>
      </c>
    </row>
    <row r="258" s="14" customFormat="1">
      <c r="A258" s="14"/>
      <c r="B258" s="246"/>
      <c r="C258" s="247"/>
      <c r="D258" s="229" t="s">
        <v>183</v>
      </c>
      <c r="E258" s="248" t="s">
        <v>19</v>
      </c>
      <c r="F258" s="249" t="s">
        <v>6154</v>
      </c>
      <c r="G258" s="247"/>
      <c r="H258" s="250">
        <v>2</v>
      </c>
      <c r="I258" s="251"/>
      <c r="J258" s="247"/>
      <c r="K258" s="247"/>
      <c r="L258" s="252"/>
      <c r="M258" s="253"/>
      <c r="N258" s="254"/>
      <c r="O258" s="254"/>
      <c r="P258" s="254"/>
      <c r="Q258" s="254"/>
      <c r="R258" s="254"/>
      <c r="S258" s="254"/>
      <c r="T258" s="255"/>
      <c r="U258" s="14"/>
      <c r="V258" s="14"/>
      <c r="W258" s="14"/>
      <c r="X258" s="14"/>
      <c r="Y258" s="14"/>
      <c r="Z258" s="14"/>
      <c r="AA258" s="14"/>
      <c r="AB258" s="14"/>
      <c r="AC258" s="14"/>
      <c r="AD258" s="14"/>
      <c r="AE258" s="14"/>
      <c r="AT258" s="256" t="s">
        <v>183</v>
      </c>
      <c r="AU258" s="256" t="s">
        <v>84</v>
      </c>
      <c r="AV258" s="14" t="s">
        <v>84</v>
      </c>
      <c r="AW258" s="14" t="s">
        <v>37</v>
      </c>
      <c r="AX258" s="14" t="s">
        <v>82</v>
      </c>
      <c r="AY258" s="256" t="s">
        <v>170</v>
      </c>
    </row>
    <row r="259" s="2" customFormat="1" ht="16.5" customHeight="1">
      <c r="A259" s="41"/>
      <c r="B259" s="42"/>
      <c r="C259" s="285" t="s">
        <v>680</v>
      </c>
      <c r="D259" s="285" t="s">
        <v>461</v>
      </c>
      <c r="E259" s="286" t="s">
        <v>6155</v>
      </c>
      <c r="F259" s="287" t="s">
        <v>6156</v>
      </c>
      <c r="G259" s="288" t="s">
        <v>266</v>
      </c>
      <c r="H259" s="289">
        <v>2</v>
      </c>
      <c r="I259" s="290"/>
      <c r="J259" s="291">
        <f>ROUND(I259*H259,2)</f>
        <v>0</v>
      </c>
      <c r="K259" s="287" t="s">
        <v>176</v>
      </c>
      <c r="L259" s="292"/>
      <c r="M259" s="293" t="s">
        <v>19</v>
      </c>
      <c r="N259" s="294" t="s">
        <v>46</v>
      </c>
      <c r="O259" s="87"/>
      <c r="P259" s="225">
        <f>O259*H259</f>
        <v>0</v>
      </c>
      <c r="Q259" s="225">
        <v>0.32000000000000001</v>
      </c>
      <c r="R259" s="225">
        <f>Q259*H259</f>
        <v>0.64000000000000001</v>
      </c>
      <c r="S259" s="225">
        <v>0</v>
      </c>
      <c r="T259" s="226">
        <f>S259*H259</f>
        <v>0</v>
      </c>
      <c r="U259" s="41"/>
      <c r="V259" s="41"/>
      <c r="W259" s="41"/>
      <c r="X259" s="41"/>
      <c r="Y259" s="41"/>
      <c r="Z259" s="41"/>
      <c r="AA259" s="41"/>
      <c r="AB259" s="41"/>
      <c r="AC259" s="41"/>
      <c r="AD259" s="41"/>
      <c r="AE259" s="41"/>
      <c r="AR259" s="227" t="s">
        <v>234</v>
      </c>
      <c r="AT259" s="227" t="s">
        <v>461</v>
      </c>
      <c r="AU259" s="227" t="s">
        <v>84</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6157</v>
      </c>
    </row>
    <row r="260" s="2" customFormat="1">
      <c r="A260" s="41"/>
      <c r="B260" s="42"/>
      <c r="C260" s="43"/>
      <c r="D260" s="229" t="s">
        <v>179</v>
      </c>
      <c r="E260" s="43"/>
      <c r="F260" s="230" t="s">
        <v>6156</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179</v>
      </c>
      <c r="AU260" s="20" t="s">
        <v>84</v>
      </c>
    </row>
    <row r="261" s="2" customFormat="1" ht="16.5" customHeight="1">
      <c r="A261" s="41"/>
      <c r="B261" s="42"/>
      <c r="C261" s="216" t="s">
        <v>691</v>
      </c>
      <c r="D261" s="216" t="s">
        <v>172</v>
      </c>
      <c r="E261" s="217" t="s">
        <v>5891</v>
      </c>
      <c r="F261" s="218" t="s">
        <v>5892</v>
      </c>
      <c r="G261" s="219" t="s">
        <v>266</v>
      </c>
      <c r="H261" s="220">
        <v>1</v>
      </c>
      <c r="I261" s="221"/>
      <c r="J261" s="222">
        <f>ROUND(I261*H261,2)</f>
        <v>0</v>
      </c>
      <c r="K261" s="218" t="s">
        <v>176</v>
      </c>
      <c r="L261" s="47"/>
      <c r="M261" s="223" t="s">
        <v>19</v>
      </c>
      <c r="N261" s="224" t="s">
        <v>46</v>
      </c>
      <c r="O261" s="87"/>
      <c r="P261" s="225">
        <f>O261*H261</f>
        <v>0</v>
      </c>
      <c r="Q261" s="225">
        <v>0.0098899999999999995</v>
      </c>
      <c r="R261" s="225">
        <f>Q261*H261</f>
        <v>0.0098899999999999995</v>
      </c>
      <c r="S261" s="225">
        <v>0</v>
      </c>
      <c r="T261" s="226">
        <f>S261*H261</f>
        <v>0</v>
      </c>
      <c r="U261" s="41"/>
      <c r="V261" s="41"/>
      <c r="W261" s="41"/>
      <c r="X261" s="41"/>
      <c r="Y261" s="41"/>
      <c r="Z261" s="41"/>
      <c r="AA261" s="41"/>
      <c r="AB261" s="41"/>
      <c r="AC261" s="41"/>
      <c r="AD261" s="41"/>
      <c r="AE261" s="41"/>
      <c r="AR261" s="227" t="s">
        <v>177</v>
      </c>
      <c r="AT261" s="227" t="s">
        <v>172</v>
      </c>
      <c r="AU261" s="227" t="s">
        <v>84</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177</v>
      </c>
      <c r="BM261" s="227" t="s">
        <v>6158</v>
      </c>
    </row>
    <row r="262" s="2" customFormat="1">
      <c r="A262" s="41"/>
      <c r="B262" s="42"/>
      <c r="C262" s="43"/>
      <c r="D262" s="229" t="s">
        <v>179</v>
      </c>
      <c r="E262" s="43"/>
      <c r="F262" s="230" t="s">
        <v>5894</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179</v>
      </c>
      <c r="AU262" s="20" t="s">
        <v>84</v>
      </c>
    </row>
    <row r="263" s="2" customFormat="1">
      <c r="A263" s="41"/>
      <c r="B263" s="42"/>
      <c r="C263" s="43"/>
      <c r="D263" s="234" t="s">
        <v>181</v>
      </c>
      <c r="E263" s="43"/>
      <c r="F263" s="235" t="s">
        <v>5895</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181</v>
      </c>
      <c r="AU263" s="20" t="s">
        <v>84</v>
      </c>
    </row>
    <row r="264" s="14" customFormat="1">
      <c r="A264" s="14"/>
      <c r="B264" s="246"/>
      <c r="C264" s="247"/>
      <c r="D264" s="229" t="s">
        <v>183</v>
      </c>
      <c r="E264" s="248" t="s">
        <v>19</v>
      </c>
      <c r="F264" s="249" t="s">
        <v>5871</v>
      </c>
      <c r="G264" s="247"/>
      <c r="H264" s="250">
        <v>1</v>
      </c>
      <c r="I264" s="251"/>
      <c r="J264" s="247"/>
      <c r="K264" s="247"/>
      <c r="L264" s="252"/>
      <c r="M264" s="253"/>
      <c r="N264" s="254"/>
      <c r="O264" s="254"/>
      <c r="P264" s="254"/>
      <c r="Q264" s="254"/>
      <c r="R264" s="254"/>
      <c r="S264" s="254"/>
      <c r="T264" s="255"/>
      <c r="U264" s="14"/>
      <c r="V264" s="14"/>
      <c r="W264" s="14"/>
      <c r="X264" s="14"/>
      <c r="Y264" s="14"/>
      <c r="Z264" s="14"/>
      <c r="AA264" s="14"/>
      <c r="AB264" s="14"/>
      <c r="AC264" s="14"/>
      <c r="AD264" s="14"/>
      <c r="AE264" s="14"/>
      <c r="AT264" s="256" t="s">
        <v>183</v>
      </c>
      <c r="AU264" s="256" t="s">
        <v>84</v>
      </c>
      <c r="AV264" s="14" t="s">
        <v>84</v>
      </c>
      <c r="AW264" s="14" t="s">
        <v>37</v>
      </c>
      <c r="AX264" s="14" t="s">
        <v>82</v>
      </c>
      <c r="AY264" s="256" t="s">
        <v>170</v>
      </c>
    </row>
    <row r="265" s="2" customFormat="1" ht="16.5" customHeight="1">
      <c r="A265" s="41"/>
      <c r="B265" s="42"/>
      <c r="C265" s="285" t="s">
        <v>698</v>
      </c>
      <c r="D265" s="285" t="s">
        <v>461</v>
      </c>
      <c r="E265" s="286" t="s">
        <v>5899</v>
      </c>
      <c r="F265" s="287" t="s">
        <v>5900</v>
      </c>
      <c r="G265" s="288" t="s">
        <v>266</v>
      </c>
      <c r="H265" s="289">
        <v>1</v>
      </c>
      <c r="I265" s="290"/>
      <c r="J265" s="291">
        <f>ROUND(I265*H265,2)</f>
        <v>0</v>
      </c>
      <c r="K265" s="287" t="s">
        <v>176</v>
      </c>
      <c r="L265" s="292"/>
      <c r="M265" s="293" t="s">
        <v>19</v>
      </c>
      <c r="N265" s="294" t="s">
        <v>46</v>
      </c>
      <c r="O265" s="87"/>
      <c r="P265" s="225">
        <f>O265*H265</f>
        <v>0</v>
      </c>
      <c r="Q265" s="225">
        <v>1.0540000000000001</v>
      </c>
      <c r="R265" s="225">
        <f>Q265*H265</f>
        <v>1.0540000000000001</v>
      </c>
      <c r="S265" s="225">
        <v>0</v>
      </c>
      <c r="T265" s="226">
        <f>S265*H265</f>
        <v>0</v>
      </c>
      <c r="U265" s="41"/>
      <c r="V265" s="41"/>
      <c r="W265" s="41"/>
      <c r="X265" s="41"/>
      <c r="Y265" s="41"/>
      <c r="Z265" s="41"/>
      <c r="AA265" s="41"/>
      <c r="AB265" s="41"/>
      <c r="AC265" s="41"/>
      <c r="AD265" s="41"/>
      <c r="AE265" s="41"/>
      <c r="AR265" s="227" t="s">
        <v>234</v>
      </c>
      <c r="AT265" s="227" t="s">
        <v>461</v>
      </c>
      <c r="AU265" s="227" t="s">
        <v>84</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6159</v>
      </c>
    </row>
    <row r="266" s="2" customFormat="1">
      <c r="A266" s="41"/>
      <c r="B266" s="42"/>
      <c r="C266" s="43"/>
      <c r="D266" s="229" t="s">
        <v>179</v>
      </c>
      <c r="E266" s="43"/>
      <c r="F266" s="230" t="s">
        <v>5900</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179</v>
      </c>
      <c r="AU266" s="20" t="s">
        <v>84</v>
      </c>
    </row>
    <row r="267" s="2" customFormat="1" ht="16.5" customHeight="1">
      <c r="A267" s="41"/>
      <c r="B267" s="42"/>
      <c r="C267" s="285" t="s">
        <v>704</v>
      </c>
      <c r="D267" s="285" t="s">
        <v>461</v>
      </c>
      <c r="E267" s="286" t="s">
        <v>5902</v>
      </c>
      <c r="F267" s="287" t="s">
        <v>5903</v>
      </c>
      <c r="G267" s="288" t="s">
        <v>266</v>
      </c>
      <c r="H267" s="289">
        <v>2</v>
      </c>
      <c r="I267" s="290"/>
      <c r="J267" s="291">
        <f>ROUND(I267*H267,2)</f>
        <v>0</v>
      </c>
      <c r="K267" s="287" t="s">
        <v>176</v>
      </c>
      <c r="L267" s="292"/>
      <c r="M267" s="293" t="s">
        <v>19</v>
      </c>
      <c r="N267" s="294" t="s">
        <v>46</v>
      </c>
      <c r="O267" s="87"/>
      <c r="P267" s="225">
        <f>O267*H267</f>
        <v>0</v>
      </c>
      <c r="Q267" s="225">
        <v>0.002</v>
      </c>
      <c r="R267" s="225">
        <f>Q267*H267</f>
        <v>0.0040000000000000001</v>
      </c>
      <c r="S267" s="225">
        <v>0</v>
      </c>
      <c r="T267" s="226">
        <f>S267*H267</f>
        <v>0</v>
      </c>
      <c r="U267" s="41"/>
      <c r="V267" s="41"/>
      <c r="W267" s="41"/>
      <c r="X267" s="41"/>
      <c r="Y267" s="41"/>
      <c r="Z267" s="41"/>
      <c r="AA267" s="41"/>
      <c r="AB267" s="41"/>
      <c r="AC267" s="41"/>
      <c r="AD267" s="41"/>
      <c r="AE267" s="41"/>
      <c r="AR267" s="227" t="s">
        <v>234</v>
      </c>
      <c r="AT267" s="227" t="s">
        <v>461</v>
      </c>
      <c r="AU267" s="227" t="s">
        <v>84</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177</v>
      </c>
      <c r="BM267" s="227" t="s">
        <v>6160</v>
      </c>
    </row>
    <row r="268" s="2" customFormat="1">
      <c r="A268" s="41"/>
      <c r="B268" s="42"/>
      <c r="C268" s="43"/>
      <c r="D268" s="229" t="s">
        <v>179</v>
      </c>
      <c r="E268" s="43"/>
      <c r="F268" s="230" t="s">
        <v>5903</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179</v>
      </c>
      <c r="AU268" s="20" t="s">
        <v>84</v>
      </c>
    </row>
    <row r="269" s="14" customFormat="1">
      <c r="A269" s="14"/>
      <c r="B269" s="246"/>
      <c r="C269" s="247"/>
      <c r="D269" s="229" t="s">
        <v>183</v>
      </c>
      <c r="E269" s="248" t="s">
        <v>19</v>
      </c>
      <c r="F269" s="249" t="s">
        <v>6154</v>
      </c>
      <c r="G269" s="247"/>
      <c r="H269" s="250">
        <v>2</v>
      </c>
      <c r="I269" s="251"/>
      <c r="J269" s="247"/>
      <c r="K269" s="247"/>
      <c r="L269" s="252"/>
      <c r="M269" s="253"/>
      <c r="N269" s="254"/>
      <c r="O269" s="254"/>
      <c r="P269" s="254"/>
      <c r="Q269" s="254"/>
      <c r="R269" s="254"/>
      <c r="S269" s="254"/>
      <c r="T269" s="255"/>
      <c r="U269" s="14"/>
      <c r="V269" s="14"/>
      <c r="W269" s="14"/>
      <c r="X269" s="14"/>
      <c r="Y269" s="14"/>
      <c r="Z269" s="14"/>
      <c r="AA269" s="14"/>
      <c r="AB269" s="14"/>
      <c r="AC269" s="14"/>
      <c r="AD269" s="14"/>
      <c r="AE269" s="14"/>
      <c r="AT269" s="256" t="s">
        <v>183</v>
      </c>
      <c r="AU269" s="256" t="s">
        <v>84</v>
      </c>
      <c r="AV269" s="14" t="s">
        <v>84</v>
      </c>
      <c r="AW269" s="14" t="s">
        <v>37</v>
      </c>
      <c r="AX269" s="14" t="s">
        <v>82</v>
      </c>
      <c r="AY269" s="256" t="s">
        <v>170</v>
      </c>
    </row>
    <row r="270" s="2" customFormat="1" ht="16.5" customHeight="1">
      <c r="A270" s="41"/>
      <c r="B270" s="42"/>
      <c r="C270" s="216" t="s">
        <v>712</v>
      </c>
      <c r="D270" s="216" t="s">
        <v>172</v>
      </c>
      <c r="E270" s="217" t="s">
        <v>6161</v>
      </c>
      <c r="F270" s="218" t="s">
        <v>6162</v>
      </c>
      <c r="G270" s="219" t="s">
        <v>266</v>
      </c>
      <c r="H270" s="220">
        <v>1</v>
      </c>
      <c r="I270" s="221"/>
      <c r="J270" s="222">
        <f>ROUND(I270*H270,2)</f>
        <v>0</v>
      </c>
      <c r="K270" s="218" t="s">
        <v>176</v>
      </c>
      <c r="L270" s="47"/>
      <c r="M270" s="223" t="s">
        <v>19</v>
      </c>
      <c r="N270" s="224" t="s">
        <v>46</v>
      </c>
      <c r="O270" s="87"/>
      <c r="P270" s="225">
        <f>O270*H270</f>
        <v>0</v>
      </c>
      <c r="Q270" s="225">
        <v>0.012030000000000001</v>
      </c>
      <c r="R270" s="225">
        <f>Q270*H270</f>
        <v>0.012030000000000001</v>
      </c>
      <c r="S270" s="225">
        <v>0</v>
      </c>
      <c r="T270" s="226">
        <f>S270*H270</f>
        <v>0</v>
      </c>
      <c r="U270" s="41"/>
      <c r="V270" s="41"/>
      <c r="W270" s="41"/>
      <c r="X270" s="41"/>
      <c r="Y270" s="41"/>
      <c r="Z270" s="41"/>
      <c r="AA270" s="41"/>
      <c r="AB270" s="41"/>
      <c r="AC270" s="41"/>
      <c r="AD270" s="41"/>
      <c r="AE270" s="41"/>
      <c r="AR270" s="227" t="s">
        <v>177</v>
      </c>
      <c r="AT270" s="227" t="s">
        <v>172</v>
      </c>
      <c r="AU270" s="227" t="s">
        <v>84</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177</v>
      </c>
      <c r="BM270" s="227" t="s">
        <v>6163</v>
      </c>
    </row>
    <row r="271" s="2" customFormat="1">
      <c r="A271" s="41"/>
      <c r="B271" s="42"/>
      <c r="C271" s="43"/>
      <c r="D271" s="229" t="s">
        <v>179</v>
      </c>
      <c r="E271" s="43"/>
      <c r="F271" s="230" t="s">
        <v>6164</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179</v>
      </c>
      <c r="AU271" s="20" t="s">
        <v>84</v>
      </c>
    </row>
    <row r="272" s="2" customFormat="1">
      <c r="A272" s="41"/>
      <c r="B272" s="42"/>
      <c r="C272" s="43"/>
      <c r="D272" s="234" t="s">
        <v>181</v>
      </c>
      <c r="E272" s="43"/>
      <c r="F272" s="235" t="s">
        <v>6165</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181</v>
      </c>
      <c r="AU272" s="20" t="s">
        <v>84</v>
      </c>
    </row>
    <row r="273" s="14" customFormat="1">
      <c r="A273" s="14"/>
      <c r="B273" s="246"/>
      <c r="C273" s="247"/>
      <c r="D273" s="229" t="s">
        <v>183</v>
      </c>
      <c r="E273" s="248" t="s">
        <v>19</v>
      </c>
      <c r="F273" s="249" t="s">
        <v>6079</v>
      </c>
      <c r="G273" s="247"/>
      <c r="H273" s="250">
        <v>1</v>
      </c>
      <c r="I273" s="251"/>
      <c r="J273" s="247"/>
      <c r="K273" s="247"/>
      <c r="L273" s="252"/>
      <c r="M273" s="253"/>
      <c r="N273" s="254"/>
      <c r="O273" s="254"/>
      <c r="P273" s="254"/>
      <c r="Q273" s="254"/>
      <c r="R273" s="254"/>
      <c r="S273" s="254"/>
      <c r="T273" s="255"/>
      <c r="U273" s="14"/>
      <c r="V273" s="14"/>
      <c r="W273" s="14"/>
      <c r="X273" s="14"/>
      <c r="Y273" s="14"/>
      <c r="Z273" s="14"/>
      <c r="AA273" s="14"/>
      <c r="AB273" s="14"/>
      <c r="AC273" s="14"/>
      <c r="AD273" s="14"/>
      <c r="AE273" s="14"/>
      <c r="AT273" s="256" t="s">
        <v>183</v>
      </c>
      <c r="AU273" s="256" t="s">
        <v>84</v>
      </c>
      <c r="AV273" s="14" t="s">
        <v>84</v>
      </c>
      <c r="AW273" s="14" t="s">
        <v>37</v>
      </c>
      <c r="AX273" s="14" t="s">
        <v>82</v>
      </c>
      <c r="AY273" s="256" t="s">
        <v>170</v>
      </c>
    </row>
    <row r="274" s="2" customFormat="1" ht="16.5" customHeight="1">
      <c r="A274" s="41"/>
      <c r="B274" s="42"/>
      <c r="C274" s="285" t="s">
        <v>726</v>
      </c>
      <c r="D274" s="285" t="s">
        <v>461</v>
      </c>
      <c r="E274" s="286" t="s">
        <v>6166</v>
      </c>
      <c r="F274" s="287" t="s">
        <v>6167</v>
      </c>
      <c r="G274" s="288" t="s">
        <v>266</v>
      </c>
      <c r="H274" s="289">
        <v>1</v>
      </c>
      <c r="I274" s="290"/>
      <c r="J274" s="291">
        <f>ROUND(I274*H274,2)</f>
        <v>0</v>
      </c>
      <c r="K274" s="287" t="s">
        <v>176</v>
      </c>
      <c r="L274" s="292"/>
      <c r="M274" s="293" t="s">
        <v>19</v>
      </c>
      <c r="N274" s="294" t="s">
        <v>46</v>
      </c>
      <c r="O274" s="87"/>
      <c r="P274" s="225">
        <f>O274*H274</f>
        <v>0</v>
      </c>
      <c r="Q274" s="225">
        <v>0.50800000000000001</v>
      </c>
      <c r="R274" s="225">
        <f>Q274*H274</f>
        <v>0.50800000000000001</v>
      </c>
      <c r="S274" s="225">
        <v>0</v>
      </c>
      <c r="T274" s="226">
        <f>S274*H274</f>
        <v>0</v>
      </c>
      <c r="U274" s="41"/>
      <c r="V274" s="41"/>
      <c r="W274" s="41"/>
      <c r="X274" s="41"/>
      <c r="Y274" s="41"/>
      <c r="Z274" s="41"/>
      <c r="AA274" s="41"/>
      <c r="AB274" s="41"/>
      <c r="AC274" s="41"/>
      <c r="AD274" s="41"/>
      <c r="AE274" s="41"/>
      <c r="AR274" s="227" t="s">
        <v>234</v>
      </c>
      <c r="AT274" s="227" t="s">
        <v>461</v>
      </c>
      <c r="AU274" s="227" t="s">
        <v>84</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177</v>
      </c>
      <c r="BM274" s="227" t="s">
        <v>6168</v>
      </c>
    </row>
    <row r="275" s="2" customFormat="1">
      <c r="A275" s="41"/>
      <c r="B275" s="42"/>
      <c r="C275" s="43"/>
      <c r="D275" s="229" t="s">
        <v>179</v>
      </c>
      <c r="E275" s="43"/>
      <c r="F275" s="230" t="s">
        <v>6167</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179</v>
      </c>
      <c r="AU275" s="20" t="s">
        <v>84</v>
      </c>
    </row>
    <row r="276" s="2" customFormat="1" ht="16.5" customHeight="1">
      <c r="A276" s="41"/>
      <c r="B276" s="42"/>
      <c r="C276" s="216" t="s">
        <v>740</v>
      </c>
      <c r="D276" s="216" t="s">
        <v>172</v>
      </c>
      <c r="E276" s="217" t="s">
        <v>5908</v>
      </c>
      <c r="F276" s="218" t="s">
        <v>5909</v>
      </c>
      <c r="G276" s="219" t="s">
        <v>266</v>
      </c>
      <c r="H276" s="220">
        <v>1</v>
      </c>
      <c r="I276" s="221"/>
      <c r="J276" s="222">
        <f>ROUND(I276*H276,2)</f>
        <v>0</v>
      </c>
      <c r="K276" s="218" t="s">
        <v>176</v>
      </c>
      <c r="L276" s="47"/>
      <c r="M276" s="223" t="s">
        <v>19</v>
      </c>
      <c r="N276" s="224" t="s">
        <v>46</v>
      </c>
      <c r="O276" s="87"/>
      <c r="P276" s="225">
        <f>O276*H276</f>
        <v>0</v>
      </c>
      <c r="Q276" s="225">
        <v>0.01218</v>
      </c>
      <c r="R276" s="225">
        <f>Q276*H276</f>
        <v>0.01218</v>
      </c>
      <c r="S276" s="225">
        <v>0</v>
      </c>
      <c r="T276" s="226">
        <f>S276*H276</f>
        <v>0</v>
      </c>
      <c r="U276" s="41"/>
      <c r="V276" s="41"/>
      <c r="W276" s="41"/>
      <c r="X276" s="41"/>
      <c r="Y276" s="41"/>
      <c r="Z276" s="41"/>
      <c r="AA276" s="41"/>
      <c r="AB276" s="41"/>
      <c r="AC276" s="41"/>
      <c r="AD276" s="41"/>
      <c r="AE276" s="41"/>
      <c r="AR276" s="227" t="s">
        <v>177</v>
      </c>
      <c r="AT276" s="227" t="s">
        <v>172</v>
      </c>
      <c r="AU276" s="227" t="s">
        <v>84</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177</v>
      </c>
      <c r="BM276" s="227" t="s">
        <v>6169</v>
      </c>
    </row>
    <row r="277" s="2" customFormat="1">
      <c r="A277" s="41"/>
      <c r="B277" s="42"/>
      <c r="C277" s="43"/>
      <c r="D277" s="229" t="s">
        <v>179</v>
      </c>
      <c r="E277" s="43"/>
      <c r="F277" s="230" t="s">
        <v>5911</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179</v>
      </c>
      <c r="AU277" s="20" t="s">
        <v>84</v>
      </c>
    </row>
    <row r="278" s="2" customFormat="1">
      <c r="A278" s="41"/>
      <c r="B278" s="42"/>
      <c r="C278" s="43"/>
      <c r="D278" s="234" t="s">
        <v>181</v>
      </c>
      <c r="E278" s="43"/>
      <c r="F278" s="235" t="s">
        <v>5912</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181</v>
      </c>
      <c r="AU278" s="20" t="s">
        <v>84</v>
      </c>
    </row>
    <row r="279" s="14" customFormat="1">
      <c r="A279" s="14"/>
      <c r="B279" s="246"/>
      <c r="C279" s="247"/>
      <c r="D279" s="229" t="s">
        <v>183</v>
      </c>
      <c r="E279" s="248" t="s">
        <v>19</v>
      </c>
      <c r="F279" s="249" t="s">
        <v>6079</v>
      </c>
      <c r="G279" s="247"/>
      <c r="H279" s="250">
        <v>1</v>
      </c>
      <c r="I279" s="251"/>
      <c r="J279" s="247"/>
      <c r="K279" s="247"/>
      <c r="L279" s="252"/>
      <c r="M279" s="253"/>
      <c r="N279" s="254"/>
      <c r="O279" s="254"/>
      <c r="P279" s="254"/>
      <c r="Q279" s="254"/>
      <c r="R279" s="254"/>
      <c r="S279" s="254"/>
      <c r="T279" s="255"/>
      <c r="U279" s="14"/>
      <c r="V279" s="14"/>
      <c r="W279" s="14"/>
      <c r="X279" s="14"/>
      <c r="Y279" s="14"/>
      <c r="Z279" s="14"/>
      <c r="AA279" s="14"/>
      <c r="AB279" s="14"/>
      <c r="AC279" s="14"/>
      <c r="AD279" s="14"/>
      <c r="AE279" s="14"/>
      <c r="AT279" s="256" t="s">
        <v>183</v>
      </c>
      <c r="AU279" s="256" t="s">
        <v>84</v>
      </c>
      <c r="AV279" s="14" t="s">
        <v>84</v>
      </c>
      <c r="AW279" s="14" t="s">
        <v>37</v>
      </c>
      <c r="AX279" s="14" t="s">
        <v>82</v>
      </c>
      <c r="AY279" s="256" t="s">
        <v>170</v>
      </c>
    </row>
    <row r="280" s="2" customFormat="1" ht="16.5" customHeight="1">
      <c r="A280" s="41"/>
      <c r="B280" s="42"/>
      <c r="C280" s="285" t="s">
        <v>746</v>
      </c>
      <c r="D280" s="285" t="s">
        <v>461</v>
      </c>
      <c r="E280" s="286" t="s">
        <v>6170</v>
      </c>
      <c r="F280" s="287" t="s">
        <v>6171</v>
      </c>
      <c r="G280" s="288" t="s">
        <v>266</v>
      </c>
      <c r="H280" s="289">
        <v>1</v>
      </c>
      <c r="I280" s="290"/>
      <c r="J280" s="291">
        <f>ROUND(I280*H280,2)</f>
        <v>0</v>
      </c>
      <c r="K280" s="287" t="s">
        <v>176</v>
      </c>
      <c r="L280" s="292"/>
      <c r="M280" s="293" t="s">
        <v>19</v>
      </c>
      <c r="N280" s="294" t="s">
        <v>46</v>
      </c>
      <c r="O280" s="87"/>
      <c r="P280" s="225">
        <f>O280*H280</f>
        <v>0</v>
      </c>
      <c r="Q280" s="225">
        <v>0.5</v>
      </c>
      <c r="R280" s="225">
        <f>Q280*H280</f>
        <v>0.5</v>
      </c>
      <c r="S280" s="225">
        <v>0</v>
      </c>
      <c r="T280" s="226">
        <f>S280*H280</f>
        <v>0</v>
      </c>
      <c r="U280" s="41"/>
      <c r="V280" s="41"/>
      <c r="W280" s="41"/>
      <c r="X280" s="41"/>
      <c r="Y280" s="41"/>
      <c r="Z280" s="41"/>
      <c r="AA280" s="41"/>
      <c r="AB280" s="41"/>
      <c r="AC280" s="41"/>
      <c r="AD280" s="41"/>
      <c r="AE280" s="41"/>
      <c r="AR280" s="227" t="s">
        <v>234</v>
      </c>
      <c r="AT280" s="227" t="s">
        <v>461</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6172</v>
      </c>
    </row>
    <row r="281" s="2" customFormat="1">
      <c r="A281" s="41"/>
      <c r="B281" s="42"/>
      <c r="C281" s="43"/>
      <c r="D281" s="229" t="s">
        <v>179</v>
      </c>
      <c r="E281" s="43"/>
      <c r="F281" s="230" t="s">
        <v>6171</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179</v>
      </c>
      <c r="AU281" s="20" t="s">
        <v>84</v>
      </c>
    </row>
    <row r="282" s="2" customFormat="1" ht="16.5" customHeight="1">
      <c r="A282" s="41"/>
      <c r="B282" s="42"/>
      <c r="C282" s="216" t="s">
        <v>754</v>
      </c>
      <c r="D282" s="216" t="s">
        <v>172</v>
      </c>
      <c r="E282" s="217" t="s">
        <v>6173</v>
      </c>
      <c r="F282" s="218" t="s">
        <v>6174</v>
      </c>
      <c r="G282" s="219" t="s">
        <v>266</v>
      </c>
      <c r="H282" s="220">
        <v>1</v>
      </c>
      <c r="I282" s="221"/>
      <c r="J282" s="222">
        <f>ROUND(I282*H282,2)</f>
        <v>0</v>
      </c>
      <c r="K282" s="218" t="s">
        <v>176</v>
      </c>
      <c r="L282" s="47"/>
      <c r="M282" s="223" t="s">
        <v>19</v>
      </c>
      <c r="N282" s="224" t="s">
        <v>46</v>
      </c>
      <c r="O282" s="87"/>
      <c r="P282" s="225">
        <f>O282*H282</f>
        <v>0</v>
      </c>
      <c r="Q282" s="225">
        <v>0.028539999999999999</v>
      </c>
      <c r="R282" s="225">
        <f>Q282*H282</f>
        <v>0.028539999999999999</v>
      </c>
      <c r="S282" s="225">
        <v>0</v>
      </c>
      <c r="T282" s="226">
        <f>S282*H282</f>
        <v>0</v>
      </c>
      <c r="U282" s="41"/>
      <c r="V282" s="41"/>
      <c r="W282" s="41"/>
      <c r="X282" s="41"/>
      <c r="Y282" s="41"/>
      <c r="Z282" s="41"/>
      <c r="AA282" s="41"/>
      <c r="AB282" s="41"/>
      <c r="AC282" s="41"/>
      <c r="AD282" s="41"/>
      <c r="AE282" s="41"/>
      <c r="AR282" s="227" t="s">
        <v>177</v>
      </c>
      <c r="AT282" s="227" t="s">
        <v>172</v>
      </c>
      <c r="AU282" s="227" t="s">
        <v>84</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6175</v>
      </c>
    </row>
    <row r="283" s="2" customFormat="1">
      <c r="A283" s="41"/>
      <c r="B283" s="42"/>
      <c r="C283" s="43"/>
      <c r="D283" s="229" t="s">
        <v>179</v>
      </c>
      <c r="E283" s="43"/>
      <c r="F283" s="230" t="s">
        <v>6174</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179</v>
      </c>
      <c r="AU283" s="20" t="s">
        <v>84</v>
      </c>
    </row>
    <row r="284" s="2" customFormat="1">
      <c r="A284" s="41"/>
      <c r="B284" s="42"/>
      <c r="C284" s="43"/>
      <c r="D284" s="234" t="s">
        <v>181</v>
      </c>
      <c r="E284" s="43"/>
      <c r="F284" s="235" t="s">
        <v>6176</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181</v>
      </c>
      <c r="AU284" s="20" t="s">
        <v>84</v>
      </c>
    </row>
    <row r="285" s="14" customFormat="1">
      <c r="A285" s="14"/>
      <c r="B285" s="246"/>
      <c r="C285" s="247"/>
      <c r="D285" s="229" t="s">
        <v>183</v>
      </c>
      <c r="E285" s="248" t="s">
        <v>19</v>
      </c>
      <c r="F285" s="249" t="s">
        <v>6079</v>
      </c>
      <c r="G285" s="247"/>
      <c r="H285" s="250">
        <v>1</v>
      </c>
      <c r="I285" s="251"/>
      <c r="J285" s="247"/>
      <c r="K285" s="247"/>
      <c r="L285" s="252"/>
      <c r="M285" s="253"/>
      <c r="N285" s="254"/>
      <c r="O285" s="254"/>
      <c r="P285" s="254"/>
      <c r="Q285" s="254"/>
      <c r="R285" s="254"/>
      <c r="S285" s="254"/>
      <c r="T285" s="255"/>
      <c r="U285" s="14"/>
      <c r="V285" s="14"/>
      <c r="W285" s="14"/>
      <c r="X285" s="14"/>
      <c r="Y285" s="14"/>
      <c r="Z285" s="14"/>
      <c r="AA285" s="14"/>
      <c r="AB285" s="14"/>
      <c r="AC285" s="14"/>
      <c r="AD285" s="14"/>
      <c r="AE285" s="14"/>
      <c r="AT285" s="256" t="s">
        <v>183</v>
      </c>
      <c r="AU285" s="256" t="s">
        <v>84</v>
      </c>
      <c r="AV285" s="14" t="s">
        <v>84</v>
      </c>
      <c r="AW285" s="14" t="s">
        <v>37</v>
      </c>
      <c r="AX285" s="14" t="s">
        <v>82</v>
      </c>
      <c r="AY285" s="256" t="s">
        <v>170</v>
      </c>
    </row>
    <row r="286" s="2" customFormat="1" ht="16.5" customHeight="1">
      <c r="A286" s="41"/>
      <c r="B286" s="42"/>
      <c r="C286" s="285" t="s">
        <v>770</v>
      </c>
      <c r="D286" s="285" t="s">
        <v>461</v>
      </c>
      <c r="E286" s="286" t="s">
        <v>6177</v>
      </c>
      <c r="F286" s="287" t="s">
        <v>6178</v>
      </c>
      <c r="G286" s="288" t="s">
        <v>266</v>
      </c>
      <c r="H286" s="289">
        <v>1</v>
      </c>
      <c r="I286" s="290"/>
      <c r="J286" s="291">
        <f>ROUND(I286*H286,2)</f>
        <v>0</v>
      </c>
      <c r="K286" s="287" t="s">
        <v>176</v>
      </c>
      <c r="L286" s="292"/>
      <c r="M286" s="293" t="s">
        <v>19</v>
      </c>
      <c r="N286" s="294" t="s">
        <v>46</v>
      </c>
      <c r="O286" s="87"/>
      <c r="P286" s="225">
        <f>O286*H286</f>
        <v>0</v>
      </c>
      <c r="Q286" s="225">
        <v>1.817</v>
      </c>
      <c r="R286" s="225">
        <f>Q286*H286</f>
        <v>1.817</v>
      </c>
      <c r="S286" s="225">
        <v>0</v>
      </c>
      <c r="T286" s="226">
        <f>S286*H286</f>
        <v>0</v>
      </c>
      <c r="U286" s="41"/>
      <c r="V286" s="41"/>
      <c r="W286" s="41"/>
      <c r="X286" s="41"/>
      <c r="Y286" s="41"/>
      <c r="Z286" s="41"/>
      <c r="AA286" s="41"/>
      <c r="AB286" s="41"/>
      <c r="AC286" s="41"/>
      <c r="AD286" s="41"/>
      <c r="AE286" s="41"/>
      <c r="AR286" s="227" t="s">
        <v>234</v>
      </c>
      <c r="AT286" s="227" t="s">
        <v>461</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6179</v>
      </c>
    </row>
    <row r="287" s="2" customFormat="1">
      <c r="A287" s="41"/>
      <c r="B287" s="42"/>
      <c r="C287" s="43"/>
      <c r="D287" s="229" t="s">
        <v>179</v>
      </c>
      <c r="E287" s="43"/>
      <c r="F287" s="230" t="s">
        <v>6178</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84</v>
      </c>
    </row>
    <row r="288" s="2" customFormat="1" ht="21.75" customHeight="1">
      <c r="A288" s="41"/>
      <c r="B288" s="42"/>
      <c r="C288" s="216" t="s">
        <v>785</v>
      </c>
      <c r="D288" s="216" t="s">
        <v>172</v>
      </c>
      <c r="E288" s="217" t="s">
        <v>5916</v>
      </c>
      <c r="F288" s="218" t="s">
        <v>5917</v>
      </c>
      <c r="G288" s="219" t="s">
        <v>266</v>
      </c>
      <c r="H288" s="220">
        <v>1</v>
      </c>
      <c r="I288" s="221"/>
      <c r="J288" s="222">
        <f>ROUND(I288*H288,2)</f>
        <v>0</v>
      </c>
      <c r="K288" s="218" t="s">
        <v>176</v>
      </c>
      <c r="L288" s="47"/>
      <c r="M288" s="223" t="s">
        <v>19</v>
      </c>
      <c r="N288" s="224" t="s">
        <v>46</v>
      </c>
      <c r="O288" s="87"/>
      <c r="P288" s="225">
        <f>O288*H288</f>
        <v>0</v>
      </c>
      <c r="Q288" s="225">
        <v>0.089999999999999997</v>
      </c>
      <c r="R288" s="225">
        <f>Q288*H288</f>
        <v>0.089999999999999997</v>
      </c>
      <c r="S288" s="225">
        <v>0</v>
      </c>
      <c r="T288" s="226">
        <f>S288*H288</f>
        <v>0</v>
      </c>
      <c r="U288" s="41"/>
      <c r="V288" s="41"/>
      <c r="W288" s="41"/>
      <c r="X288" s="41"/>
      <c r="Y288" s="41"/>
      <c r="Z288" s="41"/>
      <c r="AA288" s="41"/>
      <c r="AB288" s="41"/>
      <c r="AC288" s="41"/>
      <c r="AD288" s="41"/>
      <c r="AE288" s="41"/>
      <c r="AR288" s="227" t="s">
        <v>177</v>
      </c>
      <c r="AT288" s="227" t="s">
        <v>172</v>
      </c>
      <c r="AU288" s="227" t="s">
        <v>84</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6180</v>
      </c>
    </row>
    <row r="289" s="2" customFormat="1">
      <c r="A289" s="41"/>
      <c r="B289" s="42"/>
      <c r="C289" s="43"/>
      <c r="D289" s="229" t="s">
        <v>179</v>
      </c>
      <c r="E289" s="43"/>
      <c r="F289" s="230" t="s">
        <v>5919</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179</v>
      </c>
      <c r="AU289" s="20" t="s">
        <v>84</v>
      </c>
    </row>
    <row r="290" s="2" customFormat="1">
      <c r="A290" s="41"/>
      <c r="B290" s="42"/>
      <c r="C290" s="43"/>
      <c r="D290" s="234" t="s">
        <v>181</v>
      </c>
      <c r="E290" s="43"/>
      <c r="F290" s="235" t="s">
        <v>5920</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181</v>
      </c>
      <c r="AU290" s="20" t="s">
        <v>84</v>
      </c>
    </row>
    <row r="291" s="2" customFormat="1" ht="16.5" customHeight="1">
      <c r="A291" s="41"/>
      <c r="B291" s="42"/>
      <c r="C291" s="285" t="s">
        <v>808</v>
      </c>
      <c r="D291" s="285" t="s">
        <v>461</v>
      </c>
      <c r="E291" s="286" t="s">
        <v>5921</v>
      </c>
      <c r="F291" s="287" t="s">
        <v>5922</v>
      </c>
      <c r="G291" s="288" t="s">
        <v>266</v>
      </c>
      <c r="H291" s="289">
        <v>1</v>
      </c>
      <c r="I291" s="290"/>
      <c r="J291" s="291">
        <f>ROUND(I291*H291,2)</f>
        <v>0</v>
      </c>
      <c r="K291" s="287" t="s">
        <v>176</v>
      </c>
      <c r="L291" s="292"/>
      <c r="M291" s="293" t="s">
        <v>19</v>
      </c>
      <c r="N291" s="294" t="s">
        <v>46</v>
      </c>
      <c r="O291" s="87"/>
      <c r="P291" s="225">
        <f>O291*H291</f>
        <v>0</v>
      </c>
      <c r="Q291" s="225">
        <v>0.19600000000000001</v>
      </c>
      <c r="R291" s="225">
        <f>Q291*H291</f>
        <v>0.19600000000000001</v>
      </c>
      <c r="S291" s="225">
        <v>0</v>
      </c>
      <c r="T291" s="226">
        <f>S291*H291</f>
        <v>0</v>
      </c>
      <c r="U291" s="41"/>
      <c r="V291" s="41"/>
      <c r="W291" s="41"/>
      <c r="X291" s="41"/>
      <c r="Y291" s="41"/>
      <c r="Z291" s="41"/>
      <c r="AA291" s="41"/>
      <c r="AB291" s="41"/>
      <c r="AC291" s="41"/>
      <c r="AD291" s="41"/>
      <c r="AE291" s="41"/>
      <c r="AR291" s="227" t="s">
        <v>234</v>
      </c>
      <c r="AT291" s="227" t="s">
        <v>461</v>
      </c>
      <c r="AU291" s="227" t="s">
        <v>84</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6181</v>
      </c>
    </row>
    <row r="292" s="2" customFormat="1">
      <c r="A292" s="41"/>
      <c r="B292" s="42"/>
      <c r="C292" s="43"/>
      <c r="D292" s="229" t="s">
        <v>179</v>
      </c>
      <c r="E292" s="43"/>
      <c r="F292" s="230" t="s">
        <v>5922</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84</v>
      </c>
    </row>
    <row r="293" s="14" customFormat="1">
      <c r="A293" s="14"/>
      <c r="B293" s="246"/>
      <c r="C293" s="247"/>
      <c r="D293" s="229" t="s">
        <v>183</v>
      </c>
      <c r="E293" s="248" t="s">
        <v>19</v>
      </c>
      <c r="F293" s="249" t="s">
        <v>6079</v>
      </c>
      <c r="G293" s="247"/>
      <c r="H293" s="250">
        <v>1</v>
      </c>
      <c r="I293" s="251"/>
      <c r="J293" s="247"/>
      <c r="K293" s="247"/>
      <c r="L293" s="252"/>
      <c r="M293" s="253"/>
      <c r="N293" s="254"/>
      <c r="O293" s="254"/>
      <c r="P293" s="254"/>
      <c r="Q293" s="254"/>
      <c r="R293" s="254"/>
      <c r="S293" s="254"/>
      <c r="T293" s="255"/>
      <c r="U293" s="14"/>
      <c r="V293" s="14"/>
      <c r="W293" s="14"/>
      <c r="X293" s="14"/>
      <c r="Y293" s="14"/>
      <c r="Z293" s="14"/>
      <c r="AA293" s="14"/>
      <c r="AB293" s="14"/>
      <c r="AC293" s="14"/>
      <c r="AD293" s="14"/>
      <c r="AE293" s="14"/>
      <c r="AT293" s="256" t="s">
        <v>183</v>
      </c>
      <c r="AU293" s="256" t="s">
        <v>84</v>
      </c>
      <c r="AV293" s="14" t="s">
        <v>84</v>
      </c>
      <c r="AW293" s="14" t="s">
        <v>37</v>
      </c>
      <c r="AX293" s="14" t="s">
        <v>82</v>
      </c>
      <c r="AY293" s="256" t="s">
        <v>170</v>
      </c>
    </row>
    <row r="294" s="2" customFormat="1" ht="16.5" customHeight="1">
      <c r="A294" s="41"/>
      <c r="B294" s="42"/>
      <c r="C294" s="216" t="s">
        <v>828</v>
      </c>
      <c r="D294" s="216" t="s">
        <v>172</v>
      </c>
      <c r="E294" s="217" t="s">
        <v>5924</v>
      </c>
      <c r="F294" s="218" t="s">
        <v>5925</v>
      </c>
      <c r="G294" s="219" t="s">
        <v>219</v>
      </c>
      <c r="H294" s="220">
        <v>0.87</v>
      </c>
      <c r="I294" s="221"/>
      <c r="J294" s="222">
        <f>ROUND(I294*H294,2)</f>
        <v>0</v>
      </c>
      <c r="K294" s="218" t="s">
        <v>176</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84</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6182</v>
      </c>
    </row>
    <row r="295" s="2" customFormat="1">
      <c r="A295" s="41"/>
      <c r="B295" s="42"/>
      <c r="C295" s="43"/>
      <c r="D295" s="229" t="s">
        <v>179</v>
      </c>
      <c r="E295" s="43"/>
      <c r="F295" s="230" t="s">
        <v>5927</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84</v>
      </c>
    </row>
    <row r="296" s="2" customFormat="1">
      <c r="A296" s="41"/>
      <c r="B296" s="42"/>
      <c r="C296" s="43"/>
      <c r="D296" s="234" t="s">
        <v>181</v>
      </c>
      <c r="E296" s="43"/>
      <c r="F296" s="235" t="s">
        <v>5928</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181</v>
      </c>
      <c r="AU296" s="20" t="s">
        <v>84</v>
      </c>
    </row>
    <row r="297" s="14" customFormat="1">
      <c r="A297" s="14"/>
      <c r="B297" s="246"/>
      <c r="C297" s="247"/>
      <c r="D297" s="229" t="s">
        <v>183</v>
      </c>
      <c r="E297" s="248" t="s">
        <v>19</v>
      </c>
      <c r="F297" s="249" t="s">
        <v>6183</v>
      </c>
      <c r="G297" s="247"/>
      <c r="H297" s="250">
        <v>0.68999999999999995</v>
      </c>
      <c r="I297" s="251"/>
      <c r="J297" s="247"/>
      <c r="K297" s="247"/>
      <c r="L297" s="252"/>
      <c r="M297" s="253"/>
      <c r="N297" s="254"/>
      <c r="O297" s="254"/>
      <c r="P297" s="254"/>
      <c r="Q297" s="254"/>
      <c r="R297" s="254"/>
      <c r="S297" s="254"/>
      <c r="T297" s="255"/>
      <c r="U297" s="14"/>
      <c r="V297" s="14"/>
      <c r="W297" s="14"/>
      <c r="X297" s="14"/>
      <c r="Y297" s="14"/>
      <c r="Z297" s="14"/>
      <c r="AA297" s="14"/>
      <c r="AB297" s="14"/>
      <c r="AC297" s="14"/>
      <c r="AD297" s="14"/>
      <c r="AE297" s="14"/>
      <c r="AT297" s="256" t="s">
        <v>183</v>
      </c>
      <c r="AU297" s="256" t="s">
        <v>84</v>
      </c>
      <c r="AV297" s="14" t="s">
        <v>84</v>
      </c>
      <c r="AW297" s="14" t="s">
        <v>37</v>
      </c>
      <c r="AX297" s="14" t="s">
        <v>75</v>
      </c>
      <c r="AY297" s="256" t="s">
        <v>170</v>
      </c>
    </row>
    <row r="298" s="14" customFormat="1">
      <c r="A298" s="14"/>
      <c r="B298" s="246"/>
      <c r="C298" s="247"/>
      <c r="D298" s="229" t="s">
        <v>183</v>
      </c>
      <c r="E298" s="248" t="s">
        <v>19</v>
      </c>
      <c r="F298" s="249" t="s">
        <v>6184</v>
      </c>
      <c r="G298" s="247"/>
      <c r="H298" s="250">
        <v>0.17999999999999999</v>
      </c>
      <c r="I298" s="251"/>
      <c r="J298" s="247"/>
      <c r="K298" s="247"/>
      <c r="L298" s="252"/>
      <c r="M298" s="253"/>
      <c r="N298" s="254"/>
      <c r="O298" s="254"/>
      <c r="P298" s="254"/>
      <c r="Q298" s="254"/>
      <c r="R298" s="254"/>
      <c r="S298" s="254"/>
      <c r="T298" s="255"/>
      <c r="U298" s="14"/>
      <c r="V298" s="14"/>
      <c r="W298" s="14"/>
      <c r="X298" s="14"/>
      <c r="Y298" s="14"/>
      <c r="Z298" s="14"/>
      <c r="AA298" s="14"/>
      <c r="AB298" s="14"/>
      <c r="AC298" s="14"/>
      <c r="AD298" s="14"/>
      <c r="AE298" s="14"/>
      <c r="AT298" s="256" t="s">
        <v>183</v>
      </c>
      <c r="AU298" s="256" t="s">
        <v>84</v>
      </c>
      <c r="AV298" s="14" t="s">
        <v>84</v>
      </c>
      <c r="AW298" s="14" t="s">
        <v>37</v>
      </c>
      <c r="AX298" s="14" t="s">
        <v>75</v>
      </c>
      <c r="AY298" s="256" t="s">
        <v>170</v>
      </c>
    </row>
    <row r="299" s="15" customFormat="1">
      <c r="A299" s="15"/>
      <c r="B299" s="257"/>
      <c r="C299" s="258"/>
      <c r="D299" s="229" t="s">
        <v>183</v>
      </c>
      <c r="E299" s="259" t="s">
        <v>19</v>
      </c>
      <c r="F299" s="260" t="s">
        <v>186</v>
      </c>
      <c r="G299" s="258"/>
      <c r="H299" s="261">
        <v>0.86999999999999988</v>
      </c>
      <c r="I299" s="262"/>
      <c r="J299" s="258"/>
      <c r="K299" s="258"/>
      <c r="L299" s="263"/>
      <c r="M299" s="264"/>
      <c r="N299" s="265"/>
      <c r="O299" s="265"/>
      <c r="P299" s="265"/>
      <c r="Q299" s="265"/>
      <c r="R299" s="265"/>
      <c r="S299" s="265"/>
      <c r="T299" s="266"/>
      <c r="U299" s="15"/>
      <c r="V299" s="15"/>
      <c r="W299" s="15"/>
      <c r="X299" s="15"/>
      <c r="Y299" s="15"/>
      <c r="Z299" s="15"/>
      <c r="AA299" s="15"/>
      <c r="AB299" s="15"/>
      <c r="AC299" s="15"/>
      <c r="AD299" s="15"/>
      <c r="AE299" s="15"/>
      <c r="AT299" s="267" t="s">
        <v>183</v>
      </c>
      <c r="AU299" s="267" t="s">
        <v>84</v>
      </c>
      <c r="AV299" s="15" t="s">
        <v>177</v>
      </c>
      <c r="AW299" s="15" t="s">
        <v>37</v>
      </c>
      <c r="AX299" s="15" t="s">
        <v>82</v>
      </c>
      <c r="AY299" s="267" t="s">
        <v>170</v>
      </c>
    </row>
    <row r="300" s="12" customFormat="1" ht="22.8" customHeight="1">
      <c r="A300" s="12"/>
      <c r="B300" s="200"/>
      <c r="C300" s="201"/>
      <c r="D300" s="202" t="s">
        <v>74</v>
      </c>
      <c r="E300" s="214" t="s">
        <v>375</v>
      </c>
      <c r="F300" s="214" t="s">
        <v>376</v>
      </c>
      <c r="G300" s="201"/>
      <c r="H300" s="201"/>
      <c r="I300" s="204"/>
      <c r="J300" s="215">
        <f>BK300</f>
        <v>0</v>
      </c>
      <c r="K300" s="201"/>
      <c r="L300" s="206"/>
      <c r="M300" s="207"/>
      <c r="N300" s="208"/>
      <c r="O300" s="208"/>
      <c r="P300" s="209">
        <f>SUM(P301:P308)</f>
        <v>0</v>
      </c>
      <c r="Q300" s="208"/>
      <c r="R300" s="209">
        <f>SUM(R301:R308)</f>
        <v>0</v>
      </c>
      <c r="S300" s="208"/>
      <c r="T300" s="210">
        <f>SUM(T301:T308)</f>
        <v>0</v>
      </c>
      <c r="U300" s="12"/>
      <c r="V300" s="12"/>
      <c r="W300" s="12"/>
      <c r="X300" s="12"/>
      <c r="Y300" s="12"/>
      <c r="Z300" s="12"/>
      <c r="AA300" s="12"/>
      <c r="AB300" s="12"/>
      <c r="AC300" s="12"/>
      <c r="AD300" s="12"/>
      <c r="AE300" s="12"/>
      <c r="AR300" s="211" t="s">
        <v>82</v>
      </c>
      <c r="AT300" s="212" t="s">
        <v>74</v>
      </c>
      <c r="AU300" s="212" t="s">
        <v>82</v>
      </c>
      <c r="AY300" s="211" t="s">
        <v>170</v>
      </c>
      <c r="BK300" s="213">
        <f>SUM(BK301:BK308)</f>
        <v>0</v>
      </c>
    </row>
    <row r="301" s="2" customFormat="1" ht="16.5" customHeight="1">
      <c r="A301" s="41"/>
      <c r="B301" s="42"/>
      <c r="C301" s="216" t="s">
        <v>834</v>
      </c>
      <c r="D301" s="216" t="s">
        <v>172</v>
      </c>
      <c r="E301" s="217" t="s">
        <v>6005</v>
      </c>
      <c r="F301" s="218" t="s">
        <v>6006</v>
      </c>
      <c r="G301" s="219" t="s">
        <v>256</v>
      </c>
      <c r="H301" s="220">
        <v>7.7430000000000003</v>
      </c>
      <c r="I301" s="221"/>
      <c r="J301" s="222">
        <f>ROUND(I301*H301,2)</f>
        <v>0</v>
      </c>
      <c r="K301" s="218" t="s">
        <v>176</v>
      </c>
      <c r="L301" s="47"/>
      <c r="M301" s="223" t="s">
        <v>19</v>
      </c>
      <c r="N301" s="224" t="s">
        <v>46</v>
      </c>
      <c r="O301" s="87"/>
      <c r="P301" s="225">
        <f>O301*H301</f>
        <v>0</v>
      </c>
      <c r="Q301" s="225">
        <v>0</v>
      </c>
      <c r="R301" s="225">
        <f>Q301*H301</f>
        <v>0</v>
      </c>
      <c r="S301" s="225">
        <v>0</v>
      </c>
      <c r="T301" s="226">
        <f>S301*H301</f>
        <v>0</v>
      </c>
      <c r="U301" s="41"/>
      <c r="V301" s="41"/>
      <c r="W301" s="41"/>
      <c r="X301" s="41"/>
      <c r="Y301" s="41"/>
      <c r="Z301" s="41"/>
      <c r="AA301" s="41"/>
      <c r="AB301" s="41"/>
      <c r="AC301" s="41"/>
      <c r="AD301" s="41"/>
      <c r="AE301" s="41"/>
      <c r="AR301" s="227" t="s">
        <v>177</v>
      </c>
      <c r="AT301" s="227" t="s">
        <v>172</v>
      </c>
      <c r="AU301" s="227" t="s">
        <v>84</v>
      </c>
      <c r="AY301" s="20" t="s">
        <v>170</v>
      </c>
      <c r="BE301" s="228">
        <f>IF(N301="základní",J301,0)</f>
        <v>0</v>
      </c>
      <c r="BF301" s="228">
        <f>IF(N301="snížená",J301,0)</f>
        <v>0</v>
      </c>
      <c r="BG301" s="228">
        <f>IF(N301="zákl. přenesená",J301,0)</f>
        <v>0</v>
      </c>
      <c r="BH301" s="228">
        <f>IF(N301="sníž. přenesená",J301,0)</f>
        <v>0</v>
      </c>
      <c r="BI301" s="228">
        <f>IF(N301="nulová",J301,0)</f>
        <v>0</v>
      </c>
      <c r="BJ301" s="20" t="s">
        <v>82</v>
      </c>
      <c r="BK301" s="228">
        <f>ROUND(I301*H301,2)</f>
        <v>0</v>
      </c>
      <c r="BL301" s="20" t="s">
        <v>177</v>
      </c>
      <c r="BM301" s="227" t="s">
        <v>6185</v>
      </c>
    </row>
    <row r="302" s="2" customFormat="1">
      <c r="A302" s="41"/>
      <c r="B302" s="42"/>
      <c r="C302" s="43"/>
      <c r="D302" s="229" t="s">
        <v>179</v>
      </c>
      <c r="E302" s="43"/>
      <c r="F302" s="230" t="s">
        <v>6008</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179</v>
      </c>
      <c r="AU302" s="20" t="s">
        <v>84</v>
      </c>
    </row>
    <row r="303" s="2" customFormat="1">
      <c r="A303" s="41"/>
      <c r="B303" s="42"/>
      <c r="C303" s="43"/>
      <c r="D303" s="234" t="s">
        <v>181</v>
      </c>
      <c r="E303" s="43"/>
      <c r="F303" s="235" t="s">
        <v>6009</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181</v>
      </c>
      <c r="AU303" s="20" t="s">
        <v>84</v>
      </c>
    </row>
    <row r="304" s="14" customFormat="1">
      <c r="A304" s="14"/>
      <c r="B304" s="246"/>
      <c r="C304" s="247"/>
      <c r="D304" s="229" t="s">
        <v>183</v>
      </c>
      <c r="E304" s="248" t="s">
        <v>19</v>
      </c>
      <c r="F304" s="249" t="s">
        <v>6186</v>
      </c>
      <c r="G304" s="247"/>
      <c r="H304" s="250">
        <v>7.7430000000000003</v>
      </c>
      <c r="I304" s="251"/>
      <c r="J304" s="247"/>
      <c r="K304" s="247"/>
      <c r="L304" s="252"/>
      <c r="M304" s="253"/>
      <c r="N304" s="254"/>
      <c r="O304" s="254"/>
      <c r="P304" s="254"/>
      <c r="Q304" s="254"/>
      <c r="R304" s="254"/>
      <c r="S304" s="254"/>
      <c r="T304" s="255"/>
      <c r="U304" s="14"/>
      <c r="V304" s="14"/>
      <c r="W304" s="14"/>
      <c r="X304" s="14"/>
      <c r="Y304" s="14"/>
      <c r="Z304" s="14"/>
      <c r="AA304" s="14"/>
      <c r="AB304" s="14"/>
      <c r="AC304" s="14"/>
      <c r="AD304" s="14"/>
      <c r="AE304" s="14"/>
      <c r="AT304" s="256" t="s">
        <v>183</v>
      </c>
      <c r="AU304" s="256" t="s">
        <v>84</v>
      </c>
      <c r="AV304" s="14" t="s">
        <v>84</v>
      </c>
      <c r="AW304" s="14" t="s">
        <v>37</v>
      </c>
      <c r="AX304" s="14" t="s">
        <v>75</v>
      </c>
      <c r="AY304" s="256" t="s">
        <v>170</v>
      </c>
    </row>
    <row r="305" s="15" customFormat="1">
      <c r="A305" s="15"/>
      <c r="B305" s="257"/>
      <c r="C305" s="258"/>
      <c r="D305" s="229" t="s">
        <v>183</v>
      </c>
      <c r="E305" s="259" t="s">
        <v>19</v>
      </c>
      <c r="F305" s="260" t="s">
        <v>186</v>
      </c>
      <c r="G305" s="258"/>
      <c r="H305" s="261">
        <v>7.7430000000000003</v>
      </c>
      <c r="I305" s="262"/>
      <c r="J305" s="258"/>
      <c r="K305" s="258"/>
      <c r="L305" s="263"/>
      <c r="M305" s="264"/>
      <c r="N305" s="265"/>
      <c r="O305" s="265"/>
      <c r="P305" s="265"/>
      <c r="Q305" s="265"/>
      <c r="R305" s="265"/>
      <c r="S305" s="265"/>
      <c r="T305" s="266"/>
      <c r="U305" s="15"/>
      <c r="V305" s="15"/>
      <c r="W305" s="15"/>
      <c r="X305" s="15"/>
      <c r="Y305" s="15"/>
      <c r="Z305" s="15"/>
      <c r="AA305" s="15"/>
      <c r="AB305" s="15"/>
      <c r="AC305" s="15"/>
      <c r="AD305" s="15"/>
      <c r="AE305" s="15"/>
      <c r="AT305" s="267" t="s">
        <v>183</v>
      </c>
      <c r="AU305" s="267" t="s">
        <v>84</v>
      </c>
      <c r="AV305" s="15" t="s">
        <v>177</v>
      </c>
      <c r="AW305" s="15" t="s">
        <v>37</v>
      </c>
      <c r="AX305" s="15" t="s">
        <v>82</v>
      </c>
      <c r="AY305" s="267" t="s">
        <v>170</v>
      </c>
    </row>
    <row r="306" s="2" customFormat="1" ht="21.75" customHeight="1">
      <c r="A306" s="41"/>
      <c r="B306" s="42"/>
      <c r="C306" s="216" t="s">
        <v>841</v>
      </c>
      <c r="D306" s="216" t="s">
        <v>172</v>
      </c>
      <c r="E306" s="217" t="s">
        <v>6187</v>
      </c>
      <c r="F306" s="218" t="s">
        <v>6188</v>
      </c>
      <c r="G306" s="219" t="s">
        <v>256</v>
      </c>
      <c r="H306" s="220">
        <v>7.7430000000000003</v>
      </c>
      <c r="I306" s="221"/>
      <c r="J306" s="222">
        <f>ROUND(I306*H306,2)</f>
        <v>0</v>
      </c>
      <c r="K306" s="218" t="s">
        <v>176</v>
      </c>
      <c r="L306" s="47"/>
      <c r="M306" s="223" t="s">
        <v>19</v>
      </c>
      <c r="N306" s="224" t="s">
        <v>46</v>
      </c>
      <c r="O306" s="87"/>
      <c r="P306" s="225">
        <f>O306*H306</f>
        <v>0</v>
      </c>
      <c r="Q306" s="225">
        <v>0</v>
      </c>
      <c r="R306" s="225">
        <f>Q306*H306</f>
        <v>0</v>
      </c>
      <c r="S306" s="225">
        <v>0</v>
      </c>
      <c r="T306" s="226">
        <f>S306*H306</f>
        <v>0</v>
      </c>
      <c r="U306" s="41"/>
      <c r="V306" s="41"/>
      <c r="W306" s="41"/>
      <c r="X306" s="41"/>
      <c r="Y306" s="41"/>
      <c r="Z306" s="41"/>
      <c r="AA306" s="41"/>
      <c r="AB306" s="41"/>
      <c r="AC306" s="41"/>
      <c r="AD306" s="41"/>
      <c r="AE306" s="41"/>
      <c r="AR306" s="227" t="s">
        <v>177</v>
      </c>
      <c r="AT306" s="227" t="s">
        <v>172</v>
      </c>
      <c r="AU306" s="227" t="s">
        <v>84</v>
      </c>
      <c r="AY306" s="20" t="s">
        <v>170</v>
      </c>
      <c r="BE306" s="228">
        <f>IF(N306="základní",J306,0)</f>
        <v>0</v>
      </c>
      <c r="BF306" s="228">
        <f>IF(N306="snížená",J306,0)</f>
        <v>0</v>
      </c>
      <c r="BG306" s="228">
        <f>IF(N306="zákl. přenesená",J306,0)</f>
        <v>0</v>
      </c>
      <c r="BH306" s="228">
        <f>IF(N306="sníž. přenesená",J306,0)</f>
        <v>0</v>
      </c>
      <c r="BI306" s="228">
        <f>IF(N306="nulová",J306,0)</f>
        <v>0</v>
      </c>
      <c r="BJ306" s="20" t="s">
        <v>82</v>
      </c>
      <c r="BK306" s="228">
        <f>ROUND(I306*H306,2)</f>
        <v>0</v>
      </c>
      <c r="BL306" s="20" t="s">
        <v>177</v>
      </c>
      <c r="BM306" s="227" t="s">
        <v>6189</v>
      </c>
    </row>
    <row r="307" s="2" customFormat="1">
      <c r="A307" s="41"/>
      <c r="B307" s="42"/>
      <c r="C307" s="43"/>
      <c r="D307" s="229" t="s">
        <v>179</v>
      </c>
      <c r="E307" s="43"/>
      <c r="F307" s="230" t="s">
        <v>6190</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179</v>
      </c>
      <c r="AU307" s="20" t="s">
        <v>84</v>
      </c>
    </row>
    <row r="308" s="2" customFormat="1">
      <c r="A308" s="41"/>
      <c r="B308" s="42"/>
      <c r="C308" s="43"/>
      <c r="D308" s="234" t="s">
        <v>181</v>
      </c>
      <c r="E308" s="43"/>
      <c r="F308" s="235" t="s">
        <v>6191</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181</v>
      </c>
      <c r="AU308" s="20" t="s">
        <v>84</v>
      </c>
    </row>
    <row r="309" s="12" customFormat="1" ht="25.92" customHeight="1">
      <c r="A309" s="12"/>
      <c r="B309" s="200"/>
      <c r="C309" s="201"/>
      <c r="D309" s="202" t="s">
        <v>74</v>
      </c>
      <c r="E309" s="203" t="s">
        <v>1753</v>
      </c>
      <c r="F309" s="203" t="s">
        <v>1754</v>
      </c>
      <c r="G309" s="201"/>
      <c r="H309" s="201"/>
      <c r="I309" s="204"/>
      <c r="J309" s="205">
        <f>BK309</f>
        <v>0</v>
      </c>
      <c r="K309" s="201"/>
      <c r="L309" s="206"/>
      <c r="M309" s="207"/>
      <c r="N309" s="208"/>
      <c r="O309" s="208"/>
      <c r="P309" s="209">
        <f>P310</f>
        <v>0</v>
      </c>
      <c r="Q309" s="208"/>
      <c r="R309" s="209">
        <f>R310</f>
        <v>0.021999999999999999</v>
      </c>
      <c r="S309" s="208"/>
      <c r="T309" s="210">
        <f>T310</f>
        <v>0</v>
      </c>
      <c r="U309" s="12"/>
      <c r="V309" s="12"/>
      <c r="W309" s="12"/>
      <c r="X309" s="12"/>
      <c r="Y309" s="12"/>
      <c r="Z309" s="12"/>
      <c r="AA309" s="12"/>
      <c r="AB309" s="12"/>
      <c r="AC309" s="12"/>
      <c r="AD309" s="12"/>
      <c r="AE309" s="12"/>
      <c r="AR309" s="211" t="s">
        <v>84</v>
      </c>
      <c r="AT309" s="212" t="s">
        <v>74</v>
      </c>
      <c r="AU309" s="212" t="s">
        <v>75</v>
      </c>
      <c r="AY309" s="211" t="s">
        <v>170</v>
      </c>
      <c r="BK309" s="213">
        <f>BK310</f>
        <v>0</v>
      </c>
    </row>
    <row r="310" s="12" customFormat="1" ht="22.8" customHeight="1">
      <c r="A310" s="12"/>
      <c r="B310" s="200"/>
      <c r="C310" s="201"/>
      <c r="D310" s="202" t="s">
        <v>74</v>
      </c>
      <c r="E310" s="214" t="s">
        <v>1755</v>
      </c>
      <c r="F310" s="214" t="s">
        <v>1756</v>
      </c>
      <c r="G310" s="201"/>
      <c r="H310" s="201"/>
      <c r="I310" s="204"/>
      <c r="J310" s="215">
        <f>BK310</f>
        <v>0</v>
      </c>
      <c r="K310" s="201"/>
      <c r="L310" s="206"/>
      <c r="M310" s="207"/>
      <c r="N310" s="208"/>
      <c r="O310" s="208"/>
      <c r="P310" s="209">
        <f>SUM(P311:P343)</f>
        <v>0</v>
      </c>
      <c r="Q310" s="208"/>
      <c r="R310" s="209">
        <f>SUM(R311:R343)</f>
        <v>0.021999999999999999</v>
      </c>
      <c r="S310" s="208"/>
      <c r="T310" s="210">
        <f>SUM(T311:T343)</f>
        <v>0</v>
      </c>
      <c r="U310" s="12"/>
      <c r="V310" s="12"/>
      <c r="W310" s="12"/>
      <c r="X310" s="12"/>
      <c r="Y310" s="12"/>
      <c r="Z310" s="12"/>
      <c r="AA310" s="12"/>
      <c r="AB310" s="12"/>
      <c r="AC310" s="12"/>
      <c r="AD310" s="12"/>
      <c r="AE310" s="12"/>
      <c r="AR310" s="211" t="s">
        <v>84</v>
      </c>
      <c r="AT310" s="212" t="s">
        <v>74</v>
      </c>
      <c r="AU310" s="212" t="s">
        <v>82</v>
      </c>
      <c r="AY310" s="211" t="s">
        <v>170</v>
      </c>
      <c r="BK310" s="213">
        <f>SUM(BK311:BK343)</f>
        <v>0</v>
      </c>
    </row>
    <row r="311" s="2" customFormat="1" ht="16.5" customHeight="1">
      <c r="A311" s="41"/>
      <c r="B311" s="42"/>
      <c r="C311" s="216" t="s">
        <v>848</v>
      </c>
      <c r="D311" s="216" t="s">
        <v>172</v>
      </c>
      <c r="E311" s="217" t="s">
        <v>6192</v>
      </c>
      <c r="F311" s="218" t="s">
        <v>6193</v>
      </c>
      <c r="G311" s="219" t="s">
        <v>175</v>
      </c>
      <c r="H311" s="220">
        <v>1.131</v>
      </c>
      <c r="I311" s="221"/>
      <c r="J311" s="222">
        <f>ROUND(I311*H311,2)</f>
        <v>0</v>
      </c>
      <c r="K311" s="218" t="s">
        <v>176</v>
      </c>
      <c r="L311" s="47"/>
      <c r="M311" s="223" t="s">
        <v>19</v>
      </c>
      <c r="N311" s="224" t="s">
        <v>46</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287</v>
      </c>
      <c r="AT311" s="227" t="s">
        <v>172</v>
      </c>
      <c r="AU311" s="227" t="s">
        <v>84</v>
      </c>
      <c r="AY311" s="20" t="s">
        <v>170</v>
      </c>
      <c r="BE311" s="228">
        <f>IF(N311="základní",J311,0)</f>
        <v>0</v>
      </c>
      <c r="BF311" s="228">
        <f>IF(N311="snížená",J311,0)</f>
        <v>0</v>
      </c>
      <c r="BG311" s="228">
        <f>IF(N311="zákl. přenesená",J311,0)</f>
        <v>0</v>
      </c>
      <c r="BH311" s="228">
        <f>IF(N311="sníž. přenesená",J311,0)</f>
        <v>0</v>
      </c>
      <c r="BI311" s="228">
        <f>IF(N311="nulová",J311,0)</f>
        <v>0</v>
      </c>
      <c r="BJ311" s="20" t="s">
        <v>82</v>
      </c>
      <c r="BK311" s="228">
        <f>ROUND(I311*H311,2)</f>
        <v>0</v>
      </c>
      <c r="BL311" s="20" t="s">
        <v>287</v>
      </c>
      <c r="BM311" s="227" t="s">
        <v>6194</v>
      </c>
    </row>
    <row r="312" s="2" customFormat="1">
      <c r="A312" s="41"/>
      <c r="B312" s="42"/>
      <c r="C312" s="43"/>
      <c r="D312" s="229" t="s">
        <v>179</v>
      </c>
      <c r="E312" s="43"/>
      <c r="F312" s="230" t="s">
        <v>6195</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179</v>
      </c>
      <c r="AU312" s="20" t="s">
        <v>84</v>
      </c>
    </row>
    <row r="313" s="2" customFormat="1">
      <c r="A313" s="41"/>
      <c r="B313" s="42"/>
      <c r="C313" s="43"/>
      <c r="D313" s="234" t="s">
        <v>181</v>
      </c>
      <c r="E313" s="43"/>
      <c r="F313" s="235" t="s">
        <v>6196</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181</v>
      </c>
      <c r="AU313" s="20" t="s">
        <v>84</v>
      </c>
    </row>
    <row r="314" s="14" customFormat="1">
      <c r="A314" s="14"/>
      <c r="B314" s="246"/>
      <c r="C314" s="247"/>
      <c r="D314" s="229" t="s">
        <v>183</v>
      </c>
      <c r="E314" s="248" t="s">
        <v>19</v>
      </c>
      <c r="F314" s="249" t="s">
        <v>6197</v>
      </c>
      <c r="G314" s="247"/>
      <c r="H314" s="250">
        <v>1.131</v>
      </c>
      <c r="I314" s="251"/>
      <c r="J314" s="247"/>
      <c r="K314" s="247"/>
      <c r="L314" s="252"/>
      <c r="M314" s="253"/>
      <c r="N314" s="254"/>
      <c r="O314" s="254"/>
      <c r="P314" s="254"/>
      <c r="Q314" s="254"/>
      <c r="R314" s="254"/>
      <c r="S314" s="254"/>
      <c r="T314" s="255"/>
      <c r="U314" s="14"/>
      <c r="V314" s="14"/>
      <c r="W314" s="14"/>
      <c r="X314" s="14"/>
      <c r="Y314" s="14"/>
      <c r="Z314" s="14"/>
      <c r="AA314" s="14"/>
      <c r="AB314" s="14"/>
      <c r="AC314" s="14"/>
      <c r="AD314" s="14"/>
      <c r="AE314" s="14"/>
      <c r="AT314" s="256" t="s">
        <v>183</v>
      </c>
      <c r="AU314" s="256" t="s">
        <v>84</v>
      </c>
      <c r="AV314" s="14" t="s">
        <v>84</v>
      </c>
      <c r="AW314" s="14" t="s">
        <v>37</v>
      </c>
      <c r="AX314" s="14" t="s">
        <v>82</v>
      </c>
      <c r="AY314" s="256" t="s">
        <v>170</v>
      </c>
    </row>
    <row r="315" s="2" customFormat="1" ht="16.5" customHeight="1">
      <c r="A315" s="41"/>
      <c r="B315" s="42"/>
      <c r="C315" s="285" t="s">
        <v>857</v>
      </c>
      <c r="D315" s="285" t="s">
        <v>461</v>
      </c>
      <c r="E315" s="286" t="s">
        <v>6198</v>
      </c>
      <c r="F315" s="287" t="s">
        <v>6199</v>
      </c>
      <c r="G315" s="288" t="s">
        <v>256</v>
      </c>
      <c r="H315" s="289">
        <v>0.001</v>
      </c>
      <c r="I315" s="290"/>
      <c r="J315" s="291">
        <f>ROUND(I315*H315,2)</f>
        <v>0</v>
      </c>
      <c r="K315" s="287" t="s">
        <v>176</v>
      </c>
      <c r="L315" s="292"/>
      <c r="M315" s="293" t="s">
        <v>19</v>
      </c>
      <c r="N315" s="294" t="s">
        <v>46</v>
      </c>
      <c r="O315" s="87"/>
      <c r="P315" s="225">
        <f>O315*H315</f>
        <v>0</v>
      </c>
      <c r="Q315" s="225">
        <v>1</v>
      </c>
      <c r="R315" s="225">
        <f>Q315*H315</f>
        <v>0.001</v>
      </c>
      <c r="S315" s="225">
        <v>0</v>
      </c>
      <c r="T315" s="226">
        <f>S315*H315</f>
        <v>0</v>
      </c>
      <c r="U315" s="41"/>
      <c r="V315" s="41"/>
      <c r="W315" s="41"/>
      <c r="X315" s="41"/>
      <c r="Y315" s="41"/>
      <c r="Z315" s="41"/>
      <c r="AA315" s="41"/>
      <c r="AB315" s="41"/>
      <c r="AC315" s="41"/>
      <c r="AD315" s="41"/>
      <c r="AE315" s="41"/>
      <c r="AR315" s="227" t="s">
        <v>629</v>
      </c>
      <c r="AT315" s="227" t="s">
        <v>461</v>
      </c>
      <c r="AU315" s="227" t="s">
        <v>84</v>
      </c>
      <c r="AY315" s="20" t="s">
        <v>170</v>
      </c>
      <c r="BE315" s="228">
        <f>IF(N315="základní",J315,0)</f>
        <v>0</v>
      </c>
      <c r="BF315" s="228">
        <f>IF(N315="snížená",J315,0)</f>
        <v>0</v>
      </c>
      <c r="BG315" s="228">
        <f>IF(N315="zákl. přenesená",J315,0)</f>
        <v>0</v>
      </c>
      <c r="BH315" s="228">
        <f>IF(N315="sníž. přenesená",J315,0)</f>
        <v>0</v>
      </c>
      <c r="BI315" s="228">
        <f>IF(N315="nulová",J315,0)</f>
        <v>0</v>
      </c>
      <c r="BJ315" s="20" t="s">
        <v>82</v>
      </c>
      <c r="BK315" s="228">
        <f>ROUND(I315*H315,2)</f>
        <v>0</v>
      </c>
      <c r="BL315" s="20" t="s">
        <v>287</v>
      </c>
      <c r="BM315" s="227" t="s">
        <v>6200</v>
      </c>
    </row>
    <row r="316" s="2" customFormat="1">
      <c r="A316" s="41"/>
      <c r="B316" s="42"/>
      <c r="C316" s="43"/>
      <c r="D316" s="229" t="s">
        <v>179</v>
      </c>
      <c r="E316" s="43"/>
      <c r="F316" s="230" t="s">
        <v>6199</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179</v>
      </c>
      <c r="AU316" s="20" t="s">
        <v>84</v>
      </c>
    </row>
    <row r="317" s="14" customFormat="1">
      <c r="A317" s="14"/>
      <c r="B317" s="246"/>
      <c r="C317" s="247"/>
      <c r="D317" s="229" t="s">
        <v>183</v>
      </c>
      <c r="E317" s="247"/>
      <c r="F317" s="249" t="s">
        <v>6201</v>
      </c>
      <c r="G317" s="247"/>
      <c r="H317" s="250">
        <v>0.001</v>
      </c>
      <c r="I317" s="251"/>
      <c r="J317" s="247"/>
      <c r="K317" s="247"/>
      <c r="L317" s="252"/>
      <c r="M317" s="253"/>
      <c r="N317" s="254"/>
      <c r="O317" s="254"/>
      <c r="P317" s="254"/>
      <c r="Q317" s="254"/>
      <c r="R317" s="254"/>
      <c r="S317" s="254"/>
      <c r="T317" s="255"/>
      <c r="U317" s="14"/>
      <c r="V317" s="14"/>
      <c r="W317" s="14"/>
      <c r="X317" s="14"/>
      <c r="Y317" s="14"/>
      <c r="Z317" s="14"/>
      <c r="AA317" s="14"/>
      <c r="AB317" s="14"/>
      <c r="AC317" s="14"/>
      <c r="AD317" s="14"/>
      <c r="AE317" s="14"/>
      <c r="AT317" s="256" t="s">
        <v>183</v>
      </c>
      <c r="AU317" s="256" t="s">
        <v>84</v>
      </c>
      <c r="AV317" s="14" t="s">
        <v>84</v>
      </c>
      <c r="AW317" s="14" t="s">
        <v>4</v>
      </c>
      <c r="AX317" s="14" t="s">
        <v>82</v>
      </c>
      <c r="AY317" s="256" t="s">
        <v>170</v>
      </c>
    </row>
    <row r="318" s="2" customFormat="1" ht="16.5" customHeight="1">
      <c r="A318" s="41"/>
      <c r="B318" s="42"/>
      <c r="C318" s="216" t="s">
        <v>864</v>
      </c>
      <c r="D318" s="216" t="s">
        <v>172</v>
      </c>
      <c r="E318" s="217" t="s">
        <v>6202</v>
      </c>
      <c r="F318" s="218" t="s">
        <v>6203</v>
      </c>
      <c r="G318" s="219" t="s">
        <v>175</v>
      </c>
      <c r="H318" s="220">
        <v>2.262</v>
      </c>
      <c r="I318" s="221"/>
      <c r="J318" s="222">
        <f>ROUND(I318*H318,2)</f>
        <v>0</v>
      </c>
      <c r="K318" s="218" t="s">
        <v>176</v>
      </c>
      <c r="L318" s="47"/>
      <c r="M318" s="223" t="s">
        <v>19</v>
      </c>
      <c r="N318" s="224" t="s">
        <v>46</v>
      </c>
      <c r="O318" s="87"/>
      <c r="P318" s="225">
        <f>O318*H318</f>
        <v>0</v>
      </c>
      <c r="Q318" s="225">
        <v>0</v>
      </c>
      <c r="R318" s="225">
        <f>Q318*H318</f>
        <v>0</v>
      </c>
      <c r="S318" s="225">
        <v>0</v>
      </c>
      <c r="T318" s="226">
        <f>S318*H318</f>
        <v>0</v>
      </c>
      <c r="U318" s="41"/>
      <c r="V318" s="41"/>
      <c r="W318" s="41"/>
      <c r="X318" s="41"/>
      <c r="Y318" s="41"/>
      <c r="Z318" s="41"/>
      <c r="AA318" s="41"/>
      <c r="AB318" s="41"/>
      <c r="AC318" s="41"/>
      <c r="AD318" s="41"/>
      <c r="AE318" s="41"/>
      <c r="AR318" s="227" t="s">
        <v>287</v>
      </c>
      <c r="AT318" s="227" t="s">
        <v>172</v>
      </c>
      <c r="AU318" s="227" t="s">
        <v>84</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287</v>
      </c>
      <c r="BM318" s="227" t="s">
        <v>6204</v>
      </c>
    </row>
    <row r="319" s="2" customFormat="1">
      <c r="A319" s="41"/>
      <c r="B319" s="42"/>
      <c r="C319" s="43"/>
      <c r="D319" s="229" t="s">
        <v>179</v>
      </c>
      <c r="E319" s="43"/>
      <c r="F319" s="230" t="s">
        <v>6205</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179</v>
      </c>
      <c r="AU319" s="20" t="s">
        <v>84</v>
      </c>
    </row>
    <row r="320" s="2" customFormat="1">
      <c r="A320" s="41"/>
      <c r="B320" s="42"/>
      <c r="C320" s="43"/>
      <c r="D320" s="234" t="s">
        <v>181</v>
      </c>
      <c r="E320" s="43"/>
      <c r="F320" s="235" t="s">
        <v>6206</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181</v>
      </c>
      <c r="AU320" s="20" t="s">
        <v>84</v>
      </c>
    </row>
    <row r="321" s="14" customFormat="1">
      <c r="A321" s="14"/>
      <c r="B321" s="246"/>
      <c r="C321" s="247"/>
      <c r="D321" s="229" t="s">
        <v>183</v>
      </c>
      <c r="E321" s="248" t="s">
        <v>19</v>
      </c>
      <c r="F321" s="249" t="s">
        <v>6197</v>
      </c>
      <c r="G321" s="247"/>
      <c r="H321" s="250">
        <v>1.131</v>
      </c>
      <c r="I321" s="251"/>
      <c r="J321" s="247"/>
      <c r="K321" s="247"/>
      <c r="L321" s="252"/>
      <c r="M321" s="253"/>
      <c r="N321" s="254"/>
      <c r="O321" s="254"/>
      <c r="P321" s="254"/>
      <c r="Q321" s="254"/>
      <c r="R321" s="254"/>
      <c r="S321" s="254"/>
      <c r="T321" s="255"/>
      <c r="U321" s="14"/>
      <c r="V321" s="14"/>
      <c r="W321" s="14"/>
      <c r="X321" s="14"/>
      <c r="Y321" s="14"/>
      <c r="Z321" s="14"/>
      <c r="AA321" s="14"/>
      <c r="AB321" s="14"/>
      <c r="AC321" s="14"/>
      <c r="AD321" s="14"/>
      <c r="AE321" s="14"/>
      <c r="AT321" s="256" t="s">
        <v>183</v>
      </c>
      <c r="AU321" s="256" t="s">
        <v>84</v>
      </c>
      <c r="AV321" s="14" t="s">
        <v>84</v>
      </c>
      <c r="AW321" s="14" t="s">
        <v>37</v>
      </c>
      <c r="AX321" s="14" t="s">
        <v>82</v>
      </c>
      <c r="AY321" s="256" t="s">
        <v>170</v>
      </c>
    </row>
    <row r="322" s="14" customFormat="1">
      <c r="A322" s="14"/>
      <c r="B322" s="246"/>
      <c r="C322" s="247"/>
      <c r="D322" s="229" t="s">
        <v>183</v>
      </c>
      <c r="E322" s="247"/>
      <c r="F322" s="249" t="s">
        <v>6207</v>
      </c>
      <c r="G322" s="247"/>
      <c r="H322" s="250">
        <v>2.262</v>
      </c>
      <c r="I322" s="251"/>
      <c r="J322" s="247"/>
      <c r="K322" s="247"/>
      <c r="L322" s="252"/>
      <c r="M322" s="253"/>
      <c r="N322" s="254"/>
      <c r="O322" s="254"/>
      <c r="P322" s="254"/>
      <c r="Q322" s="254"/>
      <c r="R322" s="254"/>
      <c r="S322" s="254"/>
      <c r="T322" s="255"/>
      <c r="U322" s="14"/>
      <c r="V322" s="14"/>
      <c r="W322" s="14"/>
      <c r="X322" s="14"/>
      <c r="Y322" s="14"/>
      <c r="Z322" s="14"/>
      <c r="AA322" s="14"/>
      <c r="AB322" s="14"/>
      <c r="AC322" s="14"/>
      <c r="AD322" s="14"/>
      <c r="AE322" s="14"/>
      <c r="AT322" s="256" t="s">
        <v>183</v>
      </c>
      <c r="AU322" s="256" t="s">
        <v>84</v>
      </c>
      <c r="AV322" s="14" t="s">
        <v>84</v>
      </c>
      <c r="AW322" s="14" t="s">
        <v>4</v>
      </c>
      <c r="AX322" s="14" t="s">
        <v>82</v>
      </c>
      <c r="AY322" s="256" t="s">
        <v>170</v>
      </c>
    </row>
    <row r="323" s="2" customFormat="1" ht="16.5" customHeight="1">
      <c r="A323" s="41"/>
      <c r="B323" s="42"/>
      <c r="C323" s="285" t="s">
        <v>870</v>
      </c>
      <c r="D323" s="285" t="s">
        <v>461</v>
      </c>
      <c r="E323" s="286" t="s">
        <v>6208</v>
      </c>
      <c r="F323" s="287" t="s">
        <v>6209</v>
      </c>
      <c r="G323" s="288" t="s">
        <v>256</v>
      </c>
      <c r="H323" s="289">
        <v>0.001</v>
      </c>
      <c r="I323" s="290"/>
      <c r="J323" s="291">
        <f>ROUND(I323*H323,2)</f>
        <v>0</v>
      </c>
      <c r="K323" s="287" t="s">
        <v>176</v>
      </c>
      <c r="L323" s="292"/>
      <c r="M323" s="293" t="s">
        <v>19</v>
      </c>
      <c r="N323" s="294" t="s">
        <v>46</v>
      </c>
      <c r="O323" s="87"/>
      <c r="P323" s="225">
        <f>O323*H323</f>
        <v>0</v>
      </c>
      <c r="Q323" s="225">
        <v>1</v>
      </c>
      <c r="R323" s="225">
        <f>Q323*H323</f>
        <v>0.001</v>
      </c>
      <c r="S323" s="225">
        <v>0</v>
      </c>
      <c r="T323" s="226">
        <f>S323*H323</f>
        <v>0</v>
      </c>
      <c r="U323" s="41"/>
      <c r="V323" s="41"/>
      <c r="W323" s="41"/>
      <c r="X323" s="41"/>
      <c r="Y323" s="41"/>
      <c r="Z323" s="41"/>
      <c r="AA323" s="41"/>
      <c r="AB323" s="41"/>
      <c r="AC323" s="41"/>
      <c r="AD323" s="41"/>
      <c r="AE323" s="41"/>
      <c r="AR323" s="227" t="s">
        <v>629</v>
      </c>
      <c r="AT323" s="227" t="s">
        <v>461</v>
      </c>
      <c r="AU323" s="227" t="s">
        <v>84</v>
      </c>
      <c r="AY323" s="20" t="s">
        <v>170</v>
      </c>
      <c r="BE323" s="228">
        <f>IF(N323="základní",J323,0)</f>
        <v>0</v>
      </c>
      <c r="BF323" s="228">
        <f>IF(N323="snížená",J323,0)</f>
        <v>0</v>
      </c>
      <c r="BG323" s="228">
        <f>IF(N323="zákl. přenesená",J323,0)</f>
        <v>0</v>
      </c>
      <c r="BH323" s="228">
        <f>IF(N323="sníž. přenesená",J323,0)</f>
        <v>0</v>
      </c>
      <c r="BI323" s="228">
        <f>IF(N323="nulová",J323,0)</f>
        <v>0</v>
      </c>
      <c r="BJ323" s="20" t="s">
        <v>82</v>
      </c>
      <c r="BK323" s="228">
        <f>ROUND(I323*H323,2)</f>
        <v>0</v>
      </c>
      <c r="BL323" s="20" t="s">
        <v>287</v>
      </c>
      <c r="BM323" s="227" t="s">
        <v>6210</v>
      </c>
    </row>
    <row r="324" s="2" customFormat="1">
      <c r="A324" s="41"/>
      <c r="B324" s="42"/>
      <c r="C324" s="43"/>
      <c r="D324" s="229" t="s">
        <v>179</v>
      </c>
      <c r="E324" s="43"/>
      <c r="F324" s="230" t="s">
        <v>6209</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179</v>
      </c>
      <c r="AU324" s="20" t="s">
        <v>84</v>
      </c>
    </row>
    <row r="325" s="14" customFormat="1">
      <c r="A325" s="14"/>
      <c r="B325" s="246"/>
      <c r="C325" s="247"/>
      <c r="D325" s="229" t="s">
        <v>183</v>
      </c>
      <c r="E325" s="247"/>
      <c r="F325" s="249" t="s">
        <v>6211</v>
      </c>
      <c r="G325" s="247"/>
      <c r="H325" s="250">
        <v>0.001</v>
      </c>
      <c r="I325" s="251"/>
      <c r="J325" s="247"/>
      <c r="K325" s="247"/>
      <c r="L325" s="252"/>
      <c r="M325" s="253"/>
      <c r="N325" s="254"/>
      <c r="O325" s="254"/>
      <c r="P325" s="254"/>
      <c r="Q325" s="254"/>
      <c r="R325" s="254"/>
      <c r="S325" s="254"/>
      <c r="T325" s="255"/>
      <c r="U325" s="14"/>
      <c r="V325" s="14"/>
      <c r="W325" s="14"/>
      <c r="X325" s="14"/>
      <c r="Y325" s="14"/>
      <c r="Z325" s="14"/>
      <c r="AA325" s="14"/>
      <c r="AB325" s="14"/>
      <c r="AC325" s="14"/>
      <c r="AD325" s="14"/>
      <c r="AE325" s="14"/>
      <c r="AT325" s="256" t="s">
        <v>183</v>
      </c>
      <c r="AU325" s="256" t="s">
        <v>84</v>
      </c>
      <c r="AV325" s="14" t="s">
        <v>84</v>
      </c>
      <c r="AW325" s="14" t="s">
        <v>4</v>
      </c>
      <c r="AX325" s="14" t="s">
        <v>82</v>
      </c>
      <c r="AY325" s="256" t="s">
        <v>170</v>
      </c>
    </row>
    <row r="326" s="2" customFormat="1" ht="16.5" customHeight="1">
      <c r="A326" s="41"/>
      <c r="B326" s="42"/>
      <c r="C326" s="216" t="s">
        <v>878</v>
      </c>
      <c r="D326" s="216" t="s">
        <v>172</v>
      </c>
      <c r="E326" s="217" t="s">
        <v>6212</v>
      </c>
      <c r="F326" s="218" t="s">
        <v>6213</v>
      </c>
      <c r="G326" s="219" t="s">
        <v>175</v>
      </c>
      <c r="H326" s="220">
        <v>17.152999999999999</v>
      </c>
      <c r="I326" s="221"/>
      <c r="J326" s="222">
        <f>ROUND(I326*H326,2)</f>
        <v>0</v>
      </c>
      <c r="K326" s="218" t="s">
        <v>176</v>
      </c>
      <c r="L326" s="47"/>
      <c r="M326" s="223" t="s">
        <v>19</v>
      </c>
      <c r="N326" s="224" t="s">
        <v>46</v>
      </c>
      <c r="O326" s="87"/>
      <c r="P326" s="225">
        <f>O326*H326</f>
        <v>0</v>
      </c>
      <c r="Q326" s="225">
        <v>0</v>
      </c>
      <c r="R326" s="225">
        <f>Q326*H326</f>
        <v>0</v>
      </c>
      <c r="S326" s="225">
        <v>0</v>
      </c>
      <c r="T326" s="226">
        <f>S326*H326</f>
        <v>0</v>
      </c>
      <c r="U326" s="41"/>
      <c r="V326" s="41"/>
      <c r="W326" s="41"/>
      <c r="X326" s="41"/>
      <c r="Y326" s="41"/>
      <c r="Z326" s="41"/>
      <c r="AA326" s="41"/>
      <c r="AB326" s="41"/>
      <c r="AC326" s="41"/>
      <c r="AD326" s="41"/>
      <c r="AE326" s="41"/>
      <c r="AR326" s="227" t="s">
        <v>287</v>
      </c>
      <c r="AT326" s="227" t="s">
        <v>172</v>
      </c>
      <c r="AU326" s="227" t="s">
        <v>84</v>
      </c>
      <c r="AY326" s="20" t="s">
        <v>170</v>
      </c>
      <c r="BE326" s="228">
        <f>IF(N326="základní",J326,0)</f>
        <v>0</v>
      </c>
      <c r="BF326" s="228">
        <f>IF(N326="snížená",J326,0)</f>
        <v>0</v>
      </c>
      <c r="BG326" s="228">
        <f>IF(N326="zákl. přenesená",J326,0)</f>
        <v>0</v>
      </c>
      <c r="BH326" s="228">
        <f>IF(N326="sníž. přenesená",J326,0)</f>
        <v>0</v>
      </c>
      <c r="BI326" s="228">
        <f>IF(N326="nulová",J326,0)</f>
        <v>0</v>
      </c>
      <c r="BJ326" s="20" t="s">
        <v>82</v>
      </c>
      <c r="BK326" s="228">
        <f>ROUND(I326*H326,2)</f>
        <v>0</v>
      </c>
      <c r="BL326" s="20" t="s">
        <v>287</v>
      </c>
      <c r="BM326" s="227" t="s">
        <v>6214</v>
      </c>
    </row>
    <row r="327" s="2" customFormat="1">
      <c r="A327" s="41"/>
      <c r="B327" s="42"/>
      <c r="C327" s="43"/>
      <c r="D327" s="229" t="s">
        <v>179</v>
      </c>
      <c r="E327" s="43"/>
      <c r="F327" s="230" t="s">
        <v>6215</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179</v>
      </c>
      <c r="AU327" s="20" t="s">
        <v>84</v>
      </c>
    </row>
    <row r="328" s="2" customFormat="1">
      <c r="A328" s="41"/>
      <c r="B328" s="42"/>
      <c r="C328" s="43"/>
      <c r="D328" s="234" t="s">
        <v>181</v>
      </c>
      <c r="E328" s="43"/>
      <c r="F328" s="235" t="s">
        <v>6216</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181</v>
      </c>
      <c r="AU328" s="20" t="s">
        <v>84</v>
      </c>
    </row>
    <row r="329" s="14" customFormat="1">
      <c r="A329" s="14"/>
      <c r="B329" s="246"/>
      <c r="C329" s="247"/>
      <c r="D329" s="229" t="s">
        <v>183</v>
      </c>
      <c r="E329" s="248" t="s">
        <v>19</v>
      </c>
      <c r="F329" s="249" t="s">
        <v>6217</v>
      </c>
      <c r="G329" s="247"/>
      <c r="H329" s="250">
        <v>17.152999999999999</v>
      </c>
      <c r="I329" s="251"/>
      <c r="J329" s="247"/>
      <c r="K329" s="247"/>
      <c r="L329" s="252"/>
      <c r="M329" s="253"/>
      <c r="N329" s="254"/>
      <c r="O329" s="254"/>
      <c r="P329" s="254"/>
      <c r="Q329" s="254"/>
      <c r="R329" s="254"/>
      <c r="S329" s="254"/>
      <c r="T329" s="255"/>
      <c r="U329" s="14"/>
      <c r="V329" s="14"/>
      <c r="W329" s="14"/>
      <c r="X329" s="14"/>
      <c r="Y329" s="14"/>
      <c r="Z329" s="14"/>
      <c r="AA329" s="14"/>
      <c r="AB329" s="14"/>
      <c r="AC329" s="14"/>
      <c r="AD329" s="14"/>
      <c r="AE329" s="14"/>
      <c r="AT329" s="256" t="s">
        <v>183</v>
      </c>
      <c r="AU329" s="256" t="s">
        <v>84</v>
      </c>
      <c r="AV329" s="14" t="s">
        <v>84</v>
      </c>
      <c r="AW329" s="14" t="s">
        <v>37</v>
      </c>
      <c r="AX329" s="14" t="s">
        <v>82</v>
      </c>
      <c r="AY329" s="256" t="s">
        <v>170</v>
      </c>
    </row>
    <row r="330" s="2" customFormat="1" ht="16.5" customHeight="1">
      <c r="A330" s="41"/>
      <c r="B330" s="42"/>
      <c r="C330" s="285" t="s">
        <v>885</v>
      </c>
      <c r="D330" s="285" t="s">
        <v>461</v>
      </c>
      <c r="E330" s="286" t="s">
        <v>6198</v>
      </c>
      <c r="F330" s="287" t="s">
        <v>6199</v>
      </c>
      <c r="G330" s="288" t="s">
        <v>256</v>
      </c>
      <c r="H330" s="289">
        <v>0.0060000000000000001</v>
      </c>
      <c r="I330" s="290"/>
      <c r="J330" s="291">
        <f>ROUND(I330*H330,2)</f>
        <v>0</v>
      </c>
      <c r="K330" s="287" t="s">
        <v>176</v>
      </c>
      <c r="L330" s="292"/>
      <c r="M330" s="293" t="s">
        <v>19</v>
      </c>
      <c r="N330" s="294" t="s">
        <v>46</v>
      </c>
      <c r="O330" s="87"/>
      <c r="P330" s="225">
        <f>O330*H330</f>
        <v>0</v>
      </c>
      <c r="Q330" s="225">
        <v>1</v>
      </c>
      <c r="R330" s="225">
        <f>Q330*H330</f>
        <v>0.0060000000000000001</v>
      </c>
      <c r="S330" s="225">
        <v>0</v>
      </c>
      <c r="T330" s="226">
        <f>S330*H330</f>
        <v>0</v>
      </c>
      <c r="U330" s="41"/>
      <c r="V330" s="41"/>
      <c r="W330" s="41"/>
      <c r="X330" s="41"/>
      <c r="Y330" s="41"/>
      <c r="Z330" s="41"/>
      <c r="AA330" s="41"/>
      <c r="AB330" s="41"/>
      <c r="AC330" s="41"/>
      <c r="AD330" s="41"/>
      <c r="AE330" s="41"/>
      <c r="AR330" s="227" t="s">
        <v>629</v>
      </c>
      <c r="AT330" s="227" t="s">
        <v>461</v>
      </c>
      <c r="AU330" s="227" t="s">
        <v>84</v>
      </c>
      <c r="AY330" s="20" t="s">
        <v>170</v>
      </c>
      <c r="BE330" s="228">
        <f>IF(N330="základní",J330,0)</f>
        <v>0</v>
      </c>
      <c r="BF330" s="228">
        <f>IF(N330="snížená",J330,0)</f>
        <v>0</v>
      </c>
      <c r="BG330" s="228">
        <f>IF(N330="zákl. přenesená",J330,0)</f>
        <v>0</v>
      </c>
      <c r="BH330" s="228">
        <f>IF(N330="sníž. přenesená",J330,0)</f>
        <v>0</v>
      </c>
      <c r="BI330" s="228">
        <f>IF(N330="nulová",J330,0)</f>
        <v>0</v>
      </c>
      <c r="BJ330" s="20" t="s">
        <v>82</v>
      </c>
      <c r="BK330" s="228">
        <f>ROUND(I330*H330,2)</f>
        <v>0</v>
      </c>
      <c r="BL330" s="20" t="s">
        <v>287</v>
      </c>
      <c r="BM330" s="227" t="s">
        <v>6218</v>
      </c>
    </row>
    <row r="331" s="2" customFormat="1">
      <c r="A331" s="41"/>
      <c r="B331" s="42"/>
      <c r="C331" s="43"/>
      <c r="D331" s="229" t="s">
        <v>179</v>
      </c>
      <c r="E331" s="43"/>
      <c r="F331" s="230" t="s">
        <v>6199</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179</v>
      </c>
      <c r="AU331" s="20" t="s">
        <v>84</v>
      </c>
    </row>
    <row r="332" s="14" customFormat="1">
      <c r="A332" s="14"/>
      <c r="B332" s="246"/>
      <c r="C332" s="247"/>
      <c r="D332" s="229" t="s">
        <v>183</v>
      </c>
      <c r="E332" s="247"/>
      <c r="F332" s="249" t="s">
        <v>6219</v>
      </c>
      <c r="G332" s="247"/>
      <c r="H332" s="250">
        <v>0.0060000000000000001</v>
      </c>
      <c r="I332" s="251"/>
      <c r="J332" s="247"/>
      <c r="K332" s="247"/>
      <c r="L332" s="252"/>
      <c r="M332" s="253"/>
      <c r="N332" s="254"/>
      <c r="O332" s="254"/>
      <c r="P332" s="254"/>
      <c r="Q332" s="254"/>
      <c r="R332" s="254"/>
      <c r="S332" s="254"/>
      <c r="T332" s="255"/>
      <c r="U332" s="14"/>
      <c r="V332" s="14"/>
      <c r="W332" s="14"/>
      <c r="X332" s="14"/>
      <c r="Y332" s="14"/>
      <c r="Z332" s="14"/>
      <c r="AA332" s="14"/>
      <c r="AB332" s="14"/>
      <c r="AC332" s="14"/>
      <c r="AD332" s="14"/>
      <c r="AE332" s="14"/>
      <c r="AT332" s="256" t="s">
        <v>183</v>
      </c>
      <c r="AU332" s="256" t="s">
        <v>84</v>
      </c>
      <c r="AV332" s="14" t="s">
        <v>84</v>
      </c>
      <c r="AW332" s="14" t="s">
        <v>4</v>
      </c>
      <c r="AX332" s="14" t="s">
        <v>82</v>
      </c>
      <c r="AY332" s="256" t="s">
        <v>170</v>
      </c>
    </row>
    <row r="333" s="2" customFormat="1" ht="16.5" customHeight="1">
      <c r="A333" s="41"/>
      <c r="B333" s="42"/>
      <c r="C333" s="216" t="s">
        <v>892</v>
      </c>
      <c r="D333" s="216" t="s">
        <v>172</v>
      </c>
      <c r="E333" s="217" t="s">
        <v>6220</v>
      </c>
      <c r="F333" s="218" t="s">
        <v>6221</v>
      </c>
      <c r="G333" s="219" t="s">
        <v>175</v>
      </c>
      <c r="H333" s="220">
        <v>34.305999999999997</v>
      </c>
      <c r="I333" s="221"/>
      <c r="J333" s="222">
        <f>ROUND(I333*H333,2)</f>
        <v>0</v>
      </c>
      <c r="K333" s="218" t="s">
        <v>176</v>
      </c>
      <c r="L333" s="47"/>
      <c r="M333" s="223" t="s">
        <v>19</v>
      </c>
      <c r="N333" s="224" t="s">
        <v>46</v>
      </c>
      <c r="O333" s="87"/>
      <c r="P333" s="225">
        <f>O333*H333</f>
        <v>0</v>
      </c>
      <c r="Q333" s="225">
        <v>0</v>
      </c>
      <c r="R333" s="225">
        <f>Q333*H333</f>
        <v>0</v>
      </c>
      <c r="S333" s="225">
        <v>0</v>
      </c>
      <c r="T333" s="226">
        <f>S333*H333</f>
        <v>0</v>
      </c>
      <c r="U333" s="41"/>
      <c r="V333" s="41"/>
      <c r="W333" s="41"/>
      <c r="X333" s="41"/>
      <c r="Y333" s="41"/>
      <c r="Z333" s="41"/>
      <c r="AA333" s="41"/>
      <c r="AB333" s="41"/>
      <c r="AC333" s="41"/>
      <c r="AD333" s="41"/>
      <c r="AE333" s="41"/>
      <c r="AR333" s="227" t="s">
        <v>287</v>
      </c>
      <c r="AT333" s="227" t="s">
        <v>172</v>
      </c>
      <c r="AU333" s="227" t="s">
        <v>84</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287</v>
      </c>
      <c r="BM333" s="227" t="s">
        <v>6222</v>
      </c>
    </row>
    <row r="334" s="2" customFormat="1">
      <c r="A334" s="41"/>
      <c r="B334" s="42"/>
      <c r="C334" s="43"/>
      <c r="D334" s="229" t="s">
        <v>179</v>
      </c>
      <c r="E334" s="43"/>
      <c r="F334" s="230" t="s">
        <v>6223</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179</v>
      </c>
      <c r="AU334" s="20" t="s">
        <v>84</v>
      </c>
    </row>
    <row r="335" s="2" customFormat="1">
      <c r="A335" s="41"/>
      <c r="B335" s="42"/>
      <c r="C335" s="43"/>
      <c r="D335" s="234" t="s">
        <v>181</v>
      </c>
      <c r="E335" s="43"/>
      <c r="F335" s="235" t="s">
        <v>6224</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181</v>
      </c>
      <c r="AU335" s="20" t="s">
        <v>84</v>
      </c>
    </row>
    <row r="336" s="14" customFormat="1">
      <c r="A336" s="14"/>
      <c r="B336" s="246"/>
      <c r="C336" s="247"/>
      <c r="D336" s="229" t="s">
        <v>183</v>
      </c>
      <c r="E336" s="248" t="s">
        <v>19</v>
      </c>
      <c r="F336" s="249" t="s">
        <v>6217</v>
      </c>
      <c r="G336" s="247"/>
      <c r="H336" s="250">
        <v>17.152999999999999</v>
      </c>
      <c r="I336" s="251"/>
      <c r="J336" s="247"/>
      <c r="K336" s="247"/>
      <c r="L336" s="252"/>
      <c r="M336" s="253"/>
      <c r="N336" s="254"/>
      <c r="O336" s="254"/>
      <c r="P336" s="254"/>
      <c r="Q336" s="254"/>
      <c r="R336" s="254"/>
      <c r="S336" s="254"/>
      <c r="T336" s="255"/>
      <c r="U336" s="14"/>
      <c r="V336" s="14"/>
      <c r="W336" s="14"/>
      <c r="X336" s="14"/>
      <c r="Y336" s="14"/>
      <c r="Z336" s="14"/>
      <c r="AA336" s="14"/>
      <c r="AB336" s="14"/>
      <c r="AC336" s="14"/>
      <c r="AD336" s="14"/>
      <c r="AE336" s="14"/>
      <c r="AT336" s="256" t="s">
        <v>183</v>
      </c>
      <c r="AU336" s="256" t="s">
        <v>84</v>
      </c>
      <c r="AV336" s="14" t="s">
        <v>84</v>
      </c>
      <c r="AW336" s="14" t="s">
        <v>37</v>
      </c>
      <c r="AX336" s="14" t="s">
        <v>82</v>
      </c>
      <c r="AY336" s="256" t="s">
        <v>170</v>
      </c>
    </row>
    <row r="337" s="14" customFormat="1">
      <c r="A337" s="14"/>
      <c r="B337" s="246"/>
      <c r="C337" s="247"/>
      <c r="D337" s="229" t="s">
        <v>183</v>
      </c>
      <c r="E337" s="247"/>
      <c r="F337" s="249" t="s">
        <v>6225</v>
      </c>
      <c r="G337" s="247"/>
      <c r="H337" s="250">
        <v>34.305999999999997</v>
      </c>
      <c r="I337" s="251"/>
      <c r="J337" s="247"/>
      <c r="K337" s="247"/>
      <c r="L337" s="252"/>
      <c r="M337" s="253"/>
      <c r="N337" s="254"/>
      <c r="O337" s="254"/>
      <c r="P337" s="254"/>
      <c r="Q337" s="254"/>
      <c r="R337" s="254"/>
      <c r="S337" s="254"/>
      <c r="T337" s="255"/>
      <c r="U337" s="14"/>
      <c r="V337" s="14"/>
      <c r="W337" s="14"/>
      <c r="X337" s="14"/>
      <c r="Y337" s="14"/>
      <c r="Z337" s="14"/>
      <c r="AA337" s="14"/>
      <c r="AB337" s="14"/>
      <c r="AC337" s="14"/>
      <c r="AD337" s="14"/>
      <c r="AE337" s="14"/>
      <c r="AT337" s="256" t="s">
        <v>183</v>
      </c>
      <c r="AU337" s="256" t="s">
        <v>84</v>
      </c>
      <c r="AV337" s="14" t="s">
        <v>84</v>
      </c>
      <c r="AW337" s="14" t="s">
        <v>4</v>
      </c>
      <c r="AX337" s="14" t="s">
        <v>82</v>
      </c>
      <c r="AY337" s="256" t="s">
        <v>170</v>
      </c>
    </row>
    <row r="338" s="2" customFormat="1" ht="16.5" customHeight="1">
      <c r="A338" s="41"/>
      <c r="B338" s="42"/>
      <c r="C338" s="285" t="s">
        <v>898</v>
      </c>
      <c r="D338" s="285" t="s">
        <v>461</v>
      </c>
      <c r="E338" s="286" t="s">
        <v>6208</v>
      </c>
      <c r="F338" s="287" t="s">
        <v>6209</v>
      </c>
      <c r="G338" s="288" t="s">
        <v>256</v>
      </c>
      <c r="H338" s="289">
        <v>0.014</v>
      </c>
      <c r="I338" s="290"/>
      <c r="J338" s="291">
        <f>ROUND(I338*H338,2)</f>
        <v>0</v>
      </c>
      <c r="K338" s="287" t="s">
        <v>176</v>
      </c>
      <c r="L338" s="292"/>
      <c r="M338" s="293" t="s">
        <v>19</v>
      </c>
      <c r="N338" s="294" t="s">
        <v>46</v>
      </c>
      <c r="O338" s="87"/>
      <c r="P338" s="225">
        <f>O338*H338</f>
        <v>0</v>
      </c>
      <c r="Q338" s="225">
        <v>1</v>
      </c>
      <c r="R338" s="225">
        <f>Q338*H338</f>
        <v>0.014</v>
      </c>
      <c r="S338" s="225">
        <v>0</v>
      </c>
      <c r="T338" s="226">
        <f>S338*H338</f>
        <v>0</v>
      </c>
      <c r="U338" s="41"/>
      <c r="V338" s="41"/>
      <c r="W338" s="41"/>
      <c r="X338" s="41"/>
      <c r="Y338" s="41"/>
      <c r="Z338" s="41"/>
      <c r="AA338" s="41"/>
      <c r="AB338" s="41"/>
      <c r="AC338" s="41"/>
      <c r="AD338" s="41"/>
      <c r="AE338" s="41"/>
      <c r="AR338" s="227" t="s">
        <v>629</v>
      </c>
      <c r="AT338" s="227" t="s">
        <v>461</v>
      </c>
      <c r="AU338" s="227" t="s">
        <v>84</v>
      </c>
      <c r="AY338" s="20" t="s">
        <v>170</v>
      </c>
      <c r="BE338" s="228">
        <f>IF(N338="základní",J338,0)</f>
        <v>0</v>
      </c>
      <c r="BF338" s="228">
        <f>IF(N338="snížená",J338,0)</f>
        <v>0</v>
      </c>
      <c r="BG338" s="228">
        <f>IF(N338="zákl. přenesená",J338,0)</f>
        <v>0</v>
      </c>
      <c r="BH338" s="228">
        <f>IF(N338="sníž. přenesená",J338,0)</f>
        <v>0</v>
      </c>
      <c r="BI338" s="228">
        <f>IF(N338="nulová",J338,0)</f>
        <v>0</v>
      </c>
      <c r="BJ338" s="20" t="s">
        <v>82</v>
      </c>
      <c r="BK338" s="228">
        <f>ROUND(I338*H338,2)</f>
        <v>0</v>
      </c>
      <c r="BL338" s="20" t="s">
        <v>287</v>
      </c>
      <c r="BM338" s="227" t="s">
        <v>6226</v>
      </c>
    </row>
    <row r="339" s="2" customFormat="1">
      <c r="A339" s="41"/>
      <c r="B339" s="42"/>
      <c r="C339" s="43"/>
      <c r="D339" s="229" t="s">
        <v>179</v>
      </c>
      <c r="E339" s="43"/>
      <c r="F339" s="230" t="s">
        <v>6209</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179</v>
      </c>
      <c r="AU339" s="20" t="s">
        <v>84</v>
      </c>
    </row>
    <row r="340" s="14" customFormat="1">
      <c r="A340" s="14"/>
      <c r="B340" s="246"/>
      <c r="C340" s="247"/>
      <c r="D340" s="229" t="s">
        <v>183</v>
      </c>
      <c r="E340" s="247"/>
      <c r="F340" s="249" t="s">
        <v>6227</v>
      </c>
      <c r="G340" s="247"/>
      <c r="H340" s="250">
        <v>0.014</v>
      </c>
      <c r="I340" s="251"/>
      <c r="J340" s="247"/>
      <c r="K340" s="247"/>
      <c r="L340" s="252"/>
      <c r="M340" s="253"/>
      <c r="N340" s="254"/>
      <c r="O340" s="254"/>
      <c r="P340" s="254"/>
      <c r="Q340" s="254"/>
      <c r="R340" s="254"/>
      <c r="S340" s="254"/>
      <c r="T340" s="255"/>
      <c r="U340" s="14"/>
      <c r="V340" s="14"/>
      <c r="W340" s="14"/>
      <c r="X340" s="14"/>
      <c r="Y340" s="14"/>
      <c r="Z340" s="14"/>
      <c r="AA340" s="14"/>
      <c r="AB340" s="14"/>
      <c r="AC340" s="14"/>
      <c r="AD340" s="14"/>
      <c r="AE340" s="14"/>
      <c r="AT340" s="256" t="s">
        <v>183</v>
      </c>
      <c r="AU340" s="256" t="s">
        <v>84</v>
      </c>
      <c r="AV340" s="14" t="s">
        <v>84</v>
      </c>
      <c r="AW340" s="14" t="s">
        <v>4</v>
      </c>
      <c r="AX340" s="14" t="s">
        <v>82</v>
      </c>
      <c r="AY340" s="256" t="s">
        <v>170</v>
      </c>
    </row>
    <row r="341" s="2" customFormat="1" ht="16.5" customHeight="1">
      <c r="A341" s="41"/>
      <c r="B341" s="42"/>
      <c r="C341" s="216" t="s">
        <v>916</v>
      </c>
      <c r="D341" s="216" t="s">
        <v>172</v>
      </c>
      <c r="E341" s="217" t="s">
        <v>6228</v>
      </c>
      <c r="F341" s="218" t="s">
        <v>6229</v>
      </c>
      <c r="G341" s="219" t="s">
        <v>1823</v>
      </c>
      <c r="H341" s="295"/>
      <c r="I341" s="221"/>
      <c r="J341" s="222">
        <f>ROUND(I341*H341,2)</f>
        <v>0</v>
      </c>
      <c r="K341" s="218" t="s">
        <v>176</v>
      </c>
      <c r="L341" s="47"/>
      <c r="M341" s="223" t="s">
        <v>19</v>
      </c>
      <c r="N341" s="224" t="s">
        <v>46</v>
      </c>
      <c r="O341" s="87"/>
      <c r="P341" s="225">
        <f>O341*H341</f>
        <v>0</v>
      </c>
      <c r="Q341" s="225">
        <v>0</v>
      </c>
      <c r="R341" s="225">
        <f>Q341*H341</f>
        <v>0</v>
      </c>
      <c r="S341" s="225">
        <v>0</v>
      </c>
      <c r="T341" s="226">
        <f>S341*H341</f>
        <v>0</v>
      </c>
      <c r="U341" s="41"/>
      <c r="V341" s="41"/>
      <c r="W341" s="41"/>
      <c r="X341" s="41"/>
      <c r="Y341" s="41"/>
      <c r="Z341" s="41"/>
      <c r="AA341" s="41"/>
      <c r="AB341" s="41"/>
      <c r="AC341" s="41"/>
      <c r="AD341" s="41"/>
      <c r="AE341" s="41"/>
      <c r="AR341" s="227" t="s">
        <v>287</v>
      </c>
      <c r="AT341" s="227" t="s">
        <v>172</v>
      </c>
      <c r="AU341" s="227" t="s">
        <v>84</v>
      </c>
      <c r="AY341" s="20" t="s">
        <v>170</v>
      </c>
      <c r="BE341" s="228">
        <f>IF(N341="základní",J341,0)</f>
        <v>0</v>
      </c>
      <c r="BF341" s="228">
        <f>IF(N341="snížená",J341,0)</f>
        <v>0</v>
      </c>
      <c r="BG341" s="228">
        <f>IF(N341="zákl. přenesená",J341,0)</f>
        <v>0</v>
      </c>
      <c r="BH341" s="228">
        <f>IF(N341="sníž. přenesená",J341,0)</f>
        <v>0</v>
      </c>
      <c r="BI341" s="228">
        <f>IF(N341="nulová",J341,0)</f>
        <v>0</v>
      </c>
      <c r="BJ341" s="20" t="s">
        <v>82</v>
      </c>
      <c r="BK341" s="228">
        <f>ROUND(I341*H341,2)</f>
        <v>0</v>
      </c>
      <c r="BL341" s="20" t="s">
        <v>287</v>
      </c>
      <c r="BM341" s="227" t="s">
        <v>6230</v>
      </c>
    </row>
    <row r="342" s="2" customFormat="1">
      <c r="A342" s="41"/>
      <c r="B342" s="42"/>
      <c r="C342" s="43"/>
      <c r="D342" s="229" t="s">
        <v>179</v>
      </c>
      <c r="E342" s="43"/>
      <c r="F342" s="230" t="s">
        <v>6231</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179</v>
      </c>
      <c r="AU342" s="20" t="s">
        <v>84</v>
      </c>
    </row>
    <row r="343" s="2" customFormat="1">
      <c r="A343" s="41"/>
      <c r="B343" s="42"/>
      <c r="C343" s="43"/>
      <c r="D343" s="234" t="s">
        <v>181</v>
      </c>
      <c r="E343" s="43"/>
      <c r="F343" s="235" t="s">
        <v>6232</v>
      </c>
      <c r="G343" s="43"/>
      <c r="H343" s="43"/>
      <c r="I343" s="231"/>
      <c r="J343" s="43"/>
      <c r="K343" s="43"/>
      <c r="L343" s="47"/>
      <c r="M343" s="269"/>
      <c r="N343" s="270"/>
      <c r="O343" s="271"/>
      <c r="P343" s="271"/>
      <c r="Q343" s="271"/>
      <c r="R343" s="271"/>
      <c r="S343" s="271"/>
      <c r="T343" s="272"/>
      <c r="U343" s="41"/>
      <c r="V343" s="41"/>
      <c r="W343" s="41"/>
      <c r="X343" s="41"/>
      <c r="Y343" s="41"/>
      <c r="Z343" s="41"/>
      <c r="AA343" s="41"/>
      <c r="AB343" s="41"/>
      <c r="AC343" s="41"/>
      <c r="AD343" s="41"/>
      <c r="AE343" s="41"/>
      <c r="AT343" s="20" t="s">
        <v>181</v>
      </c>
      <c r="AU343" s="20" t="s">
        <v>84</v>
      </c>
    </row>
    <row r="344" s="2" customFormat="1" ht="6.96" customHeight="1">
      <c r="A344" s="41"/>
      <c r="B344" s="62"/>
      <c r="C344" s="63"/>
      <c r="D344" s="63"/>
      <c r="E344" s="63"/>
      <c r="F344" s="63"/>
      <c r="G344" s="63"/>
      <c r="H344" s="63"/>
      <c r="I344" s="63"/>
      <c r="J344" s="63"/>
      <c r="K344" s="63"/>
      <c r="L344" s="47"/>
      <c r="M344" s="41"/>
      <c r="O344" s="41"/>
      <c r="P344" s="41"/>
      <c r="Q344" s="41"/>
      <c r="R344" s="41"/>
      <c r="S344" s="41"/>
      <c r="T344" s="41"/>
      <c r="U344" s="41"/>
      <c r="V344" s="41"/>
      <c r="W344" s="41"/>
      <c r="X344" s="41"/>
      <c r="Y344" s="41"/>
      <c r="Z344" s="41"/>
      <c r="AA344" s="41"/>
      <c r="AB344" s="41"/>
      <c r="AC344" s="41"/>
      <c r="AD344" s="41"/>
      <c r="AE344" s="41"/>
    </row>
  </sheetData>
  <sheetProtection sheet="1" autoFilter="0" formatColumns="0" formatRows="0" objects="1" scenarios="1" spinCount="100000" saltValue="4zoNaP4ENA4/jM1YqznsWC+VeeIGoeIxQm0EnkOeb+0VVxB3hEeL45wd0v5FyPMgTMjoUEUKGxZLeSK6b5jwow==" hashValue="mm5v8m3tRF+mkx/SiNAxOHB4e03R3dzOQQPf7/Viw8cTgEY1q38PZD9wF2+44z/spjZtt0kwtBcwM1cSsEfftg==" algorithmName="SHA-512" password="CBFB"/>
  <autoFilter ref="C91:K34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2/132212221"/>
    <hyperlink ref="F103" r:id="rId2" display="https://podminky.urs.cz/item/CS_URS_2025_02/132254201"/>
    <hyperlink ref="F113" r:id="rId3" display="https://podminky.urs.cz/item/CS_URS_2025_02/133212821"/>
    <hyperlink ref="F119" r:id="rId4" display="https://podminky.urs.cz/item/CS_URS_2025_02/133254101"/>
    <hyperlink ref="F127" r:id="rId5" display="https://podminky.urs.cz/item/CS_URS_2025_02/151811131"/>
    <hyperlink ref="F131" r:id="rId6" display="https://podminky.urs.cz/item/CS_URS_2025_02/151811141"/>
    <hyperlink ref="F135" r:id="rId7" display="https://podminky.urs.cz/item/CS_URS_2025_02/151811142"/>
    <hyperlink ref="F139" r:id="rId8" display="https://podminky.urs.cz/item/CS_URS_2025_02/151811231"/>
    <hyperlink ref="F142" r:id="rId9" display="https://podminky.urs.cz/item/CS_URS_2025_02/151811241"/>
    <hyperlink ref="F145" r:id="rId10" display="https://podminky.urs.cz/item/CS_URS_2025_02/151811242"/>
    <hyperlink ref="F148" r:id="rId11" display="https://podminky.urs.cz/item/CS_URS_2025_02/161151103"/>
    <hyperlink ref="F154" r:id="rId12" display="https://podminky.urs.cz/item/CS_URS_2025_02/162751117"/>
    <hyperlink ref="F159" r:id="rId13" display="https://podminky.urs.cz/item/CS_URS_2025_02/162751119"/>
    <hyperlink ref="F163" r:id="rId14" display="https://podminky.urs.cz/item/CS_URS_2025_02/171201231"/>
    <hyperlink ref="F167" r:id="rId15" display="https://podminky.urs.cz/item/CS_URS_2025_02/174151101"/>
    <hyperlink ref="F185" r:id="rId16" display="https://podminky.urs.cz/item/CS_URS_2025_02/451573111"/>
    <hyperlink ref="F189" r:id="rId17" display="https://podminky.urs.cz/item/CS_URS_2025_02/452112112"/>
    <hyperlink ref="F195" r:id="rId18" display="https://podminky.urs.cz/item/CS_URS_2025_02/452311131"/>
    <hyperlink ref="F204" r:id="rId19" display="https://podminky.urs.cz/item/CS_URS_2025_02/831352121"/>
    <hyperlink ref="F213" r:id="rId20" display="https://podminky.urs.cz/item/CS_URS_2025_02/831392921"/>
    <hyperlink ref="F218" r:id="rId21" display="https://podminky.urs.cz/item/CS_URS_2025_02/837352921"/>
    <hyperlink ref="F231" r:id="rId22" display="https://podminky.urs.cz/item/CS_URS_2025_02/837354111"/>
    <hyperlink ref="F236" r:id="rId23" display="https://podminky.urs.cz/item/CS_URS_2025_02/837395121"/>
    <hyperlink ref="F239" r:id="rId24" display="https://podminky.urs.cz/item/CS_URS_2025_02/892351111"/>
    <hyperlink ref="F245" r:id="rId25" display="https://podminky.urs.cz/item/CS_URS_2025_02/892372111"/>
    <hyperlink ref="F248" r:id="rId26" display="https://podminky.urs.cz/item/CS_URS_2025_02/894410201"/>
    <hyperlink ref="F257" r:id="rId27" display="https://podminky.urs.cz/item/CS_URS_2025_02/894410202"/>
    <hyperlink ref="F263" r:id="rId28" display="https://podminky.urs.cz/item/CS_URS_2025_02/894410213"/>
    <hyperlink ref="F272" r:id="rId29" display="https://podminky.urs.cz/item/CS_URS_2025_02/894410231"/>
    <hyperlink ref="F278" r:id="rId30" display="https://podminky.urs.cz/item/CS_URS_2025_02/894410232"/>
    <hyperlink ref="F284" r:id="rId31" display="https://podminky.urs.cz/item/CS_URS_2025_02/894414111"/>
    <hyperlink ref="F290" r:id="rId32" display="https://podminky.urs.cz/item/CS_URS_2025_02/899104112"/>
    <hyperlink ref="F296" r:id="rId33" display="https://podminky.urs.cz/item/CS_URS_2025_02/899623141"/>
    <hyperlink ref="F303" r:id="rId34" display="https://podminky.urs.cz/item/CS_URS_2025_02/998275101"/>
    <hyperlink ref="F308" r:id="rId35" display="https://podminky.urs.cz/item/CS_URS_2025_02/998275124"/>
    <hyperlink ref="F313" r:id="rId36" display="https://podminky.urs.cz/item/CS_URS_2025_02/711111001"/>
    <hyperlink ref="F320" r:id="rId37" display="https://podminky.urs.cz/item/CS_URS_2025_02/711111002"/>
    <hyperlink ref="F328" r:id="rId38" display="https://podminky.urs.cz/item/CS_URS_2025_02/711112001"/>
    <hyperlink ref="F335" r:id="rId39" display="https://podminky.urs.cz/item/CS_URS_2025_02/711112002"/>
    <hyperlink ref="F343" r:id="rId40" display="https://podminky.urs.cz/item/CS_URS_2025_02/9987112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6233</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ROUND((SUM(BE93:BE270)),  2)</f>
        <v>0</v>
      </c>
      <c r="G35" s="41"/>
      <c r="H35" s="41"/>
      <c r="I35" s="161">
        <v>0.20999999999999999</v>
      </c>
      <c r="J35" s="160">
        <f>ROUND(((SUM(BE93:BE270))*I35),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ROUND((SUM(BF93:BF270)),  2)</f>
        <v>0</v>
      </c>
      <c r="G36" s="41"/>
      <c r="H36" s="41"/>
      <c r="I36" s="161">
        <v>0.12</v>
      </c>
      <c r="J36" s="160">
        <f>ROUND(((SUM(BF93:BF270))*I36),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ROUND((SUM(BG93:BG270)),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ROUND((SUM(BH93:BH270)),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ROUND((SUM(BI93:BI270)),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09 - Úprava oplocení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J93</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386</v>
      </c>
      <c r="E66" s="186"/>
      <c r="F66" s="186"/>
      <c r="G66" s="186"/>
      <c r="H66" s="186"/>
      <c r="I66" s="186"/>
      <c r="J66" s="187">
        <f>J127</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387</v>
      </c>
      <c r="E67" s="186"/>
      <c r="F67" s="186"/>
      <c r="G67" s="186"/>
      <c r="H67" s="186"/>
      <c r="I67" s="186"/>
      <c r="J67" s="187">
        <f>J145</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388</v>
      </c>
      <c r="E68" s="186"/>
      <c r="F68" s="186"/>
      <c r="G68" s="186"/>
      <c r="H68" s="186"/>
      <c r="I68" s="186"/>
      <c r="J68" s="187">
        <f>J179</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J200</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153</v>
      </c>
      <c r="E70" s="186"/>
      <c r="F70" s="186"/>
      <c r="G70" s="186"/>
      <c r="H70" s="186"/>
      <c r="I70" s="186"/>
      <c r="J70" s="187">
        <f>J250</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J267</f>
        <v>0</v>
      </c>
      <c r="K71" s="128"/>
      <c r="L71" s="188"/>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8"/>
      <c r="S77" s="41"/>
      <c r="T77" s="41"/>
      <c r="U77" s="41"/>
      <c r="V77" s="41"/>
      <c r="W77" s="41"/>
      <c r="X77" s="41"/>
      <c r="Y77" s="41"/>
      <c r="Z77" s="41"/>
      <c r="AA77" s="41"/>
      <c r="AB77" s="41"/>
      <c r="AC77" s="41"/>
      <c r="AD77" s="41"/>
      <c r="AE77" s="41"/>
    </row>
    <row r="78" s="2" customFormat="1" ht="24.96" customHeight="1">
      <c r="A78" s="41"/>
      <c r="B78" s="42"/>
      <c r="C78" s="26" t="s">
        <v>155</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6.5" customHeight="1">
      <c r="A81" s="41"/>
      <c r="B81" s="42"/>
      <c r="C81" s="43"/>
      <c r="D81" s="43"/>
      <c r="E81" s="173" t="str">
        <f>E7</f>
        <v>Základní a mateřská škola Petra Strozziho</v>
      </c>
      <c r="F81" s="35"/>
      <c r="G81" s="35"/>
      <c r="H81" s="35"/>
      <c r="I81" s="43"/>
      <c r="J81" s="43"/>
      <c r="K81" s="43"/>
      <c r="L81" s="148"/>
      <c r="S81" s="41"/>
      <c r="T81" s="41"/>
      <c r="U81" s="41"/>
      <c r="V81" s="41"/>
      <c r="W81" s="41"/>
      <c r="X81" s="41"/>
      <c r="Y81" s="41"/>
      <c r="Z81" s="41"/>
      <c r="AA81" s="41"/>
      <c r="AB81" s="41"/>
      <c r="AC81" s="41"/>
      <c r="AD81" s="41"/>
      <c r="AE81" s="41"/>
    </row>
    <row r="82" s="1" customFormat="1" ht="12" customHeight="1">
      <c r="B82" s="24"/>
      <c r="C82" s="35" t="s">
        <v>140</v>
      </c>
      <c r="D82" s="25"/>
      <c r="E82" s="25"/>
      <c r="F82" s="25"/>
      <c r="G82" s="25"/>
      <c r="H82" s="25"/>
      <c r="I82" s="25"/>
      <c r="J82" s="25"/>
      <c r="K82" s="25"/>
      <c r="L82" s="23"/>
    </row>
    <row r="83" s="2" customFormat="1" ht="16.5" customHeight="1">
      <c r="A83" s="41"/>
      <c r="B83" s="42"/>
      <c r="C83" s="43"/>
      <c r="D83" s="43"/>
      <c r="E83" s="173" t="s">
        <v>141</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142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E11</f>
        <v>SO 09 - Úprava oplocení</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F14</f>
        <v>Praha 8</v>
      </c>
      <c r="G87" s="43"/>
      <c r="H87" s="43"/>
      <c r="I87" s="35" t="s">
        <v>23</v>
      </c>
      <c r="J87" s="75" t="str">
        <f>IF(J14="","",J14)</f>
        <v>1. 10. 2025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E17</f>
        <v>Servisní středisko MČ Praha 8</v>
      </c>
      <c r="G89" s="43"/>
      <c r="H89" s="43"/>
      <c r="I89" s="35" t="s">
        <v>33</v>
      </c>
      <c r="J89" s="39" t="str">
        <f>E23</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IF(E20="","",E20)</f>
        <v>Vyplň údaj</v>
      </c>
      <c r="G90" s="43"/>
      <c r="H90" s="43"/>
      <c r="I90" s="35" t="s">
        <v>38</v>
      </c>
      <c r="J90" s="39" t="str">
        <f>E26</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19.553138949999997</v>
      </c>
      <c r="S93" s="99"/>
      <c r="T93" s="198">
        <f>T94</f>
        <v>10.4323</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168</v>
      </c>
      <c r="F94" s="203" t="s">
        <v>169</v>
      </c>
      <c r="G94" s="201"/>
      <c r="H94" s="201"/>
      <c r="I94" s="204"/>
      <c r="J94" s="205">
        <f>BK94</f>
        <v>0</v>
      </c>
      <c r="K94" s="201"/>
      <c r="L94" s="206"/>
      <c r="M94" s="207"/>
      <c r="N94" s="208"/>
      <c r="O94" s="208"/>
      <c r="P94" s="209">
        <f>P95+P127+P145+P179+P200+P250+P267</f>
        <v>0</v>
      </c>
      <c r="Q94" s="208"/>
      <c r="R94" s="209">
        <f>R95+R127+R145+R179+R200+R250+R267</f>
        <v>19.553138949999997</v>
      </c>
      <c r="S94" s="208"/>
      <c r="T94" s="210">
        <f>T95+T127+T145+T179+T200+T250+T267</f>
        <v>10.4323</v>
      </c>
      <c r="U94" s="12"/>
      <c r="V94" s="12"/>
      <c r="W94" s="12"/>
      <c r="X94" s="12"/>
      <c r="Y94" s="12"/>
      <c r="Z94" s="12"/>
      <c r="AA94" s="12"/>
      <c r="AB94" s="12"/>
      <c r="AC94" s="12"/>
      <c r="AD94" s="12"/>
      <c r="AE94" s="12"/>
      <c r="AR94" s="211" t="s">
        <v>82</v>
      </c>
      <c r="AT94" s="212" t="s">
        <v>74</v>
      </c>
      <c r="AU94" s="212" t="s">
        <v>75</v>
      </c>
      <c r="AY94" s="211" t="s">
        <v>170</v>
      </c>
      <c r="BK94" s="213">
        <f>BK95+BK127+BK145+BK179+BK200+BK250+BK267</f>
        <v>0</v>
      </c>
    </row>
    <row r="95" s="12" customFormat="1" ht="22.8" customHeight="1">
      <c r="A95" s="12"/>
      <c r="B95" s="200"/>
      <c r="C95" s="201"/>
      <c r="D95" s="202" t="s">
        <v>74</v>
      </c>
      <c r="E95" s="214" t="s">
        <v>82</v>
      </c>
      <c r="F95" s="214" t="s">
        <v>171</v>
      </c>
      <c r="G95" s="201"/>
      <c r="H95" s="201"/>
      <c r="I95" s="204"/>
      <c r="J95" s="215">
        <f>BK95</f>
        <v>0</v>
      </c>
      <c r="K95" s="201"/>
      <c r="L95" s="206"/>
      <c r="M95" s="207"/>
      <c r="N95" s="208"/>
      <c r="O95" s="208"/>
      <c r="P95" s="209">
        <f>SUM(P96:P126)</f>
        <v>0</v>
      </c>
      <c r="Q95" s="208"/>
      <c r="R95" s="209">
        <f>SUM(R96:R126)</f>
        <v>0</v>
      </c>
      <c r="S95" s="208"/>
      <c r="T95" s="210">
        <f>SUM(T96:T126)</f>
        <v>0</v>
      </c>
      <c r="U95" s="12"/>
      <c r="V95" s="12"/>
      <c r="W95" s="12"/>
      <c r="X95" s="12"/>
      <c r="Y95" s="12"/>
      <c r="Z95" s="12"/>
      <c r="AA95" s="12"/>
      <c r="AB95" s="12"/>
      <c r="AC95" s="12"/>
      <c r="AD95" s="12"/>
      <c r="AE95" s="12"/>
      <c r="AR95" s="211" t="s">
        <v>82</v>
      </c>
      <c r="AT95" s="212" t="s">
        <v>74</v>
      </c>
      <c r="AU95" s="212" t="s">
        <v>82</v>
      </c>
      <c r="AY95" s="211" t="s">
        <v>170</v>
      </c>
      <c r="BK95" s="213">
        <f>SUM(BK96:BK126)</f>
        <v>0</v>
      </c>
    </row>
    <row r="96" s="2" customFormat="1" ht="16.5" customHeight="1">
      <c r="A96" s="41"/>
      <c r="B96" s="42"/>
      <c r="C96" s="216" t="s">
        <v>82</v>
      </c>
      <c r="D96" s="216" t="s">
        <v>172</v>
      </c>
      <c r="E96" s="217" t="s">
        <v>6234</v>
      </c>
      <c r="F96" s="218" t="s">
        <v>6235</v>
      </c>
      <c r="G96" s="219" t="s">
        <v>219</v>
      </c>
      <c r="H96" s="220">
        <v>2.3999999999999999</v>
      </c>
      <c r="I96" s="221"/>
      <c r="J96" s="222">
        <f>ROUND(I96*H96,2)</f>
        <v>0</v>
      </c>
      <c r="K96" s="218" t="s">
        <v>176</v>
      </c>
      <c r="L96" s="47"/>
      <c r="M96" s="223" t="s">
        <v>19</v>
      </c>
      <c r="N96" s="224" t="s">
        <v>46</v>
      </c>
      <c r="O96" s="87"/>
      <c r="P96" s="225">
        <f>O96*H96</f>
        <v>0</v>
      </c>
      <c r="Q96" s="225">
        <v>0</v>
      </c>
      <c r="R96" s="225">
        <f>Q96*H96</f>
        <v>0</v>
      </c>
      <c r="S96" s="225">
        <v>0</v>
      </c>
      <c r="T96" s="226">
        <f>S96*H96</f>
        <v>0</v>
      </c>
      <c r="U96" s="41"/>
      <c r="V96" s="41"/>
      <c r="W96" s="41"/>
      <c r="X96" s="41"/>
      <c r="Y96" s="41"/>
      <c r="Z96" s="41"/>
      <c r="AA96" s="41"/>
      <c r="AB96" s="41"/>
      <c r="AC96" s="41"/>
      <c r="AD96" s="41"/>
      <c r="AE96" s="41"/>
      <c r="AR96" s="227" t="s">
        <v>177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177</v>
      </c>
      <c r="BM96" s="227" t="s">
        <v>6236</v>
      </c>
    </row>
    <row r="97" s="2" customFormat="1">
      <c r="A97" s="41"/>
      <c r="B97" s="42"/>
      <c r="C97" s="43"/>
      <c r="D97" s="229" t="s">
        <v>179</v>
      </c>
      <c r="E97" s="43"/>
      <c r="F97" s="230" t="s">
        <v>6237</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2" customFormat="1">
      <c r="A98" s="41"/>
      <c r="B98" s="42"/>
      <c r="C98" s="43"/>
      <c r="D98" s="234" t="s">
        <v>181</v>
      </c>
      <c r="E98" s="43"/>
      <c r="F98" s="235" t="s">
        <v>6238</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181</v>
      </c>
      <c r="AU98" s="20" t="s">
        <v>84</v>
      </c>
    </row>
    <row r="99" s="14" customFormat="1">
      <c r="A99" s="14"/>
      <c r="B99" s="246"/>
      <c r="C99" s="247"/>
      <c r="D99" s="229" t="s">
        <v>183</v>
      </c>
      <c r="E99" s="248" t="s">
        <v>19</v>
      </c>
      <c r="F99" s="249" t="s">
        <v>6239</v>
      </c>
      <c r="G99" s="247"/>
      <c r="H99" s="250">
        <v>2.3999999999999999</v>
      </c>
      <c r="I99" s="251"/>
      <c r="J99" s="247"/>
      <c r="K99" s="247"/>
      <c r="L99" s="252"/>
      <c r="M99" s="253"/>
      <c r="N99" s="254"/>
      <c r="O99" s="254"/>
      <c r="P99" s="254"/>
      <c r="Q99" s="254"/>
      <c r="R99" s="254"/>
      <c r="S99" s="254"/>
      <c r="T99" s="255"/>
      <c r="U99" s="14"/>
      <c r="V99" s="14"/>
      <c r="W99" s="14"/>
      <c r="X99" s="14"/>
      <c r="Y99" s="14"/>
      <c r="Z99" s="14"/>
      <c r="AA99" s="14"/>
      <c r="AB99" s="14"/>
      <c r="AC99" s="14"/>
      <c r="AD99" s="14"/>
      <c r="AE99" s="14"/>
      <c r="AT99" s="256" t="s">
        <v>183</v>
      </c>
      <c r="AU99" s="256" t="s">
        <v>84</v>
      </c>
      <c r="AV99" s="14" t="s">
        <v>84</v>
      </c>
      <c r="AW99" s="14" t="s">
        <v>37</v>
      </c>
      <c r="AX99" s="14" t="s">
        <v>82</v>
      </c>
      <c r="AY99" s="256" t="s">
        <v>170</v>
      </c>
    </row>
    <row r="100" s="2" customFormat="1" ht="21.75" customHeight="1">
      <c r="A100" s="41"/>
      <c r="B100" s="42"/>
      <c r="C100" s="216" t="s">
        <v>84</v>
      </c>
      <c r="D100" s="216" t="s">
        <v>172</v>
      </c>
      <c r="E100" s="217" t="s">
        <v>6240</v>
      </c>
      <c r="F100" s="218" t="s">
        <v>6241</v>
      </c>
      <c r="G100" s="219" t="s">
        <v>219</v>
      </c>
      <c r="H100" s="220">
        <v>0.70199999999999996</v>
      </c>
      <c r="I100" s="221"/>
      <c r="J100" s="222">
        <f>ROUND(I100*H100,2)</f>
        <v>0</v>
      </c>
      <c r="K100" s="218" t="s">
        <v>176</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177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6242</v>
      </c>
    </row>
    <row r="101" s="2" customFormat="1">
      <c r="A101" s="41"/>
      <c r="B101" s="42"/>
      <c r="C101" s="43"/>
      <c r="D101" s="229" t="s">
        <v>179</v>
      </c>
      <c r="E101" s="43"/>
      <c r="F101" s="230" t="s">
        <v>6243</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c r="A102" s="41"/>
      <c r="B102" s="42"/>
      <c r="C102" s="43"/>
      <c r="D102" s="234" t="s">
        <v>181</v>
      </c>
      <c r="E102" s="43"/>
      <c r="F102" s="235" t="s">
        <v>6244</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181</v>
      </c>
      <c r="AU102" s="20" t="s">
        <v>84</v>
      </c>
    </row>
    <row r="103" s="13" customFormat="1">
      <c r="A103" s="13"/>
      <c r="B103" s="236"/>
      <c r="C103" s="237"/>
      <c r="D103" s="229" t="s">
        <v>183</v>
      </c>
      <c r="E103" s="238" t="s">
        <v>19</v>
      </c>
      <c r="F103" s="239" t="s">
        <v>6245</v>
      </c>
      <c r="G103" s="237"/>
      <c r="H103" s="238" t="s">
        <v>19</v>
      </c>
      <c r="I103" s="240"/>
      <c r="J103" s="237"/>
      <c r="K103" s="237"/>
      <c r="L103" s="241"/>
      <c r="M103" s="242"/>
      <c r="N103" s="243"/>
      <c r="O103" s="243"/>
      <c r="P103" s="243"/>
      <c r="Q103" s="243"/>
      <c r="R103" s="243"/>
      <c r="S103" s="243"/>
      <c r="T103" s="244"/>
      <c r="U103" s="13"/>
      <c r="V103" s="13"/>
      <c r="W103" s="13"/>
      <c r="X103" s="13"/>
      <c r="Y103" s="13"/>
      <c r="Z103" s="13"/>
      <c r="AA103" s="13"/>
      <c r="AB103" s="13"/>
      <c r="AC103" s="13"/>
      <c r="AD103" s="13"/>
      <c r="AE103" s="13"/>
      <c r="AT103" s="245" t="s">
        <v>183</v>
      </c>
      <c r="AU103" s="245" t="s">
        <v>84</v>
      </c>
      <c r="AV103" s="13" t="s">
        <v>82</v>
      </c>
      <c r="AW103" s="13" t="s">
        <v>37</v>
      </c>
      <c r="AX103" s="13" t="s">
        <v>75</v>
      </c>
      <c r="AY103" s="245" t="s">
        <v>170</v>
      </c>
    </row>
    <row r="104" s="14" customFormat="1">
      <c r="A104" s="14"/>
      <c r="B104" s="246"/>
      <c r="C104" s="247"/>
      <c r="D104" s="229" t="s">
        <v>183</v>
      </c>
      <c r="E104" s="248" t="s">
        <v>19</v>
      </c>
      <c r="F104" s="249" t="s">
        <v>6246</v>
      </c>
      <c r="G104" s="247"/>
      <c r="H104" s="250">
        <v>0.70199999999999996</v>
      </c>
      <c r="I104" s="251"/>
      <c r="J104" s="247"/>
      <c r="K104" s="247"/>
      <c r="L104" s="252"/>
      <c r="M104" s="253"/>
      <c r="N104" s="254"/>
      <c r="O104" s="254"/>
      <c r="P104" s="254"/>
      <c r="Q104" s="254"/>
      <c r="R104" s="254"/>
      <c r="S104" s="254"/>
      <c r="T104" s="255"/>
      <c r="U104" s="14"/>
      <c r="V104" s="14"/>
      <c r="W104" s="14"/>
      <c r="X104" s="14"/>
      <c r="Y104" s="14"/>
      <c r="Z104" s="14"/>
      <c r="AA104" s="14"/>
      <c r="AB104" s="14"/>
      <c r="AC104" s="14"/>
      <c r="AD104" s="14"/>
      <c r="AE104" s="14"/>
      <c r="AT104" s="256" t="s">
        <v>183</v>
      </c>
      <c r="AU104" s="256" t="s">
        <v>84</v>
      </c>
      <c r="AV104" s="14" t="s">
        <v>84</v>
      </c>
      <c r="AW104" s="14" t="s">
        <v>37</v>
      </c>
      <c r="AX104" s="14" t="s">
        <v>75</v>
      </c>
      <c r="AY104" s="256" t="s">
        <v>170</v>
      </c>
    </row>
    <row r="105" s="15" customFormat="1">
      <c r="A105" s="15"/>
      <c r="B105" s="257"/>
      <c r="C105" s="258"/>
      <c r="D105" s="229" t="s">
        <v>183</v>
      </c>
      <c r="E105" s="259" t="s">
        <v>19</v>
      </c>
      <c r="F105" s="260" t="s">
        <v>186</v>
      </c>
      <c r="G105" s="258"/>
      <c r="H105" s="261">
        <v>0.70199999999999996</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183</v>
      </c>
      <c r="AU105" s="267" t="s">
        <v>84</v>
      </c>
      <c r="AV105" s="15" t="s">
        <v>177</v>
      </c>
      <c r="AW105" s="15" t="s">
        <v>37</v>
      </c>
      <c r="AX105" s="15" t="s">
        <v>82</v>
      </c>
      <c r="AY105" s="267" t="s">
        <v>170</v>
      </c>
    </row>
    <row r="106" s="2" customFormat="1" ht="21.75" customHeight="1">
      <c r="A106" s="41"/>
      <c r="B106" s="42"/>
      <c r="C106" s="216" t="s">
        <v>95</v>
      </c>
      <c r="D106" s="216" t="s">
        <v>172</v>
      </c>
      <c r="E106" s="217" t="s">
        <v>235</v>
      </c>
      <c r="F106" s="218" t="s">
        <v>236</v>
      </c>
      <c r="G106" s="219" t="s">
        <v>219</v>
      </c>
      <c r="H106" s="220">
        <v>0.49099999999999999</v>
      </c>
      <c r="I106" s="221"/>
      <c r="J106" s="222">
        <f>ROUND(I106*H106,2)</f>
        <v>0</v>
      </c>
      <c r="K106" s="218" t="s">
        <v>176</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177</v>
      </c>
      <c r="AT106" s="227" t="s">
        <v>172</v>
      </c>
      <c r="AU106" s="227" t="s">
        <v>84</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6247</v>
      </c>
    </row>
    <row r="107" s="2" customFormat="1">
      <c r="A107" s="41"/>
      <c r="B107" s="42"/>
      <c r="C107" s="43"/>
      <c r="D107" s="229" t="s">
        <v>179</v>
      </c>
      <c r="E107" s="43"/>
      <c r="F107" s="230" t="s">
        <v>238</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84</v>
      </c>
    </row>
    <row r="108" s="2" customFormat="1">
      <c r="A108" s="41"/>
      <c r="B108" s="42"/>
      <c r="C108" s="43"/>
      <c r="D108" s="234" t="s">
        <v>181</v>
      </c>
      <c r="E108" s="43"/>
      <c r="F108" s="235" t="s">
        <v>239</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181</v>
      </c>
      <c r="AU108" s="20" t="s">
        <v>84</v>
      </c>
    </row>
    <row r="109" s="13" customFormat="1">
      <c r="A109" s="13"/>
      <c r="B109" s="236"/>
      <c r="C109" s="237"/>
      <c r="D109" s="229" t="s">
        <v>183</v>
      </c>
      <c r="E109" s="238" t="s">
        <v>19</v>
      </c>
      <c r="F109" s="239" t="s">
        <v>549</v>
      </c>
      <c r="G109" s="237"/>
      <c r="H109" s="238" t="s">
        <v>19</v>
      </c>
      <c r="I109" s="240"/>
      <c r="J109" s="237"/>
      <c r="K109" s="237"/>
      <c r="L109" s="241"/>
      <c r="M109" s="242"/>
      <c r="N109" s="243"/>
      <c r="O109" s="243"/>
      <c r="P109" s="243"/>
      <c r="Q109" s="243"/>
      <c r="R109" s="243"/>
      <c r="S109" s="243"/>
      <c r="T109" s="244"/>
      <c r="U109" s="13"/>
      <c r="V109" s="13"/>
      <c r="W109" s="13"/>
      <c r="X109" s="13"/>
      <c r="Y109" s="13"/>
      <c r="Z109" s="13"/>
      <c r="AA109" s="13"/>
      <c r="AB109" s="13"/>
      <c r="AC109" s="13"/>
      <c r="AD109" s="13"/>
      <c r="AE109" s="13"/>
      <c r="AT109" s="245" t="s">
        <v>183</v>
      </c>
      <c r="AU109" s="245" t="s">
        <v>84</v>
      </c>
      <c r="AV109" s="13" t="s">
        <v>82</v>
      </c>
      <c r="AW109" s="13" t="s">
        <v>37</v>
      </c>
      <c r="AX109" s="13" t="s">
        <v>75</v>
      </c>
      <c r="AY109" s="245" t="s">
        <v>170</v>
      </c>
    </row>
    <row r="110" s="14" customFormat="1">
      <c r="A110" s="14"/>
      <c r="B110" s="246"/>
      <c r="C110" s="247"/>
      <c r="D110" s="229" t="s">
        <v>183</v>
      </c>
      <c r="E110" s="248" t="s">
        <v>19</v>
      </c>
      <c r="F110" s="249" t="s">
        <v>6248</v>
      </c>
      <c r="G110" s="247"/>
      <c r="H110" s="250">
        <v>3.1019999999999999</v>
      </c>
      <c r="I110" s="251"/>
      <c r="J110" s="247"/>
      <c r="K110" s="247"/>
      <c r="L110" s="252"/>
      <c r="M110" s="253"/>
      <c r="N110" s="254"/>
      <c r="O110" s="254"/>
      <c r="P110" s="254"/>
      <c r="Q110" s="254"/>
      <c r="R110" s="254"/>
      <c r="S110" s="254"/>
      <c r="T110" s="255"/>
      <c r="U110" s="14"/>
      <c r="V110" s="14"/>
      <c r="W110" s="14"/>
      <c r="X110" s="14"/>
      <c r="Y110" s="14"/>
      <c r="Z110" s="14"/>
      <c r="AA110" s="14"/>
      <c r="AB110" s="14"/>
      <c r="AC110" s="14"/>
      <c r="AD110" s="14"/>
      <c r="AE110" s="14"/>
      <c r="AT110" s="256" t="s">
        <v>183</v>
      </c>
      <c r="AU110" s="256" t="s">
        <v>84</v>
      </c>
      <c r="AV110" s="14" t="s">
        <v>84</v>
      </c>
      <c r="AW110" s="14" t="s">
        <v>37</v>
      </c>
      <c r="AX110" s="14" t="s">
        <v>75</v>
      </c>
      <c r="AY110" s="256" t="s">
        <v>170</v>
      </c>
    </row>
    <row r="111" s="14" customFormat="1">
      <c r="A111" s="14"/>
      <c r="B111" s="246"/>
      <c r="C111" s="247"/>
      <c r="D111" s="229" t="s">
        <v>183</v>
      </c>
      <c r="E111" s="248" t="s">
        <v>19</v>
      </c>
      <c r="F111" s="249" t="s">
        <v>6249</v>
      </c>
      <c r="G111" s="247"/>
      <c r="H111" s="250">
        <v>-2.6110000000000002</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183</v>
      </c>
      <c r="AU111" s="256" t="s">
        <v>84</v>
      </c>
      <c r="AV111" s="14" t="s">
        <v>84</v>
      </c>
      <c r="AW111" s="14" t="s">
        <v>37</v>
      </c>
      <c r="AX111" s="14" t="s">
        <v>75</v>
      </c>
      <c r="AY111" s="256" t="s">
        <v>170</v>
      </c>
    </row>
    <row r="112" s="15" customFormat="1">
      <c r="A112" s="15"/>
      <c r="B112" s="257"/>
      <c r="C112" s="258"/>
      <c r="D112" s="229" t="s">
        <v>183</v>
      </c>
      <c r="E112" s="259" t="s">
        <v>19</v>
      </c>
      <c r="F112" s="260" t="s">
        <v>186</v>
      </c>
      <c r="G112" s="258"/>
      <c r="H112" s="261">
        <v>0.49099999999999966</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183</v>
      </c>
      <c r="AU112" s="267" t="s">
        <v>84</v>
      </c>
      <c r="AV112" s="15" t="s">
        <v>177</v>
      </c>
      <c r="AW112" s="15" t="s">
        <v>37</v>
      </c>
      <c r="AX112" s="15" t="s">
        <v>82</v>
      </c>
      <c r="AY112" s="267" t="s">
        <v>170</v>
      </c>
    </row>
    <row r="113" s="2" customFormat="1" ht="24.15" customHeight="1">
      <c r="A113" s="41"/>
      <c r="B113" s="42"/>
      <c r="C113" s="216" t="s">
        <v>177</v>
      </c>
      <c r="D113" s="216" t="s">
        <v>172</v>
      </c>
      <c r="E113" s="217" t="s">
        <v>245</v>
      </c>
      <c r="F113" s="218" t="s">
        <v>246</v>
      </c>
      <c r="G113" s="219" t="s">
        <v>219</v>
      </c>
      <c r="H113" s="220">
        <v>4.9100000000000001</v>
      </c>
      <c r="I113" s="221"/>
      <c r="J113" s="222">
        <f>ROUND(I113*H113,2)</f>
        <v>0</v>
      </c>
      <c r="K113" s="218" t="s">
        <v>176</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84</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6250</v>
      </c>
    </row>
    <row r="114" s="2" customFormat="1">
      <c r="A114" s="41"/>
      <c r="B114" s="42"/>
      <c r="C114" s="43"/>
      <c r="D114" s="229" t="s">
        <v>179</v>
      </c>
      <c r="E114" s="43"/>
      <c r="F114" s="230" t="s">
        <v>248</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179</v>
      </c>
      <c r="AU114" s="20" t="s">
        <v>84</v>
      </c>
    </row>
    <row r="115" s="2" customFormat="1">
      <c r="A115" s="41"/>
      <c r="B115" s="42"/>
      <c r="C115" s="43"/>
      <c r="D115" s="234" t="s">
        <v>181</v>
      </c>
      <c r="E115" s="43"/>
      <c r="F115" s="235" t="s">
        <v>249</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181</v>
      </c>
      <c r="AU115" s="20" t="s">
        <v>84</v>
      </c>
    </row>
    <row r="116" s="14" customFormat="1">
      <c r="A116" s="14"/>
      <c r="B116" s="246"/>
      <c r="C116" s="247"/>
      <c r="D116" s="229" t="s">
        <v>183</v>
      </c>
      <c r="E116" s="247"/>
      <c r="F116" s="249" t="s">
        <v>6251</v>
      </c>
      <c r="G116" s="247"/>
      <c r="H116" s="250">
        <v>4.9100000000000001</v>
      </c>
      <c r="I116" s="251"/>
      <c r="J116" s="247"/>
      <c r="K116" s="247"/>
      <c r="L116" s="252"/>
      <c r="M116" s="253"/>
      <c r="N116" s="254"/>
      <c r="O116" s="254"/>
      <c r="P116" s="254"/>
      <c r="Q116" s="254"/>
      <c r="R116" s="254"/>
      <c r="S116" s="254"/>
      <c r="T116" s="255"/>
      <c r="U116" s="14"/>
      <c r="V116" s="14"/>
      <c r="W116" s="14"/>
      <c r="X116" s="14"/>
      <c r="Y116" s="14"/>
      <c r="Z116" s="14"/>
      <c r="AA116" s="14"/>
      <c r="AB116" s="14"/>
      <c r="AC116" s="14"/>
      <c r="AD116" s="14"/>
      <c r="AE116" s="14"/>
      <c r="AT116" s="256" t="s">
        <v>183</v>
      </c>
      <c r="AU116" s="256" t="s">
        <v>84</v>
      </c>
      <c r="AV116" s="14" t="s">
        <v>84</v>
      </c>
      <c r="AW116" s="14" t="s">
        <v>4</v>
      </c>
      <c r="AX116" s="14" t="s">
        <v>82</v>
      </c>
      <c r="AY116" s="256" t="s">
        <v>170</v>
      </c>
    </row>
    <row r="117" s="2" customFormat="1" ht="16.5" customHeight="1">
      <c r="A117" s="41"/>
      <c r="B117" s="42"/>
      <c r="C117" s="216" t="s">
        <v>209</v>
      </c>
      <c r="D117" s="216" t="s">
        <v>172</v>
      </c>
      <c r="E117" s="217" t="s">
        <v>254</v>
      </c>
      <c r="F117" s="218" t="s">
        <v>255</v>
      </c>
      <c r="G117" s="219" t="s">
        <v>256</v>
      </c>
      <c r="H117" s="220">
        <v>0.78600000000000003</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6252</v>
      </c>
    </row>
    <row r="118" s="2" customFormat="1">
      <c r="A118" s="41"/>
      <c r="B118" s="42"/>
      <c r="C118" s="43"/>
      <c r="D118" s="229" t="s">
        <v>179</v>
      </c>
      <c r="E118" s="43"/>
      <c r="F118" s="230" t="s">
        <v>258</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4" t="s">
        <v>181</v>
      </c>
      <c r="E119" s="43"/>
      <c r="F119" s="235" t="s">
        <v>259</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181</v>
      </c>
      <c r="AU119" s="20" t="s">
        <v>84</v>
      </c>
    </row>
    <row r="120" s="14" customFormat="1">
      <c r="A120" s="14"/>
      <c r="B120" s="246"/>
      <c r="C120" s="247"/>
      <c r="D120" s="229" t="s">
        <v>183</v>
      </c>
      <c r="E120" s="248" t="s">
        <v>19</v>
      </c>
      <c r="F120" s="249" t="s">
        <v>6253</v>
      </c>
      <c r="G120" s="247"/>
      <c r="H120" s="250">
        <v>0.78600000000000003</v>
      </c>
      <c r="I120" s="251"/>
      <c r="J120" s="247"/>
      <c r="K120" s="247"/>
      <c r="L120" s="252"/>
      <c r="M120" s="253"/>
      <c r="N120" s="254"/>
      <c r="O120" s="254"/>
      <c r="P120" s="254"/>
      <c r="Q120" s="254"/>
      <c r="R120" s="254"/>
      <c r="S120" s="254"/>
      <c r="T120" s="255"/>
      <c r="U120" s="14"/>
      <c r="V120" s="14"/>
      <c r="W120" s="14"/>
      <c r="X120" s="14"/>
      <c r="Y120" s="14"/>
      <c r="Z120" s="14"/>
      <c r="AA120" s="14"/>
      <c r="AB120" s="14"/>
      <c r="AC120" s="14"/>
      <c r="AD120" s="14"/>
      <c r="AE120" s="14"/>
      <c r="AT120" s="256" t="s">
        <v>183</v>
      </c>
      <c r="AU120" s="256" t="s">
        <v>84</v>
      </c>
      <c r="AV120" s="14" t="s">
        <v>84</v>
      </c>
      <c r="AW120" s="14" t="s">
        <v>37</v>
      </c>
      <c r="AX120" s="14" t="s">
        <v>82</v>
      </c>
      <c r="AY120" s="256" t="s">
        <v>170</v>
      </c>
    </row>
    <row r="121" s="2" customFormat="1" ht="16.5" customHeight="1">
      <c r="A121" s="41"/>
      <c r="B121" s="42"/>
      <c r="C121" s="216" t="s">
        <v>216</v>
      </c>
      <c r="D121" s="216" t="s">
        <v>172</v>
      </c>
      <c r="E121" s="217" t="s">
        <v>590</v>
      </c>
      <c r="F121" s="218" t="s">
        <v>591</v>
      </c>
      <c r="G121" s="219" t="s">
        <v>219</v>
      </c>
      <c r="H121" s="220">
        <v>2.6110000000000002</v>
      </c>
      <c r="I121" s="221"/>
      <c r="J121" s="222">
        <f>ROUND(I121*H121,2)</f>
        <v>0</v>
      </c>
      <c r="K121" s="218" t="s">
        <v>176</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6254</v>
      </c>
    </row>
    <row r="122" s="2" customFormat="1">
      <c r="A122" s="41"/>
      <c r="B122" s="42"/>
      <c r="C122" s="43"/>
      <c r="D122" s="229" t="s">
        <v>179</v>
      </c>
      <c r="E122" s="43"/>
      <c r="F122" s="230" t="s">
        <v>593</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179</v>
      </c>
      <c r="AU122" s="20" t="s">
        <v>84</v>
      </c>
    </row>
    <row r="123" s="2" customFormat="1">
      <c r="A123" s="41"/>
      <c r="B123" s="42"/>
      <c r="C123" s="43"/>
      <c r="D123" s="234" t="s">
        <v>181</v>
      </c>
      <c r="E123" s="43"/>
      <c r="F123" s="235" t="s">
        <v>594</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181</v>
      </c>
      <c r="AU123" s="20" t="s">
        <v>84</v>
      </c>
    </row>
    <row r="124" s="14" customFormat="1">
      <c r="A124" s="14"/>
      <c r="B124" s="246"/>
      <c r="C124" s="247"/>
      <c r="D124" s="229" t="s">
        <v>183</v>
      </c>
      <c r="E124" s="248" t="s">
        <v>19</v>
      </c>
      <c r="F124" s="249" t="s">
        <v>6255</v>
      </c>
      <c r="G124" s="247"/>
      <c r="H124" s="250">
        <v>0.21099999999999999</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183</v>
      </c>
      <c r="AU124" s="256" t="s">
        <v>84</v>
      </c>
      <c r="AV124" s="14" t="s">
        <v>84</v>
      </c>
      <c r="AW124" s="14" t="s">
        <v>37</v>
      </c>
      <c r="AX124" s="14" t="s">
        <v>75</v>
      </c>
      <c r="AY124" s="256" t="s">
        <v>170</v>
      </c>
    </row>
    <row r="125" s="14" customFormat="1">
      <c r="A125" s="14"/>
      <c r="B125" s="246"/>
      <c r="C125" s="247"/>
      <c r="D125" s="229" t="s">
        <v>183</v>
      </c>
      <c r="E125" s="248" t="s">
        <v>19</v>
      </c>
      <c r="F125" s="249" t="s">
        <v>6256</v>
      </c>
      <c r="G125" s="247"/>
      <c r="H125" s="250">
        <v>2.3999999999999999</v>
      </c>
      <c r="I125" s="251"/>
      <c r="J125" s="247"/>
      <c r="K125" s="247"/>
      <c r="L125" s="252"/>
      <c r="M125" s="253"/>
      <c r="N125" s="254"/>
      <c r="O125" s="254"/>
      <c r="P125" s="254"/>
      <c r="Q125" s="254"/>
      <c r="R125" s="254"/>
      <c r="S125" s="254"/>
      <c r="T125" s="255"/>
      <c r="U125" s="14"/>
      <c r="V125" s="14"/>
      <c r="W125" s="14"/>
      <c r="X125" s="14"/>
      <c r="Y125" s="14"/>
      <c r="Z125" s="14"/>
      <c r="AA125" s="14"/>
      <c r="AB125" s="14"/>
      <c r="AC125" s="14"/>
      <c r="AD125" s="14"/>
      <c r="AE125" s="14"/>
      <c r="AT125" s="256" t="s">
        <v>183</v>
      </c>
      <c r="AU125" s="256" t="s">
        <v>84</v>
      </c>
      <c r="AV125" s="14" t="s">
        <v>84</v>
      </c>
      <c r="AW125" s="14" t="s">
        <v>37</v>
      </c>
      <c r="AX125" s="14" t="s">
        <v>75</v>
      </c>
      <c r="AY125" s="256" t="s">
        <v>170</v>
      </c>
    </row>
    <row r="126" s="15" customFormat="1">
      <c r="A126" s="15"/>
      <c r="B126" s="257"/>
      <c r="C126" s="258"/>
      <c r="D126" s="229" t="s">
        <v>183</v>
      </c>
      <c r="E126" s="259" t="s">
        <v>19</v>
      </c>
      <c r="F126" s="260" t="s">
        <v>186</v>
      </c>
      <c r="G126" s="258"/>
      <c r="H126" s="261">
        <v>2.6109999999999998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183</v>
      </c>
      <c r="AU126" s="267" t="s">
        <v>84</v>
      </c>
      <c r="AV126" s="15" t="s">
        <v>177</v>
      </c>
      <c r="AW126" s="15" t="s">
        <v>37</v>
      </c>
      <c r="AX126" s="15" t="s">
        <v>82</v>
      </c>
      <c r="AY126" s="267" t="s">
        <v>170</v>
      </c>
    </row>
    <row r="127" s="12" customFormat="1" ht="22.8" customHeight="1">
      <c r="A127" s="12"/>
      <c r="B127" s="200"/>
      <c r="C127" s="201"/>
      <c r="D127" s="202" t="s">
        <v>74</v>
      </c>
      <c r="E127" s="214" t="s">
        <v>84</v>
      </c>
      <c r="F127" s="214" t="s">
        <v>620</v>
      </c>
      <c r="G127" s="201"/>
      <c r="H127" s="201"/>
      <c r="I127" s="204"/>
      <c r="J127" s="215">
        <f>BK127</f>
        <v>0</v>
      </c>
      <c r="K127" s="201"/>
      <c r="L127" s="206"/>
      <c r="M127" s="207"/>
      <c r="N127" s="208"/>
      <c r="O127" s="208"/>
      <c r="P127" s="209">
        <f>SUM(P128:P144)</f>
        <v>0</v>
      </c>
      <c r="Q127" s="208"/>
      <c r="R127" s="209">
        <f>SUM(R128:R144)</f>
        <v>6.4623645199999995</v>
      </c>
      <c r="S127" s="208"/>
      <c r="T127" s="210">
        <f>SUM(T128:T144)</f>
        <v>0</v>
      </c>
      <c r="U127" s="12"/>
      <c r="V127" s="12"/>
      <c r="W127" s="12"/>
      <c r="X127" s="12"/>
      <c r="Y127" s="12"/>
      <c r="Z127" s="12"/>
      <c r="AA127" s="12"/>
      <c r="AB127" s="12"/>
      <c r="AC127" s="12"/>
      <c r="AD127" s="12"/>
      <c r="AE127" s="12"/>
      <c r="AR127" s="211" t="s">
        <v>82</v>
      </c>
      <c r="AT127" s="212" t="s">
        <v>74</v>
      </c>
      <c r="AU127" s="212" t="s">
        <v>82</v>
      </c>
      <c r="AY127" s="211" t="s">
        <v>170</v>
      </c>
      <c r="BK127" s="213">
        <f>SUM(BK128:BK144)</f>
        <v>0</v>
      </c>
    </row>
    <row r="128" s="2" customFormat="1" ht="16.5" customHeight="1">
      <c r="A128" s="41"/>
      <c r="B128" s="42"/>
      <c r="C128" s="216" t="s">
        <v>227</v>
      </c>
      <c r="D128" s="216" t="s">
        <v>172</v>
      </c>
      <c r="E128" s="217" t="s">
        <v>6257</v>
      </c>
      <c r="F128" s="218" t="s">
        <v>6258</v>
      </c>
      <c r="G128" s="219" t="s">
        <v>219</v>
      </c>
      <c r="H128" s="220">
        <v>2.806</v>
      </c>
      <c r="I128" s="221"/>
      <c r="J128" s="222">
        <f>ROUND(I128*H128,2)</f>
        <v>0</v>
      </c>
      <c r="K128" s="218" t="s">
        <v>176</v>
      </c>
      <c r="L128" s="47"/>
      <c r="M128" s="223" t="s">
        <v>19</v>
      </c>
      <c r="N128" s="224" t="s">
        <v>46</v>
      </c>
      <c r="O128" s="87"/>
      <c r="P128" s="225">
        <f>O128*H128</f>
        <v>0</v>
      </c>
      <c r="Q128" s="225">
        <v>2.3010199999999998</v>
      </c>
      <c r="R128" s="225">
        <f>Q128*H128</f>
        <v>6.4566621199999998</v>
      </c>
      <c r="S128" s="225">
        <v>0</v>
      </c>
      <c r="T128" s="226">
        <f>S128*H128</f>
        <v>0</v>
      </c>
      <c r="U128" s="41"/>
      <c r="V128" s="41"/>
      <c r="W128" s="41"/>
      <c r="X128" s="41"/>
      <c r="Y128" s="41"/>
      <c r="Z128" s="41"/>
      <c r="AA128" s="41"/>
      <c r="AB128" s="41"/>
      <c r="AC128" s="41"/>
      <c r="AD128" s="41"/>
      <c r="AE128" s="41"/>
      <c r="AR128" s="227" t="s">
        <v>177</v>
      </c>
      <c r="AT128" s="227" t="s">
        <v>172</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177</v>
      </c>
      <c r="BM128" s="227" t="s">
        <v>6259</v>
      </c>
    </row>
    <row r="129" s="2" customFormat="1">
      <c r="A129" s="41"/>
      <c r="B129" s="42"/>
      <c r="C129" s="43"/>
      <c r="D129" s="229" t="s">
        <v>179</v>
      </c>
      <c r="E129" s="43"/>
      <c r="F129" s="230" t="s">
        <v>6260</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179</v>
      </c>
      <c r="AU129" s="20" t="s">
        <v>84</v>
      </c>
    </row>
    <row r="130" s="2" customFormat="1">
      <c r="A130" s="41"/>
      <c r="B130" s="42"/>
      <c r="C130" s="43"/>
      <c r="D130" s="234" t="s">
        <v>181</v>
      </c>
      <c r="E130" s="43"/>
      <c r="F130" s="235" t="s">
        <v>6261</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181</v>
      </c>
      <c r="AU130" s="20" t="s">
        <v>84</v>
      </c>
    </row>
    <row r="131" s="13" customFormat="1">
      <c r="A131" s="13"/>
      <c r="B131" s="236"/>
      <c r="C131" s="237"/>
      <c r="D131" s="229" t="s">
        <v>183</v>
      </c>
      <c r="E131" s="238" t="s">
        <v>19</v>
      </c>
      <c r="F131" s="239" t="s">
        <v>6262</v>
      </c>
      <c r="G131" s="237"/>
      <c r="H131" s="238" t="s">
        <v>19</v>
      </c>
      <c r="I131" s="240"/>
      <c r="J131" s="237"/>
      <c r="K131" s="237"/>
      <c r="L131" s="241"/>
      <c r="M131" s="242"/>
      <c r="N131" s="243"/>
      <c r="O131" s="243"/>
      <c r="P131" s="243"/>
      <c r="Q131" s="243"/>
      <c r="R131" s="243"/>
      <c r="S131" s="243"/>
      <c r="T131" s="244"/>
      <c r="U131" s="13"/>
      <c r="V131" s="13"/>
      <c r="W131" s="13"/>
      <c r="X131" s="13"/>
      <c r="Y131" s="13"/>
      <c r="Z131" s="13"/>
      <c r="AA131" s="13"/>
      <c r="AB131" s="13"/>
      <c r="AC131" s="13"/>
      <c r="AD131" s="13"/>
      <c r="AE131" s="13"/>
      <c r="AT131" s="245" t="s">
        <v>183</v>
      </c>
      <c r="AU131" s="245" t="s">
        <v>84</v>
      </c>
      <c r="AV131" s="13" t="s">
        <v>82</v>
      </c>
      <c r="AW131" s="13" t="s">
        <v>37</v>
      </c>
      <c r="AX131" s="13" t="s">
        <v>75</v>
      </c>
      <c r="AY131" s="245" t="s">
        <v>170</v>
      </c>
    </row>
    <row r="132" s="14" customFormat="1">
      <c r="A132" s="14"/>
      <c r="B132" s="246"/>
      <c r="C132" s="247"/>
      <c r="D132" s="229" t="s">
        <v>183</v>
      </c>
      <c r="E132" s="248" t="s">
        <v>19</v>
      </c>
      <c r="F132" s="249" t="s">
        <v>6263</v>
      </c>
      <c r="G132" s="247"/>
      <c r="H132" s="250">
        <v>0.32400000000000001</v>
      </c>
      <c r="I132" s="251"/>
      <c r="J132" s="247"/>
      <c r="K132" s="247"/>
      <c r="L132" s="252"/>
      <c r="M132" s="253"/>
      <c r="N132" s="254"/>
      <c r="O132" s="254"/>
      <c r="P132" s="254"/>
      <c r="Q132" s="254"/>
      <c r="R132" s="254"/>
      <c r="S132" s="254"/>
      <c r="T132" s="255"/>
      <c r="U132" s="14"/>
      <c r="V132" s="14"/>
      <c r="W132" s="14"/>
      <c r="X132" s="14"/>
      <c r="Y132" s="14"/>
      <c r="Z132" s="14"/>
      <c r="AA132" s="14"/>
      <c r="AB132" s="14"/>
      <c r="AC132" s="14"/>
      <c r="AD132" s="14"/>
      <c r="AE132" s="14"/>
      <c r="AT132" s="256" t="s">
        <v>183</v>
      </c>
      <c r="AU132" s="256" t="s">
        <v>84</v>
      </c>
      <c r="AV132" s="14" t="s">
        <v>84</v>
      </c>
      <c r="AW132" s="14" t="s">
        <v>37</v>
      </c>
      <c r="AX132" s="14" t="s">
        <v>75</v>
      </c>
      <c r="AY132" s="256" t="s">
        <v>170</v>
      </c>
    </row>
    <row r="133" s="14" customFormat="1">
      <c r="A133" s="14"/>
      <c r="B133" s="246"/>
      <c r="C133" s="247"/>
      <c r="D133" s="229" t="s">
        <v>183</v>
      </c>
      <c r="E133" s="248" t="s">
        <v>19</v>
      </c>
      <c r="F133" s="249" t="s">
        <v>6239</v>
      </c>
      <c r="G133" s="247"/>
      <c r="H133" s="250">
        <v>2.3999999999999999</v>
      </c>
      <c r="I133" s="251"/>
      <c r="J133" s="247"/>
      <c r="K133" s="247"/>
      <c r="L133" s="252"/>
      <c r="M133" s="253"/>
      <c r="N133" s="254"/>
      <c r="O133" s="254"/>
      <c r="P133" s="254"/>
      <c r="Q133" s="254"/>
      <c r="R133" s="254"/>
      <c r="S133" s="254"/>
      <c r="T133" s="255"/>
      <c r="U133" s="14"/>
      <c r="V133" s="14"/>
      <c r="W133" s="14"/>
      <c r="X133" s="14"/>
      <c r="Y133" s="14"/>
      <c r="Z133" s="14"/>
      <c r="AA133" s="14"/>
      <c r="AB133" s="14"/>
      <c r="AC133" s="14"/>
      <c r="AD133" s="14"/>
      <c r="AE133" s="14"/>
      <c r="AT133" s="256" t="s">
        <v>183</v>
      </c>
      <c r="AU133" s="256" t="s">
        <v>84</v>
      </c>
      <c r="AV133" s="14" t="s">
        <v>84</v>
      </c>
      <c r="AW133" s="14" t="s">
        <v>37</v>
      </c>
      <c r="AX133" s="14" t="s">
        <v>75</v>
      </c>
      <c r="AY133" s="256" t="s">
        <v>170</v>
      </c>
    </row>
    <row r="134" s="15" customFormat="1">
      <c r="A134" s="15"/>
      <c r="B134" s="257"/>
      <c r="C134" s="258"/>
      <c r="D134" s="229" t="s">
        <v>183</v>
      </c>
      <c r="E134" s="259" t="s">
        <v>19</v>
      </c>
      <c r="F134" s="260" t="s">
        <v>186</v>
      </c>
      <c r="G134" s="258"/>
      <c r="H134" s="261">
        <v>2.7239999999999998</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183</v>
      </c>
      <c r="AU134" s="267" t="s">
        <v>84</v>
      </c>
      <c r="AV134" s="15" t="s">
        <v>177</v>
      </c>
      <c r="AW134" s="15" t="s">
        <v>37</v>
      </c>
      <c r="AX134" s="15" t="s">
        <v>82</v>
      </c>
      <c r="AY134" s="267" t="s">
        <v>170</v>
      </c>
    </row>
    <row r="135" s="14" customFormat="1">
      <c r="A135" s="14"/>
      <c r="B135" s="246"/>
      <c r="C135" s="247"/>
      <c r="D135" s="229" t="s">
        <v>183</v>
      </c>
      <c r="E135" s="247"/>
      <c r="F135" s="249" t="s">
        <v>6264</v>
      </c>
      <c r="G135" s="247"/>
      <c r="H135" s="250">
        <v>2.806</v>
      </c>
      <c r="I135" s="251"/>
      <c r="J135" s="247"/>
      <c r="K135" s="247"/>
      <c r="L135" s="252"/>
      <c r="M135" s="253"/>
      <c r="N135" s="254"/>
      <c r="O135" s="254"/>
      <c r="P135" s="254"/>
      <c r="Q135" s="254"/>
      <c r="R135" s="254"/>
      <c r="S135" s="254"/>
      <c r="T135" s="255"/>
      <c r="U135" s="14"/>
      <c r="V135" s="14"/>
      <c r="W135" s="14"/>
      <c r="X135" s="14"/>
      <c r="Y135" s="14"/>
      <c r="Z135" s="14"/>
      <c r="AA135" s="14"/>
      <c r="AB135" s="14"/>
      <c r="AC135" s="14"/>
      <c r="AD135" s="14"/>
      <c r="AE135" s="14"/>
      <c r="AT135" s="256" t="s">
        <v>183</v>
      </c>
      <c r="AU135" s="256" t="s">
        <v>84</v>
      </c>
      <c r="AV135" s="14" t="s">
        <v>84</v>
      </c>
      <c r="AW135" s="14" t="s">
        <v>4</v>
      </c>
      <c r="AX135" s="14" t="s">
        <v>82</v>
      </c>
      <c r="AY135" s="256" t="s">
        <v>170</v>
      </c>
    </row>
    <row r="136" s="2" customFormat="1" ht="16.5" customHeight="1">
      <c r="A136" s="41"/>
      <c r="B136" s="42"/>
      <c r="C136" s="216" t="s">
        <v>234</v>
      </c>
      <c r="D136" s="216" t="s">
        <v>172</v>
      </c>
      <c r="E136" s="217" t="s">
        <v>6265</v>
      </c>
      <c r="F136" s="218" t="s">
        <v>6266</v>
      </c>
      <c r="G136" s="219" t="s">
        <v>175</v>
      </c>
      <c r="H136" s="220">
        <v>2.1600000000000001</v>
      </c>
      <c r="I136" s="221"/>
      <c r="J136" s="222">
        <f>ROUND(I136*H136,2)</f>
        <v>0</v>
      </c>
      <c r="K136" s="218" t="s">
        <v>176</v>
      </c>
      <c r="L136" s="47"/>
      <c r="M136" s="223" t="s">
        <v>19</v>
      </c>
      <c r="N136" s="224" t="s">
        <v>46</v>
      </c>
      <c r="O136" s="87"/>
      <c r="P136" s="225">
        <f>O136*H136</f>
        <v>0</v>
      </c>
      <c r="Q136" s="225">
        <v>0.00264</v>
      </c>
      <c r="R136" s="225">
        <f>Q136*H136</f>
        <v>0.0057024000000000007</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6267</v>
      </c>
    </row>
    <row r="137" s="2" customFormat="1">
      <c r="A137" s="41"/>
      <c r="B137" s="42"/>
      <c r="C137" s="43"/>
      <c r="D137" s="229" t="s">
        <v>179</v>
      </c>
      <c r="E137" s="43"/>
      <c r="F137" s="230" t="s">
        <v>6268</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2" customFormat="1">
      <c r="A138" s="41"/>
      <c r="B138" s="42"/>
      <c r="C138" s="43"/>
      <c r="D138" s="234" t="s">
        <v>181</v>
      </c>
      <c r="E138" s="43"/>
      <c r="F138" s="235" t="s">
        <v>6269</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181</v>
      </c>
      <c r="AU138" s="20" t="s">
        <v>84</v>
      </c>
    </row>
    <row r="139" s="13" customFormat="1">
      <c r="A139" s="13"/>
      <c r="B139" s="236"/>
      <c r="C139" s="237"/>
      <c r="D139" s="229" t="s">
        <v>183</v>
      </c>
      <c r="E139" s="238" t="s">
        <v>19</v>
      </c>
      <c r="F139" s="239" t="s">
        <v>6262</v>
      </c>
      <c r="G139" s="237"/>
      <c r="H139" s="238" t="s">
        <v>19</v>
      </c>
      <c r="I139" s="240"/>
      <c r="J139" s="237"/>
      <c r="K139" s="237"/>
      <c r="L139" s="241"/>
      <c r="M139" s="242"/>
      <c r="N139" s="243"/>
      <c r="O139" s="243"/>
      <c r="P139" s="243"/>
      <c r="Q139" s="243"/>
      <c r="R139" s="243"/>
      <c r="S139" s="243"/>
      <c r="T139" s="244"/>
      <c r="U139" s="13"/>
      <c r="V139" s="13"/>
      <c r="W139" s="13"/>
      <c r="X139" s="13"/>
      <c r="Y139" s="13"/>
      <c r="Z139" s="13"/>
      <c r="AA139" s="13"/>
      <c r="AB139" s="13"/>
      <c r="AC139" s="13"/>
      <c r="AD139" s="13"/>
      <c r="AE139" s="13"/>
      <c r="AT139" s="245" t="s">
        <v>183</v>
      </c>
      <c r="AU139" s="245" t="s">
        <v>84</v>
      </c>
      <c r="AV139" s="13" t="s">
        <v>82</v>
      </c>
      <c r="AW139" s="13" t="s">
        <v>37</v>
      </c>
      <c r="AX139" s="13" t="s">
        <v>75</v>
      </c>
      <c r="AY139" s="245" t="s">
        <v>170</v>
      </c>
    </row>
    <row r="140" s="14" customFormat="1">
      <c r="A140" s="14"/>
      <c r="B140" s="246"/>
      <c r="C140" s="247"/>
      <c r="D140" s="229" t="s">
        <v>183</v>
      </c>
      <c r="E140" s="248" t="s">
        <v>19</v>
      </c>
      <c r="F140" s="249" t="s">
        <v>6270</v>
      </c>
      <c r="G140" s="247"/>
      <c r="H140" s="250">
        <v>2.1600000000000001</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183</v>
      </c>
      <c r="AU140" s="256" t="s">
        <v>84</v>
      </c>
      <c r="AV140" s="14" t="s">
        <v>84</v>
      </c>
      <c r="AW140" s="14" t="s">
        <v>37</v>
      </c>
      <c r="AX140" s="14" t="s">
        <v>75</v>
      </c>
      <c r="AY140" s="256" t="s">
        <v>170</v>
      </c>
    </row>
    <row r="141" s="15" customFormat="1">
      <c r="A141" s="15"/>
      <c r="B141" s="257"/>
      <c r="C141" s="258"/>
      <c r="D141" s="229" t="s">
        <v>183</v>
      </c>
      <c r="E141" s="259" t="s">
        <v>19</v>
      </c>
      <c r="F141" s="260" t="s">
        <v>186</v>
      </c>
      <c r="G141" s="258"/>
      <c r="H141" s="261">
        <v>2.1600000000000001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183</v>
      </c>
      <c r="AU141" s="267" t="s">
        <v>84</v>
      </c>
      <c r="AV141" s="15" t="s">
        <v>177</v>
      </c>
      <c r="AW141" s="15" t="s">
        <v>37</v>
      </c>
      <c r="AX141" s="15" t="s">
        <v>82</v>
      </c>
      <c r="AY141" s="267" t="s">
        <v>170</v>
      </c>
    </row>
    <row r="142" s="2" customFormat="1" ht="16.5" customHeight="1">
      <c r="A142" s="41"/>
      <c r="B142" s="42"/>
      <c r="C142" s="216" t="s">
        <v>244</v>
      </c>
      <c r="D142" s="216" t="s">
        <v>172</v>
      </c>
      <c r="E142" s="217" t="s">
        <v>6271</v>
      </c>
      <c r="F142" s="218" t="s">
        <v>6272</v>
      </c>
      <c r="G142" s="219" t="s">
        <v>175</v>
      </c>
      <c r="H142" s="220">
        <v>2.1600000000000001</v>
      </c>
      <c r="I142" s="221"/>
      <c r="J142" s="222">
        <f>ROUND(I142*H142,2)</f>
        <v>0</v>
      </c>
      <c r="K142" s="218" t="s">
        <v>176</v>
      </c>
      <c r="L142" s="47"/>
      <c r="M142" s="223" t="s">
        <v>19</v>
      </c>
      <c r="N142" s="224"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177</v>
      </c>
      <c r="AT142" s="227" t="s">
        <v>172</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6273</v>
      </c>
    </row>
    <row r="143" s="2" customFormat="1">
      <c r="A143" s="41"/>
      <c r="B143" s="42"/>
      <c r="C143" s="43"/>
      <c r="D143" s="229" t="s">
        <v>179</v>
      </c>
      <c r="E143" s="43"/>
      <c r="F143" s="230" t="s">
        <v>6274</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179</v>
      </c>
      <c r="AU143" s="20" t="s">
        <v>84</v>
      </c>
    </row>
    <row r="144" s="2" customFormat="1">
      <c r="A144" s="41"/>
      <c r="B144" s="42"/>
      <c r="C144" s="43"/>
      <c r="D144" s="234" t="s">
        <v>181</v>
      </c>
      <c r="E144" s="43"/>
      <c r="F144" s="235" t="s">
        <v>6275</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181</v>
      </c>
      <c r="AU144" s="20" t="s">
        <v>84</v>
      </c>
    </row>
    <row r="145" s="12" customFormat="1" ht="22.8" customHeight="1">
      <c r="A145" s="12"/>
      <c r="B145" s="200"/>
      <c r="C145" s="201"/>
      <c r="D145" s="202" t="s">
        <v>74</v>
      </c>
      <c r="E145" s="214" t="s">
        <v>95</v>
      </c>
      <c r="F145" s="214" t="s">
        <v>753</v>
      </c>
      <c r="G145" s="201"/>
      <c r="H145" s="201"/>
      <c r="I145" s="204"/>
      <c r="J145" s="215">
        <f>BK145</f>
        <v>0</v>
      </c>
      <c r="K145" s="201"/>
      <c r="L145" s="206"/>
      <c r="M145" s="207"/>
      <c r="N145" s="208"/>
      <c r="O145" s="208"/>
      <c r="P145" s="209">
        <f>SUM(P146:P178)</f>
        <v>0</v>
      </c>
      <c r="Q145" s="208"/>
      <c r="R145" s="209">
        <f>SUM(R146:R178)</f>
        <v>12.437712000000001</v>
      </c>
      <c r="S145" s="208"/>
      <c r="T145" s="210">
        <f>SUM(T146:T178)</f>
        <v>0</v>
      </c>
      <c r="U145" s="12"/>
      <c r="V145" s="12"/>
      <c r="W145" s="12"/>
      <c r="X145" s="12"/>
      <c r="Y145" s="12"/>
      <c r="Z145" s="12"/>
      <c r="AA145" s="12"/>
      <c r="AB145" s="12"/>
      <c r="AC145" s="12"/>
      <c r="AD145" s="12"/>
      <c r="AE145" s="12"/>
      <c r="AR145" s="211" t="s">
        <v>82</v>
      </c>
      <c r="AT145" s="212" t="s">
        <v>74</v>
      </c>
      <c r="AU145" s="212" t="s">
        <v>82</v>
      </c>
      <c r="AY145" s="211" t="s">
        <v>170</v>
      </c>
      <c r="BK145" s="213">
        <f>SUM(BK146:BK178)</f>
        <v>0</v>
      </c>
    </row>
    <row r="146" s="2" customFormat="1" ht="16.5" customHeight="1">
      <c r="A146" s="41"/>
      <c r="B146" s="42"/>
      <c r="C146" s="216" t="s">
        <v>253</v>
      </c>
      <c r="D146" s="216" t="s">
        <v>172</v>
      </c>
      <c r="E146" s="217" t="s">
        <v>6276</v>
      </c>
      <c r="F146" s="218" t="s">
        <v>6277</v>
      </c>
      <c r="G146" s="219" t="s">
        <v>219</v>
      </c>
      <c r="H146" s="220">
        <v>3.915</v>
      </c>
      <c r="I146" s="221"/>
      <c r="J146" s="222">
        <f>ROUND(I146*H146,2)</f>
        <v>0</v>
      </c>
      <c r="K146" s="218" t="s">
        <v>176</v>
      </c>
      <c r="L146" s="47"/>
      <c r="M146" s="223" t="s">
        <v>19</v>
      </c>
      <c r="N146" s="224" t="s">
        <v>46</v>
      </c>
      <c r="O146" s="87"/>
      <c r="P146" s="225">
        <f>O146*H146</f>
        <v>0</v>
      </c>
      <c r="Q146" s="225">
        <v>1.8835999999999999</v>
      </c>
      <c r="R146" s="225">
        <f>Q146*H146</f>
        <v>7.3742939999999999</v>
      </c>
      <c r="S146" s="225">
        <v>0</v>
      </c>
      <c r="T146" s="226">
        <f>S146*H146</f>
        <v>0</v>
      </c>
      <c r="U146" s="41"/>
      <c r="V146" s="41"/>
      <c r="W146" s="41"/>
      <c r="X146" s="41"/>
      <c r="Y146" s="41"/>
      <c r="Z146" s="41"/>
      <c r="AA146" s="41"/>
      <c r="AB146" s="41"/>
      <c r="AC146" s="41"/>
      <c r="AD146" s="41"/>
      <c r="AE146" s="41"/>
      <c r="AR146" s="227" t="s">
        <v>177</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6278</v>
      </c>
    </row>
    <row r="147" s="2" customFormat="1">
      <c r="A147" s="41"/>
      <c r="B147" s="42"/>
      <c r="C147" s="43"/>
      <c r="D147" s="229" t="s">
        <v>179</v>
      </c>
      <c r="E147" s="43"/>
      <c r="F147" s="230" t="s">
        <v>6279</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34" t="s">
        <v>181</v>
      </c>
      <c r="E148" s="43"/>
      <c r="F148" s="235" t="s">
        <v>6280</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181</v>
      </c>
      <c r="AU148" s="20" t="s">
        <v>84</v>
      </c>
    </row>
    <row r="149" s="13" customFormat="1">
      <c r="A149" s="13"/>
      <c r="B149" s="236"/>
      <c r="C149" s="237"/>
      <c r="D149" s="229" t="s">
        <v>183</v>
      </c>
      <c r="E149" s="238" t="s">
        <v>19</v>
      </c>
      <c r="F149" s="239" t="s">
        <v>6281</v>
      </c>
      <c r="G149" s="237"/>
      <c r="H149" s="238" t="s">
        <v>19</v>
      </c>
      <c r="I149" s="240"/>
      <c r="J149" s="237"/>
      <c r="K149" s="237"/>
      <c r="L149" s="241"/>
      <c r="M149" s="242"/>
      <c r="N149" s="243"/>
      <c r="O149" s="243"/>
      <c r="P149" s="243"/>
      <c r="Q149" s="243"/>
      <c r="R149" s="243"/>
      <c r="S149" s="243"/>
      <c r="T149" s="244"/>
      <c r="U149" s="13"/>
      <c r="V149" s="13"/>
      <c r="W149" s="13"/>
      <c r="X149" s="13"/>
      <c r="Y149" s="13"/>
      <c r="Z149" s="13"/>
      <c r="AA149" s="13"/>
      <c r="AB149" s="13"/>
      <c r="AC149" s="13"/>
      <c r="AD149" s="13"/>
      <c r="AE149" s="13"/>
      <c r="AT149" s="245" t="s">
        <v>183</v>
      </c>
      <c r="AU149" s="245" t="s">
        <v>84</v>
      </c>
      <c r="AV149" s="13" t="s">
        <v>82</v>
      </c>
      <c r="AW149" s="13" t="s">
        <v>37</v>
      </c>
      <c r="AX149" s="13" t="s">
        <v>75</v>
      </c>
      <c r="AY149" s="245" t="s">
        <v>170</v>
      </c>
    </row>
    <row r="150" s="14" customFormat="1">
      <c r="A150" s="14"/>
      <c r="B150" s="246"/>
      <c r="C150" s="247"/>
      <c r="D150" s="229" t="s">
        <v>183</v>
      </c>
      <c r="E150" s="248" t="s">
        <v>19</v>
      </c>
      <c r="F150" s="249" t="s">
        <v>6282</v>
      </c>
      <c r="G150" s="247"/>
      <c r="H150" s="250">
        <v>3.915</v>
      </c>
      <c r="I150" s="251"/>
      <c r="J150" s="247"/>
      <c r="K150" s="247"/>
      <c r="L150" s="252"/>
      <c r="M150" s="253"/>
      <c r="N150" s="254"/>
      <c r="O150" s="254"/>
      <c r="P150" s="254"/>
      <c r="Q150" s="254"/>
      <c r="R150" s="254"/>
      <c r="S150" s="254"/>
      <c r="T150" s="255"/>
      <c r="U150" s="14"/>
      <c r="V150" s="14"/>
      <c r="W150" s="14"/>
      <c r="X150" s="14"/>
      <c r="Y150" s="14"/>
      <c r="Z150" s="14"/>
      <c r="AA150" s="14"/>
      <c r="AB150" s="14"/>
      <c r="AC150" s="14"/>
      <c r="AD150" s="14"/>
      <c r="AE150" s="14"/>
      <c r="AT150" s="256" t="s">
        <v>183</v>
      </c>
      <c r="AU150" s="256" t="s">
        <v>84</v>
      </c>
      <c r="AV150" s="14" t="s">
        <v>84</v>
      </c>
      <c r="AW150" s="14" t="s">
        <v>37</v>
      </c>
      <c r="AX150" s="14" t="s">
        <v>75</v>
      </c>
      <c r="AY150" s="256" t="s">
        <v>170</v>
      </c>
    </row>
    <row r="151" s="15" customFormat="1">
      <c r="A151" s="15"/>
      <c r="B151" s="257"/>
      <c r="C151" s="258"/>
      <c r="D151" s="229" t="s">
        <v>183</v>
      </c>
      <c r="E151" s="259" t="s">
        <v>19</v>
      </c>
      <c r="F151" s="260" t="s">
        <v>186</v>
      </c>
      <c r="G151" s="258"/>
      <c r="H151" s="261">
        <v>3.915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183</v>
      </c>
      <c r="AU151" s="267" t="s">
        <v>84</v>
      </c>
      <c r="AV151" s="15" t="s">
        <v>177</v>
      </c>
      <c r="AW151" s="15" t="s">
        <v>37</v>
      </c>
      <c r="AX151" s="15" t="s">
        <v>82</v>
      </c>
      <c r="AY151" s="267" t="s">
        <v>170</v>
      </c>
    </row>
    <row r="152" s="2" customFormat="1" ht="16.5" customHeight="1">
      <c r="A152" s="41"/>
      <c r="B152" s="42"/>
      <c r="C152" s="216" t="s">
        <v>263</v>
      </c>
      <c r="D152" s="216" t="s">
        <v>172</v>
      </c>
      <c r="E152" s="217" t="s">
        <v>6283</v>
      </c>
      <c r="F152" s="218" t="s">
        <v>6284</v>
      </c>
      <c r="G152" s="219" t="s">
        <v>266</v>
      </c>
      <c r="H152" s="220">
        <v>16</v>
      </c>
      <c r="I152" s="221"/>
      <c r="J152" s="222">
        <f>ROUND(I152*H152,2)</f>
        <v>0</v>
      </c>
      <c r="K152" s="218" t="s">
        <v>176</v>
      </c>
      <c r="L152" s="47"/>
      <c r="M152" s="223" t="s">
        <v>19</v>
      </c>
      <c r="N152" s="224" t="s">
        <v>46</v>
      </c>
      <c r="O152" s="87"/>
      <c r="P152" s="225">
        <f>O152*H152</f>
        <v>0</v>
      </c>
      <c r="Q152" s="225">
        <v>0.0046800000000000001</v>
      </c>
      <c r="R152" s="225">
        <f>Q152*H152</f>
        <v>0.074880000000000002</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6285</v>
      </c>
    </row>
    <row r="153" s="2" customFormat="1">
      <c r="A153" s="41"/>
      <c r="B153" s="42"/>
      <c r="C153" s="43"/>
      <c r="D153" s="229" t="s">
        <v>179</v>
      </c>
      <c r="E153" s="43"/>
      <c r="F153" s="230" t="s">
        <v>6286</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179</v>
      </c>
      <c r="AU153" s="20" t="s">
        <v>84</v>
      </c>
    </row>
    <row r="154" s="2" customFormat="1">
      <c r="A154" s="41"/>
      <c r="B154" s="42"/>
      <c r="C154" s="43"/>
      <c r="D154" s="234" t="s">
        <v>181</v>
      </c>
      <c r="E154" s="43"/>
      <c r="F154" s="235" t="s">
        <v>6287</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181</v>
      </c>
      <c r="AU154" s="20" t="s">
        <v>84</v>
      </c>
    </row>
    <row r="155" s="2" customFormat="1">
      <c r="A155" s="41"/>
      <c r="B155" s="42"/>
      <c r="C155" s="43"/>
      <c r="D155" s="229" t="s">
        <v>231</v>
      </c>
      <c r="E155" s="43"/>
      <c r="F155" s="268" t="s">
        <v>6288</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231</v>
      </c>
      <c r="AU155" s="20" t="s">
        <v>84</v>
      </c>
    </row>
    <row r="156" s="14" customFormat="1">
      <c r="A156" s="14"/>
      <c r="B156" s="246"/>
      <c r="C156" s="247"/>
      <c r="D156" s="229" t="s">
        <v>183</v>
      </c>
      <c r="E156" s="248" t="s">
        <v>19</v>
      </c>
      <c r="F156" s="249" t="s">
        <v>6289</v>
      </c>
      <c r="G156" s="247"/>
      <c r="H156" s="250">
        <v>16</v>
      </c>
      <c r="I156" s="251"/>
      <c r="J156" s="247"/>
      <c r="K156" s="247"/>
      <c r="L156" s="252"/>
      <c r="M156" s="253"/>
      <c r="N156" s="254"/>
      <c r="O156" s="254"/>
      <c r="P156" s="254"/>
      <c r="Q156" s="254"/>
      <c r="R156" s="254"/>
      <c r="S156" s="254"/>
      <c r="T156" s="255"/>
      <c r="U156" s="14"/>
      <c r="V156" s="14"/>
      <c r="W156" s="14"/>
      <c r="X156" s="14"/>
      <c r="Y156" s="14"/>
      <c r="Z156" s="14"/>
      <c r="AA156" s="14"/>
      <c r="AB156" s="14"/>
      <c r="AC156" s="14"/>
      <c r="AD156" s="14"/>
      <c r="AE156" s="14"/>
      <c r="AT156" s="256" t="s">
        <v>183</v>
      </c>
      <c r="AU156" s="256" t="s">
        <v>84</v>
      </c>
      <c r="AV156" s="14" t="s">
        <v>84</v>
      </c>
      <c r="AW156" s="14" t="s">
        <v>37</v>
      </c>
      <c r="AX156" s="14" t="s">
        <v>82</v>
      </c>
      <c r="AY156" s="256" t="s">
        <v>170</v>
      </c>
    </row>
    <row r="157" s="2" customFormat="1" ht="21.75" customHeight="1">
      <c r="A157" s="41"/>
      <c r="B157" s="42"/>
      <c r="C157" s="216" t="s">
        <v>8</v>
      </c>
      <c r="D157" s="216" t="s">
        <v>172</v>
      </c>
      <c r="E157" s="217" t="s">
        <v>6290</v>
      </c>
      <c r="F157" s="218" t="s">
        <v>6291</v>
      </c>
      <c r="G157" s="219" t="s">
        <v>201</v>
      </c>
      <c r="H157" s="220">
        <v>43.799999999999997</v>
      </c>
      <c r="I157" s="221"/>
      <c r="J157" s="222">
        <f>ROUND(I157*H157,2)</f>
        <v>0</v>
      </c>
      <c r="K157" s="218" t="s">
        <v>176</v>
      </c>
      <c r="L157" s="47"/>
      <c r="M157" s="223" t="s">
        <v>19</v>
      </c>
      <c r="N157" s="224" t="s">
        <v>46</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177</v>
      </c>
      <c r="AT157" s="227" t="s">
        <v>172</v>
      </c>
      <c r="AU157" s="227" t="s">
        <v>84</v>
      </c>
      <c r="AY157" s="20" t="s">
        <v>170</v>
      </c>
      <c r="BE157" s="228">
        <f>IF(N157="základní",J157,0)</f>
        <v>0</v>
      </c>
      <c r="BF157" s="228">
        <f>IF(N157="snížená",J157,0)</f>
        <v>0</v>
      </c>
      <c r="BG157" s="228">
        <f>IF(N157="zákl. přenesená",J157,0)</f>
        <v>0</v>
      </c>
      <c r="BH157" s="228">
        <f>IF(N157="sníž. přenesená",J157,0)</f>
        <v>0</v>
      </c>
      <c r="BI157" s="228">
        <f>IF(N157="nulová",J157,0)</f>
        <v>0</v>
      </c>
      <c r="BJ157" s="20" t="s">
        <v>82</v>
      </c>
      <c r="BK157" s="228">
        <f>ROUND(I157*H157,2)</f>
        <v>0</v>
      </c>
      <c r="BL157" s="20" t="s">
        <v>177</v>
      </c>
      <c r="BM157" s="227" t="s">
        <v>6292</v>
      </c>
    </row>
    <row r="158" s="2" customFormat="1">
      <c r="A158" s="41"/>
      <c r="B158" s="42"/>
      <c r="C158" s="43"/>
      <c r="D158" s="229" t="s">
        <v>179</v>
      </c>
      <c r="E158" s="43"/>
      <c r="F158" s="230" t="s">
        <v>6293</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179</v>
      </c>
      <c r="AU158" s="20" t="s">
        <v>84</v>
      </c>
    </row>
    <row r="159" s="2" customFormat="1">
      <c r="A159" s="41"/>
      <c r="B159" s="42"/>
      <c r="C159" s="43"/>
      <c r="D159" s="234" t="s">
        <v>181</v>
      </c>
      <c r="E159" s="43"/>
      <c r="F159" s="235" t="s">
        <v>6294</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181</v>
      </c>
      <c r="AU159" s="20" t="s">
        <v>84</v>
      </c>
    </row>
    <row r="160" s="2" customFormat="1">
      <c r="A160" s="41"/>
      <c r="B160" s="42"/>
      <c r="C160" s="43"/>
      <c r="D160" s="229" t="s">
        <v>231</v>
      </c>
      <c r="E160" s="43"/>
      <c r="F160" s="268" t="s">
        <v>6295</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231</v>
      </c>
      <c r="AU160" s="20" t="s">
        <v>84</v>
      </c>
    </row>
    <row r="161" s="14" customFormat="1">
      <c r="A161" s="14"/>
      <c r="B161" s="246"/>
      <c r="C161" s="247"/>
      <c r="D161" s="229" t="s">
        <v>183</v>
      </c>
      <c r="E161" s="248" t="s">
        <v>19</v>
      </c>
      <c r="F161" s="249" t="s">
        <v>6296</v>
      </c>
      <c r="G161" s="247"/>
      <c r="H161" s="250">
        <v>43.799999999999997</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183</v>
      </c>
      <c r="AU161" s="256" t="s">
        <v>84</v>
      </c>
      <c r="AV161" s="14" t="s">
        <v>84</v>
      </c>
      <c r="AW161" s="14" t="s">
        <v>37</v>
      </c>
      <c r="AX161" s="14" t="s">
        <v>82</v>
      </c>
      <c r="AY161" s="256" t="s">
        <v>170</v>
      </c>
    </row>
    <row r="162" s="2" customFormat="1" ht="16.5" customHeight="1">
      <c r="A162" s="41"/>
      <c r="B162" s="42"/>
      <c r="C162" s="216" t="s">
        <v>271</v>
      </c>
      <c r="D162" s="216" t="s">
        <v>172</v>
      </c>
      <c r="E162" s="217" t="s">
        <v>6297</v>
      </c>
      <c r="F162" s="218" t="s">
        <v>6298</v>
      </c>
      <c r="G162" s="219" t="s">
        <v>201</v>
      </c>
      <c r="H162" s="220">
        <v>3.1000000000000001</v>
      </c>
      <c r="I162" s="221"/>
      <c r="J162" s="222">
        <f>ROUND(I162*H162,2)</f>
        <v>0</v>
      </c>
      <c r="K162" s="218" t="s">
        <v>19</v>
      </c>
      <c r="L162" s="47"/>
      <c r="M162" s="223" t="s">
        <v>19</v>
      </c>
      <c r="N162" s="224" t="s">
        <v>46</v>
      </c>
      <c r="O162" s="87"/>
      <c r="P162" s="225">
        <f>O162*H162</f>
        <v>0</v>
      </c>
      <c r="Q162" s="225">
        <v>0.034380000000000001</v>
      </c>
      <c r="R162" s="225">
        <f>Q162*H162</f>
        <v>0.10657800000000001</v>
      </c>
      <c r="S162" s="225">
        <v>0</v>
      </c>
      <c r="T162" s="226">
        <f>S162*H162</f>
        <v>0</v>
      </c>
      <c r="U162" s="41"/>
      <c r="V162" s="41"/>
      <c r="W162" s="41"/>
      <c r="X162" s="41"/>
      <c r="Y162" s="41"/>
      <c r="Z162" s="41"/>
      <c r="AA162" s="41"/>
      <c r="AB162" s="41"/>
      <c r="AC162" s="41"/>
      <c r="AD162" s="41"/>
      <c r="AE162" s="41"/>
      <c r="AR162" s="227" t="s">
        <v>177</v>
      </c>
      <c r="AT162" s="227" t="s">
        <v>172</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6299</v>
      </c>
    </row>
    <row r="163" s="2" customFormat="1">
      <c r="A163" s="41"/>
      <c r="B163" s="42"/>
      <c r="C163" s="43"/>
      <c r="D163" s="229" t="s">
        <v>179</v>
      </c>
      <c r="E163" s="43"/>
      <c r="F163" s="230" t="s">
        <v>6298</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84</v>
      </c>
    </row>
    <row r="164" s="2" customFormat="1" ht="16.5" customHeight="1">
      <c r="A164" s="41"/>
      <c r="B164" s="42"/>
      <c r="C164" s="216" t="s">
        <v>276</v>
      </c>
      <c r="D164" s="216" t="s">
        <v>172</v>
      </c>
      <c r="E164" s="217" t="s">
        <v>6300</v>
      </c>
      <c r="F164" s="218" t="s">
        <v>6301</v>
      </c>
      <c r="G164" s="219" t="s">
        <v>201</v>
      </c>
      <c r="H164" s="220">
        <v>140</v>
      </c>
      <c r="I164" s="221"/>
      <c r="J164" s="222">
        <f>ROUND(I164*H164,2)</f>
        <v>0</v>
      </c>
      <c r="K164" s="218" t="s">
        <v>19</v>
      </c>
      <c r="L164" s="47"/>
      <c r="M164" s="223" t="s">
        <v>19</v>
      </c>
      <c r="N164" s="224" t="s">
        <v>46</v>
      </c>
      <c r="O164" s="87"/>
      <c r="P164" s="225">
        <f>O164*H164</f>
        <v>0</v>
      </c>
      <c r="Q164" s="225">
        <v>0.034380000000000001</v>
      </c>
      <c r="R164" s="225">
        <f>Q164*H164</f>
        <v>4.8132000000000001</v>
      </c>
      <c r="S164" s="225">
        <v>0</v>
      </c>
      <c r="T164" s="226">
        <f>S164*H164</f>
        <v>0</v>
      </c>
      <c r="U164" s="41"/>
      <c r="V164" s="41"/>
      <c r="W164" s="41"/>
      <c r="X164" s="41"/>
      <c r="Y164" s="41"/>
      <c r="Z164" s="41"/>
      <c r="AA164" s="41"/>
      <c r="AB164" s="41"/>
      <c r="AC164" s="41"/>
      <c r="AD164" s="41"/>
      <c r="AE164" s="41"/>
      <c r="AR164" s="227" t="s">
        <v>177</v>
      </c>
      <c r="AT164" s="227" t="s">
        <v>172</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6302</v>
      </c>
    </row>
    <row r="165" s="2" customFormat="1">
      <c r="A165" s="41"/>
      <c r="B165" s="42"/>
      <c r="C165" s="43"/>
      <c r="D165" s="229" t="s">
        <v>179</v>
      </c>
      <c r="E165" s="43"/>
      <c r="F165" s="230" t="s">
        <v>6301</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179</v>
      </c>
      <c r="AU165" s="20" t="s">
        <v>84</v>
      </c>
    </row>
    <row r="166" s="13" customFormat="1">
      <c r="A166" s="13"/>
      <c r="B166" s="236"/>
      <c r="C166" s="237"/>
      <c r="D166" s="229" t="s">
        <v>183</v>
      </c>
      <c r="E166" s="238" t="s">
        <v>19</v>
      </c>
      <c r="F166" s="239" t="s">
        <v>6303</v>
      </c>
      <c r="G166" s="237"/>
      <c r="H166" s="238" t="s">
        <v>19</v>
      </c>
      <c r="I166" s="240"/>
      <c r="J166" s="237"/>
      <c r="K166" s="237"/>
      <c r="L166" s="241"/>
      <c r="M166" s="242"/>
      <c r="N166" s="243"/>
      <c r="O166" s="243"/>
      <c r="P166" s="243"/>
      <c r="Q166" s="243"/>
      <c r="R166" s="243"/>
      <c r="S166" s="243"/>
      <c r="T166" s="244"/>
      <c r="U166" s="13"/>
      <c r="V166" s="13"/>
      <c r="W166" s="13"/>
      <c r="X166" s="13"/>
      <c r="Y166" s="13"/>
      <c r="Z166" s="13"/>
      <c r="AA166" s="13"/>
      <c r="AB166" s="13"/>
      <c r="AC166" s="13"/>
      <c r="AD166" s="13"/>
      <c r="AE166" s="13"/>
      <c r="AT166" s="245" t="s">
        <v>183</v>
      </c>
      <c r="AU166" s="245" t="s">
        <v>84</v>
      </c>
      <c r="AV166" s="13" t="s">
        <v>82</v>
      </c>
      <c r="AW166" s="13" t="s">
        <v>37</v>
      </c>
      <c r="AX166" s="13" t="s">
        <v>75</v>
      </c>
      <c r="AY166" s="245" t="s">
        <v>170</v>
      </c>
    </row>
    <row r="167" s="14" customFormat="1">
      <c r="A167" s="14"/>
      <c r="B167" s="246"/>
      <c r="C167" s="247"/>
      <c r="D167" s="229" t="s">
        <v>183</v>
      </c>
      <c r="E167" s="248" t="s">
        <v>19</v>
      </c>
      <c r="F167" s="249" t="s">
        <v>6304</v>
      </c>
      <c r="G167" s="247"/>
      <c r="H167" s="250">
        <v>140</v>
      </c>
      <c r="I167" s="251"/>
      <c r="J167" s="247"/>
      <c r="K167" s="247"/>
      <c r="L167" s="252"/>
      <c r="M167" s="253"/>
      <c r="N167" s="254"/>
      <c r="O167" s="254"/>
      <c r="P167" s="254"/>
      <c r="Q167" s="254"/>
      <c r="R167" s="254"/>
      <c r="S167" s="254"/>
      <c r="T167" s="255"/>
      <c r="U167" s="14"/>
      <c r="V167" s="14"/>
      <c r="W167" s="14"/>
      <c r="X167" s="14"/>
      <c r="Y167" s="14"/>
      <c r="Z167" s="14"/>
      <c r="AA167" s="14"/>
      <c r="AB167" s="14"/>
      <c r="AC167" s="14"/>
      <c r="AD167" s="14"/>
      <c r="AE167" s="14"/>
      <c r="AT167" s="256" t="s">
        <v>183</v>
      </c>
      <c r="AU167" s="256" t="s">
        <v>84</v>
      </c>
      <c r="AV167" s="14" t="s">
        <v>84</v>
      </c>
      <c r="AW167" s="14" t="s">
        <v>37</v>
      </c>
      <c r="AX167" s="14" t="s">
        <v>75</v>
      </c>
      <c r="AY167" s="256" t="s">
        <v>170</v>
      </c>
    </row>
    <row r="168" s="15" customFormat="1">
      <c r="A168" s="15"/>
      <c r="B168" s="257"/>
      <c r="C168" s="258"/>
      <c r="D168" s="229" t="s">
        <v>183</v>
      </c>
      <c r="E168" s="259" t="s">
        <v>19</v>
      </c>
      <c r="F168" s="260" t="s">
        <v>186</v>
      </c>
      <c r="G168" s="258"/>
      <c r="H168" s="261">
        <v>140</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183</v>
      </c>
      <c r="AU168" s="267" t="s">
        <v>84</v>
      </c>
      <c r="AV168" s="15" t="s">
        <v>177</v>
      </c>
      <c r="AW168" s="15" t="s">
        <v>37</v>
      </c>
      <c r="AX168" s="15" t="s">
        <v>82</v>
      </c>
      <c r="AY168" s="267" t="s">
        <v>170</v>
      </c>
    </row>
    <row r="169" s="2" customFormat="1" ht="16.5" customHeight="1">
      <c r="A169" s="41"/>
      <c r="B169" s="42"/>
      <c r="C169" s="216" t="s">
        <v>283</v>
      </c>
      <c r="D169" s="216" t="s">
        <v>172</v>
      </c>
      <c r="E169" s="217" t="s">
        <v>6305</v>
      </c>
      <c r="F169" s="218" t="s">
        <v>6306</v>
      </c>
      <c r="G169" s="219" t="s">
        <v>266</v>
      </c>
      <c r="H169" s="220">
        <v>1</v>
      </c>
      <c r="I169" s="221"/>
      <c r="J169" s="222">
        <f>ROUND(I169*H169,2)</f>
        <v>0</v>
      </c>
      <c r="K169" s="218" t="s">
        <v>19</v>
      </c>
      <c r="L169" s="47"/>
      <c r="M169" s="223" t="s">
        <v>19</v>
      </c>
      <c r="N169" s="224" t="s">
        <v>46</v>
      </c>
      <c r="O169" s="87"/>
      <c r="P169" s="225">
        <f>O169*H169</f>
        <v>0</v>
      </c>
      <c r="Q169" s="225">
        <v>0.034380000000000001</v>
      </c>
      <c r="R169" s="225">
        <f>Q169*H169</f>
        <v>0.034380000000000001</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6307</v>
      </c>
    </row>
    <row r="170" s="2" customFormat="1">
      <c r="A170" s="41"/>
      <c r="B170" s="42"/>
      <c r="C170" s="43"/>
      <c r="D170" s="229" t="s">
        <v>179</v>
      </c>
      <c r="E170" s="43"/>
      <c r="F170" s="230" t="s">
        <v>6306</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13" customFormat="1">
      <c r="A171" s="13"/>
      <c r="B171" s="236"/>
      <c r="C171" s="237"/>
      <c r="D171" s="229" t="s">
        <v>183</v>
      </c>
      <c r="E171" s="238" t="s">
        <v>19</v>
      </c>
      <c r="F171" s="239" t="s">
        <v>6303</v>
      </c>
      <c r="G171" s="237"/>
      <c r="H171" s="238" t="s">
        <v>19</v>
      </c>
      <c r="I171" s="240"/>
      <c r="J171" s="237"/>
      <c r="K171" s="237"/>
      <c r="L171" s="241"/>
      <c r="M171" s="242"/>
      <c r="N171" s="243"/>
      <c r="O171" s="243"/>
      <c r="P171" s="243"/>
      <c r="Q171" s="243"/>
      <c r="R171" s="243"/>
      <c r="S171" s="243"/>
      <c r="T171" s="244"/>
      <c r="U171" s="13"/>
      <c r="V171" s="13"/>
      <c r="W171" s="13"/>
      <c r="X171" s="13"/>
      <c r="Y171" s="13"/>
      <c r="Z171" s="13"/>
      <c r="AA171" s="13"/>
      <c r="AB171" s="13"/>
      <c r="AC171" s="13"/>
      <c r="AD171" s="13"/>
      <c r="AE171" s="13"/>
      <c r="AT171" s="245" t="s">
        <v>183</v>
      </c>
      <c r="AU171" s="245" t="s">
        <v>84</v>
      </c>
      <c r="AV171" s="13" t="s">
        <v>82</v>
      </c>
      <c r="AW171" s="13" t="s">
        <v>37</v>
      </c>
      <c r="AX171" s="13" t="s">
        <v>75</v>
      </c>
      <c r="AY171" s="245" t="s">
        <v>170</v>
      </c>
    </row>
    <row r="172" s="14" customFormat="1">
      <c r="A172" s="14"/>
      <c r="B172" s="246"/>
      <c r="C172" s="247"/>
      <c r="D172" s="229" t="s">
        <v>183</v>
      </c>
      <c r="E172" s="248" t="s">
        <v>19</v>
      </c>
      <c r="F172" s="249" t="s">
        <v>82</v>
      </c>
      <c r="G172" s="247"/>
      <c r="H172" s="250">
        <v>1</v>
      </c>
      <c r="I172" s="251"/>
      <c r="J172" s="247"/>
      <c r="K172" s="247"/>
      <c r="L172" s="252"/>
      <c r="M172" s="253"/>
      <c r="N172" s="254"/>
      <c r="O172" s="254"/>
      <c r="P172" s="254"/>
      <c r="Q172" s="254"/>
      <c r="R172" s="254"/>
      <c r="S172" s="254"/>
      <c r="T172" s="255"/>
      <c r="U172" s="14"/>
      <c r="V172" s="14"/>
      <c r="W172" s="14"/>
      <c r="X172" s="14"/>
      <c r="Y172" s="14"/>
      <c r="Z172" s="14"/>
      <c r="AA172" s="14"/>
      <c r="AB172" s="14"/>
      <c r="AC172" s="14"/>
      <c r="AD172" s="14"/>
      <c r="AE172" s="14"/>
      <c r="AT172" s="256" t="s">
        <v>183</v>
      </c>
      <c r="AU172" s="256" t="s">
        <v>84</v>
      </c>
      <c r="AV172" s="14" t="s">
        <v>84</v>
      </c>
      <c r="AW172" s="14" t="s">
        <v>37</v>
      </c>
      <c r="AX172" s="14" t="s">
        <v>75</v>
      </c>
      <c r="AY172" s="256" t="s">
        <v>170</v>
      </c>
    </row>
    <row r="173" s="15" customFormat="1">
      <c r="A173" s="15"/>
      <c r="B173" s="257"/>
      <c r="C173" s="258"/>
      <c r="D173" s="229" t="s">
        <v>183</v>
      </c>
      <c r="E173" s="259" t="s">
        <v>19</v>
      </c>
      <c r="F173" s="260" t="s">
        <v>186</v>
      </c>
      <c r="G173" s="258"/>
      <c r="H173" s="261">
        <v>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183</v>
      </c>
      <c r="AU173" s="267" t="s">
        <v>84</v>
      </c>
      <c r="AV173" s="15" t="s">
        <v>177</v>
      </c>
      <c r="AW173" s="15" t="s">
        <v>37</v>
      </c>
      <c r="AX173" s="15" t="s">
        <v>82</v>
      </c>
      <c r="AY173" s="267" t="s">
        <v>170</v>
      </c>
    </row>
    <row r="174" s="2" customFormat="1" ht="16.5" customHeight="1">
      <c r="A174" s="41"/>
      <c r="B174" s="42"/>
      <c r="C174" s="216" t="s">
        <v>287</v>
      </c>
      <c r="D174" s="216" t="s">
        <v>172</v>
      </c>
      <c r="E174" s="217" t="s">
        <v>6308</v>
      </c>
      <c r="F174" s="218" t="s">
        <v>6309</v>
      </c>
      <c r="G174" s="219" t="s">
        <v>266</v>
      </c>
      <c r="H174" s="220">
        <v>1</v>
      </c>
      <c r="I174" s="221"/>
      <c r="J174" s="222">
        <f>ROUND(I174*H174,2)</f>
        <v>0</v>
      </c>
      <c r="K174" s="218" t="s">
        <v>19</v>
      </c>
      <c r="L174" s="47"/>
      <c r="M174" s="223" t="s">
        <v>19</v>
      </c>
      <c r="N174" s="224" t="s">
        <v>46</v>
      </c>
      <c r="O174" s="87"/>
      <c r="P174" s="225">
        <f>O174*H174</f>
        <v>0</v>
      </c>
      <c r="Q174" s="225">
        <v>0.034380000000000001</v>
      </c>
      <c r="R174" s="225">
        <f>Q174*H174</f>
        <v>0.034380000000000001</v>
      </c>
      <c r="S174" s="225">
        <v>0</v>
      </c>
      <c r="T174" s="226">
        <f>S174*H174</f>
        <v>0</v>
      </c>
      <c r="U174" s="41"/>
      <c r="V174" s="41"/>
      <c r="W174" s="41"/>
      <c r="X174" s="41"/>
      <c r="Y174" s="41"/>
      <c r="Z174" s="41"/>
      <c r="AA174" s="41"/>
      <c r="AB174" s="41"/>
      <c r="AC174" s="41"/>
      <c r="AD174" s="41"/>
      <c r="AE174" s="41"/>
      <c r="AR174" s="227" t="s">
        <v>177</v>
      </c>
      <c r="AT174" s="227" t="s">
        <v>172</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6310</v>
      </c>
    </row>
    <row r="175" s="2" customFormat="1">
      <c r="A175" s="41"/>
      <c r="B175" s="42"/>
      <c r="C175" s="43"/>
      <c r="D175" s="229" t="s">
        <v>179</v>
      </c>
      <c r="E175" s="43"/>
      <c r="F175" s="230" t="s">
        <v>6309</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84</v>
      </c>
    </row>
    <row r="176" s="13" customFormat="1">
      <c r="A176" s="13"/>
      <c r="B176" s="236"/>
      <c r="C176" s="237"/>
      <c r="D176" s="229" t="s">
        <v>183</v>
      </c>
      <c r="E176" s="238" t="s">
        <v>19</v>
      </c>
      <c r="F176" s="239" t="s">
        <v>6303</v>
      </c>
      <c r="G176" s="237"/>
      <c r="H176" s="238" t="s">
        <v>19</v>
      </c>
      <c r="I176" s="240"/>
      <c r="J176" s="237"/>
      <c r="K176" s="237"/>
      <c r="L176" s="241"/>
      <c r="M176" s="242"/>
      <c r="N176" s="243"/>
      <c r="O176" s="243"/>
      <c r="P176" s="243"/>
      <c r="Q176" s="243"/>
      <c r="R176" s="243"/>
      <c r="S176" s="243"/>
      <c r="T176" s="244"/>
      <c r="U176" s="13"/>
      <c r="V176" s="13"/>
      <c r="W176" s="13"/>
      <c r="X176" s="13"/>
      <c r="Y176" s="13"/>
      <c r="Z176" s="13"/>
      <c r="AA176" s="13"/>
      <c r="AB176" s="13"/>
      <c r="AC176" s="13"/>
      <c r="AD176" s="13"/>
      <c r="AE176" s="13"/>
      <c r="AT176" s="245" t="s">
        <v>183</v>
      </c>
      <c r="AU176" s="245" t="s">
        <v>84</v>
      </c>
      <c r="AV176" s="13" t="s">
        <v>82</v>
      </c>
      <c r="AW176" s="13" t="s">
        <v>37</v>
      </c>
      <c r="AX176" s="13" t="s">
        <v>75</v>
      </c>
      <c r="AY176" s="245" t="s">
        <v>170</v>
      </c>
    </row>
    <row r="177" s="14" customFormat="1">
      <c r="A177" s="14"/>
      <c r="B177" s="246"/>
      <c r="C177" s="247"/>
      <c r="D177" s="229" t="s">
        <v>183</v>
      </c>
      <c r="E177" s="248" t="s">
        <v>19</v>
      </c>
      <c r="F177" s="249" t="s">
        <v>82</v>
      </c>
      <c r="G177" s="247"/>
      <c r="H177" s="250">
        <v>1</v>
      </c>
      <c r="I177" s="251"/>
      <c r="J177" s="247"/>
      <c r="K177" s="247"/>
      <c r="L177" s="252"/>
      <c r="M177" s="253"/>
      <c r="N177" s="254"/>
      <c r="O177" s="254"/>
      <c r="P177" s="254"/>
      <c r="Q177" s="254"/>
      <c r="R177" s="254"/>
      <c r="S177" s="254"/>
      <c r="T177" s="255"/>
      <c r="U177" s="14"/>
      <c r="V177" s="14"/>
      <c r="W177" s="14"/>
      <c r="X177" s="14"/>
      <c r="Y177" s="14"/>
      <c r="Z177" s="14"/>
      <c r="AA177" s="14"/>
      <c r="AB177" s="14"/>
      <c r="AC177" s="14"/>
      <c r="AD177" s="14"/>
      <c r="AE177" s="14"/>
      <c r="AT177" s="256" t="s">
        <v>183</v>
      </c>
      <c r="AU177" s="256" t="s">
        <v>84</v>
      </c>
      <c r="AV177" s="14" t="s">
        <v>84</v>
      </c>
      <c r="AW177" s="14" t="s">
        <v>37</v>
      </c>
      <c r="AX177" s="14" t="s">
        <v>75</v>
      </c>
      <c r="AY177" s="256" t="s">
        <v>170</v>
      </c>
    </row>
    <row r="178" s="15" customFormat="1">
      <c r="A178" s="15"/>
      <c r="B178" s="257"/>
      <c r="C178" s="258"/>
      <c r="D178" s="229" t="s">
        <v>183</v>
      </c>
      <c r="E178" s="259" t="s">
        <v>19</v>
      </c>
      <c r="F178" s="260" t="s">
        <v>186</v>
      </c>
      <c r="G178" s="258"/>
      <c r="H178" s="261">
        <v>1</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183</v>
      </c>
      <c r="AU178" s="267" t="s">
        <v>84</v>
      </c>
      <c r="AV178" s="15" t="s">
        <v>177</v>
      </c>
      <c r="AW178" s="15" t="s">
        <v>37</v>
      </c>
      <c r="AX178" s="15" t="s">
        <v>82</v>
      </c>
      <c r="AY178" s="267" t="s">
        <v>170</v>
      </c>
    </row>
    <row r="179" s="12" customFormat="1" ht="22.8" customHeight="1">
      <c r="A179" s="12"/>
      <c r="B179" s="200"/>
      <c r="C179" s="201"/>
      <c r="D179" s="202" t="s">
        <v>74</v>
      </c>
      <c r="E179" s="214" t="s">
        <v>177</v>
      </c>
      <c r="F179" s="214" t="s">
        <v>983</v>
      </c>
      <c r="G179" s="201"/>
      <c r="H179" s="201"/>
      <c r="I179" s="204"/>
      <c r="J179" s="215">
        <f>BK179</f>
        <v>0</v>
      </c>
      <c r="K179" s="201"/>
      <c r="L179" s="206"/>
      <c r="M179" s="207"/>
      <c r="N179" s="208"/>
      <c r="O179" s="208"/>
      <c r="P179" s="209">
        <f>SUM(P180:P199)</f>
        <v>0</v>
      </c>
      <c r="Q179" s="208"/>
      <c r="R179" s="209">
        <f>SUM(R180:R199)</f>
        <v>0.09213143</v>
      </c>
      <c r="S179" s="208"/>
      <c r="T179" s="210">
        <f>SUM(T180:T199)</f>
        <v>0</v>
      </c>
      <c r="U179" s="12"/>
      <c r="V179" s="12"/>
      <c r="W179" s="12"/>
      <c r="X179" s="12"/>
      <c r="Y179" s="12"/>
      <c r="Z179" s="12"/>
      <c r="AA179" s="12"/>
      <c r="AB179" s="12"/>
      <c r="AC179" s="12"/>
      <c r="AD179" s="12"/>
      <c r="AE179" s="12"/>
      <c r="AR179" s="211" t="s">
        <v>82</v>
      </c>
      <c r="AT179" s="212" t="s">
        <v>74</v>
      </c>
      <c r="AU179" s="212" t="s">
        <v>82</v>
      </c>
      <c r="AY179" s="211" t="s">
        <v>170</v>
      </c>
      <c r="BK179" s="213">
        <f>SUM(BK180:BK199)</f>
        <v>0</v>
      </c>
    </row>
    <row r="180" s="2" customFormat="1" ht="16.5" customHeight="1">
      <c r="A180" s="41"/>
      <c r="B180" s="42"/>
      <c r="C180" s="216" t="s">
        <v>291</v>
      </c>
      <c r="D180" s="216" t="s">
        <v>172</v>
      </c>
      <c r="E180" s="217" t="s">
        <v>985</v>
      </c>
      <c r="F180" s="218" t="s">
        <v>986</v>
      </c>
      <c r="G180" s="219" t="s">
        <v>219</v>
      </c>
      <c r="H180" s="220">
        <v>0.034000000000000002</v>
      </c>
      <c r="I180" s="221"/>
      <c r="J180" s="222">
        <f>ROUND(I180*H180,2)</f>
        <v>0</v>
      </c>
      <c r="K180" s="218" t="s">
        <v>176</v>
      </c>
      <c r="L180" s="47"/>
      <c r="M180" s="223" t="s">
        <v>19</v>
      </c>
      <c r="N180" s="224" t="s">
        <v>46</v>
      </c>
      <c r="O180" s="87"/>
      <c r="P180" s="225">
        <f>O180*H180</f>
        <v>0</v>
      </c>
      <c r="Q180" s="225">
        <v>2.5020099999999998</v>
      </c>
      <c r="R180" s="225">
        <f>Q180*H180</f>
        <v>0.085068340000000006</v>
      </c>
      <c r="S180" s="225">
        <v>0</v>
      </c>
      <c r="T180" s="226">
        <f>S180*H180</f>
        <v>0</v>
      </c>
      <c r="U180" s="41"/>
      <c r="V180" s="41"/>
      <c r="W180" s="41"/>
      <c r="X180" s="41"/>
      <c r="Y180" s="41"/>
      <c r="Z180" s="41"/>
      <c r="AA180" s="41"/>
      <c r="AB180" s="41"/>
      <c r="AC180" s="41"/>
      <c r="AD180" s="41"/>
      <c r="AE180" s="41"/>
      <c r="AR180" s="227" t="s">
        <v>177</v>
      </c>
      <c r="AT180" s="227" t="s">
        <v>172</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6311</v>
      </c>
    </row>
    <row r="181" s="2" customFormat="1">
      <c r="A181" s="41"/>
      <c r="B181" s="42"/>
      <c r="C181" s="43"/>
      <c r="D181" s="229" t="s">
        <v>179</v>
      </c>
      <c r="E181" s="43"/>
      <c r="F181" s="230" t="s">
        <v>988</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84</v>
      </c>
    </row>
    <row r="182" s="2" customFormat="1">
      <c r="A182" s="41"/>
      <c r="B182" s="42"/>
      <c r="C182" s="43"/>
      <c r="D182" s="234" t="s">
        <v>181</v>
      </c>
      <c r="E182" s="43"/>
      <c r="F182" s="235" t="s">
        <v>989</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181</v>
      </c>
      <c r="AU182" s="20" t="s">
        <v>84</v>
      </c>
    </row>
    <row r="183" s="13" customFormat="1">
      <c r="A183" s="13"/>
      <c r="B183" s="236"/>
      <c r="C183" s="237"/>
      <c r="D183" s="229" t="s">
        <v>183</v>
      </c>
      <c r="E183" s="238" t="s">
        <v>19</v>
      </c>
      <c r="F183" s="239" t="s">
        <v>6312</v>
      </c>
      <c r="G183" s="237"/>
      <c r="H183" s="238" t="s">
        <v>19</v>
      </c>
      <c r="I183" s="240"/>
      <c r="J183" s="237"/>
      <c r="K183" s="237"/>
      <c r="L183" s="241"/>
      <c r="M183" s="242"/>
      <c r="N183" s="243"/>
      <c r="O183" s="243"/>
      <c r="P183" s="243"/>
      <c r="Q183" s="243"/>
      <c r="R183" s="243"/>
      <c r="S183" s="243"/>
      <c r="T183" s="244"/>
      <c r="U183" s="13"/>
      <c r="V183" s="13"/>
      <c r="W183" s="13"/>
      <c r="X183" s="13"/>
      <c r="Y183" s="13"/>
      <c r="Z183" s="13"/>
      <c r="AA183" s="13"/>
      <c r="AB183" s="13"/>
      <c r="AC183" s="13"/>
      <c r="AD183" s="13"/>
      <c r="AE183" s="13"/>
      <c r="AT183" s="245" t="s">
        <v>183</v>
      </c>
      <c r="AU183" s="245" t="s">
        <v>84</v>
      </c>
      <c r="AV183" s="13" t="s">
        <v>82</v>
      </c>
      <c r="AW183" s="13" t="s">
        <v>37</v>
      </c>
      <c r="AX183" s="13" t="s">
        <v>75</v>
      </c>
      <c r="AY183" s="245" t="s">
        <v>170</v>
      </c>
    </row>
    <row r="184" s="14" customFormat="1">
      <c r="A184" s="14"/>
      <c r="B184" s="246"/>
      <c r="C184" s="247"/>
      <c r="D184" s="229" t="s">
        <v>183</v>
      </c>
      <c r="E184" s="248" t="s">
        <v>19</v>
      </c>
      <c r="F184" s="249" t="s">
        <v>6313</v>
      </c>
      <c r="G184" s="247"/>
      <c r="H184" s="250">
        <v>0.034000000000000002</v>
      </c>
      <c r="I184" s="251"/>
      <c r="J184" s="247"/>
      <c r="K184" s="247"/>
      <c r="L184" s="252"/>
      <c r="M184" s="253"/>
      <c r="N184" s="254"/>
      <c r="O184" s="254"/>
      <c r="P184" s="254"/>
      <c r="Q184" s="254"/>
      <c r="R184" s="254"/>
      <c r="S184" s="254"/>
      <c r="T184" s="255"/>
      <c r="U184" s="14"/>
      <c r="V184" s="14"/>
      <c r="W184" s="14"/>
      <c r="X184" s="14"/>
      <c r="Y184" s="14"/>
      <c r="Z184" s="14"/>
      <c r="AA184" s="14"/>
      <c r="AB184" s="14"/>
      <c r="AC184" s="14"/>
      <c r="AD184" s="14"/>
      <c r="AE184" s="14"/>
      <c r="AT184" s="256" t="s">
        <v>183</v>
      </c>
      <c r="AU184" s="256" t="s">
        <v>84</v>
      </c>
      <c r="AV184" s="14" t="s">
        <v>84</v>
      </c>
      <c r="AW184" s="14" t="s">
        <v>37</v>
      </c>
      <c r="AX184" s="14" t="s">
        <v>75</v>
      </c>
      <c r="AY184" s="256" t="s">
        <v>170</v>
      </c>
    </row>
    <row r="185" s="15" customFormat="1">
      <c r="A185" s="15"/>
      <c r="B185" s="257"/>
      <c r="C185" s="258"/>
      <c r="D185" s="229" t="s">
        <v>183</v>
      </c>
      <c r="E185" s="259" t="s">
        <v>19</v>
      </c>
      <c r="F185" s="260" t="s">
        <v>186</v>
      </c>
      <c r="G185" s="258"/>
      <c r="H185" s="261">
        <v>0.034000000000000002</v>
      </c>
      <c r="I185" s="262"/>
      <c r="J185" s="258"/>
      <c r="K185" s="258"/>
      <c r="L185" s="263"/>
      <c r="M185" s="264"/>
      <c r="N185" s="265"/>
      <c r="O185" s="265"/>
      <c r="P185" s="265"/>
      <c r="Q185" s="265"/>
      <c r="R185" s="265"/>
      <c r="S185" s="265"/>
      <c r="T185" s="266"/>
      <c r="U185" s="15"/>
      <c r="V185" s="15"/>
      <c r="W185" s="15"/>
      <c r="X185" s="15"/>
      <c r="Y185" s="15"/>
      <c r="Z185" s="15"/>
      <c r="AA185" s="15"/>
      <c r="AB185" s="15"/>
      <c r="AC185" s="15"/>
      <c r="AD185" s="15"/>
      <c r="AE185" s="15"/>
      <c r="AT185" s="267" t="s">
        <v>183</v>
      </c>
      <c r="AU185" s="267" t="s">
        <v>84</v>
      </c>
      <c r="AV185" s="15" t="s">
        <v>177</v>
      </c>
      <c r="AW185" s="15" t="s">
        <v>37</v>
      </c>
      <c r="AX185" s="15" t="s">
        <v>82</v>
      </c>
      <c r="AY185" s="267" t="s">
        <v>170</v>
      </c>
    </row>
    <row r="186" s="2" customFormat="1" ht="16.5" customHeight="1">
      <c r="A186" s="41"/>
      <c r="B186" s="42"/>
      <c r="C186" s="216" t="s">
        <v>295</v>
      </c>
      <c r="D186" s="216" t="s">
        <v>172</v>
      </c>
      <c r="E186" s="217" t="s">
        <v>1005</v>
      </c>
      <c r="F186" s="218" t="s">
        <v>1006</v>
      </c>
      <c r="G186" s="219" t="s">
        <v>175</v>
      </c>
      <c r="H186" s="220">
        <v>0.53300000000000003</v>
      </c>
      <c r="I186" s="221"/>
      <c r="J186" s="222">
        <f>ROUND(I186*H186,2)</f>
        <v>0</v>
      </c>
      <c r="K186" s="218" t="s">
        <v>176</v>
      </c>
      <c r="L186" s="47"/>
      <c r="M186" s="223" t="s">
        <v>19</v>
      </c>
      <c r="N186" s="224" t="s">
        <v>46</v>
      </c>
      <c r="O186" s="87"/>
      <c r="P186" s="225">
        <f>O186*H186</f>
        <v>0</v>
      </c>
      <c r="Q186" s="225">
        <v>0.0053299999999999997</v>
      </c>
      <c r="R186" s="225">
        <f>Q186*H186</f>
        <v>0.00284089</v>
      </c>
      <c r="S186" s="225">
        <v>0</v>
      </c>
      <c r="T186" s="226">
        <f>S186*H186</f>
        <v>0</v>
      </c>
      <c r="U186" s="41"/>
      <c r="V186" s="41"/>
      <c r="W186" s="41"/>
      <c r="X186" s="41"/>
      <c r="Y186" s="41"/>
      <c r="Z186" s="41"/>
      <c r="AA186" s="41"/>
      <c r="AB186" s="41"/>
      <c r="AC186" s="41"/>
      <c r="AD186" s="41"/>
      <c r="AE186" s="41"/>
      <c r="AR186" s="227" t="s">
        <v>177</v>
      </c>
      <c r="AT186" s="227" t="s">
        <v>172</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6314</v>
      </c>
    </row>
    <row r="187" s="2" customFormat="1">
      <c r="A187" s="41"/>
      <c r="B187" s="42"/>
      <c r="C187" s="43"/>
      <c r="D187" s="229" t="s">
        <v>179</v>
      </c>
      <c r="E187" s="43"/>
      <c r="F187" s="230" t="s">
        <v>1008</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84</v>
      </c>
    </row>
    <row r="188" s="2" customFormat="1">
      <c r="A188" s="41"/>
      <c r="B188" s="42"/>
      <c r="C188" s="43"/>
      <c r="D188" s="234" t="s">
        <v>181</v>
      </c>
      <c r="E188" s="43"/>
      <c r="F188" s="235" t="s">
        <v>1009</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181</v>
      </c>
      <c r="AU188" s="20" t="s">
        <v>84</v>
      </c>
    </row>
    <row r="189" s="14" customFormat="1">
      <c r="A189" s="14"/>
      <c r="B189" s="246"/>
      <c r="C189" s="247"/>
      <c r="D189" s="229" t="s">
        <v>183</v>
      </c>
      <c r="E189" s="248" t="s">
        <v>19</v>
      </c>
      <c r="F189" s="249" t="s">
        <v>6315</v>
      </c>
      <c r="G189" s="247"/>
      <c r="H189" s="250">
        <v>0.53300000000000003</v>
      </c>
      <c r="I189" s="251"/>
      <c r="J189" s="247"/>
      <c r="K189" s="247"/>
      <c r="L189" s="252"/>
      <c r="M189" s="253"/>
      <c r="N189" s="254"/>
      <c r="O189" s="254"/>
      <c r="P189" s="254"/>
      <c r="Q189" s="254"/>
      <c r="R189" s="254"/>
      <c r="S189" s="254"/>
      <c r="T189" s="255"/>
      <c r="U189" s="14"/>
      <c r="V189" s="14"/>
      <c r="W189" s="14"/>
      <c r="X189" s="14"/>
      <c r="Y189" s="14"/>
      <c r="Z189" s="14"/>
      <c r="AA189" s="14"/>
      <c r="AB189" s="14"/>
      <c r="AC189" s="14"/>
      <c r="AD189" s="14"/>
      <c r="AE189" s="14"/>
      <c r="AT189" s="256" t="s">
        <v>183</v>
      </c>
      <c r="AU189" s="256" t="s">
        <v>84</v>
      </c>
      <c r="AV189" s="14" t="s">
        <v>84</v>
      </c>
      <c r="AW189" s="14" t="s">
        <v>37</v>
      </c>
      <c r="AX189" s="14" t="s">
        <v>75</v>
      </c>
      <c r="AY189" s="256" t="s">
        <v>170</v>
      </c>
    </row>
    <row r="190" s="15" customFormat="1">
      <c r="A190" s="15"/>
      <c r="B190" s="257"/>
      <c r="C190" s="258"/>
      <c r="D190" s="229" t="s">
        <v>183</v>
      </c>
      <c r="E190" s="259" t="s">
        <v>19</v>
      </c>
      <c r="F190" s="260" t="s">
        <v>186</v>
      </c>
      <c r="G190" s="258"/>
      <c r="H190" s="261">
        <v>0.53300000000000003</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183</v>
      </c>
      <c r="AU190" s="267" t="s">
        <v>84</v>
      </c>
      <c r="AV190" s="15" t="s">
        <v>177</v>
      </c>
      <c r="AW190" s="15" t="s">
        <v>37</v>
      </c>
      <c r="AX190" s="15" t="s">
        <v>82</v>
      </c>
      <c r="AY190" s="267" t="s">
        <v>170</v>
      </c>
    </row>
    <row r="191" s="2" customFormat="1" ht="16.5" customHeight="1">
      <c r="A191" s="41"/>
      <c r="B191" s="42"/>
      <c r="C191" s="216" t="s">
        <v>299</v>
      </c>
      <c r="D191" s="216" t="s">
        <v>172</v>
      </c>
      <c r="E191" s="217" t="s">
        <v>1017</v>
      </c>
      <c r="F191" s="218" t="s">
        <v>1018</v>
      </c>
      <c r="G191" s="219" t="s">
        <v>175</v>
      </c>
      <c r="H191" s="220">
        <v>0.53300000000000003</v>
      </c>
      <c r="I191" s="221"/>
      <c r="J191" s="222">
        <f>ROUND(I191*H191,2)</f>
        <v>0</v>
      </c>
      <c r="K191" s="218" t="s">
        <v>176</v>
      </c>
      <c r="L191" s="47"/>
      <c r="M191" s="223" t="s">
        <v>19</v>
      </c>
      <c r="N191" s="224" t="s">
        <v>46</v>
      </c>
      <c r="O191" s="87"/>
      <c r="P191" s="225">
        <f>O191*H191</f>
        <v>0</v>
      </c>
      <c r="Q191" s="225">
        <v>0</v>
      </c>
      <c r="R191" s="225">
        <f>Q191*H191</f>
        <v>0</v>
      </c>
      <c r="S191" s="225">
        <v>0</v>
      </c>
      <c r="T191" s="226">
        <f>S191*H191</f>
        <v>0</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6316</v>
      </c>
    </row>
    <row r="192" s="2" customFormat="1">
      <c r="A192" s="41"/>
      <c r="B192" s="42"/>
      <c r="C192" s="43"/>
      <c r="D192" s="229" t="s">
        <v>179</v>
      </c>
      <c r="E192" s="43"/>
      <c r="F192" s="230" t="s">
        <v>1020</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2" customFormat="1">
      <c r="A193" s="41"/>
      <c r="B193" s="42"/>
      <c r="C193" s="43"/>
      <c r="D193" s="234" t="s">
        <v>181</v>
      </c>
      <c r="E193" s="43"/>
      <c r="F193" s="235" t="s">
        <v>1021</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181</v>
      </c>
      <c r="AU193" s="20" t="s">
        <v>84</v>
      </c>
    </row>
    <row r="194" s="2" customFormat="1" ht="16.5" customHeight="1">
      <c r="A194" s="41"/>
      <c r="B194" s="42"/>
      <c r="C194" s="216" t="s">
        <v>303</v>
      </c>
      <c r="D194" s="216" t="s">
        <v>172</v>
      </c>
      <c r="E194" s="217" t="s">
        <v>1042</v>
      </c>
      <c r="F194" s="218" t="s">
        <v>1043</v>
      </c>
      <c r="G194" s="219" t="s">
        <v>256</v>
      </c>
      <c r="H194" s="220">
        <v>0.0040000000000000001</v>
      </c>
      <c r="I194" s="221"/>
      <c r="J194" s="222">
        <f>ROUND(I194*H194,2)</f>
        <v>0</v>
      </c>
      <c r="K194" s="218" t="s">
        <v>176</v>
      </c>
      <c r="L194" s="47"/>
      <c r="M194" s="223" t="s">
        <v>19</v>
      </c>
      <c r="N194" s="224" t="s">
        <v>46</v>
      </c>
      <c r="O194" s="87"/>
      <c r="P194" s="225">
        <f>O194*H194</f>
        <v>0</v>
      </c>
      <c r="Q194" s="225">
        <v>1.05555</v>
      </c>
      <c r="R194" s="225">
        <f>Q194*H194</f>
        <v>0.0042221999999999997</v>
      </c>
      <c r="S194" s="225">
        <v>0</v>
      </c>
      <c r="T194" s="226">
        <f>S194*H194</f>
        <v>0</v>
      </c>
      <c r="U194" s="41"/>
      <c r="V194" s="41"/>
      <c r="W194" s="41"/>
      <c r="X194" s="41"/>
      <c r="Y194" s="41"/>
      <c r="Z194" s="41"/>
      <c r="AA194" s="41"/>
      <c r="AB194" s="41"/>
      <c r="AC194" s="41"/>
      <c r="AD194" s="41"/>
      <c r="AE194" s="41"/>
      <c r="AR194" s="227" t="s">
        <v>177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6317</v>
      </c>
    </row>
    <row r="195" s="2" customFormat="1">
      <c r="A195" s="41"/>
      <c r="B195" s="42"/>
      <c r="C195" s="43"/>
      <c r="D195" s="229" t="s">
        <v>179</v>
      </c>
      <c r="E195" s="43"/>
      <c r="F195" s="230" t="s">
        <v>1045</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179</v>
      </c>
      <c r="AU195" s="20" t="s">
        <v>84</v>
      </c>
    </row>
    <row r="196" s="2" customFormat="1">
      <c r="A196" s="41"/>
      <c r="B196" s="42"/>
      <c r="C196" s="43"/>
      <c r="D196" s="234" t="s">
        <v>181</v>
      </c>
      <c r="E196" s="43"/>
      <c r="F196" s="235" t="s">
        <v>1046</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181</v>
      </c>
      <c r="AU196" s="20" t="s">
        <v>84</v>
      </c>
    </row>
    <row r="197" s="13" customFormat="1">
      <c r="A197" s="13"/>
      <c r="B197" s="236"/>
      <c r="C197" s="237"/>
      <c r="D197" s="229" t="s">
        <v>183</v>
      </c>
      <c r="E197" s="238" t="s">
        <v>19</v>
      </c>
      <c r="F197" s="239" t="s">
        <v>6318</v>
      </c>
      <c r="G197" s="237"/>
      <c r="H197" s="238" t="s">
        <v>19</v>
      </c>
      <c r="I197" s="240"/>
      <c r="J197" s="237"/>
      <c r="K197" s="237"/>
      <c r="L197" s="241"/>
      <c r="M197" s="242"/>
      <c r="N197" s="243"/>
      <c r="O197" s="243"/>
      <c r="P197" s="243"/>
      <c r="Q197" s="243"/>
      <c r="R197" s="243"/>
      <c r="S197" s="243"/>
      <c r="T197" s="244"/>
      <c r="U197" s="13"/>
      <c r="V197" s="13"/>
      <c r="W197" s="13"/>
      <c r="X197" s="13"/>
      <c r="Y197" s="13"/>
      <c r="Z197" s="13"/>
      <c r="AA197" s="13"/>
      <c r="AB197" s="13"/>
      <c r="AC197" s="13"/>
      <c r="AD197" s="13"/>
      <c r="AE197" s="13"/>
      <c r="AT197" s="245" t="s">
        <v>183</v>
      </c>
      <c r="AU197" s="245" t="s">
        <v>84</v>
      </c>
      <c r="AV197" s="13" t="s">
        <v>82</v>
      </c>
      <c r="AW197" s="13" t="s">
        <v>37</v>
      </c>
      <c r="AX197" s="13" t="s">
        <v>75</v>
      </c>
      <c r="AY197" s="245" t="s">
        <v>170</v>
      </c>
    </row>
    <row r="198" s="14" customFormat="1">
      <c r="A198" s="14"/>
      <c r="B198" s="246"/>
      <c r="C198" s="247"/>
      <c r="D198" s="229" t="s">
        <v>183</v>
      </c>
      <c r="E198" s="248" t="s">
        <v>19</v>
      </c>
      <c r="F198" s="249" t="s">
        <v>6319</v>
      </c>
      <c r="G198" s="247"/>
      <c r="H198" s="250">
        <v>0.0040000000000000001</v>
      </c>
      <c r="I198" s="251"/>
      <c r="J198" s="247"/>
      <c r="K198" s="247"/>
      <c r="L198" s="252"/>
      <c r="M198" s="253"/>
      <c r="N198" s="254"/>
      <c r="O198" s="254"/>
      <c r="P198" s="254"/>
      <c r="Q198" s="254"/>
      <c r="R198" s="254"/>
      <c r="S198" s="254"/>
      <c r="T198" s="255"/>
      <c r="U198" s="14"/>
      <c r="V198" s="14"/>
      <c r="W198" s="14"/>
      <c r="X198" s="14"/>
      <c r="Y198" s="14"/>
      <c r="Z198" s="14"/>
      <c r="AA198" s="14"/>
      <c r="AB198" s="14"/>
      <c r="AC198" s="14"/>
      <c r="AD198" s="14"/>
      <c r="AE198" s="14"/>
      <c r="AT198" s="256" t="s">
        <v>183</v>
      </c>
      <c r="AU198" s="256" t="s">
        <v>84</v>
      </c>
      <c r="AV198" s="14" t="s">
        <v>84</v>
      </c>
      <c r="AW198" s="14" t="s">
        <v>37</v>
      </c>
      <c r="AX198" s="14" t="s">
        <v>75</v>
      </c>
      <c r="AY198" s="256" t="s">
        <v>170</v>
      </c>
    </row>
    <row r="199" s="15" customFormat="1">
      <c r="A199" s="15"/>
      <c r="B199" s="257"/>
      <c r="C199" s="258"/>
      <c r="D199" s="229" t="s">
        <v>183</v>
      </c>
      <c r="E199" s="259" t="s">
        <v>19</v>
      </c>
      <c r="F199" s="260" t="s">
        <v>186</v>
      </c>
      <c r="G199" s="258"/>
      <c r="H199" s="261">
        <v>0.0040000000000000001</v>
      </c>
      <c r="I199" s="262"/>
      <c r="J199" s="258"/>
      <c r="K199" s="258"/>
      <c r="L199" s="263"/>
      <c r="M199" s="264"/>
      <c r="N199" s="265"/>
      <c r="O199" s="265"/>
      <c r="P199" s="265"/>
      <c r="Q199" s="265"/>
      <c r="R199" s="265"/>
      <c r="S199" s="265"/>
      <c r="T199" s="266"/>
      <c r="U199" s="15"/>
      <c r="V199" s="15"/>
      <c r="W199" s="15"/>
      <c r="X199" s="15"/>
      <c r="Y199" s="15"/>
      <c r="Z199" s="15"/>
      <c r="AA199" s="15"/>
      <c r="AB199" s="15"/>
      <c r="AC199" s="15"/>
      <c r="AD199" s="15"/>
      <c r="AE199" s="15"/>
      <c r="AT199" s="267" t="s">
        <v>183</v>
      </c>
      <c r="AU199" s="267" t="s">
        <v>84</v>
      </c>
      <c r="AV199" s="15" t="s">
        <v>177</v>
      </c>
      <c r="AW199" s="15" t="s">
        <v>37</v>
      </c>
      <c r="AX199" s="15" t="s">
        <v>82</v>
      </c>
      <c r="AY199" s="267" t="s">
        <v>170</v>
      </c>
    </row>
    <row r="200" s="12" customFormat="1" ht="22.8" customHeight="1">
      <c r="A200" s="12"/>
      <c r="B200" s="200"/>
      <c r="C200" s="201"/>
      <c r="D200" s="202" t="s">
        <v>74</v>
      </c>
      <c r="E200" s="214" t="s">
        <v>244</v>
      </c>
      <c r="F200" s="214" t="s">
        <v>275</v>
      </c>
      <c r="G200" s="201"/>
      <c r="H200" s="201"/>
      <c r="I200" s="204"/>
      <c r="J200" s="215">
        <f>BK200</f>
        <v>0</v>
      </c>
      <c r="K200" s="201"/>
      <c r="L200" s="206"/>
      <c r="M200" s="207"/>
      <c r="N200" s="208"/>
      <c r="O200" s="208"/>
      <c r="P200" s="209">
        <f>SUM(P201:P249)</f>
        <v>0</v>
      </c>
      <c r="Q200" s="208"/>
      <c r="R200" s="209">
        <f>SUM(R201:R249)</f>
        <v>0.56093100000000007</v>
      </c>
      <c r="S200" s="208"/>
      <c r="T200" s="210">
        <f>SUM(T201:T249)</f>
        <v>10.4323</v>
      </c>
      <c r="U200" s="12"/>
      <c r="V200" s="12"/>
      <c r="W200" s="12"/>
      <c r="X200" s="12"/>
      <c r="Y200" s="12"/>
      <c r="Z200" s="12"/>
      <c r="AA200" s="12"/>
      <c r="AB200" s="12"/>
      <c r="AC200" s="12"/>
      <c r="AD200" s="12"/>
      <c r="AE200" s="12"/>
      <c r="AR200" s="211" t="s">
        <v>82</v>
      </c>
      <c r="AT200" s="212" t="s">
        <v>74</v>
      </c>
      <c r="AU200" s="212" t="s">
        <v>82</v>
      </c>
      <c r="AY200" s="211" t="s">
        <v>170</v>
      </c>
      <c r="BK200" s="213">
        <f>SUM(BK201:BK249)</f>
        <v>0</v>
      </c>
    </row>
    <row r="201" s="2" customFormat="1" ht="16.5" customHeight="1">
      <c r="A201" s="41"/>
      <c r="B201" s="42"/>
      <c r="C201" s="216" t="s">
        <v>7</v>
      </c>
      <c r="D201" s="216" t="s">
        <v>172</v>
      </c>
      <c r="E201" s="217" t="s">
        <v>277</v>
      </c>
      <c r="F201" s="218" t="s">
        <v>278</v>
      </c>
      <c r="G201" s="219" t="s">
        <v>219</v>
      </c>
      <c r="H201" s="220">
        <v>2.6429999999999998</v>
      </c>
      <c r="I201" s="221"/>
      <c r="J201" s="222">
        <f>ROUND(I201*H201,2)</f>
        <v>0</v>
      </c>
      <c r="K201" s="218" t="s">
        <v>176</v>
      </c>
      <c r="L201" s="47"/>
      <c r="M201" s="223" t="s">
        <v>19</v>
      </c>
      <c r="N201" s="224" t="s">
        <v>46</v>
      </c>
      <c r="O201" s="87"/>
      <c r="P201" s="225">
        <f>O201*H201</f>
        <v>0</v>
      </c>
      <c r="Q201" s="225">
        <v>0</v>
      </c>
      <c r="R201" s="225">
        <f>Q201*H201</f>
        <v>0</v>
      </c>
      <c r="S201" s="225">
        <v>2</v>
      </c>
      <c r="T201" s="226">
        <f>S201*H201</f>
        <v>5.2859999999999996</v>
      </c>
      <c r="U201" s="41"/>
      <c r="V201" s="41"/>
      <c r="W201" s="41"/>
      <c r="X201" s="41"/>
      <c r="Y201" s="41"/>
      <c r="Z201" s="41"/>
      <c r="AA201" s="41"/>
      <c r="AB201" s="41"/>
      <c r="AC201" s="41"/>
      <c r="AD201" s="41"/>
      <c r="AE201" s="41"/>
      <c r="AR201" s="227" t="s">
        <v>177</v>
      </c>
      <c r="AT201" s="227" t="s">
        <v>172</v>
      </c>
      <c r="AU201" s="227" t="s">
        <v>84</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6320</v>
      </c>
    </row>
    <row r="202" s="2" customFormat="1">
      <c r="A202" s="41"/>
      <c r="B202" s="42"/>
      <c r="C202" s="43"/>
      <c r="D202" s="229" t="s">
        <v>179</v>
      </c>
      <c r="E202" s="43"/>
      <c r="F202" s="230" t="s">
        <v>278</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179</v>
      </c>
      <c r="AU202" s="20" t="s">
        <v>84</v>
      </c>
    </row>
    <row r="203" s="2" customFormat="1">
      <c r="A203" s="41"/>
      <c r="B203" s="42"/>
      <c r="C203" s="43"/>
      <c r="D203" s="234" t="s">
        <v>181</v>
      </c>
      <c r="E203" s="43"/>
      <c r="F203" s="235" t="s">
        <v>280</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181</v>
      </c>
      <c r="AU203" s="20" t="s">
        <v>84</v>
      </c>
    </row>
    <row r="204" s="13" customFormat="1">
      <c r="A204" s="13"/>
      <c r="B204" s="236"/>
      <c r="C204" s="237"/>
      <c r="D204" s="229" t="s">
        <v>183</v>
      </c>
      <c r="E204" s="238" t="s">
        <v>19</v>
      </c>
      <c r="F204" s="239" t="s">
        <v>6321</v>
      </c>
      <c r="G204" s="237"/>
      <c r="H204" s="238" t="s">
        <v>19</v>
      </c>
      <c r="I204" s="240"/>
      <c r="J204" s="237"/>
      <c r="K204" s="237"/>
      <c r="L204" s="241"/>
      <c r="M204" s="242"/>
      <c r="N204" s="243"/>
      <c r="O204" s="243"/>
      <c r="P204" s="243"/>
      <c r="Q204" s="243"/>
      <c r="R204" s="243"/>
      <c r="S204" s="243"/>
      <c r="T204" s="244"/>
      <c r="U204" s="13"/>
      <c r="V204" s="13"/>
      <c r="W204" s="13"/>
      <c r="X204" s="13"/>
      <c r="Y204" s="13"/>
      <c r="Z204" s="13"/>
      <c r="AA204" s="13"/>
      <c r="AB204" s="13"/>
      <c r="AC204" s="13"/>
      <c r="AD204" s="13"/>
      <c r="AE204" s="13"/>
      <c r="AT204" s="245" t="s">
        <v>183</v>
      </c>
      <c r="AU204" s="245" t="s">
        <v>84</v>
      </c>
      <c r="AV204" s="13" t="s">
        <v>82</v>
      </c>
      <c r="AW204" s="13" t="s">
        <v>37</v>
      </c>
      <c r="AX204" s="13" t="s">
        <v>75</v>
      </c>
      <c r="AY204" s="245" t="s">
        <v>170</v>
      </c>
    </row>
    <row r="205" s="14" customFormat="1">
      <c r="A205" s="14"/>
      <c r="B205" s="246"/>
      <c r="C205" s="247"/>
      <c r="D205" s="229" t="s">
        <v>183</v>
      </c>
      <c r="E205" s="248" t="s">
        <v>19</v>
      </c>
      <c r="F205" s="249" t="s">
        <v>6322</v>
      </c>
      <c r="G205" s="247"/>
      <c r="H205" s="250">
        <v>0.24299999999999999</v>
      </c>
      <c r="I205" s="251"/>
      <c r="J205" s="247"/>
      <c r="K205" s="247"/>
      <c r="L205" s="252"/>
      <c r="M205" s="253"/>
      <c r="N205" s="254"/>
      <c r="O205" s="254"/>
      <c r="P205" s="254"/>
      <c r="Q205" s="254"/>
      <c r="R205" s="254"/>
      <c r="S205" s="254"/>
      <c r="T205" s="255"/>
      <c r="U205" s="14"/>
      <c r="V205" s="14"/>
      <c r="W205" s="14"/>
      <c r="X205" s="14"/>
      <c r="Y205" s="14"/>
      <c r="Z205" s="14"/>
      <c r="AA205" s="14"/>
      <c r="AB205" s="14"/>
      <c r="AC205" s="14"/>
      <c r="AD205" s="14"/>
      <c r="AE205" s="14"/>
      <c r="AT205" s="256" t="s">
        <v>183</v>
      </c>
      <c r="AU205" s="256" t="s">
        <v>84</v>
      </c>
      <c r="AV205" s="14" t="s">
        <v>84</v>
      </c>
      <c r="AW205" s="14" t="s">
        <v>37</v>
      </c>
      <c r="AX205" s="14" t="s">
        <v>75</v>
      </c>
      <c r="AY205" s="256" t="s">
        <v>170</v>
      </c>
    </row>
    <row r="206" s="14" customFormat="1">
      <c r="A206" s="14"/>
      <c r="B206" s="246"/>
      <c r="C206" s="247"/>
      <c r="D206" s="229" t="s">
        <v>183</v>
      </c>
      <c r="E206" s="248" t="s">
        <v>19</v>
      </c>
      <c r="F206" s="249" t="s">
        <v>6256</v>
      </c>
      <c r="G206" s="247"/>
      <c r="H206" s="250">
        <v>2.3999999999999999</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183</v>
      </c>
      <c r="AU206" s="256" t="s">
        <v>84</v>
      </c>
      <c r="AV206" s="14" t="s">
        <v>84</v>
      </c>
      <c r="AW206" s="14" t="s">
        <v>37</v>
      </c>
      <c r="AX206" s="14" t="s">
        <v>75</v>
      </c>
      <c r="AY206" s="256" t="s">
        <v>170</v>
      </c>
    </row>
    <row r="207" s="15" customFormat="1">
      <c r="A207" s="15"/>
      <c r="B207" s="257"/>
      <c r="C207" s="258"/>
      <c r="D207" s="229" t="s">
        <v>183</v>
      </c>
      <c r="E207" s="259" t="s">
        <v>19</v>
      </c>
      <c r="F207" s="260" t="s">
        <v>186</v>
      </c>
      <c r="G207" s="258"/>
      <c r="H207" s="261">
        <v>2.6429999999999998</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183</v>
      </c>
      <c r="AU207" s="267" t="s">
        <v>84</v>
      </c>
      <c r="AV207" s="15" t="s">
        <v>177</v>
      </c>
      <c r="AW207" s="15" t="s">
        <v>37</v>
      </c>
      <c r="AX207" s="15" t="s">
        <v>82</v>
      </c>
      <c r="AY207" s="267" t="s">
        <v>170</v>
      </c>
    </row>
    <row r="208" s="2" customFormat="1" ht="16.5" customHeight="1">
      <c r="A208" s="41"/>
      <c r="B208" s="42"/>
      <c r="C208" s="216" t="s">
        <v>315</v>
      </c>
      <c r="D208" s="216" t="s">
        <v>172</v>
      </c>
      <c r="E208" s="217" t="s">
        <v>6323</v>
      </c>
      <c r="F208" s="218" t="s">
        <v>6324</v>
      </c>
      <c r="G208" s="219" t="s">
        <v>219</v>
      </c>
      <c r="H208" s="220">
        <v>0.81000000000000005</v>
      </c>
      <c r="I208" s="221"/>
      <c r="J208" s="222">
        <f>ROUND(I208*H208,2)</f>
        <v>0</v>
      </c>
      <c r="K208" s="218" t="s">
        <v>176</v>
      </c>
      <c r="L208" s="47"/>
      <c r="M208" s="223" t="s">
        <v>19</v>
      </c>
      <c r="N208" s="224" t="s">
        <v>46</v>
      </c>
      <c r="O208" s="87"/>
      <c r="P208" s="225">
        <f>O208*H208</f>
        <v>0</v>
      </c>
      <c r="Q208" s="225">
        <v>0</v>
      </c>
      <c r="R208" s="225">
        <f>Q208*H208</f>
        <v>0</v>
      </c>
      <c r="S208" s="225">
        <v>1.8</v>
      </c>
      <c r="T208" s="226">
        <f>S208*H208</f>
        <v>1.4580000000000002</v>
      </c>
      <c r="U208" s="41"/>
      <c r="V208" s="41"/>
      <c r="W208" s="41"/>
      <c r="X208" s="41"/>
      <c r="Y208" s="41"/>
      <c r="Z208" s="41"/>
      <c r="AA208" s="41"/>
      <c r="AB208" s="41"/>
      <c r="AC208" s="41"/>
      <c r="AD208" s="41"/>
      <c r="AE208" s="41"/>
      <c r="AR208" s="227" t="s">
        <v>177</v>
      </c>
      <c r="AT208" s="227" t="s">
        <v>172</v>
      </c>
      <c r="AU208" s="227" t="s">
        <v>84</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177</v>
      </c>
      <c r="BM208" s="227" t="s">
        <v>6325</v>
      </c>
    </row>
    <row r="209" s="2" customFormat="1">
      <c r="A209" s="41"/>
      <c r="B209" s="42"/>
      <c r="C209" s="43"/>
      <c r="D209" s="229" t="s">
        <v>179</v>
      </c>
      <c r="E209" s="43"/>
      <c r="F209" s="230" t="s">
        <v>6326</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179</v>
      </c>
      <c r="AU209" s="20" t="s">
        <v>84</v>
      </c>
    </row>
    <row r="210" s="2" customFormat="1">
      <c r="A210" s="41"/>
      <c r="B210" s="42"/>
      <c r="C210" s="43"/>
      <c r="D210" s="234" t="s">
        <v>181</v>
      </c>
      <c r="E210" s="43"/>
      <c r="F210" s="235" t="s">
        <v>6327</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181</v>
      </c>
      <c r="AU210" s="20" t="s">
        <v>84</v>
      </c>
    </row>
    <row r="211" s="13" customFormat="1">
      <c r="A211" s="13"/>
      <c r="B211" s="236"/>
      <c r="C211" s="237"/>
      <c r="D211" s="229" t="s">
        <v>183</v>
      </c>
      <c r="E211" s="238" t="s">
        <v>19</v>
      </c>
      <c r="F211" s="239" t="s">
        <v>6281</v>
      </c>
      <c r="G211" s="237"/>
      <c r="H211" s="238" t="s">
        <v>19</v>
      </c>
      <c r="I211" s="240"/>
      <c r="J211" s="237"/>
      <c r="K211" s="237"/>
      <c r="L211" s="241"/>
      <c r="M211" s="242"/>
      <c r="N211" s="243"/>
      <c r="O211" s="243"/>
      <c r="P211" s="243"/>
      <c r="Q211" s="243"/>
      <c r="R211" s="243"/>
      <c r="S211" s="243"/>
      <c r="T211" s="244"/>
      <c r="U211" s="13"/>
      <c r="V211" s="13"/>
      <c r="W211" s="13"/>
      <c r="X211" s="13"/>
      <c r="Y211" s="13"/>
      <c r="Z211" s="13"/>
      <c r="AA211" s="13"/>
      <c r="AB211" s="13"/>
      <c r="AC211" s="13"/>
      <c r="AD211" s="13"/>
      <c r="AE211" s="13"/>
      <c r="AT211" s="245" t="s">
        <v>183</v>
      </c>
      <c r="AU211" s="245" t="s">
        <v>84</v>
      </c>
      <c r="AV211" s="13" t="s">
        <v>82</v>
      </c>
      <c r="AW211" s="13" t="s">
        <v>37</v>
      </c>
      <c r="AX211" s="13" t="s">
        <v>75</v>
      </c>
      <c r="AY211" s="245" t="s">
        <v>170</v>
      </c>
    </row>
    <row r="212" s="14" customFormat="1">
      <c r="A212" s="14"/>
      <c r="B212" s="246"/>
      <c r="C212" s="247"/>
      <c r="D212" s="229" t="s">
        <v>183</v>
      </c>
      <c r="E212" s="248" t="s">
        <v>19</v>
      </c>
      <c r="F212" s="249" t="s">
        <v>6328</v>
      </c>
      <c r="G212" s="247"/>
      <c r="H212" s="250">
        <v>0.81000000000000005</v>
      </c>
      <c r="I212" s="251"/>
      <c r="J212" s="247"/>
      <c r="K212" s="247"/>
      <c r="L212" s="252"/>
      <c r="M212" s="253"/>
      <c r="N212" s="254"/>
      <c r="O212" s="254"/>
      <c r="P212" s="254"/>
      <c r="Q212" s="254"/>
      <c r="R212" s="254"/>
      <c r="S212" s="254"/>
      <c r="T212" s="255"/>
      <c r="U212" s="14"/>
      <c r="V212" s="14"/>
      <c r="W212" s="14"/>
      <c r="X212" s="14"/>
      <c r="Y212" s="14"/>
      <c r="Z212" s="14"/>
      <c r="AA212" s="14"/>
      <c r="AB212" s="14"/>
      <c r="AC212" s="14"/>
      <c r="AD212" s="14"/>
      <c r="AE212" s="14"/>
      <c r="AT212" s="256" t="s">
        <v>183</v>
      </c>
      <c r="AU212" s="256" t="s">
        <v>84</v>
      </c>
      <c r="AV212" s="14" t="s">
        <v>84</v>
      </c>
      <c r="AW212" s="14" t="s">
        <v>37</v>
      </c>
      <c r="AX212" s="14" t="s">
        <v>75</v>
      </c>
      <c r="AY212" s="256" t="s">
        <v>170</v>
      </c>
    </row>
    <row r="213" s="15" customFormat="1">
      <c r="A213" s="15"/>
      <c r="B213" s="257"/>
      <c r="C213" s="258"/>
      <c r="D213" s="229" t="s">
        <v>183</v>
      </c>
      <c r="E213" s="259" t="s">
        <v>19</v>
      </c>
      <c r="F213" s="260" t="s">
        <v>186</v>
      </c>
      <c r="G213" s="258"/>
      <c r="H213" s="261">
        <v>0.81000000000000005</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183</v>
      </c>
      <c r="AU213" s="267" t="s">
        <v>84</v>
      </c>
      <c r="AV213" s="15" t="s">
        <v>177</v>
      </c>
      <c r="AW213" s="15" t="s">
        <v>37</v>
      </c>
      <c r="AX213" s="15" t="s">
        <v>82</v>
      </c>
      <c r="AY213" s="267" t="s">
        <v>170</v>
      </c>
    </row>
    <row r="214" s="2" customFormat="1" ht="16.5" customHeight="1">
      <c r="A214" s="41"/>
      <c r="B214" s="42"/>
      <c r="C214" s="216" t="s">
        <v>322</v>
      </c>
      <c r="D214" s="216" t="s">
        <v>172</v>
      </c>
      <c r="E214" s="217" t="s">
        <v>6329</v>
      </c>
      <c r="F214" s="218" t="s">
        <v>6330</v>
      </c>
      <c r="G214" s="219" t="s">
        <v>219</v>
      </c>
      <c r="H214" s="220">
        <v>0.034000000000000002</v>
      </c>
      <c r="I214" s="221"/>
      <c r="J214" s="222">
        <f>ROUND(I214*H214,2)</f>
        <v>0</v>
      </c>
      <c r="K214" s="218" t="s">
        <v>176</v>
      </c>
      <c r="L214" s="47"/>
      <c r="M214" s="223" t="s">
        <v>19</v>
      </c>
      <c r="N214" s="224" t="s">
        <v>46</v>
      </c>
      <c r="O214" s="87"/>
      <c r="P214" s="225">
        <f>O214*H214</f>
        <v>0</v>
      </c>
      <c r="Q214" s="225">
        <v>0</v>
      </c>
      <c r="R214" s="225">
        <f>Q214*H214</f>
        <v>0</v>
      </c>
      <c r="S214" s="225">
        <v>2.2000000000000002</v>
      </c>
      <c r="T214" s="226">
        <f>S214*H214</f>
        <v>0.074800000000000005</v>
      </c>
      <c r="U214" s="41"/>
      <c r="V214" s="41"/>
      <c r="W214" s="41"/>
      <c r="X214" s="41"/>
      <c r="Y214" s="41"/>
      <c r="Z214" s="41"/>
      <c r="AA214" s="41"/>
      <c r="AB214" s="41"/>
      <c r="AC214" s="41"/>
      <c r="AD214" s="41"/>
      <c r="AE214" s="41"/>
      <c r="AR214" s="227" t="s">
        <v>177</v>
      </c>
      <c r="AT214" s="227" t="s">
        <v>172</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6331</v>
      </c>
    </row>
    <row r="215" s="2" customFormat="1">
      <c r="A215" s="41"/>
      <c r="B215" s="42"/>
      <c r="C215" s="43"/>
      <c r="D215" s="229" t="s">
        <v>179</v>
      </c>
      <c r="E215" s="43"/>
      <c r="F215" s="230" t="s">
        <v>6332</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84</v>
      </c>
    </row>
    <row r="216" s="2" customFormat="1">
      <c r="A216" s="41"/>
      <c r="B216" s="42"/>
      <c r="C216" s="43"/>
      <c r="D216" s="234" t="s">
        <v>181</v>
      </c>
      <c r="E216" s="43"/>
      <c r="F216" s="235" t="s">
        <v>6333</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181</v>
      </c>
      <c r="AU216" s="20" t="s">
        <v>84</v>
      </c>
    </row>
    <row r="217" s="13" customFormat="1">
      <c r="A217" s="13"/>
      <c r="B217" s="236"/>
      <c r="C217" s="237"/>
      <c r="D217" s="229" t="s">
        <v>183</v>
      </c>
      <c r="E217" s="238" t="s">
        <v>19</v>
      </c>
      <c r="F217" s="239" t="s">
        <v>6334</v>
      </c>
      <c r="G217" s="237"/>
      <c r="H217" s="238" t="s">
        <v>19</v>
      </c>
      <c r="I217" s="240"/>
      <c r="J217" s="237"/>
      <c r="K217" s="237"/>
      <c r="L217" s="241"/>
      <c r="M217" s="242"/>
      <c r="N217" s="243"/>
      <c r="O217" s="243"/>
      <c r="P217" s="243"/>
      <c r="Q217" s="243"/>
      <c r="R217" s="243"/>
      <c r="S217" s="243"/>
      <c r="T217" s="244"/>
      <c r="U217" s="13"/>
      <c r="V217" s="13"/>
      <c r="W217" s="13"/>
      <c r="X217" s="13"/>
      <c r="Y217" s="13"/>
      <c r="Z217" s="13"/>
      <c r="AA217" s="13"/>
      <c r="AB217" s="13"/>
      <c r="AC217" s="13"/>
      <c r="AD217" s="13"/>
      <c r="AE217" s="13"/>
      <c r="AT217" s="245" t="s">
        <v>183</v>
      </c>
      <c r="AU217" s="245" t="s">
        <v>84</v>
      </c>
      <c r="AV217" s="13" t="s">
        <v>82</v>
      </c>
      <c r="AW217" s="13" t="s">
        <v>37</v>
      </c>
      <c r="AX217" s="13" t="s">
        <v>75</v>
      </c>
      <c r="AY217" s="245" t="s">
        <v>170</v>
      </c>
    </row>
    <row r="218" s="14" customFormat="1">
      <c r="A218" s="14"/>
      <c r="B218" s="246"/>
      <c r="C218" s="247"/>
      <c r="D218" s="229" t="s">
        <v>183</v>
      </c>
      <c r="E218" s="248" t="s">
        <v>19</v>
      </c>
      <c r="F218" s="249" t="s">
        <v>6313</v>
      </c>
      <c r="G218" s="247"/>
      <c r="H218" s="250">
        <v>0.034000000000000002</v>
      </c>
      <c r="I218" s="251"/>
      <c r="J218" s="247"/>
      <c r="K218" s="247"/>
      <c r="L218" s="252"/>
      <c r="M218" s="253"/>
      <c r="N218" s="254"/>
      <c r="O218" s="254"/>
      <c r="P218" s="254"/>
      <c r="Q218" s="254"/>
      <c r="R218" s="254"/>
      <c r="S218" s="254"/>
      <c r="T218" s="255"/>
      <c r="U218" s="14"/>
      <c r="V218" s="14"/>
      <c r="W218" s="14"/>
      <c r="X218" s="14"/>
      <c r="Y218" s="14"/>
      <c r="Z218" s="14"/>
      <c r="AA218" s="14"/>
      <c r="AB218" s="14"/>
      <c r="AC218" s="14"/>
      <c r="AD218" s="14"/>
      <c r="AE218" s="14"/>
      <c r="AT218" s="256" t="s">
        <v>183</v>
      </c>
      <c r="AU218" s="256" t="s">
        <v>84</v>
      </c>
      <c r="AV218" s="14" t="s">
        <v>84</v>
      </c>
      <c r="AW218" s="14" t="s">
        <v>37</v>
      </c>
      <c r="AX218" s="14" t="s">
        <v>75</v>
      </c>
      <c r="AY218" s="256" t="s">
        <v>170</v>
      </c>
    </row>
    <row r="219" s="15" customFormat="1">
      <c r="A219" s="15"/>
      <c r="B219" s="257"/>
      <c r="C219" s="258"/>
      <c r="D219" s="229" t="s">
        <v>183</v>
      </c>
      <c r="E219" s="259" t="s">
        <v>19</v>
      </c>
      <c r="F219" s="260" t="s">
        <v>186</v>
      </c>
      <c r="G219" s="258"/>
      <c r="H219" s="261">
        <v>0.034000000000000002</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183</v>
      </c>
      <c r="AU219" s="267" t="s">
        <v>84</v>
      </c>
      <c r="AV219" s="15" t="s">
        <v>177</v>
      </c>
      <c r="AW219" s="15" t="s">
        <v>37</v>
      </c>
      <c r="AX219" s="15" t="s">
        <v>82</v>
      </c>
      <c r="AY219" s="267" t="s">
        <v>170</v>
      </c>
    </row>
    <row r="220" s="2" customFormat="1" ht="16.5" customHeight="1">
      <c r="A220" s="41"/>
      <c r="B220" s="42"/>
      <c r="C220" s="216" t="s">
        <v>331</v>
      </c>
      <c r="D220" s="216" t="s">
        <v>172</v>
      </c>
      <c r="E220" s="217" t="s">
        <v>6335</v>
      </c>
      <c r="F220" s="218" t="s">
        <v>6336</v>
      </c>
      <c r="G220" s="219" t="s">
        <v>201</v>
      </c>
      <c r="H220" s="220">
        <v>43.799999999999997</v>
      </c>
      <c r="I220" s="221"/>
      <c r="J220" s="222">
        <f>ROUND(I220*H220,2)</f>
        <v>0</v>
      </c>
      <c r="K220" s="218" t="s">
        <v>176</v>
      </c>
      <c r="L220" s="47"/>
      <c r="M220" s="223" t="s">
        <v>19</v>
      </c>
      <c r="N220" s="224" t="s">
        <v>46</v>
      </c>
      <c r="O220" s="87"/>
      <c r="P220" s="225">
        <f>O220*H220</f>
        <v>0</v>
      </c>
      <c r="Q220" s="225">
        <v>0</v>
      </c>
      <c r="R220" s="225">
        <f>Q220*H220</f>
        <v>0</v>
      </c>
      <c r="S220" s="225">
        <v>0.082500000000000004</v>
      </c>
      <c r="T220" s="226">
        <f>S220*H220</f>
        <v>3.6135000000000002</v>
      </c>
      <c r="U220" s="41"/>
      <c r="V220" s="41"/>
      <c r="W220" s="41"/>
      <c r="X220" s="41"/>
      <c r="Y220" s="41"/>
      <c r="Z220" s="41"/>
      <c r="AA220" s="41"/>
      <c r="AB220" s="41"/>
      <c r="AC220" s="41"/>
      <c r="AD220" s="41"/>
      <c r="AE220" s="41"/>
      <c r="AR220" s="227" t="s">
        <v>177</v>
      </c>
      <c r="AT220" s="227" t="s">
        <v>172</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6337</v>
      </c>
    </row>
    <row r="221" s="2" customFormat="1">
      <c r="A221" s="41"/>
      <c r="B221" s="42"/>
      <c r="C221" s="43"/>
      <c r="D221" s="229" t="s">
        <v>179</v>
      </c>
      <c r="E221" s="43"/>
      <c r="F221" s="230" t="s">
        <v>6338</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179</v>
      </c>
      <c r="AU221" s="20" t="s">
        <v>84</v>
      </c>
    </row>
    <row r="222" s="2" customFormat="1">
      <c r="A222" s="41"/>
      <c r="B222" s="42"/>
      <c r="C222" s="43"/>
      <c r="D222" s="234" t="s">
        <v>181</v>
      </c>
      <c r="E222" s="43"/>
      <c r="F222" s="235" t="s">
        <v>6339</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181</v>
      </c>
      <c r="AU222" s="20" t="s">
        <v>84</v>
      </c>
    </row>
    <row r="223" s="2" customFormat="1">
      <c r="A223" s="41"/>
      <c r="B223" s="42"/>
      <c r="C223" s="43"/>
      <c r="D223" s="229" t="s">
        <v>231</v>
      </c>
      <c r="E223" s="43"/>
      <c r="F223" s="268" t="s">
        <v>6340</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231</v>
      </c>
      <c r="AU223" s="20" t="s">
        <v>84</v>
      </c>
    </row>
    <row r="224" s="14" customFormat="1">
      <c r="A224" s="14"/>
      <c r="B224" s="246"/>
      <c r="C224" s="247"/>
      <c r="D224" s="229" t="s">
        <v>183</v>
      </c>
      <c r="E224" s="248" t="s">
        <v>19</v>
      </c>
      <c r="F224" s="249" t="s">
        <v>6341</v>
      </c>
      <c r="G224" s="247"/>
      <c r="H224" s="250">
        <v>43.799999999999997</v>
      </c>
      <c r="I224" s="251"/>
      <c r="J224" s="247"/>
      <c r="K224" s="247"/>
      <c r="L224" s="252"/>
      <c r="M224" s="253"/>
      <c r="N224" s="254"/>
      <c r="O224" s="254"/>
      <c r="P224" s="254"/>
      <c r="Q224" s="254"/>
      <c r="R224" s="254"/>
      <c r="S224" s="254"/>
      <c r="T224" s="255"/>
      <c r="U224" s="14"/>
      <c r="V224" s="14"/>
      <c r="W224" s="14"/>
      <c r="X224" s="14"/>
      <c r="Y224" s="14"/>
      <c r="Z224" s="14"/>
      <c r="AA224" s="14"/>
      <c r="AB224" s="14"/>
      <c r="AC224" s="14"/>
      <c r="AD224" s="14"/>
      <c r="AE224" s="14"/>
      <c r="AT224" s="256" t="s">
        <v>183</v>
      </c>
      <c r="AU224" s="256" t="s">
        <v>84</v>
      </c>
      <c r="AV224" s="14" t="s">
        <v>84</v>
      </c>
      <c r="AW224" s="14" t="s">
        <v>37</v>
      </c>
      <c r="AX224" s="14" t="s">
        <v>82</v>
      </c>
      <c r="AY224" s="256" t="s">
        <v>170</v>
      </c>
    </row>
    <row r="225" s="2" customFormat="1" ht="21.75" customHeight="1">
      <c r="A225" s="41"/>
      <c r="B225" s="42"/>
      <c r="C225" s="216" t="s">
        <v>337</v>
      </c>
      <c r="D225" s="216" t="s">
        <v>172</v>
      </c>
      <c r="E225" s="217" t="s">
        <v>6342</v>
      </c>
      <c r="F225" s="218" t="s">
        <v>6343</v>
      </c>
      <c r="G225" s="219" t="s">
        <v>201</v>
      </c>
      <c r="H225" s="220">
        <v>4</v>
      </c>
      <c r="I225" s="221"/>
      <c r="J225" s="222">
        <f>ROUND(I225*H225,2)</f>
        <v>0</v>
      </c>
      <c r="K225" s="218" t="s">
        <v>176</v>
      </c>
      <c r="L225" s="47"/>
      <c r="M225" s="223" t="s">
        <v>19</v>
      </c>
      <c r="N225" s="224" t="s">
        <v>46</v>
      </c>
      <c r="O225" s="87"/>
      <c r="P225" s="225">
        <f>O225*H225</f>
        <v>0</v>
      </c>
      <c r="Q225" s="225">
        <v>0.036420000000000001</v>
      </c>
      <c r="R225" s="225">
        <f>Q225*H225</f>
        <v>0.14568</v>
      </c>
      <c r="S225" s="225">
        <v>0</v>
      </c>
      <c r="T225" s="226">
        <f>S225*H225</f>
        <v>0</v>
      </c>
      <c r="U225" s="41"/>
      <c r="V225" s="41"/>
      <c r="W225" s="41"/>
      <c r="X225" s="41"/>
      <c r="Y225" s="41"/>
      <c r="Z225" s="41"/>
      <c r="AA225" s="41"/>
      <c r="AB225" s="41"/>
      <c r="AC225" s="41"/>
      <c r="AD225" s="41"/>
      <c r="AE225" s="41"/>
      <c r="AR225" s="227" t="s">
        <v>177</v>
      </c>
      <c r="AT225" s="227" t="s">
        <v>172</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6344</v>
      </c>
    </row>
    <row r="226" s="2" customFormat="1">
      <c r="A226" s="41"/>
      <c r="B226" s="42"/>
      <c r="C226" s="43"/>
      <c r="D226" s="229" t="s">
        <v>179</v>
      </c>
      <c r="E226" s="43"/>
      <c r="F226" s="230" t="s">
        <v>6345</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2" customFormat="1">
      <c r="A227" s="41"/>
      <c r="B227" s="42"/>
      <c r="C227" s="43"/>
      <c r="D227" s="234" t="s">
        <v>181</v>
      </c>
      <c r="E227" s="43"/>
      <c r="F227" s="235" t="s">
        <v>6346</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181</v>
      </c>
      <c r="AU227" s="20" t="s">
        <v>84</v>
      </c>
    </row>
    <row r="228" s="14" customFormat="1">
      <c r="A228" s="14"/>
      <c r="B228" s="246"/>
      <c r="C228" s="247"/>
      <c r="D228" s="229" t="s">
        <v>183</v>
      </c>
      <c r="E228" s="248" t="s">
        <v>19</v>
      </c>
      <c r="F228" s="249" t="s">
        <v>6347</v>
      </c>
      <c r="G228" s="247"/>
      <c r="H228" s="250">
        <v>4</v>
      </c>
      <c r="I228" s="251"/>
      <c r="J228" s="247"/>
      <c r="K228" s="247"/>
      <c r="L228" s="252"/>
      <c r="M228" s="253"/>
      <c r="N228" s="254"/>
      <c r="O228" s="254"/>
      <c r="P228" s="254"/>
      <c r="Q228" s="254"/>
      <c r="R228" s="254"/>
      <c r="S228" s="254"/>
      <c r="T228" s="255"/>
      <c r="U228" s="14"/>
      <c r="V228" s="14"/>
      <c r="W228" s="14"/>
      <c r="X228" s="14"/>
      <c r="Y228" s="14"/>
      <c r="Z228" s="14"/>
      <c r="AA228" s="14"/>
      <c r="AB228" s="14"/>
      <c r="AC228" s="14"/>
      <c r="AD228" s="14"/>
      <c r="AE228" s="14"/>
      <c r="AT228" s="256" t="s">
        <v>183</v>
      </c>
      <c r="AU228" s="256" t="s">
        <v>84</v>
      </c>
      <c r="AV228" s="14" t="s">
        <v>84</v>
      </c>
      <c r="AW228" s="14" t="s">
        <v>37</v>
      </c>
      <c r="AX228" s="14" t="s">
        <v>82</v>
      </c>
      <c r="AY228" s="256" t="s">
        <v>170</v>
      </c>
    </row>
    <row r="229" s="2" customFormat="1" ht="16.5" customHeight="1">
      <c r="A229" s="41"/>
      <c r="B229" s="42"/>
      <c r="C229" s="216" t="s">
        <v>344</v>
      </c>
      <c r="D229" s="216" t="s">
        <v>172</v>
      </c>
      <c r="E229" s="217" t="s">
        <v>6348</v>
      </c>
      <c r="F229" s="218" t="s">
        <v>6349</v>
      </c>
      <c r="G229" s="219" t="s">
        <v>175</v>
      </c>
      <c r="H229" s="220">
        <v>25.800000000000001</v>
      </c>
      <c r="I229" s="221"/>
      <c r="J229" s="222">
        <f>ROUND(I229*H229,2)</f>
        <v>0</v>
      </c>
      <c r="K229" s="218" t="s">
        <v>176</v>
      </c>
      <c r="L229" s="47"/>
      <c r="M229" s="223" t="s">
        <v>19</v>
      </c>
      <c r="N229" s="224" t="s">
        <v>46</v>
      </c>
      <c r="O229" s="87"/>
      <c r="P229" s="225">
        <f>O229*H229</f>
        <v>0</v>
      </c>
      <c r="Q229" s="225">
        <v>0</v>
      </c>
      <c r="R229" s="225">
        <f>Q229*H229</f>
        <v>0</v>
      </c>
      <c r="S229" s="225">
        <v>0</v>
      </c>
      <c r="T229" s="226">
        <f>S229*H229</f>
        <v>0</v>
      </c>
      <c r="U229" s="41"/>
      <c r="V229" s="41"/>
      <c r="W229" s="41"/>
      <c r="X229" s="41"/>
      <c r="Y229" s="41"/>
      <c r="Z229" s="41"/>
      <c r="AA229" s="41"/>
      <c r="AB229" s="41"/>
      <c r="AC229" s="41"/>
      <c r="AD229" s="41"/>
      <c r="AE229" s="41"/>
      <c r="AR229" s="227" t="s">
        <v>177</v>
      </c>
      <c r="AT229" s="227" t="s">
        <v>172</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6350</v>
      </c>
    </row>
    <row r="230" s="2" customFormat="1">
      <c r="A230" s="41"/>
      <c r="B230" s="42"/>
      <c r="C230" s="43"/>
      <c r="D230" s="229" t="s">
        <v>179</v>
      </c>
      <c r="E230" s="43"/>
      <c r="F230" s="230" t="s">
        <v>6349</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84</v>
      </c>
    </row>
    <row r="231" s="2" customFormat="1">
      <c r="A231" s="41"/>
      <c r="B231" s="42"/>
      <c r="C231" s="43"/>
      <c r="D231" s="234" t="s">
        <v>181</v>
      </c>
      <c r="E231" s="43"/>
      <c r="F231" s="235" t="s">
        <v>6351</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181</v>
      </c>
      <c r="AU231" s="20" t="s">
        <v>84</v>
      </c>
    </row>
    <row r="232" s="13" customFormat="1">
      <c r="A232" s="13"/>
      <c r="B232" s="236"/>
      <c r="C232" s="237"/>
      <c r="D232" s="229" t="s">
        <v>183</v>
      </c>
      <c r="E232" s="238" t="s">
        <v>19</v>
      </c>
      <c r="F232" s="239" t="s">
        <v>6352</v>
      </c>
      <c r="G232" s="237"/>
      <c r="H232" s="238" t="s">
        <v>19</v>
      </c>
      <c r="I232" s="240"/>
      <c r="J232" s="237"/>
      <c r="K232" s="237"/>
      <c r="L232" s="241"/>
      <c r="M232" s="242"/>
      <c r="N232" s="243"/>
      <c r="O232" s="243"/>
      <c r="P232" s="243"/>
      <c r="Q232" s="243"/>
      <c r="R232" s="243"/>
      <c r="S232" s="243"/>
      <c r="T232" s="244"/>
      <c r="U232" s="13"/>
      <c r="V232" s="13"/>
      <c r="W232" s="13"/>
      <c r="X232" s="13"/>
      <c r="Y232" s="13"/>
      <c r="Z232" s="13"/>
      <c r="AA232" s="13"/>
      <c r="AB232" s="13"/>
      <c r="AC232" s="13"/>
      <c r="AD232" s="13"/>
      <c r="AE232" s="13"/>
      <c r="AT232" s="245" t="s">
        <v>183</v>
      </c>
      <c r="AU232" s="245" t="s">
        <v>84</v>
      </c>
      <c r="AV232" s="13" t="s">
        <v>82</v>
      </c>
      <c r="AW232" s="13" t="s">
        <v>37</v>
      </c>
      <c r="AX232" s="13" t="s">
        <v>75</v>
      </c>
      <c r="AY232" s="245" t="s">
        <v>170</v>
      </c>
    </row>
    <row r="233" s="14" customFormat="1">
      <c r="A233" s="14"/>
      <c r="B233" s="246"/>
      <c r="C233" s="247"/>
      <c r="D233" s="229" t="s">
        <v>183</v>
      </c>
      <c r="E233" s="248" t="s">
        <v>19</v>
      </c>
      <c r="F233" s="249" t="s">
        <v>6353</v>
      </c>
      <c r="G233" s="247"/>
      <c r="H233" s="250">
        <v>25.800000000000001</v>
      </c>
      <c r="I233" s="251"/>
      <c r="J233" s="247"/>
      <c r="K233" s="247"/>
      <c r="L233" s="252"/>
      <c r="M233" s="253"/>
      <c r="N233" s="254"/>
      <c r="O233" s="254"/>
      <c r="P233" s="254"/>
      <c r="Q233" s="254"/>
      <c r="R233" s="254"/>
      <c r="S233" s="254"/>
      <c r="T233" s="255"/>
      <c r="U233" s="14"/>
      <c r="V233" s="14"/>
      <c r="W233" s="14"/>
      <c r="X233" s="14"/>
      <c r="Y233" s="14"/>
      <c r="Z233" s="14"/>
      <c r="AA233" s="14"/>
      <c r="AB233" s="14"/>
      <c r="AC233" s="14"/>
      <c r="AD233" s="14"/>
      <c r="AE233" s="14"/>
      <c r="AT233" s="256" t="s">
        <v>183</v>
      </c>
      <c r="AU233" s="256" t="s">
        <v>84</v>
      </c>
      <c r="AV233" s="14" t="s">
        <v>84</v>
      </c>
      <c r="AW233" s="14" t="s">
        <v>37</v>
      </c>
      <c r="AX233" s="14" t="s">
        <v>75</v>
      </c>
      <c r="AY233" s="256" t="s">
        <v>170</v>
      </c>
    </row>
    <row r="234" s="15" customFormat="1">
      <c r="A234" s="15"/>
      <c r="B234" s="257"/>
      <c r="C234" s="258"/>
      <c r="D234" s="229" t="s">
        <v>183</v>
      </c>
      <c r="E234" s="259" t="s">
        <v>19</v>
      </c>
      <c r="F234" s="260" t="s">
        <v>186</v>
      </c>
      <c r="G234" s="258"/>
      <c r="H234" s="261">
        <v>25.800000000000001</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183</v>
      </c>
      <c r="AU234" s="267" t="s">
        <v>84</v>
      </c>
      <c r="AV234" s="15" t="s">
        <v>177</v>
      </c>
      <c r="AW234" s="15" t="s">
        <v>37</v>
      </c>
      <c r="AX234" s="15" t="s">
        <v>82</v>
      </c>
      <c r="AY234" s="267" t="s">
        <v>170</v>
      </c>
    </row>
    <row r="235" s="2" customFormat="1" ht="16.5" customHeight="1">
      <c r="A235" s="41"/>
      <c r="B235" s="42"/>
      <c r="C235" s="216" t="s">
        <v>350</v>
      </c>
      <c r="D235" s="216" t="s">
        <v>172</v>
      </c>
      <c r="E235" s="217" t="s">
        <v>6354</v>
      </c>
      <c r="F235" s="218" t="s">
        <v>6355</v>
      </c>
      <c r="G235" s="219" t="s">
        <v>175</v>
      </c>
      <c r="H235" s="220">
        <v>7.7400000000000002</v>
      </c>
      <c r="I235" s="221"/>
      <c r="J235" s="222">
        <f>ROUND(I235*H235,2)</f>
        <v>0</v>
      </c>
      <c r="K235" s="218" t="s">
        <v>176</v>
      </c>
      <c r="L235" s="47"/>
      <c r="M235" s="223" t="s">
        <v>19</v>
      </c>
      <c r="N235" s="224" t="s">
        <v>46</v>
      </c>
      <c r="O235" s="87"/>
      <c r="P235" s="225">
        <f>O235*H235</f>
        <v>0</v>
      </c>
      <c r="Q235" s="225">
        <v>0.038850000000000003</v>
      </c>
      <c r="R235" s="225">
        <f>Q235*H235</f>
        <v>0.30069900000000005</v>
      </c>
      <c r="S235" s="225">
        <v>0</v>
      </c>
      <c r="T235" s="226">
        <f>S235*H235</f>
        <v>0</v>
      </c>
      <c r="U235" s="41"/>
      <c r="V235" s="41"/>
      <c r="W235" s="41"/>
      <c r="X235" s="41"/>
      <c r="Y235" s="41"/>
      <c r="Z235" s="41"/>
      <c r="AA235" s="41"/>
      <c r="AB235" s="41"/>
      <c r="AC235" s="41"/>
      <c r="AD235" s="41"/>
      <c r="AE235" s="41"/>
      <c r="AR235" s="227" t="s">
        <v>177</v>
      </c>
      <c r="AT235" s="227" t="s">
        <v>172</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6356</v>
      </c>
    </row>
    <row r="236" s="2" customFormat="1">
      <c r="A236" s="41"/>
      <c r="B236" s="42"/>
      <c r="C236" s="43"/>
      <c r="D236" s="229" t="s">
        <v>179</v>
      </c>
      <c r="E236" s="43"/>
      <c r="F236" s="230" t="s">
        <v>6357</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84</v>
      </c>
    </row>
    <row r="237" s="2" customFormat="1">
      <c r="A237" s="41"/>
      <c r="B237" s="42"/>
      <c r="C237" s="43"/>
      <c r="D237" s="234" t="s">
        <v>181</v>
      </c>
      <c r="E237" s="43"/>
      <c r="F237" s="235" t="s">
        <v>6358</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181</v>
      </c>
      <c r="AU237" s="20" t="s">
        <v>84</v>
      </c>
    </row>
    <row r="238" s="13" customFormat="1">
      <c r="A238" s="13"/>
      <c r="B238" s="236"/>
      <c r="C238" s="237"/>
      <c r="D238" s="229" t="s">
        <v>183</v>
      </c>
      <c r="E238" s="238" t="s">
        <v>19</v>
      </c>
      <c r="F238" s="239" t="s">
        <v>6359</v>
      </c>
      <c r="G238" s="237"/>
      <c r="H238" s="238" t="s">
        <v>19</v>
      </c>
      <c r="I238" s="240"/>
      <c r="J238" s="237"/>
      <c r="K238" s="237"/>
      <c r="L238" s="241"/>
      <c r="M238" s="242"/>
      <c r="N238" s="243"/>
      <c r="O238" s="243"/>
      <c r="P238" s="243"/>
      <c r="Q238" s="243"/>
      <c r="R238" s="243"/>
      <c r="S238" s="243"/>
      <c r="T238" s="244"/>
      <c r="U238" s="13"/>
      <c r="V238" s="13"/>
      <c r="W238" s="13"/>
      <c r="X238" s="13"/>
      <c r="Y238" s="13"/>
      <c r="Z238" s="13"/>
      <c r="AA238" s="13"/>
      <c r="AB238" s="13"/>
      <c r="AC238" s="13"/>
      <c r="AD238" s="13"/>
      <c r="AE238" s="13"/>
      <c r="AT238" s="245" t="s">
        <v>183</v>
      </c>
      <c r="AU238" s="245" t="s">
        <v>84</v>
      </c>
      <c r="AV238" s="13" t="s">
        <v>82</v>
      </c>
      <c r="AW238" s="13" t="s">
        <v>37</v>
      </c>
      <c r="AX238" s="13" t="s">
        <v>75</v>
      </c>
      <c r="AY238" s="245" t="s">
        <v>170</v>
      </c>
    </row>
    <row r="239" s="14" customFormat="1">
      <c r="A239" s="14"/>
      <c r="B239" s="246"/>
      <c r="C239" s="247"/>
      <c r="D239" s="229" t="s">
        <v>183</v>
      </c>
      <c r="E239" s="248" t="s">
        <v>19</v>
      </c>
      <c r="F239" s="249" t="s">
        <v>6360</v>
      </c>
      <c r="G239" s="247"/>
      <c r="H239" s="250">
        <v>7.7400000000000002</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183</v>
      </c>
      <c r="AU239" s="256" t="s">
        <v>84</v>
      </c>
      <c r="AV239" s="14" t="s">
        <v>84</v>
      </c>
      <c r="AW239" s="14" t="s">
        <v>37</v>
      </c>
      <c r="AX239" s="14" t="s">
        <v>75</v>
      </c>
      <c r="AY239" s="256" t="s">
        <v>170</v>
      </c>
    </row>
    <row r="240" s="15" customFormat="1">
      <c r="A240" s="15"/>
      <c r="B240" s="257"/>
      <c r="C240" s="258"/>
      <c r="D240" s="229" t="s">
        <v>183</v>
      </c>
      <c r="E240" s="259" t="s">
        <v>19</v>
      </c>
      <c r="F240" s="260" t="s">
        <v>186</v>
      </c>
      <c r="G240" s="258"/>
      <c r="H240" s="261">
        <v>7.7400000000000002</v>
      </c>
      <c r="I240" s="262"/>
      <c r="J240" s="258"/>
      <c r="K240" s="258"/>
      <c r="L240" s="263"/>
      <c r="M240" s="264"/>
      <c r="N240" s="265"/>
      <c r="O240" s="265"/>
      <c r="P240" s="265"/>
      <c r="Q240" s="265"/>
      <c r="R240" s="265"/>
      <c r="S240" s="265"/>
      <c r="T240" s="266"/>
      <c r="U240" s="15"/>
      <c r="V240" s="15"/>
      <c r="W240" s="15"/>
      <c r="X240" s="15"/>
      <c r="Y240" s="15"/>
      <c r="Z240" s="15"/>
      <c r="AA240" s="15"/>
      <c r="AB240" s="15"/>
      <c r="AC240" s="15"/>
      <c r="AD240" s="15"/>
      <c r="AE240" s="15"/>
      <c r="AT240" s="267" t="s">
        <v>183</v>
      </c>
      <c r="AU240" s="267" t="s">
        <v>84</v>
      </c>
      <c r="AV240" s="15" t="s">
        <v>177</v>
      </c>
      <c r="AW240" s="15" t="s">
        <v>37</v>
      </c>
      <c r="AX240" s="15" t="s">
        <v>82</v>
      </c>
      <c r="AY240" s="267" t="s">
        <v>170</v>
      </c>
    </row>
    <row r="241" s="2" customFormat="1" ht="16.5" customHeight="1">
      <c r="A241" s="41"/>
      <c r="B241" s="42"/>
      <c r="C241" s="216" t="s">
        <v>356</v>
      </c>
      <c r="D241" s="216" t="s">
        <v>172</v>
      </c>
      <c r="E241" s="217" t="s">
        <v>6361</v>
      </c>
      <c r="F241" s="218" t="s">
        <v>6362</v>
      </c>
      <c r="G241" s="219" t="s">
        <v>175</v>
      </c>
      <c r="H241" s="220">
        <v>25.800000000000001</v>
      </c>
      <c r="I241" s="221"/>
      <c r="J241" s="222">
        <f>ROUND(I241*H241,2)</f>
        <v>0</v>
      </c>
      <c r="K241" s="218" t="s">
        <v>176</v>
      </c>
      <c r="L241" s="47"/>
      <c r="M241" s="223" t="s">
        <v>19</v>
      </c>
      <c r="N241" s="224" t="s">
        <v>46</v>
      </c>
      <c r="O241" s="87"/>
      <c r="P241" s="225">
        <f>O241*H241</f>
        <v>0</v>
      </c>
      <c r="Q241" s="225">
        <v>0.0039699999999999996</v>
      </c>
      <c r="R241" s="225">
        <f>Q241*H241</f>
        <v>0.10242599999999999</v>
      </c>
      <c r="S241" s="225">
        <v>0</v>
      </c>
      <c r="T241" s="226">
        <f>S241*H241</f>
        <v>0</v>
      </c>
      <c r="U241" s="41"/>
      <c r="V241" s="41"/>
      <c r="W241" s="41"/>
      <c r="X241" s="41"/>
      <c r="Y241" s="41"/>
      <c r="Z241" s="41"/>
      <c r="AA241" s="41"/>
      <c r="AB241" s="41"/>
      <c r="AC241" s="41"/>
      <c r="AD241" s="41"/>
      <c r="AE241" s="41"/>
      <c r="AR241" s="227" t="s">
        <v>177</v>
      </c>
      <c r="AT241" s="227" t="s">
        <v>172</v>
      </c>
      <c r="AU241" s="227" t="s">
        <v>84</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177</v>
      </c>
      <c r="BM241" s="227" t="s">
        <v>6363</v>
      </c>
    </row>
    <row r="242" s="2" customFormat="1">
      <c r="A242" s="41"/>
      <c r="B242" s="42"/>
      <c r="C242" s="43"/>
      <c r="D242" s="229" t="s">
        <v>179</v>
      </c>
      <c r="E242" s="43"/>
      <c r="F242" s="230" t="s">
        <v>6364</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179</v>
      </c>
      <c r="AU242" s="20" t="s">
        <v>84</v>
      </c>
    </row>
    <row r="243" s="2" customFormat="1">
      <c r="A243" s="41"/>
      <c r="B243" s="42"/>
      <c r="C243" s="43"/>
      <c r="D243" s="234" t="s">
        <v>181</v>
      </c>
      <c r="E243" s="43"/>
      <c r="F243" s="235" t="s">
        <v>6365</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181</v>
      </c>
      <c r="AU243" s="20" t="s">
        <v>84</v>
      </c>
    </row>
    <row r="244" s="13" customFormat="1">
      <c r="A244" s="13"/>
      <c r="B244" s="236"/>
      <c r="C244" s="237"/>
      <c r="D244" s="229" t="s">
        <v>183</v>
      </c>
      <c r="E244" s="238" t="s">
        <v>19</v>
      </c>
      <c r="F244" s="239" t="s">
        <v>6352</v>
      </c>
      <c r="G244" s="237"/>
      <c r="H244" s="238" t="s">
        <v>19</v>
      </c>
      <c r="I244" s="240"/>
      <c r="J244" s="237"/>
      <c r="K244" s="237"/>
      <c r="L244" s="241"/>
      <c r="M244" s="242"/>
      <c r="N244" s="243"/>
      <c r="O244" s="243"/>
      <c r="P244" s="243"/>
      <c r="Q244" s="243"/>
      <c r="R244" s="243"/>
      <c r="S244" s="243"/>
      <c r="T244" s="244"/>
      <c r="U244" s="13"/>
      <c r="V244" s="13"/>
      <c r="W244" s="13"/>
      <c r="X244" s="13"/>
      <c r="Y244" s="13"/>
      <c r="Z244" s="13"/>
      <c r="AA244" s="13"/>
      <c r="AB244" s="13"/>
      <c r="AC244" s="13"/>
      <c r="AD244" s="13"/>
      <c r="AE244" s="13"/>
      <c r="AT244" s="245" t="s">
        <v>183</v>
      </c>
      <c r="AU244" s="245" t="s">
        <v>84</v>
      </c>
      <c r="AV244" s="13" t="s">
        <v>82</v>
      </c>
      <c r="AW244" s="13" t="s">
        <v>37</v>
      </c>
      <c r="AX244" s="13" t="s">
        <v>75</v>
      </c>
      <c r="AY244" s="245" t="s">
        <v>170</v>
      </c>
    </row>
    <row r="245" s="14" customFormat="1">
      <c r="A245" s="14"/>
      <c r="B245" s="246"/>
      <c r="C245" s="247"/>
      <c r="D245" s="229" t="s">
        <v>183</v>
      </c>
      <c r="E245" s="248" t="s">
        <v>19</v>
      </c>
      <c r="F245" s="249" t="s">
        <v>6353</v>
      </c>
      <c r="G245" s="247"/>
      <c r="H245" s="250">
        <v>25.800000000000001</v>
      </c>
      <c r="I245" s="251"/>
      <c r="J245" s="247"/>
      <c r="K245" s="247"/>
      <c r="L245" s="252"/>
      <c r="M245" s="253"/>
      <c r="N245" s="254"/>
      <c r="O245" s="254"/>
      <c r="P245" s="254"/>
      <c r="Q245" s="254"/>
      <c r="R245" s="254"/>
      <c r="S245" s="254"/>
      <c r="T245" s="255"/>
      <c r="U245" s="14"/>
      <c r="V245" s="14"/>
      <c r="W245" s="14"/>
      <c r="X245" s="14"/>
      <c r="Y245" s="14"/>
      <c r="Z245" s="14"/>
      <c r="AA245" s="14"/>
      <c r="AB245" s="14"/>
      <c r="AC245" s="14"/>
      <c r="AD245" s="14"/>
      <c r="AE245" s="14"/>
      <c r="AT245" s="256" t="s">
        <v>183</v>
      </c>
      <c r="AU245" s="256" t="s">
        <v>84</v>
      </c>
      <c r="AV245" s="14" t="s">
        <v>84</v>
      </c>
      <c r="AW245" s="14" t="s">
        <v>37</v>
      </c>
      <c r="AX245" s="14" t="s">
        <v>75</v>
      </c>
      <c r="AY245" s="256" t="s">
        <v>170</v>
      </c>
    </row>
    <row r="246" s="15" customFormat="1">
      <c r="A246" s="15"/>
      <c r="B246" s="257"/>
      <c r="C246" s="258"/>
      <c r="D246" s="229" t="s">
        <v>183</v>
      </c>
      <c r="E246" s="259" t="s">
        <v>19</v>
      </c>
      <c r="F246" s="260" t="s">
        <v>186</v>
      </c>
      <c r="G246" s="258"/>
      <c r="H246" s="261">
        <v>25.800000000000001</v>
      </c>
      <c r="I246" s="262"/>
      <c r="J246" s="258"/>
      <c r="K246" s="258"/>
      <c r="L246" s="263"/>
      <c r="M246" s="264"/>
      <c r="N246" s="265"/>
      <c r="O246" s="265"/>
      <c r="P246" s="265"/>
      <c r="Q246" s="265"/>
      <c r="R246" s="265"/>
      <c r="S246" s="265"/>
      <c r="T246" s="266"/>
      <c r="U246" s="15"/>
      <c r="V246" s="15"/>
      <c r="W246" s="15"/>
      <c r="X246" s="15"/>
      <c r="Y246" s="15"/>
      <c r="Z246" s="15"/>
      <c r="AA246" s="15"/>
      <c r="AB246" s="15"/>
      <c r="AC246" s="15"/>
      <c r="AD246" s="15"/>
      <c r="AE246" s="15"/>
      <c r="AT246" s="267" t="s">
        <v>183</v>
      </c>
      <c r="AU246" s="267" t="s">
        <v>84</v>
      </c>
      <c r="AV246" s="15" t="s">
        <v>177</v>
      </c>
      <c r="AW246" s="15" t="s">
        <v>37</v>
      </c>
      <c r="AX246" s="15" t="s">
        <v>82</v>
      </c>
      <c r="AY246" s="267" t="s">
        <v>170</v>
      </c>
    </row>
    <row r="247" s="2" customFormat="1" ht="16.5" customHeight="1">
      <c r="A247" s="41"/>
      <c r="B247" s="42"/>
      <c r="C247" s="216" t="s">
        <v>363</v>
      </c>
      <c r="D247" s="216" t="s">
        <v>172</v>
      </c>
      <c r="E247" s="217" t="s">
        <v>6366</v>
      </c>
      <c r="F247" s="218" t="s">
        <v>6367</v>
      </c>
      <c r="G247" s="219" t="s">
        <v>175</v>
      </c>
      <c r="H247" s="220">
        <v>25.800000000000001</v>
      </c>
      <c r="I247" s="221"/>
      <c r="J247" s="222">
        <f>ROUND(I247*H247,2)</f>
        <v>0</v>
      </c>
      <c r="K247" s="218" t="s">
        <v>176</v>
      </c>
      <c r="L247" s="47"/>
      <c r="M247" s="223" t="s">
        <v>19</v>
      </c>
      <c r="N247" s="224" t="s">
        <v>46</v>
      </c>
      <c r="O247" s="87"/>
      <c r="P247" s="225">
        <f>O247*H247</f>
        <v>0</v>
      </c>
      <c r="Q247" s="225">
        <v>0.00046999999999999999</v>
      </c>
      <c r="R247" s="225">
        <f>Q247*H247</f>
        <v>0.012126</v>
      </c>
      <c r="S247" s="225">
        <v>0</v>
      </c>
      <c r="T247" s="226">
        <f>S247*H247</f>
        <v>0</v>
      </c>
      <c r="U247" s="41"/>
      <c r="V247" s="41"/>
      <c r="W247" s="41"/>
      <c r="X247" s="41"/>
      <c r="Y247" s="41"/>
      <c r="Z247" s="41"/>
      <c r="AA247" s="41"/>
      <c r="AB247" s="41"/>
      <c r="AC247" s="41"/>
      <c r="AD247" s="41"/>
      <c r="AE247" s="41"/>
      <c r="AR247" s="227" t="s">
        <v>177</v>
      </c>
      <c r="AT247" s="227" t="s">
        <v>172</v>
      </c>
      <c r="AU247" s="227" t="s">
        <v>84</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6368</v>
      </c>
    </row>
    <row r="248" s="2" customFormat="1">
      <c r="A248" s="41"/>
      <c r="B248" s="42"/>
      <c r="C248" s="43"/>
      <c r="D248" s="229" t="s">
        <v>179</v>
      </c>
      <c r="E248" s="43"/>
      <c r="F248" s="230" t="s">
        <v>6369</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179</v>
      </c>
      <c r="AU248" s="20" t="s">
        <v>84</v>
      </c>
    </row>
    <row r="249" s="2" customFormat="1">
      <c r="A249" s="41"/>
      <c r="B249" s="42"/>
      <c r="C249" s="43"/>
      <c r="D249" s="234" t="s">
        <v>181</v>
      </c>
      <c r="E249" s="43"/>
      <c r="F249" s="235" t="s">
        <v>6370</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181</v>
      </c>
      <c r="AU249" s="20" t="s">
        <v>84</v>
      </c>
    </row>
    <row r="250" s="12" customFormat="1" ht="22.8" customHeight="1">
      <c r="A250" s="12"/>
      <c r="B250" s="200"/>
      <c r="C250" s="201"/>
      <c r="D250" s="202" t="s">
        <v>74</v>
      </c>
      <c r="E250" s="214" t="s">
        <v>329</v>
      </c>
      <c r="F250" s="214" t="s">
        <v>330</v>
      </c>
      <c r="G250" s="201"/>
      <c r="H250" s="201"/>
      <c r="I250" s="204"/>
      <c r="J250" s="215">
        <f>BK250</f>
        <v>0</v>
      </c>
      <c r="K250" s="201"/>
      <c r="L250" s="206"/>
      <c r="M250" s="207"/>
      <c r="N250" s="208"/>
      <c r="O250" s="208"/>
      <c r="P250" s="209">
        <f>SUM(P251:P266)</f>
        <v>0</v>
      </c>
      <c r="Q250" s="208"/>
      <c r="R250" s="209">
        <f>SUM(R251:R266)</f>
        <v>0</v>
      </c>
      <c r="S250" s="208"/>
      <c r="T250" s="210">
        <f>SUM(T251:T266)</f>
        <v>0</v>
      </c>
      <c r="U250" s="12"/>
      <c r="V250" s="12"/>
      <c r="W250" s="12"/>
      <c r="X250" s="12"/>
      <c r="Y250" s="12"/>
      <c r="Z250" s="12"/>
      <c r="AA250" s="12"/>
      <c r="AB250" s="12"/>
      <c r="AC250" s="12"/>
      <c r="AD250" s="12"/>
      <c r="AE250" s="12"/>
      <c r="AR250" s="211" t="s">
        <v>82</v>
      </c>
      <c r="AT250" s="212" t="s">
        <v>74</v>
      </c>
      <c r="AU250" s="212" t="s">
        <v>82</v>
      </c>
      <c r="AY250" s="211" t="s">
        <v>170</v>
      </c>
      <c r="BK250" s="213">
        <f>SUM(BK251:BK266)</f>
        <v>0</v>
      </c>
    </row>
    <row r="251" s="2" customFormat="1" ht="16.5" customHeight="1">
      <c r="A251" s="41"/>
      <c r="B251" s="42"/>
      <c r="C251" s="216" t="s">
        <v>370</v>
      </c>
      <c r="D251" s="216" t="s">
        <v>172</v>
      </c>
      <c r="E251" s="217" t="s">
        <v>6371</v>
      </c>
      <c r="F251" s="218" t="s">
        <v>6372</v>
      </c>
      <c r="G251" s="219" t="s">
        <v>256</v>
      </c>
      <c r="H251" s="220">
        <v>10.432</v>
      </c>
      <c r="I251" s="221"/>
      <c r="J251" s="222">
        <f>ROUND(I251*H251,2)</f>
        <v>0</v>
      </c>
      <c r="K251" s="218" t="s">
        <v>176</v>
      </c>
      <c r="L251" s="47"/>
      <c r="M251" s="223" t="s">
        <v>19</v>
      </c>
      <c r="N251" s="224" t="s">
        <v>46</v>
      </c>
      <c r="O251" s="87"/>
      <c r="P251" s="225">
        <f>O251*H251</f>
        <v>0</v>
      </c>
      <c r="Q251" s="225">
        <v>0</v>
      </c>
      <c r="R251" s="225">
        <f>Q251*H251</f>
        <v>0</v>
      </c>
      <c r="S251" s="225">
        <v>0</v>
      </c>
      <c r="T251" s="226">
        <f>S251*H251</f>
        <v>0</v>
      </c>
      <c r="U251" s="41"/>
      <c r="V251" s="41"/>
      <c r="W251" s="41"/>
      <c r="X251" s="41"/>
      <c r="Y251" s="41"/>
      <c r="Z251" s="41"/>
      <c r="AA251" s="41"/>
      <c r="AB251" s="41"/>
      <c r="AC251" s="41"/>
      <c r="AD251" s="41"/>
      <c r="AE251" s="41"/>
      <c r="AR251" s="227" t="s">
        <v>177</v>
      </c>
      <c r="AT251" s="227" t="s">
        <v>172</v>
      </c>
      <c r="AU251" s="227" t="s">
        <v>84</v>
      </c>
      <c r="AY251" s="20" t="s">
        <v>170</v>
      </c>
      <c r="BE251" s="228">
        <f>IF(N251="základní",J251,0)</f>
        <v>0</v>
      </c>
      <c r="BF251" s="228">
        <f>IF(N251="snížená",J251,0)</f>
        <v>0</v>
      </c>
      <c r="BG251" s="228">
        <f>IF(N251="zákl. přenesená",J251,0)</f>
        <v>0</v>
      </c>
      <c r="BH251" s="228">
        <f>IF(N251="sníž. přenesená",J251,0)</f>
        <v>0</v>
      </c>
      <c r="BI251" s="228">
        <f>IF(N251="nulová",J251,0)</f>
        <v>0</v>
      </c>
      <c r="BJ251" s="20" t="s">
        <v>82</v>
      </c>
      <c r="BK251" s="228">
        <f>ROUND(I251*H251,2)</f>
        <v>0</v>
      </c>
      <c r="BL251" s="20" t="s">
        <v>177</v>
      </c>
      <c r="BM251" s="227" t="s">
        <v>6373</v>
      </c>
    </row>
    <row r="252" s="2" customFormat="1">
      <c r="A252" s="41"/>
      <c r="B252" s="42"/>
      <c r="C252" s="43"/>
      <c r="D252" s="229" t="s">
        <v>179</v>
      </c>
      <c r="E252" s="43"/>
      <c r="F252" s="230" t="s">
        <v>6374</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179</v>
      </c>
      <c r="AU252" s="20" t="s">
        <v>84</v>
      </c>
    </row>
    <row r="253" s="2" customFormat="1">
      <c r="A253" s="41"/>
      <c r="B253" s="42"/>
      <c r="C253" s="43"/>
      <c r="D253" s="234" t="s">
        <v>181</v>
      </c>
      <c r="E253" s="43"/>
      <c r="F253" s="235" t="s">
        <v>6375</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181</v>
      </c>
      <c r="AU253" s="20" t="s">
        <v>84</v>
      </c>
    </row>
    <row r="254" s="2" customFormat="1" ht="16.5" customHeight="1">
      <c r="A254" s="41"/>
      <c r="B254" s="42"/>
      <c r="C254" s="216" t="s">
        <v>377</v>
      </c>
      <c r="D254" s="216" t="s">
        <v>172</v>
      </c>
      <c r="E254" s="217" t="s">
        <v>6376</v>
      </c>
      <c r="F254" s="218" t="s">
        <v>6377</v>
      </c>
      <c r="G254" s="219" t="s">
        <v>256</v>
      </c>
      <c r="H254" s="220">
        <v>10.432</v>
      </c>
      <c r="I254" s="221"/>
      <c r="J254" s="222">
        <f>ROUND(I254*H254,2)</f>
        <v>0</v>
      </c>
      <c r="K254" s="218" t="s">
        <v>176</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84</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6378</v>
      </c>
    </row>
    <row r="255" s="2" customFormat="1">
      <c r="A255" s="41"/>
      <c r="B255" s="42"/>
      <c r="C255" s="43"/>
      <c r="D255" s="229" t="s">
        <v>179</v>
      </c>
      <c r="E255" s="43"/>
      <c r="F255" s="230" t="s">
        <v>6379</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84</v>
      </c>
    </row>
    <row r="256" s="2" customFormat="1">
      <c r="A256" s="41"/>
      <c r="B256" s="42"/>
      <c r="C256" s="43"/>
      <c r="D256" s="234" t="s">
        <v>181</v>
      </c>
      <c r="E256" s="43"/>
      <c r="F256" s="235" t="s">
        <v>6380</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181</v>
      </c>
      <c r="AU256" s="20" t="s">
        <v>84</v>
      </c>
    </row>
    <row r="257" s="2" customFormat="1" ht="16.5" customHeight="1">
      <c r="A257" s="41"/>
      <c r="B257" s="42"/>
      <c r="C257" s="216" t="s">
        <v>629</v>
      </c>
      <c r="D257" s="216" t="s">
        <v>172</v>
      </c>
      <c r="E257" s="217" t="s">
        <v>6381</v>
      </c>
      <c r="F257" s="218" t="s">
        <v>6382</v>
      </c>
      <c r="G257" s="219" t="s">
        <v>256</v>
      </c>
      <c r="H257" s="220">
        <v>198.208</v>
      </c>
      <c r="I257" s="221"/>
      <c r="J257" s="222">
        <f>ROUND(I257*H257,2)</f>
        <v>0</v>
      </c>
      <c r="K257" s="218" t="s">
        <v>176</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84</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6383</v>
      </c>
    </row>
    <row r="258" s="2" customFormat="1">
      <c r="A258" s="41"/>
      <c r="B258" s="42"/>
      <c r="C258" s="43"/>
      <c r="D258" s="229" t="s">
        <v>179</v>
      </c>
      <c r="E258" s="43"/>
      <c r="F258" s="230" t="s">
        <v>6384</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179</v>
      </c>
      <c r="AU258" s="20" t="s">
        <v>84</v>
      </c>
    </row>
    <row r="259" s="2" customFormat="1">
      <c r="A259" s="41"/>
      <c r="B259" s="42"/>
      <c r="C259" s="43"/>
      <c r="D259" s="234" t="s">
        <v>181</v>
      </c>
      <c r="E259" s="43"/>
      <c r="F259" s="235" t="s">
        <v>6385</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181</v>
      </c>
      <c r="AU259" s="20" t="s">
        <v>84</v>
      </c>
    </row>
    <row r="260" s="14" customFormat="1">
      <c r="A260" s="14"/>
      <c r="B260" s="246"/>
      <c r="C260" s="247"/>
      <c r="D260" s="229" t="s">
        <v>183</v>
      </c>
      <c r="E260" s="247"/>
      <c r="F260" s="249" t="s">
        <v>6386</v>
      </c>
      <c r="G260" s="247"/>
      <c r="H260" s="250">
        <v>198.208</v>
      </c>
      <c r="I260" s="251"/>
      <c r="J260" s="247"/>
      <c r="K260" s="247"/>
      <c r="L260" s="252"/>
      <c r="M260" s="253"/>
      <c r="N260" s="254"/>
      <c r="O260" s="254"/>
      <c r="P260" s="254"/>
      <c r="Q260" s="254"/>
      <c r="R260" s="254"/>
      <c r="S260" s="254"/>
      <c r="T260" s="255"/>
      <c r="U260" s="14"/>
      <c r="V260" s="14"/>
      <c r="W260" s="14"/>
      <c r="X260" s="14"/>
      <c r="Y260" s="14"/>
      <c r="Z260" s="14"/>
      <c r="AA260" s="14"/>
      <c r="AB260" s="14"/>
      <c r="AC260" s="14"/>
      <c r="AD260" s="14"/>
      <c r="AE260" s="14"/>
      <c r="AT260" s="256" t="s">
        <v>183</v>
      </c>
      <c r="AU260" s="256" t="s">
        <v>84</v>
      </c>
      <c r="AV260" s="14" t="s">
        <v>84</v>
      </c>
      <c r="AW260" s="14" t="s">
        <v>4</v>
      </c>
      <c r="AX260" s="14" t="s">
        <v>82</v>
      </c>
      <c r="AY260" s="256" t="s">
        <v>170</v>
      </c>
    </row>
    <row r="261" s="2" customFormat="1" ht="24.15" customHeight="1">
      <c r="A261" s="41"/>
      <c r="B261" s="42"/>
      <c r="C261" s="216" t="s">
        <v>637</v>
      </c>
      <c r="D261" s="216" t="s">
        <v>172</v>
      </c>
      <c r="E261" s="217" t="s">
        <v>6387</v>
      </c>
      <c r="F261" s="218" t="s">
        <v>6388</v>
      </c>
      <c r="G261" s="219" t="s">
        <v>256</v>
      </c>
      <c r="H261" s="220">
        <v>5.3609999999999998</v>
      </c>
      <c r="I261" s="221"/>
      <c r="J261" s="222">
        <f>ROUND(I261*H261,2)</f>
        <v>0</v>
      </c>
      <c r="K261" s="218" t="s">
        <v>176</v>
      </c>
      <c r="L261" s="47"/>
      <c r="M261" s="223" t="s">
        <v>19</v>
      </c>
      <c r="N261" s="224" t="s">
        <v>46</v>
      </c>
      <c r="O261" s="87"/>
      <c r="P261" s="225">
        <f>O261*H261</f>
        <v>0</v>
      </c>
      <c r="Q261" s="225">
        <v>0</v>
      </c>
      <c r="R261" s="225">
        <f>Q261*H261</f>
        <v>0</v>
      </c>
      <c r="S261" s="225">
        <v>0</v>
      </c>
      <c r="T261" s="226">
        <f>S261*H261</f>
        <v>0</v>
      </c>
      <c r="U261" s="41"/>
      <c r="V261" s="41"/>
      <c r="W261" s="41"/>
      <c r="X261" s="41"/>
      <c r="Y261" s="41"/>
      <c r="Z261" s="41"/>
      <c r="AA261" s="41"/>
      <c r="AB261" s="41"/>
      <c r="AC261" s="41"/>
      <c r="AD261" s="41"/>
      <c r="AE261" s="41"/>
      <c r="AR261" s="227" t="s">
        <v>177</v>
      </c>
      <c r="AT261" s="227" t="s">
        <v>172</v>
      </c>
      <c r="AU261" s="227" t="s">
        <v>84</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177</v>
      </c>
      <c r="BM261" s="227" t="s">
        <v>6389</v>
      </c>
    </row>
    <row r="262" s="2" customFormat="1">
      <c r="A262" s="41"/>
      <c r="B262" s="42"/>
      <c r="C262" s="43"/>
      <c r="D262" s="229" t="s">
        <v>179</v>
      </c>
      <c r="E262" s="43"/>
      <c r="F262" s="230" t="s">
        <v>367</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179</v>
      </c>
      <c r="AU262" s="20" t="s">
        <v>84</v>
      </c>
    </row>
    <row r="263" s="2" customFormat="1">
      <c r="A263" s="41"/>
      <c r="B263" s="42"/>
      <c r="C263" s="43"/>
      <c r="D263" s="234" t="s">
        <v>181</v>
      </c>
      <c r="E263" s="43"/>
      <c r="F263" s="235" t="s">
        <v>6390</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181</v>
      </c>
      <c r="AU263" s="20" t="s">
        <v>84</v>
      </c>
    </row>
    <row r="264" s="2" customFormat="1" ht="21.75" customHeight="1">
      <c r="A264" s="41"/>
      <c r="B264" s="42"/>
      <c r="C264" s="216" t="s">
        <v>644</v>
      </c>
      <c r="D264" s="216" t="s">
        <v>172</v>
      </c>
      <c r="E264" s="217" t="s">
        <v>6391</v>
      </c>
      <c r="F264" s="218" t="s">
        <v>6392</v>
      </c>
      <c r="G264" s="219" t="s">
        <v>256</v>
      </c>
      <c r="H264" s="220">
        <v>1.458</v>
      </c>
      <c r="I264" s="221"/>
      <c r="J264" s="222">
        <f>ROUND(I264*H264,2)</f>
        <v>0</v>
      </c>
      <c r="K264" s="218" t="s">
        <v>176</v>
      </c>
      <c r="L264" s="47"/>
      <c r="M264" s="223" t="s">
        <v>19</v>
      </c>
      <c r="N264" s="224" t="s">
        <v>46</v>
      </c>
      <c r="O264" s="87"/>
      <c r="P264" s="225">
        <f>O264*H264</f>
        <v>0</v>
      </c>
      <c r="Q264" s="225">
        <v>0</v>
      </c>
      <c r="R264" s="225">
        <f>Q264*H264</f>
        <v>0</v>
      </c>
      <c r="S264" s="225">
        <v>0</v>
      </c>
      <c r="T264" s="226">
        <f>S264*H264</f>
        <v>0</v>
      </c>
      <c r="U264" s="41"/>
      <c r="V264" s="41"/>
      <c r="W264" s="41"/>
      <c r="X264" s="41"/>
      <c r="Y264" s="41"/>
      <c r="Z264" s="41"/>
      <c r="AA264" s="41"/>
      <c r="AB264" s="41"/>
      <c r="AC264" s="41"/>
      <c r="AD264" s="41"/>
      <c r="AE264" s="41"/>
      <c r="AR264" s="227" t="s">
        <v>177</v>
      </c>
      <c r="AT264" s="227" t="s">
        <v>172</v>
      </c>
      <c r="AU264" s="227" t="s">
        <v>84</v>
      </c>
      <c r="AY264" s="20" t="s">
        <v>170</v>
      </c>
      <c r="BE264" s="228">
        <f>IF(N264="základní",J264,0)</f>
        <v>0</v>
      </c>
      <c r="BF264" s="228">
        <f>IF(N264="snížená",J264,0)</f>
        <v>0</v>
      </c>
      <c r="BG264" s="228">
        <f>IF(N264="zákl. přenesená",J264,0)</f>
        <v>0</v>
      </c>
      <c r="BH264" s="228">
        <f>IF(N264="sníž. přenesená",J264,0)</f>
        <v>0</v>
      </c>
      <c r="BI264" s="228">
        <f>IF(N264="nulová",J264,0)</f>
        <v>0</v>
      </c>
      <c r="BJ264" s="20" t="s">
        <v>82</v>
      </c>
      <c r="BK264" s="228">
        <f>ROUND(I264*H264,2)</f>
        <v>0</v>
      </c>
      <c r="BL264" s="20" t="s">
        <v>177</v>
      </c>
      <c r="BM264" s="227" t="s">
        <v>6393</v>
      </c>
    </row>
    <row r="265" s="2" customFormat="1">
      <c r="A265" s="41"/>
      <c r="B265" s="42"/>
      <c r="C265" s="43"/>
      <c r="D265" s="229" t="s">
        <v>179</v>
      </c>
      <c r="E265" s="43"/>
      <c r="F265" s="230" t="s">
        <v>6394</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179</v>
      </c>
      <c r="AU265" s="20" t="s">
        <v>84</v>
      </c>
    </row>
    <row r="266" s="2" customFormat="1">
      <c r="A266" s="41"/>
      <c r="B266" s="42"/>
      <c r="C266" s="43"/>
      <c r="D266" s="234" t="s">
        <v>181</v>
      </c>
      <c r="E266" s="43"/>
      <c r="F266" s="235" t="s">
        <v>6395</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181</v>
      </c>
      <c r="AU266" s="20" t="s">
        <v>84</v>
      </c>
    </row>
    <row r="267" s="12" customFormat="1" ht="22.8" customHeight="1">
      <c r="A267" s="12"/>
      <c r="B267" s="200"/>
      <c r="C267" s="201"/>
      <c r="D267" s="202" t="s">
        <v>74</v>
      </c>
      <c r="E267" s="214" t="s">
        <v>375</v>
      </c>
      <c r="F267" s="214" t="s">
        <v>376</v>
      </c>
      <c r="G267" s="201"/>
      <c r="H267" s="201"/>
      <c r="I267" s="204"/>
      <c r="J267" s="215">
        <f>BK267</f>
        <v>0</v>
      </c>
      <c r="K267" s="201"/>
      <c r="L267" s="206"/>
      <c r="M267" s="207"/>
      <c r="N267" s="208"/>
      <c r="O267" s="208"/>
      <c r="P267" s="209">
        <f>SUM(P268:P270)</f>
        <v>0</v>
      </c>
      <c r="Q267" s="208"/>
      <c r="R267" s="209">
        <f>SUM(R268:R270)</f>
        <v>0</v>
      </c>
      <c r="S267" s="208"/>
      <c r="T267" s="210">
        <f>SUM(T268:T270)</f>
        <v>0</v>
      </c>
      <c r="U267" s="12"/>
      <c r="V267" s="12"/>
      <c r="W267" s="12"/>
      <c r="X267" s="12"/>
      <c r="Y267" s="12"/>
      <c r="Z267" s="12"/>
      <c r="AA267" s="12"/>
      <c r="AB267" s="12"/>
      <c r="AC267" s="12"/>
      <c r="AD267" s="12"/>
      <c r="AE267" s="12"/>
      <c r="AR267" s="211" t="s">
        <v>82</v>
      </c>
      <c r="AT267" s="212" t="s">
        <v>74</v>
      </c>
      <c r="AU267" s="212" t="s">
        <v>82</v>
      </c>
      <c r="AY267" s="211" t="s">
        <v>170</v>
      </c>
      <c r="BK267" s="213">
        <f>SUM(BK268:BK270)</f>
        <v>0</v>
      </c>
    </row>
    <row r="268" s="2" customFormat="1" ht="16.5" customHeight="1">
      <c r="A268" s="41"/>
      <c r="B268" s="42"/>
      <c r="C268" s="216" t="s">
        <v>651</v>
      </c>
      <c r="D268" s="216" t="s">
        <v>172</v>
      </c>
      <c r="E268" s="217" t="s">
        <v>6396</v>
      </c>
      <c r="F268" s="218" t="s">
        <v>6397</v>
      </c>
      <c r="G268" s="219" t="s">
        <v>256</v>
      </c>
      <c r="H268" s="220">
        <v>19.553000000000001</v>
      </c>
      <c r="I268" s="221"/>
      <c r="J268" s="222">
        <f>ROUND(I268*H268,2)</f>
        <v>0</v>
      </c>
      <c r="K268" s="218" t="s">
        <v>176</v>
      </c>
      <c r="L268" s="47"/>
      <c r="M268" s="223" t="s">
        <v>19</v>
      </c>
      <c r="N268" s="224" t="s">
        <v>46</v>
      </c>
      <c r="O268" s="87"/>
      <c r="P268" s="225">
        <f>O268*H268</f>
        <v>0</v>
      </c>
      <c r="Q268" s="225">
        <v>0</v>
      </c>
      <c r="R268" s="225">
        <f>Q268*H268</f>
        <v>0</v>
      </c>
      <c r="S268" s="225">
        <v>0</v>
      </c>
      <c r="T268" s="226">
        <f>S268*H268</f>
        <v>0</v>
      </c>
      <c r="U268" s="41"/>
      <c r="V268" s="41"/>
      <c r="W268" s="41"/>
      <c r="X268" s="41"/>
      <c r="Y268" s="41"/>
      <c r="Z268" s="41"/>
      <c r="AA268" s="41"/>
      <c r="AB268" s="41"/>
      <c r="AC268" s="41"/>
      <c r="AD268" s="41"/>
      <c r="AE268" s="41"/>
      <c r="AR268" s="227" t="s">
        <v>177</v>
      </c>
      <c r="AT268" s="227" t="s">
        <v>172</v>
      </c>
      <c r="AU268" s="227" t="s">
        <v>84</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177</v>
      </c>
      <c r="BM268" s="227" t="s">
        <v>6398</v>
      </c>
    </row>
    <row r="269" s="2" customFormat="1">
      <c r="A269" s="41"/>
      <c r="B269" s="42"/>
      <c r="C269" s="43"/>
      <c r="D269" s="229" t="s">
        <v>179</v>
      </c>
      <c r="E269" s="43"/>
      <c r="F269" s="230" t="s">
        <v>6399</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179</v>
      </c>
      <c r="AU269" s="20" t="s">
        <v>84</v>
      </c>
    </row>
    <row r="270" s="2" customFormat="1">
      <c r="A270" s="41"/>
      <c r="B270" s="42"/>
      <c r="C270" s="43"/>
      <c r="D270" s="234" t="s">
        <v>181</v>
      </c>
      <c r="E270" s="43"/>
      <c r="F270" s="235" t="s">
        <v>6400</v>
      </c>
      <c r="G270" s="43"/>
      <c r="H270" s="43"/>
      <c r="I270" s="231"/>
      <c r="J270" s="43"/>
      <c r="K270" s="43"/>
      <c r="L270" s="47"/>
      <c r="M270" s="269"/>
      <c r="N270" s="270"/>
      <c r="O270" s="271"/>
      <c r="P270" s="271"/>
      <c r="Q270" s="271"/>
      <c r="R270" s="271"/>
      <c r="S270" s="271"/>
      <c r="T270" s="272"/>
      <c r="U270" s="41"/>
      <c r="V270" s="41"/>
      <c r="W270" s="41"/>
      <c r="X270" s="41"/>
      <c r="Y270" s="41"/>
      <c r="Z270" s="41"/>
      <c r="AA270" s="41"/>
      <c r="AB270" s="41"/>
      <c r="AC270" s="41"/>
      <c r="AD270" s="41"/>
      <c r="AE270" s="41"/>
      <c r="AT270" s="20" t="s">
        <v>181</v>
      </c>
      <c r="AU270" s="20" t="s">
        <v>84</v>
      </c>
    </row>
    <row r="271" s="2" customFormat="1" ht="6.96" customHeight="1">
      <c r="A271" s="41"/>
      <c r="B271" s="62"/>
      <c r="C271" s="63"/>
      <c r="D271" s="63"/>
      <c r="E271" s="63"/>
      <c r="F271" s="63"/>
      <c r="G271" s="63"/>
      <c r="H271" s="63"/>
      <c r="I271" s="63"/>
      <c r="J271" s="63"/>
      <c r="K271" s="63"/>
      <c r="L271" s="47"/>
      <c r="M271" s="41"/>
      <c r="O271" s="41"/>
      <c r="P271" s="41"/>
      <c r="Q271" s="41"/>
      <c r="R271" s="41"/>
      <c r="S271" s="41"/>
      <c r="T271" s="41"/>
      <c r="U271" s="41"/>
      <c r="V271" s="41"/>
      <c r="W271" s="41"/>
      <c r="X271" s="41"/>
      <c r="Y271" s="41"/>
      <c r="Z271" s="41"/>
      <c r="AA271" s="41"/>
      <c r="AB271" s="41"/>
      <c r="AC271" s="41"/>
      <c r="AD271" s="41"/>
      <c r="AE271" s="41"/>
    </row>
  </sheetData>
  <sheetProtection sheet="1" autoFilter="0" formatColumns="0" formatRows="0" objects="1" scenarios="1" spinCount="100000" saltValue="Kg38ZrD7xbi348l2SIsBGzw4K2r/Uphx739DwXdLK6oj6in/X7TcXUkolclkGkQcP75LT/z/f7tWj2fSIJQyxw==" hashValue="ySxhuPb+duSm51RZi0JDU3z1K+V2pfSgs30VXbqR9SFdJz6ki/wpYYGxrfW6cMQW3XhUTxEH+UNTSBh/mXW+sA==" algorithmName="SHA-512" password="CBFB"/>
  <autoFilter ref="C92:K270"/>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8" r:id="rId1" display="https://podminky.urs.cz/item/CS_URS_2025_02/131213701"/>
    <hyperlink ref="F102" r:id="rId2" display="https://podminky.urs.cz/item/CS_URS_2025_02/132112121"/>
    <hyperlink ref="F108" r:id="rId3" display="https://podminky.urs.cz/item/CS_URS_2025_02/162751117"/>
    <hyperlink ref="F115" r:id="rId4" display="https://podminky.urs.cz/item/CS_URS_2025_02/162751119"/>
    <hyperlink ref="F119" r:id="rId5" display="https://podminky.urs.cz/item/CS_URS_2025_02/171201231"/>
    <hyperlink ref="F123" r:id="rId6" display="https://podminky.urs.cz/item/CS_URS_2025_02/174151101"/>
    <hyperlink ref="F130" r:id="rId7" display="https://podminky.urs.cz/item/CS_URS_2025_02/275313611"/>
    <hyperlink ref="F138" r:id="rId8" display="https://podminky.urs.cz/item/CS_URS_2025_02/275351121"/>
    <hyperlink ref="F144" r:id="rId9" display="https://podminky.urs.cz/item/CS_URS_2025_02/275351122"/>
    <hyperlink ref="F148" r:id="rId10" display="https://podminky.urs.cz/item/CS_URS_2025_02/331271126"/>
    <hyperlink ref="F154" r:id="rId11" display="https://podminky.urs.cz/item/CS_URS_2025_02/338171111"/>
    <hyperlink ref="F159" r:id="rId12" display="https://podminky.urs.cz/item/CS_URS_2025_02/348171345"/>
    <hyperlink ref="F182" r:id="rId13" display="https://podminky.urs.cz/item/CS_URS_2025_02/411321414"/>
    <hyperlink ref="F188" r:id="rId14" display="https://podminky.urs.cz/item/CS_URS_2025_02/411351011"/>
    <hyperlink ref="F193" r:id="rId15" display="https://podminky.urs.cz/item/CS_URS_2025_02/411351012"/>
    <hyperlink ref="F196" r:id="rId16" display="https://podminky.urs.cz/item/CS_URS_2025_02/411361821"/>
    <hyperlink ref="F203" r:id="rId17" display="https://podminky.urs.cz/item/CS_URS_2025_02/961044111"/>
    <hyperlink ref="F210" r:id="rId18" display="https://podminky.urs.cz/item/CS_URS_2025_02/962032431"/>
    <hyperlink ref="F216" r:id="rId19" display="https://podminky.urs.cz/item/CS_URS_2025_02/962042334"/>
    <hyperlink ref="F222" r:id="rId20" display="https://podminky.urs.cz/item/CS_URS_2025_02/966072826"/>
    <hyperlink ref="F227" r:id="rId21" display="https://podminky.urs.cz/item/CS_URS_2025_02/975011251"/>
    <hyperlink ref="F231" r:id="rId22" display="https://podminky.urs.cz/item/CS_URS_2025_02/985131111"/>
    <hyperlink ref="F237" r:id="rId23" display="https://podminky.urs.cz/item/CS_URS_2025_02/985311112"/>
    <hyperlink ref="F243" r:id="rId24" display="https://podminky.urs.cz/item/CS_URS_2025_02/985312111"/>
    <hyperlink ref="F249" r:id="rId25" display="https://podminky.urs.cz/item/CS_URS_2025_02/985324111"/>
    <hyperlink ref="F253" r:id="rId26" display="https://podminky.urs.cz/item/CS_URS_2025_02/997013111"/>
    <hyperlink ref="F256" r:id="rId27" display="https://podminky.urs.cz/item/CS_URS_2025_02/997013501"/>
    <hyperlink ref="F259" r:id="rId28" display="https://podminky.urs.cz/item/CS_URS_2025_02/997013509"/>
    <hyperlink ref="F263" r:id="rId29" display="https://podminky.urs.cz/item/CS_URS_2025_02/997013861"/>
    <hyperlink ref="F266" r:id="rId30" display="https://podminky.urs.cz/item/CS_URS_2025_02/997013863"/>
    <hyperlink ref="F270" r:id="rId31" display="https://podminky.urs.cz/item/CS_URS_2025_02/998232110"/>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6401</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ROUND(J90,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ROUND((SUM(BE90:BE188)),  2)</f>
        <v>0</v>
      </c>
      <c r="G35" s="41"/>
      <c r="H35" s="41"/>
      <c r="I35" s="161">
        <v>0.20999999999999999</v>
      </c>
      <c r="J35" s="160">
        <f>ROUND(((SUM(BE90:BE188))*I35),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ROUND((SUM(BF90:BF188)),  2)</f>
        <v>0</v>
      </c>
      <c r="G36" s="41"/>
      <c r="H36" s="41"/>
      <c r="I36" s="161">
        <v>0.12</v>
      </c>
      <c r="J36" s="160">
        <f>ROUND(((SUM(BF90:BF188))*I36),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ROUND((SUM(BG90:BG188)),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ROUND((SUM(BH90:BH188)),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ROUND((SUM(BI90:BI188)),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10 - Sadové úpravy</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J90</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8"/>
      <c r="D65" s="185" t="s">
        <v>6402</v>
      </c>
      <c r="E65" s="186"/>
      <c r="F65" s="186"/>
      <c r="G65" s="186"/>
      <c r="H65" s="186"/>
      <c r="I65" s="186"/>
      <c r="J65" s="187">
        <f>J92</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6403</v>
      </c>
      <c r="E66" s="186"/>
      <c r="F66" s="186"/>
      <c r="G66" s="186"/>
      <c r="H66" s="186"/>
      <c r="I66" s="186"/>
      <c r="J66" s="187">
        <f>J132</f>
        <v>0</v>
      </c>
      <c r="K66" s="128"/>
      <c r="L66" s="188"/>
      <c r="S66" s="10"/>
      <c r="T66" s="10"/>
      <c r="U66" s="10"/>
      <c r="V66" s="10"/>
      <c r="W66" s="10"/>
      <c r="X66" s="10"/>
      <c r="Y66" s="10"/>
      <c r="Z66" s="10"/>
      <c r="AA66" s="10"/>
      <c r="AB66" s="10"/>
      <c r="AC66" s="10"/>
      <c r="AD66" s="10"/>
      <c r="AE66" s="10"/>
    </row>
    <row r="67" s="10" customFormat="1" ht="14.88" customHeight="1">
      <c r="A67" s="10"/>
      <c r="B67" s="184"/>
      <c r="C67" s="128"/>
      <c r="D67" s="185" t="s">
        <v>6404</v>
      </c>
      <c r="E67" s="186"/>
      <c r="F67" s="186"/>
      <c r="G67" s="186"/>
      <c r="H67" s="186"/>
      <c r="I67" s="186"/>
      <c r="J67" s="187">
        <f>J159</f>
        <v>0</v>
      </c>
      <c r="K67" s="128"/>
      <c r="L67" s="188"/>
      <c r="S67" s="10"/>
      <c r="T67" s="10"/>
      <c r="U67" s="10"/>
      <c r="V67" s="10"/>
      <c r="W67" s="10"/>
      <c r="X67" s="10"/>
      <c r="Y67" s="10"/>
      <c r="Z67" s="10"/>
      <c r="AA67" s="10"/>
      <c r="AB67" s="10"/>
      <c r="AC67" s="10"/>
      <c r="AD67" s="10"/>
      <c r="AE67" s="10"/>
    </row>
    <row r="68" s="10" customFormat="1" ht="14.88" customHeight="1">
      <c r="A68" s="10"/>
      <c r="B68" s="184"/>
      <c r="C68" s="128"/>
      <c r="D68" s="185" t="s">
        <v>6405</v>
      </c>
      <c r="E68" s="186"/>
      <c r="F68" s="186"/>
      <c r="G68" s="186"/>
      <c r="H68" s="186"/>
      <c r="I68" s="186"/>
      <c r="J68" s="187">
        <f>J185</f>
        <v>0</v>
      </c>
      <c r="K68" s="128"/>
      <c r="L68" s="188"/>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4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8"/>
      <c r="S74" s="41"/>
      <c r="T74" s="41"/>
      <c r="U74" s="41"/>
      <c r="V74" s="41"/>
      <c r="W74" s="41"/>
      <c r="X74" s="41"/>
      <c r="Y74" s="41"/>
      <c r="Z74" s="41"/>
      <c r="AA74" s="41"/>
      <c r="AB74" s="41"/>
      <c r="AC74" s="41"/>
      <c r="AD74" s="41"/>
      <c r="AE74" s="41"/>
    </row>
    <row r="75" s="2" customFormat="1" ht="24.96" customHeight="1">
      <c r="A75" s="41"/>
      <c r="B75" s="42"/>
      <c r="C75" s="26" t="s">
        <v>155</v>
      </c>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6.5" customHeight="1">
      <c r="A78" s="41"/>
      <c r="B78" s="42"/>
      <c r="C78" s="43"/>
      <c r="D78" s="43"/>
      <c r="E78" s="173" t="str">
        <f>E7</f>
        <v>Základní a mateřská škola Petra Strozziho</v>
      </c>
      <c r="F78" s="35"/>
      <c r="G78" s="35"/>
      <c r="H78" s="35"/>
      <c r="I78" s="43"/>
      <c r="J78" s="43"/>
      <c r="K78" s="43"/>
      <c r="L78" s="148"/>
      <c r="S78" s="41"/>
      <c r="T78" s="41"/>
      <c r="U78" s="41"/>
      <c r="V78" s="41"/>
      <c r="W78" s="41"/>
      <c r="X78" s="41"/>
      <c r="Y78" s="41"/>
      <c r="Z78" s="41"/>
      <c r="AA78" s="41"/>
      <c r="AB78" s="41"/>
      <c r="AC78" s="41"/>
      <c r="AD78" s="41"/>
      <c r="AE78" s="41"/>
    </row>
    <row r="79" s="1" customFormat="1" ht="12" customHeight="1">
      <c r="B79" s="24"/>
      <c r="C79" s="35" t="s">
        <v>140</v>
      </c>
      <c r="D79" s="25"/>
      <c r="E79" s="25"/>
      <c r="F79" s="25"/>
      <c r="G79" s="25"/>
      <c r="H79" s="25"/>
      <c r="I79" s="25"/>
      <c r="J79" s="25"/>
      <c r="K79" s="25"/>
      <c r="L79" s="23"/>
    </row>
    <row r="80" s="2" customFormat="1" ht="16.5" customHeight="1">
      <c r="A80" s="41"/>
      <c r="B80" s="42"/>
      <c r="C80" s="43"/>
      <c r="D80" s="43"/>
      <c r="E80" s="173" t="s">
        <v>141</v>
      </c>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142</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6.5" customHeight="1">
      <c r="A82" s="41"/>
      <c r="B82" s="42"/>
      <c r="C82" s="43"/>
      <c r="D82" s="43"/>
      <c r="E82" s="72" t="str">
        <f>E11</f>
        <v>SO 10 - Sadové úpravy</v>
      </c>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Praha 8</v>
      </c>
      <c r="G84" s="43"/>
      <c r="H84" s="43"/>
      <c r="I84" s="35" t="s">
        <v>23</v>
      </c>
      <c r="J84" s="75" t="str">
        <f>IF(J14="","",J14)</f>
        <v>1. 10. 2025</v>
      </c>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25.65" customHeight="1">
      <c r="A86" s="41"/>
      <c r="B86" s="42"/>
      <c r="C86" s="35" t="s">
        <v>25</v>
      </c>
      <c r="D86" s="43"/>
      <c r="E86" s="43"/>
      <c r="F86" s="30" t="str">
        <f>E17</f>
        <v>Servisní středisko MČ Praha 8</v>
      </c>
      <c r="G86" s="43"/>
      <c r="H86" s="43"/>
      <c r="I86" s="35" t="s">
        <v>33</v>
      </c>
      <c r="J86" s="39" t="str">
        <f>E23</f>
        <v>d plus projektová a inženýrská a.s.</v>
      </c>
      <c r="K86" s="43"/>
      <c r="L86" s="148"/>
      <c r="S86" s="41"/>
      <c r="T86" s="41"/>
      <c r="U86" s="41"/>
      <c r="V86" s="41"/>
      <c r="W86" s="41"/>
      <c r="X86" s="41"/>
      <c r="Y86" s="41"/>
      <c r="Z86" s="41"/>
      <c r="AA86" s="41"/>
      <c r="AB86" s="41"/>
      <c r="AC86" s="41"/>
      <c r="AD86" s="41"/>
      <c r="AE86" s="41"/>
    </row>
    <row r="87" s="2" customFormat="1" ht="25.65" customHeight="1">
      <c r="A87" s="41"/>
      <c r="B87" s="42"/>
      <c r="C87" s="35" t="s">
        <v>31</v>
      </c>
      <c r="D87" s="43"/>
      <c r="E87" s="43"/>
      <c r="F87" s="30" t="str">
        <f>IF(E20="","",E20)</f>
        <v>Vyplň údaj</v>
      </c>
      <c r="G87" s="43"/>
      <c r="H87" s="43"/>
      <c r="I87" s="35" t="s">
        <v>38</v>
      </c>
      <c r="J87" s="39" t="str">
        <f>E26</f>
        <v>d plus projektová a inženýrská a.s.</v>
      </c>
      <c r="K87" s="43"/>
      <c r="L87" s="148"/>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11" customFormat="1" ht="29.28" customHeight="1">
      <c r="A89" s="189"/>
      <c r="B89" s="190"/>
      <c r="C89" s="191" t="s">
        <v>156</v>
      </c>
      <c r="D89" s="192" t="s">
        <v>60</v>
      </c>
      <c r="E89" s="192" t="s">
        <v>56</v>
      </c>
      <c r="F89" s="192" t="s">
        <v>57</v>
      </c>
      <c r="G89" s="192" t="s">
        <v>157</v>
      </c>
      <c r="H89" s="192" t="s">
        <v>158</v>
      </c>
      <c r="I89" s="192" t="s">
        <v>159</v>
      </c>
      <c r="J89" s="192" t="s">
        <v>147</v>
      </c>
      <c r="K89" s="193" t="s">
        <v>160</v>
      </c>
      <c r="L89" s="194"/>
      <c r="M89" s="95" t="s">
        <v>19</v>
      </c>
      <c r="N89" s="96" t="s">
        <v>45</v>
      </c>
      <c r="O89" s="96" t="s">
        <v>161</v>
      </c>
      <c r="P89" s="96" t="s">
        <v>162</v>
      </c>
      <c r="Q89" s="96" t="s">
        <v>163</v>
      </c>
      <c r="R89" s="96" t="s">
        <v>164</v>
      </c>
      <c r="S89" s="96" t="s">
        <v>165</v>
      </c>
      <c r="T89" s="97" t="s">
        <v>166</v>
      </c>
      <c r="U89" s="189"/>
      <c r="V89" s="189"/>
      <c r="W89" s="189"/>
      <c r="X89" s="189"/>
      <c r="Y89" s="189"/>
      <c r="Z89" s="189"/>
      <c r="AA89" s="189"/>
      <c r="AB89" s="189"/>
      <c r="AC89" s="189"/>
      <c r="AD89" s="189"/>
      <c r="AE89" s="189"/>
    </row>
    <row r="90" s="2" customFormat="1" ht="22.8" customHeight="1">
      <c r="A90" s="41"/>
      <c r="B90" s="42"/>
      <c r="C90" s="102" t="s">
        <v>167</v>
      </c>
      <c r="D90" s="43"/>
      <c r="E90" s="43"/>
      <c r="F90" s="43"/>
      <c r="G90" s="43"/>
      <c r="H90" s="43"/>
      <c r="I90" s="43"/>
      <c r="J90" s="195">
        <f>BK90</f>
        <v>0</v>
      </c>
      <c r="K90" s="43"/>
      <c r="L90" s="47"/>
      <c r="M90" s="98"/>
      <c r="N90" s="196"/>
      <c r="O90" s="99"/>
      <c r="P90" s="197">
        <f>P91</f>
        <v>0</v>
      </c>
      <c r="Q90" s="99"/>
      <c r="R90" s="197">
        <f>R91</f>
        <v>13.633212500000001</v>
      </c>
      <c r="S90" s="99"/>
      <c r="T90" s="198">
        <f>T91</f>
        <v>0</v>
      </c>
      <c r="U90" s="41"/>
      <c r="V90" s="41"/>
      <c r="W90" s="41"/>
      <c r="X90" s="41"/>
      <c r="Y90" s="41"/>
      <c r="Z90" s="41"/>
      <c r="AA90" s="41"/>
      <c r="AB90" s="41"/>
      <c r="AC90" s="41"/>
      <c r="AD90" s="41"/>
      <c r="AE90" s="41"/>
      <c r="AT90" s="20" t="s">
        <v>74</v>
      </c>
      <c r="AU90" s="20" t="s">
        <v>148</v>
      </c>
      <c r="BK90" s="199">
        <f>BK91</f>
        <v>0</v>
      </c>
    </row>
    <row r="91" s="12" customFormat="1" ht="25.92" customHeight="1">
      <c r="A91" s="12"/>
      <c r="B91" s="200"/>
      <c r="C91" s="201"/>
      <c r="D91" s="202" t="s">
        <v>74</v>
      </c>
      <c r="E91" s="203" t="s">
        <v>168</v>
      </c>
      <c r="F91" s="203" t="s">
        <v>169</v>
      </c>
      <c r="G91" s="201"/>
      <c r="H91" s="201"/>
      <c r="I91" s="204"/>
      <c r="J91" s="205">
        <f>BK91</f>
        <v>0</v>
      </c>
      <c r="K91" s="201"/>
      <c r="L91" s="206"/>
      <c r="M91" s="207"/>
      <c r="N91" s="208"/>
      <c r="O91" s="208"/>
      <c r="P91" s="209">
        <f>P92+P132</f>
        <v>0</v>
      </c>
      <c r="Q91" s="208"/>
      <c r="R91" s="209">
        <f>R92+R132</f>
        <v>13.633212500000001</v>
      </c>
      <c r="S91" s="208"/>
      <c r="T91" s="210">
        <f>T92+T132</f>
        <v>0</v>
      </c>
      <c r="U91" s="12"/>
      <c r="V91" s="12"/>
      <c r="W91" s="12"/>
      <c r="X91" s="12"/>
      <c r="Y91" s="12"/>
      <c r="Z91" s="12"/>
      <c r="AA91" s="12"/>
      <c r="AB91" s="12"/>
      <c r="AC91" s="12"/>
      <c r="AD91" s="12"/>
      <c r="AE91" s="12"/>
      <c r="AR91" s="211" t="s">
        <v>82</v>
      </c>
      <c r="AT91" s="212" t="s">
        <v>74</v>
      </c>
      <c r="AU91" s="212" t="s">
        <v>75</v>
      </c>
      <c r="AY91" s="211" t="s">
        <v>170</v>
      </c>
      <c r="BK91" s="213">
        <f>BK92+BK132</f>
        <v>0</v>
      </c>
    </row>
    <row r="92" s="12" customFormat="1" ht="22.8" customHeight="1">
      <c r="A92" s="12"/>
      <c r="B92" s="200"/>
      <c r="C92" s="201"/>
      <c r="D92" s="202" t="s">
        <v>74</v>
      </c>
      <c r="E92" s="214" t="s">
        <v>4939</v>
      </c>
      <c r="F92" s="214" t="s">
        <v>6406</v>
      </c>
      <c r="G92" s="201"/>
      <c r="H92" s="201"/>
      <c r="I92" s="204"/>
      <c r="J92" s="215">
        <f>BK92</f>
        <v>0</v>
      </c>
      <c r="K92" s="201"/>
      <c r="L92" s="206"/>
      <c r="M92" s="207"/>
      <c r="N92" s="208"/>
      <c r="O92" s="208"/>
      <c r="P92" s="209">
        <f>SUM(P93:P131)</f>
        <v>0</v>
      </c>
      <c r="Q92" s="208"/>
      <c r="R92" s="209">
        <f>SUM(R93:R131)</f>
        <v>0.0042424999999999997</v>
      </c>
      <c r="S92" s="208"/>
      <c r="T92" s="210">
        <f>SUM(T93:T131)</f>
        <v>0</v>
      </c>
      <c r="U92" s="12"/>
      <c r="V92" s="12"/>
      <c r="W92" s="12"/>
      <c r="X92" s="12"/>
      <c r="Y92" s="12"/>
      <c r="Z92" s="12"/>
      <c r="AA92" s="12"/>
      <c r="AB92" s="12"/>
      <c r="AC92" s="12"/>
      <c r="AD92" s="12"/>
      <c r="AE92" s="12"/>
      <c r="AR92" s="211" t="s">
        <v>82</v>
      </c>
      <c r="AT92" s="212" t="s">
        <v>74</v>
      </c>
      <c r="AU92" s="212" t="s">
        <v>82</v>
      </c>
      <c r="AY92" s="211" t="s">
        <v>170</v>
      </c>
      <c r="BK92" s="213">
        <f>SUM(BK93:BK131)</f>
        <v>0</v>
      </c>
    </row>
    <row r="93" s="2" customFormat="1" ht="21.75" customHeight="1">
      <c r="A93" s="41"/>
      <c r="B93" s="42"/>
      <c r="C93" s="216" t="s">
        <v>82</v>
      </c>
      <c r="D93" s="216" t="s">
        <v>172</v>
      </c>
      <c r="E93" s="217" t="s">
        <v>6407</v>
      </c>
      <c r="F93" s="218" t="s">
        <v>6408</v>
      </c>
      <c r="G93" s="219" t="s">
        <v>4317</v>
      </c>
      <c r="H93" s="220">
        <v>11</v>
      </c>
      <c r="I93" s="221"/>
      <c r="J93" s="222">
        <f>ROUND(I93*H93,2)</f>
        <v>0</v>
      </c>
      <c r="K93" s="218" t="s">
        <v>176</v>
      </c>
      <c r="L93" s="47"/>
      <c r="M93" s="223" t="s">
        <v>19</v>
      </c>
      <c r="N93" s="224" t="s">
        <v>46</v>
      </c>
      <c r="O93" s="87"/>
      <c r="P93" s="225">
        <f>O93*H93</f>
        <v>0</v>
      </c>
      <c r="Q93" s="225">
        <v>0</v>
      </c>
      <c r="R93" s="225">
        <f>Q93*H93</f>
        <v>0</v>
      </c>
      <c r="S93" s="225">
        <v>0</v>
      </c>
      <c r="T93" s="226">
        <f>S93*H93</f>
        <v>0</v>
      </c>
      <c r="U93" s="41"/>
      <c r="V93" s="41"/>
      <c r="W93" s="41"/>
      <c r="X93" s="41"/>
      <c r="Y93" s="41"/>
      <c r="Z93" s="41"/>
      <c r="AA93" s="41"/>
      <c r="AB93" s="41"/>
      <c r="AC93" s="41"/>
      <c r="AD93" s="41"/>
      <c r="AE93" s="41"/>
      <c r="AR93" s="227" t="s">
        <v>177</v>
      </c>
      <c r="AT93" s="227" t="s">
        <v>172</v>
      </c>
      <c r="AU93" s="227" t="s">
        <v>84</v>
      </c>
      <c r="AY93" s="20" t="s">
        <v>170</v>
      </c>
      <c r="BE93" s="228">
        <f>IF(N93="základní",J93,0)</f>
        <v>0</v>
      </c>
      <c r="BF93" s="228">
        <f>IF(N93="snížená",J93,0)</f>
        <v>0</v>
      </c>
      <c r="BG93" s="228">
        <f>IF(N93="zákl. přenesená",J93,0)</f>
        <v>0</v>
      </c>
      <c r="BH93" s="228">
        <f>IF(N93="sníž. přenesená",J93,0)</f>
        <v>0</v>
      </c>
      <c r="BI93" s="228">
        <f>IF(N93="nulová",J93,0)</f>
        <v>0</v>
      </c>
      <c r="BJ93" s="20" t="s">
        <v>82</v>
      </c>
      <c r="BK93" s="228">
        <f>ROUND(I93*H93,2)</f>
        <v>0</v>
      </c>
      <c r="BL93" s="20" t="s">
        <v>177</v>
      </c>
      <c r="BM93" s="227" t="s">
        <v>6409</v>
      </c>
    </row>
    <row r="94" s="2" customFormat="1">
      <c r="A94" s="41"/>
      <c r="B94" s="42"/>
      <c r="C94" s="43"/>
      <c r="D94" s="229" t="s">
        <v>179</v>
      </c>
      <c r="E94" s="43"/>
      <c r="F94" s="230" t="s">
        <v>6410</v>
      </c>
      <c r="G94" s="43"/>
      <c r="H94" s="43"/>
      <c r="I94" s="231"/>
      <c r="J94" s="43"/>
      <c r="K94" s="43"/>
      <c r="L94" s="47"/>
      <c r="M94" s="232"/>
      <c r="N94" s="233"/>
      <c r="O94" s="87"/>
      <c r="P94" s="87"/>
      <c r="Q94" s="87"/>
      <c r="R94" s="87"/>
      <c r="S94" s="87"/>
      <c r="T94" s="88"/>
      <c r="U94" s="41"/>
      <c r="V94" s="41"/>
      <c r="W94" s="41"/>
      <c r="X94" s="41"/>
      <c r="Y94" s="41"/>
      <c r="Z94" s="41"/>
      <c r="AA94" s="41"/>
      <c r="AB94" s="41"/>
      <c r="AC94" s="41"/>
      <c r="AD94" s="41"/>
      <c r="AE94" s="41"/>
      <c r="AT94" s="20" t="s">
        <v>179</v>
      </c>
      <c r="AU94" s="20" t="s">
        <v>84</v>
      </c>
    </row>
    <row r="95" s="2" customFormat="1">
      <c r="A95" s="41"/>
      <c r="B95" s="42"/>
      <c r="C95" s="43"/>
      <c r="D95" s="234" t="s">
        <v>181</v>
      </c>
      <c r="E95" s="43"/>
      <c r="F95" s="235" t="s">
        <v>6411</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181</v>
      </c>
      <c r="AU95" s="20" t="s">
        <v>84</v>
      </c>
    </row>
    <row r="96" s="2" customFormat="1" ht="16.5" customHeight="1">
      <c r="A96" s="41"/>
      <c r="B96" s="42"/>
      <c r="C96" s="216" t="s">
        <v>84</v>
      </c>
      <c r="D96" s="216" t="s">
        <v>172</v>
      </c>
      <c r="E96" s="217" t="s">
        <v>6412</v>
      </c>
      <c r="F96" s="218" t="s">
        <v>6413</v>
      </c>
      <c r="G96" s="219" t="s">
        <v>4317</v>
      </c>
      <c r="H96" s="220">
        <v>11</v>
      </c>
      <c r="I96" s="221"/>
      <c r="J96" s="222">
        <f>ROUND(I96*H96,2)</f>
        <v>0</v>
      </c>
      <c r="K96" s="218" t="s">
        <v>176</v>
      </c>
      <c r="L96" s="47"/>
      <c r="M96" s="223" t="s">
        <v>19</v>
      </c>
      <c r="N96" s="224" t="s">
        <v>46</v>
      </c>
      <c r="O96" s="87"/>
      <c r="P96" s="225">
        <f>O96*H96</f>
        <v>0</v>
      </c>
      <c r="Q96" s="225">
        <v>0</v>
      </c>
      <c r="R96" s="225">
        <f>Q96*H96</f>
        <v>0</v>
      </c>
      <c r="S96" s="225">
        <v>0</v>
      </c>
      <c r="T96" s="226">
        <f>S96*H96</f>
        <v>0</v>
      </c>
      <c r="U96" s="41"/>
      <c r="V96" s="41"/>
      <c r="W96" s="41"/>
      <c r="X96" s="41"/>
      <c r="Y96" s="41"/>
      <c r="Z96" s="41"/>
      <c r="AA96" s="41"/>
      <c r="AB96" s="41"/>
      <c r="AC96" s="41"/>
      <c r="AD96" s="41"/>
      <c r="AE96" s="41"/>
      <c r="AR96" s="227" t="s">
        <v>177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177</v>
      </c>
      <c r="BM96" s="227" t="s">
        <v>6414</v>
      </c>
    </row>
    <row r="97" s="2" customFormat="1">
      <c r="A97" s="41"/>
      <c r="B97" s="42"/>
      <c r="C97" s="43"/>
      <c r="D97" s="229" t="s">
        <v>179</v>
      </c>
      <c r="E97" s="43"/>
      <c r="F97" s="230" t="s">
        <v>6415</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2" customFormat="1">
      <c r="A98" s="41"/>
      <c r="B98" s="42"/>
      <c r="C98" s="43"/>
      <c r="D98" s="234" t="s">
        <v>181</v>
      </c>
      <c r="E98" s="43"/>
      <c r="F98" s="235" t="s">
        <v>6416</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181</v>
      </c>
      <c r="AU98" s="20" t="s">
        <v>84</v>
      </c>
    </row>
    <row r="99" s="2" customFormat="1" ht="21.75" customHeight="1">
      <c r="A99" s="41"/>
      <c r="B99" s="42"/>
      <c r="C99" s="216" t="s">
        <v>95</v>
      </c>
      <c r="D99" s="216" t="s">
        <v>172</v>
      </c>
      <c r="E99" s="217" t="s">
        <v>6417</v>
      </c>
      <c r="F99" s="218" t="s">
        <v>6418</v>
      </c>
      <c r="G99" s="219" t="s">
        <v>4317</v>
      </c>
      <c r="H99" s="220">
        <v>7</v>
      </c>
      <c r="I99" s="221"/>
      <c r="J99" s="222">
        <f>ROUND(I99*H99,2)</f>
        <v>0</v>
      </c>
      <c r="K99" s="218" t="s">
        <v>176</v>
      </c>
      <c r="L99" s="47"/>
      <c r="M99" s="223" t="s">
        <v>19</v>
      </c>
      <c r="N99" s="224" t="s">
        <v>46</v>
      </c>
      <c r="O99" s="87"/>
      <c r="P99" s="225">
        <f>O99*H99</f>
        <v>0</v>
      </c>
      <c r="Q99" s="225">
        <v>6.0000000000000002E-05</v>
      </c>
      <c r="R99" s="225">
        <f>Q99*H99</f>
        <v>0.00042000000000000002</v>
      </c>
      <c r="S99" s="225">
        <v>0</v>
      </c>
      <c r="T99" s="226">
        <f>S99*H99</f>
        <v>0</v>
      </c>
      <c r="U99" s="41"/>
      <c r="V99" s="41"/>
      <c r="W99" s="41"/>
      <c r="X99" s="41"/>
      <c r="Y99" s="41"/>
      <c r="Z99" s="41"/>
      <c r="AA99" s="41"/>
      <c r="AB99" s="41"/>
      <c r="AC99" s="41"/>
      <c r="AD99" s="41"/>
      <c r="AE99" s="41"/>
      <c r="AR99" s="227" t="s">
        <v>177</v>
      </c>
      <c r="AT99" s="227" t="s">
        <v>172</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6419</v>
      </c>
    </row>
    <row r="100" s="2" customFormat="1">
      <c r="A100" s="41"/>
      <c r="B100" s="42"/>
      <c r="C100" s="43"/>
      <c r="D100" s="229" t="s">
        <v>179</v>
      </c>
      <c r="E100" s="43"/>
      <c r="F100" s="230" t="s">
        <v>6420</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2" customFormat="1">
      <c r="A101" s="41"/>
      <c r="B101" s="42"/>
      <c r="C101" s="43"/>
      <c r="D101" s="234" t="s">
        <v>181</v>
      </c>
      <c r="E101" s="43"/>
      <c r="F101" s="235" t="s">
        <v>6421</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181</v>
      </c>
      <c r="AU101" s="20" t="s">
        <v>84</v>
      </c>
    </row>
    <row r="102" s="2" customFormat="1" ht="21.75" customHeight="1">
      <c r="A102" s="41"/>
      <c r="B102" s="42"/>
      <c r="C102" s="216" t="s">
        <v>177</v>
      </c>
      <c r="D102" s="216" t="s">
        <v>172</v>
      </c>
      <c r="E102" s="217" t="s">
        <v>6422</v>
      </c>
      <c r="F102" s="218" t="s">
        <v>6423</v>
      </c>
      <c r="G102" s="219" t="s">
        <v>4317</v>
      </c>
      <c r="H102" s="220">
        <v>4</v>
      </c>
      <c r="I102" s="221"/>
      <c r="J102" s="222">
        <f>ROUND(I102*H102,2)</f>
        <v>0</v>
      </c>
      <c r="K102" s="218" t="s">
        <v>176</v>
      </c>
      <c r="L102" s="47"/>
      <c r="M102" s="223" t="s">
        <v>19</v>
      </c>
      <c r="N102" s="224" t="s">
        <v>46</v>
      </c>
      <c r="O102" s="87"/>
      <c r="P102" s="225">
        <f>O102*H102</f>
        <v>0</v>
      </c>
      <c r="Q102" s="225">
        <v>5.0000000000000002E-05</v>
      </c>
      <c r="R102" s="225">
        <f>Q102*H102</f>
        <v>0.00020000000000000001</v>
      </c>
      <c r="S102" s="225">
        <v>0</v>
      </c>
      <c r="T102" s="226">
        <f>S102*H102</f>
        <v>0</v>
      </c>
      <c r="U102" s="41"/>
      <c r="V102" s="41"/>
      <c r="W102" s="41"/>
      <c r="X102" s="41"/>
      <c r="Y102" s="41"/>
      <c r="Z102" s="41"/>
      <c r="AA102" s="41"/>
      <c r="AB102" s="41"/>
      <c r="AC102" s="41"/>
      <c r="AD102" s="41"/>
      <c r="AE102" s="41"/>
      <c r="AR102" s="227" t="s">
        <v>177</v>
      </c>
      <c r="AT102" s="227" t="s">
        <v>172</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177</v>
      </c>
      <c r="BM102" s="227" t="s">
        <v>6424</v>
      </c>
    </row>
    <row r="103" s="2" customFormat="1">
      <c r="A103" s="41"/>
      <c r="B103" s="42"/>
      <c r="C103" s="43"/>
      <c r="D103" s="229" t="s">
        <v>179</v>
      </c>
      <c r="E103" s="43"/>
      <c r="F103" s="230" t="s">
        <v>6425</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84</v>
      </c>
    </row>
    <row r="104" s="2" customFormat="1">
      <c r="A104" s="41"/>
      <c r="B104" s="42"/>
      <c r="C104" s="43"/>
      <c r="D104" s="234" t="s">
        <v>181</v>
      </c>
      <c r="E104" s="43"/>
      <c r="F104" s="235" t="s">
        <v>6426</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181</v>
      </c>
      <c r="AU104" s="20" t="s">
        <v>84</v>
      </c>
    </row>
    <row r="105" s="2" customFormat="1" ht="16.5" customHeight="1">
      <c r="A105" s="41"/>
      <c r="B105" s="42"/>
      <c r="C105" s="216" t="s">
        <v>209</v>
      </c>
      <c r="D105" s="216" t="s">
        <v>172</v>
      </c>
      <c r="E105" s="217" t="s">
        <v>6427</v>
      </c>
      <c r="F105" s="218" t="s">
        <v>6428</v>
      </c>
      <c r="G105" s="219" t="s">
        <v>175</v>
      </c>
      <c r="H105" s="220">
        <v>5.25</v>
      </c>
      <c r="I105" s="221"/>
      <c r="J105" s="222">
        <f>ROUND(I105*H105,2)</f>
        <v>0</v>
      </c>
      <c r="K105" s="218" t="s">
        <v>176</v>
      </c>
      <c r="L105" s="47"/>
      <c r="M105" s="223" t="s">
        <v>19</v>
      </c>
      <c r="N105" s="224" t="s">
        <v>46</v>
      </c>
      <c r="O105" s="87"/>
      <c r="P105" s="225">
        <f>O105*H105</f>
        <v>0</v>
      </c>
      <c r="Q105" s="225">
        <v>0.00068999999999999997</v>
      </c>
      <c r="R105" s="225">
        <f>Q105*H105</f>
        <v>0.0036224999999999999</v>
      </c>
      <c r="S105" s="225">
        <v>0</v>
      </c>
      <c r="T105" s="226">
        <f>S105*H105</f>
        <v>0</v>
      </c>
      <c r="U105" s="41"/>
      <c r="V105" s="41"/>
      <c r="W105" s="41"/>
      <c r="X105" s="41"/>
      <c r="Y105" s="41"/>
      <c r="Z105" s="41"/>
      <c r="AA105" s="41"/>
      <c r="AB105" s="41"/>
      <c r="AC105" s="41"/>
      <c r="AD105" s="41"/>
      <c r="AE105" s="41"/>
      <c r="AR105" s="227" t="s">
        <v>177</v>
      </c>
      <c r="AT105" s="227" t="s">
        <v>172</v>
      </c>
      <c r="AU105" s="227" t="s">
        <v>84</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6429</v>
      </c>
    </row>
    <row r="106" s="2" customFormat="1">
      <c r="A106" s="41"/>
      <c r="B106" s="42"/>
      <c r="C106" s="43"/>
      <c r="D106" s="229" t="s">
        <v>179</v>
      </c>
      <c r="E106" s="43"/>
      <c r="F106" s="230" t="s">
        <v>6430</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84</v>
      </c>
    </row>
    <row r="107" s="2" customFormat="1">
      <c r="A107" s="41"/>
      <c r="B107" s="42"/>
      <c r="C107" s="43"/>
      <c r="D107" s="234" t="s">
        <v>181</v>
      </c>
      <c r="E107" s="43"/>
      <c r="F107" s="235" t="s">
        <v>6431</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181</v>
      </c>
      <c r="AU107" s="20" t="s">
        <v>84</v>
      </c>
    </row>
    <row r="108" s="2" customFormat="1" ht="16.5" customHeight="1">
      <c r="A108" s="41"/>
      <c r="B108" s="42"/>
      <c r="C108" s="216" t="s">
        <v>216</v>
      </c>
      <c r="D108" s="216" t="s">
        <v>172</v>
      </c>
      <c r="E108" s="217" t="s">
        <v>6432</v>
      </c>
      <c r="F108" s="218" t="s">
        <v>6433</v>
      </c>
      <c r="G108" s="219" t="s">
        <v>175</v>
      </c>
      <c r="H108" s="220">
        <v>8.8000000000000007</v>
      </c>
      <c r="I108" s="221"/>
      <c r="J108" s="222">
        <f>ROUND(I108*H108,2)</f>
        <v>0</v>
      </c>
      <c r="K108" s="218" t="s">
        <v>176</v>
      </c>
      <c r="L108" s="47"/>
      <c r="M108" s="223" t="s">
        <v>19</v>
      </c>
      <c r="N108" s="224"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177</v>
      </c>
      <c r="AT108" s="227" t="s">
        <v>172</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6434</v>
      </c>
    </row>
    <row r="109" s="2" customFormat="1">
      <c r="A109" s="41"/>
      <c r="B109" s="42"/>
      <c r="C109" s="43"/>
      <c r="D109" s="229" t="s">
        <v>179</v>
      </c>
      <c r="E109" s="43"/>
      <c r="F109" s="230" t="s">
        <v>6435</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2" customFormat="1">
      <c r="A110" s="41"/>
      <c r="B110" s="42"/>
      <c r="C110" s="43"/>
      <c r="D110" s="234" t="s">
        <v>181</v>
      </c>
      <c r="E110" s="43"/>
      <c r="F110" s="235" t="s">
        <v>6436</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181</v>
      </c>
      <c r="AU110" s="20" t="s">
        <v>84</v>
      </c>
    </row>
    <row r="111" s="2" customFormat="1" ht="21.75" customHeight="1">
      <c r="A111" s="41"/>
      <c r="B111" s="42"/>
      <c r="C111" s="216" t="s">
        <v>227</v>
      </c>
      <c r="D111" s="216" t="s">
        <v>172</v>
      </c>
      <c r="E111" s="217" t="s">
        <v>6437</v>
      </c>
      <c r="F111" s="218" t="s">
        <v>6438</v>
      </c>
      <c r="G111" s="219" t="s">
        <v>175</v>
      </c>
      <c r="H111" s="220">
        <v>1125</v>
      </c>
      <c r="I111" s="221"/>
      <c r="J111" s="222">
        <f>ROUND(I111*H111,2)</f>
        <v>0</v>
      </c>
      <c r="K111" s="218" t="s">
        <v>176</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6439</v>
      </c>
    </row>
    <row r="112" s="2" customFormat="1">
      <c r="A112" s="41"/>
      <c r="B112" s="42"/>
      <c r="C112" s="43"/>
      <c r="D112" s="229" t="s">
        <v>179</v>
      </c>
      <c r="E112" s="43"/>
      <c r="F112" s="230" t="s">
        <v>6440</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2" customFormat="1">
      <c r="A113" s="41"/>
      <c r="B113" s="42"/>
      <c r="C113" s="43"/>
      <c r="D113" s="234" t="s">
        <v>181</v>
      </c>
      <c r="E113" s="43"/>
      <c r="F113" s="235" t="s">
        <v>6441</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181</v>
      </c>
      <c r="AU113" s="20" t="s">
        <v>84</v>
      </c>
    </row>
    <row r="114" s="2" customFormat="1" ht="16.5" customHeight="1">
      <c r="A114" s="41"/>
      <c r="B114" s="42"/>
      <c r="C114" s="216" t="s">
        <v>234</v>
      </c>
      <c r="D114" s="216" t="s">
        <v>172</v>
      </c>
      <c r="E114" s="217" t="s">
        <v>6442</v>
      </c>
      <c r="F114" s="218" t="s">
        <v>6443</v>
      </c>
      <c r="G114" s="219" t="s">
        <v>175</v>
      </c>
      <c r="H114" s="220">
        <v>1125</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6444</v>
      </c>
    </row>
    <row r="115" s="2" customFormat="1">
      <c r="A115" s="41"/>
      <c r="B115" s="42"/>
      <c r="C115" s="43"/>
      <c r="D115" s="229" t="s">
        <v>179</v>
      </c>
      <c r="E115" s="43"/>
      <c r="F115" s="230" t="s">
        <v>6445</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c r="A116" s="41"/>
      <c r="B116" s="42"/>
      <c r="C116" s="43"/>
      <c r="D116" s="234" t="s">
        <v>181</v>
      </c>
      <c r="E116" s="43"/>
      <c r="F116" s="235" t="s">
        <v>6446</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181</v>
      </c>
      <c r="AU116" s="20" t="s">
        <v>84</v>
      </c>
    </row>
    <row r="117" s="2" customFormat="1" ht="16.5" customHeight="1">
      <c r="A117" s="41"/>
      <c r="B117" s="42"/>
      <c r="C117" s="216" t="s">
        <v>244</v>
      </c>
      <c r="D117" s="216" t="s">
        <v>172</v>
      </c>
      <c r="E117" s="217" t="s">
        <v>6447</v>
      </c>
      <c r="F117" s="218" t="s">
        <v>6448</v>
      </c>
      <c r="G117" s="219" t="s">
        <v>175</v>
      </c>
      <c r="H117" s="220">
        <v>1125</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6449</v>
      </c>
    </row>
    <row r="118" s="2" customFormat="1">
      <c r="A118" s="41"/>
      <c r="B118" s="42"/>
      <c r="C118" s="43"/>
      <c r="D118" s="229" t="s">
        <v>179</v>
      </c>
      <c r="E118" s="43"/>
      <c r="F118" s="230" t="s">
        <v>6450</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4" t="s">
        <v>181</v>
      </c>
      <c r="E119" s="43"/>
      <c r="F119" s="235" t="s">
        <v>6451</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181</v>
      </c>
      <c r="AU119" s="20" t="s">
        <v>84</v>
      </c>
    </row>
    <row r="120" s="2" customFormat="1" ht="16.5" customHeight="1">
      <c r="A120" s="41"/>
      <c r="B120" s="42"/>
      <c r="C120" s="216" t="s">
        <v>253</v>
      </c>
      <c r="D120" s="216" t="s">
        <v>172</v>
      </c>
      <c r="E120" s="217" t="s">
        <v>6452</v>
      </c>
      <c r="F120" s="218" t="s">
        <v>6453</v>
      </c>
      <c r="G120" s="219" t="s">
        <v>175</v>
      </c>
      <c r="H120" s="220">
        <v>962</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6454</v>
      </c>
    </row>
    <row r="121" s="2" customFormat="1">
      <c r="A121" s="41"/>
      <c r="B121" s="42"/>
      <c r="C121" s="43"/>
      <c r="D121" s="229" t="s">
        <v>179</v>
      </c>
      <c r="E121" s="43"/>
      <c r="F121" s="230" t="s">
        <v>6455</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c r="A122" s="41"/>
      <c r="B122" s="42"/>
      <c r="C122" s="43"/>
      <c r="D122" s="234" t="s">
        <v>181</v>
      </c>
      <c r="E122" s="43"/>
      <c r="F122" s="235" t="s">
        <v>6456</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181</v>
      </c>
      <c r="AU122" s="20" t="s">
        <v>84</v>
      </c>
    </row>
    <row r="123" s="2" customFormat="1" ht="21.75" customHeight="1">
      <c r="A123" s="41"/>
      <c r="B123" s="42"/>
      <c r="C123" s="216" t="s">
        <v>263</v>
      </c>
      <c r="D123" s="216" t="s">
        <v>172</v>
      </c>
      <c r="E123" s="217" t="s">
        <v>6457</v>
      </c>
      <c r="F123" s="218" t="s">
        <v>6458</v>
      </c>
      <c r="G123" s="219" t="s">
        <v>175</v>
      </c>
      <c r="H123" s="220">
        <v>163</v>
      </c>
      <c r="I123" s="221"/>
      <c r="J123" s="222">
        <f>ROUND(I123*H123,2)</f>
        <v>0</v>
      </c>
      <c r="K123" s="218" t="s">
        <v>176</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84</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6459</v>
      </c>
    </row>
    <row r="124" s="2" customFormat="1">
      <c r="A124" s="41"/>
      <c r="B124" s="42"/>
      <c r="C124" s="43"/>
      <c r="D124" s="229" t="s">
        <v>179</v>
      </c>
      <c r="E124" s="43"/>
      <c r="F124" s="230" t="s">
        <v>6460</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84</v>
      </c>
    </row>
    <row r="125" s="2" customFormat="1">
      <c r="A125" s="41"/>
      <c r="B125" s="42"/>
      <c r="C125" s="43"/>
      <c r="D125" s="234" t="s">
        <v>181</v>
      </c>
      <c r="E125" s="43"/>
      <c r="F125" s="235" t="s">
        <v>6461</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181</v>
      </c>
      <c r="AU125" s="20" t="s">
        <v>84</v>
      </c>
    </row>
    <row r="126" s="2" customFormat="1" ht="16.5" customHeight="1">
      <c r="A126" s="41"/>
      <c r="B126" s="42"/>
      <c r="C126" s="216" t="s">
        <v>8</v>
      </c>
      <c r="D126" s="216" t="s">
        <v>172</v>
      </c>
      <c r="E126" s="217" t="s">
        <v>6462</v>
      </c>
      <c r="F126" s="218" t="s">
        <v>6463</v>
      </c>
      <c r="G126" s="219" t="s">
        <v>256</v>
      </c>
      <c r="H126" s="220">
        <v>0.023</v>
      </c>
      <c r="I126" s="221"/>
      <c r="J126" s="222">
        <f>ROUND(I126*H126,2)</f>
        <v>0</v>
      </c>
      <c r="K126" s="218" t="s">
        <v>176</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6464</v>
      </c>
    </row>
    <row r="127" s="2" customFormat="1">
      <c r="A127" s="41"/>
      <c r="B127" s="42"/>
      <c r="C127" s="43"/>
      <c r="D127" s="229" t="s">
        <v>179</v>
      </c>
      <c r="E127" s="43"/>
      <c r="F127" s="230" t="s">
        <v>6465</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84</v>
      </c>
    </row>
    <row r="128" s="2" customFormat="1">
      <c r="A128" s="41"/>
      <c r="B128" s="42"/>
      <c r="C128" s="43"/>
      <c r="D128" s="234" t="s">
        <v>181</v>
      </c>
      <c r="E128" s="43"/>
      <c r="F128" s="235" t="s">
        <v>6466</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181</v>
      </c>
      <c r="AU128" s="20" t="s">
        <v>84</v>
      </c>
    </row>
    <row r="129" s="2" customFormat="1" ht="16.5" customHeight="1">
      <c r="A129" s="41"/>
      <c r="B129" s="42"/>
      <c r="C129" s="216" t="s">
        <v>271</v>
      </c>
      <c r="D129" s="216" t="s">
        <v>172</v>
      </c>
      <c r="E129" s="217" t="s">
        <v>6467</v>
      </c>
      <c r="F129" s="218" t="s">
        <v>6468</v>
      </c>
      <c r="G129" s="219" t="s">
        <v>256</v>
      </c>
      <c r="H129" s="220">
        <v>0.001</v>
      </c>
      <c r="I129" s="221"/>
      <c r="J129" s="222">
        <f>ROUND(I129*H129,2)</f>
        <v>0</v>
      </c>
      <c r="K129" s="218" t="s">
        <v>176</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6469</v>
      </c>
    </row>
    <row r="130" s="2" customFormat="1">
      <c r="A130" s="41"/>
      <c r="B130" s="42"/>
      <c r="C130" s="43"/>
      <c r="D130" s="229" t="s">
        <v>179</v>
      </c>
      <c r="E130" s="43"/>
      <c r="F130" s="230" t="s">
        <v>6470</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2" customFormat="1">
      <c r="A131" s="41"/>
      <c r="B131" s="42"/>
      <c r="C131" s="43"/>
      <c r="D131" s="234" t="s">
        <v>181</v>
      </c>
      <c r="E131" s="43"/>
      <c r="F131" s="235" t="s">
        <v>6471</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181</v>
      </c>
      <c r="AU131" s="20" t="s">
        <v>84</v>
      </c>
    </row>
    <row r="132" s="12" customFormat="1" ht="22.8" customHeight="1">
      <c r="A132" s="12"/>
      <c r="B132" s="200"/>
      <c r="C132" s="201"/>
      <c r="D132" s="202" t="s">
        <v>74</v>
      </c>
      <c r="E132" s="214" t="s">
        <v>4940</v>
      </c>
      <c r="F132" s="214" t="s">
        <v>6472</v>
      </c>
      <c r="G132" s="201"/>
      <c r="H132" s="201"/>
      <c r="I132" s="204"/>
      <c r="J132" s="215">
        <f>BK132</f>
        <v>0</v>
      </c>
      <c r="K132" s="201"/>
      <c r="L132" s="206"/>
      <c r="M132" s="207"/>
      <c r="N132" s="208"/>
      <c r="O132" s="208"/>
      <c r="P132" s="209">
        <f>P133+SUM(P134:P159)+P185</f>
        <v>0</v>
      </c>
      <c r="Q132" s="208"/>
      <c r="R132" s="209">
        <f>R133+SUM(R134:R159)+R185</f>
        <v>13.628970000000001</v>
      </c>
      <c r="S132" s="208"/>
      <c r="T132" s="210">
        <f>T133+SUM(T134:T159)+T185</f>
        <v>0</v>
      </c>
      <c r="U132" s="12"/>
      <c r="V132" s="12"/>
      <c r="W132" s="12"/>
      <c r="X132" s="12"/>
      <c r="Y132" s="12"/>
      <c r="Z132" s="12"/>
      <c r="AA132" s="12"/>
      <c r="AB132" s="12"/>
      <c r="AC132" s="12"/>
      <c r="AD132" s="12"/>
      <c r="AE132" s="12"/>
      <c r="AR132" s="211" t="s">
        <v>82</v>
      </c>
      <c r="AT132" s="212" t="s">
        <v>74</v>
      </c>
      <c r="AU132" s="212" t="s">
        <v>82</v>
      </c>
      <c r="AY132" s="211" t="s">
        <v>170</v>
      </c>
      <c r="BK132" s="213">
        <f>BK133+SUM(BK134:BK159)+BK185</f>
        <v>0</v>
      </c>
    </row>
    <row r="133" s="2" customFormat="1" ht="16.5" customHeight="1">
      <c r="A133" s="41"/>
      <c r="B133" s="42"/>
      <c r="C133" s="285" t="s">
        <v>276</v>
      </c>
      <c r="D133" s="285" t="s">
        <v>461</v>
      </c>
      <c r="E133" s="286" t="s">
        <v>6473</v>
      </c>
      <c r="F133" s="287" t="s">
        <v>6474</v>
      </c>
      <c r="G133" s="288" t="s">
        <v>4317</v>
      </c>
      <c r="H133" s="289">
        <v>6</v>
      </c>
      <c r="I133" s="290"/>
      <c r="J133" s="291">
        <f>ROUND(I133*H133,2)</f>
        <v>0</v>
      </c>
      <c r="K133" s="287" t="s">
        <v>19</v>
      </c>
      <c r="L133" s="292"/>
      <c r="M133" s="293" t="s">
        <v>19</v>
      </c>
      <c r="N133" s="29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234</v>
      </c>
      <c r="AT133" s="227" t="s">
        <v>461</v>
      </c>
      <c r="AU133" s="227" t="s">
        <v>84</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6475</v>
      </c>
    </row>
    <row r="134" s="2" customFormat="1">
      <c r="A134" s="41"/>
      <c r="B134" s="42"/>
      <c r="C134" s="43"/>
      <c r="D134" s="229" t="s">
        <v>179</v>
      </c>
      <c r="E134" s="43"/>
      <c r="F134" s="230" t="s">
        <v>6474</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179</v>
      </c>
      <c r="AU134" s="20" t="s">
        <v>84</v>
      </c>
    </row>
    <row r="135" s="2" customFormat="1" ht="16.5" customHeight="1">
      <c r="A135" s="41"/>
      <c r="B135" s="42"/>
      <c r="C135" s="285" t="s">
        <v>283</v>
      </c>
      <c r="D135" s="285" t="s">
        <v>461</v>
      </c>
      <c r="E135" s="286" t="s">
        <v>6476</v>
      </c>
      <c r="F135" s="287" t="s">
        <v>6477</v>
      </c>
      <c r="G135" s="288" t="s">
        <v>4317</v>
      </c>
      <c r="H135" s="289">
        <v>1</v>
      </c>
      <c r="I135" s="290"/>
      <c r="J135" s="291">
        <f>ROUND(I135*H135,2)</f>
        <v>0</v>
      </c>
      <c r="K135" s="287" t="s">
        <v>19</v>
      </c>
      <c r="L135" s="292"/>
      <c r="M135" s="293" t="s">
        <v>19</v>
      </c>
      <c r="N135" s="29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234</v>
      </c>
      <c r="AT135" s="227" t="s">
        <v>461</v>
      </c>
      <c r="AU135" s="227" t="s">
        <v>84</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6478</v>
      </c>
    </row>
    <row r="136" s="2" customFormat="1">
      <c r="A136" s="41"/>
      <c r="B136" s="42"/>
      <c r="C136" s="43"/>
      <c r="D136" s="229" t="s">
        <v>179</v>
      </c>
      <c r="E136" s="43"/>
      <c r="F136" s="230" t="s">
        <v>6477</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84</v>
      </c>
    </row>
    <row r="137" s="2" customFormat="1" ht="16.5" customHeight="1">
      <c r="A137" s="41"/>
      <c r="B137" s="42"/>
      <c r="C137" s="285" t="s">
        <v>287</v>
      </c>
      <c r="D137" s="285" t="s">
        <v>461</v>
      </c>
      <c r="E137" s="286" t="s">
        <v>6479</v>
      </c>
      <c r="F137" s="287" t="s">
        <v>6480</v>
      </c>
      <c r="G137" s="288" t="s">
        <v>4317</v>
      </c>
      <c r="H137" s="289">
        <v>3</v>
      </c>
      <c r="I137" s="290"/>
      <c r="J137" s="291">
        <f>ROUND(I137*H137,2)</f>
        <v>0</v>
      </c>
      <c r="K137" s="287" t="s">
        <v>19</v>
      </c>
      <c r="L137" s="292"/>
      <c r="M137" s="293" t="s">
        <v>19</v>
      </c>
      <c r="N137" s="29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234</v>
      </c>
      <c r="AT137" s="227" t="s">
        <v>461</v>
      </c>
      <c r="AU137" s="227" t="s">
        <v>84</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6481</v>
      </c>
    </row>
    <row r="138" s="2" customFormat="1">
      <c r="A138" s="41"/>
      <c r="B138" s="42"/>
      <c r="C138" s="43"/>
      <c r="D138" s="229" t="s">
        <v>179</v>
      </c>
      <c r="E138" s="43"/>
      <c r="F138" s="230" t="s">
        <v>6480</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179</v>
      </c>
      <c r="AU138" s="20" t="s">
        <v>84</v>
      </c>
    </row>
    <row r="139" s="2" customFormat="1" ht="16.5" customHeight="1">
      <c r="A139" s="41"/>
      <c r="B139" s="42"/>
      <c r="C139" s="285" t="s">
        <v>291</v>
      </c>
      <c r="D139" s="285" t="s">
        <v>461</v>
      </c>
      <c r="E139" s="286" t="s">
        <v>6482</v>
      </c>
      <c r="F139" s="287" t="s">
        <v>6483</v>
      </c>
      <c r="G139" s="288" t="s">
        <v>4317</v>
      </c>
      <c r="H139" s="289">
        <v>1</v>
      </c>
      <c r="I139" s="290"/>
      <c r="J139" s="291">
        <f>ROUND(I139*H139,2)</f>
        <v>0</v>
      </c>
      <c r="K139" s="287" t="s">
        <v>19</v>
      </c>
      <c r="L139" s="292"/>
      <c r="M139" s="293" t="s">
        <v>19</v>
      </c>
      <c r="N139" s="29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234</v>
      </c>
      <c r="AT139" s="227" t="s">
        <v>461</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6484</v>
      </c>
    </row>
    <row r="140" s="2" customFormat="1">
      <c r="A140" s="41"/>
      <c r="B140" s="42"/>
      <c r="C140" s="43"/>
      <c r="D140" s="229" t="s">
        <v>179</v>
      </c>
      <c r="E140" s="43"/>
      <c r="F140" s="230" t="s">
        <v>6483</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2" customFormat="1" ht="16.5" customHeight="1">
      <c r="A141" s="41"/>
      <c r="B141" s="42"/>
      <c r="C141" s="285" t="s">
        <v>295</v>
      </c>
      <c r="D141" s="285" t="s">
        <v>461</v>
      </c>
      <c r="E141" s="286" t="s">
        <v>6485</v>
      </c>
      <c r="F141" s="287" t="s">
        <v>6486</v>
      </c>
      <c r="G141" s="288" t="s">
        <v>6487</v>
      </c>
      <c r="H141" s="289">
        <v>1.1299999999999999</v>
      </c>
      <c r="I141" s="290"/>
      <c r="J141" s="291">
        <f>ROUND(I141*H141,2)</f>
        <v>0</v>
      </c>
      <c r="K141" s="287" t="s">
        <v>19</v>
      </c>
      <c r="L141" s="292"/>
      <c r="M141" s="293" t="s">
        <v>19</v>
      </c>
      <c r="N141" s="29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234</v>
      </c>
      <c r="AT141" s="227" t="s">
        <v>461</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6488</v>
      </c>
    </row>
    <row r="142" s="2" customFormat="1">
      <c r="A142" s="41"/>
      <c r="B142" s="42"/>
      <c r="C142" s="43"/>
      <c r="D142" s="229" t="s">
        <v>179</v>
      </c>
      <c r="E142" s="43"/>
      <c r="F142" s="230" t="s">
        <v>6486</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2" customFormat="1" ht="16.5" customHeight="1">
      <c r="A143" s="41"/>
      <c r="B143" s="42"/>
      <c r="C143" s="285" t="s">
        <v>299</v>
      </c>
      <c r="D143" s="285" t="s">
        <v>461</v>
      </c>
      <c r="E143" s="286" t="s">
        <v>6489</v>
      </c>
      <c r="F143" s="287" t="s">
        <v>6490</v>
      </c>
      <c r="G143" s="288" t="s">
        <v>219</v>
      </c>
      <c r="H143" s="289">
        <v>9.2899999999999991</v>
      </c>
      <c r="I143" s="290"/>
      <c r="J143" s="291">
        <f>ROUND(I143*H143,2)</f>
        <v>0</v>
      </c>
      <c r="K143" s="287" t="s">
        <v>19</v>
      </c>
      <c r="L143" s="292"/>
      <c r="M143" s="293" t="s">
        <v>19</v>
      </c>
      <c r="N143" s="29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234</v>
      </c>
      <c r="AT143" s="227" t="s">
        <v>461</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6491</v>
      </c>
    </row>
    <row r="144" s="2" customFormat="1">
      <c r="A144" s="41"/>
      <c r="B144" s="42"/>
      <c r="C144" s="43"/>
      <c r="D144" s="229" t="s">
        <v>179</v>
      </c>
      <c r="E144" s="43"/>
      <c r="F144" s="230" t="s">
        <v>6490</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2" customFormat="1" ht="16.5" customHeight="1">
      <c r="A145" s="41"/>
      <c r="B145" s="42"/>
      <c r="C145" s="285" t="s">
        <v>303</v>
      </c>
      <c r="D145" s="285" t="s">
        <v>461</v>
      </c>
      <c r="E145" s="286" t="s">
        <v>6492</v>
      </c>
      <c r="F145" s="287" t="s">
        <v>6493</v>
      </c>
      <c r="G145" s="288" t="s">
        <v>509</v>
      </c>
      <c r="H145" s="289">
        <v>28.129999999999999</v>
      </c>
      <c r="I145" s="290"/>
      <c r="J145" s="291">
        <f>ROUND(I145*H145,2)</f>
        <v>0</v>
      </c>
      <c r="K145" s="287" t="s">
        <v>19</v>
      </c>
      <c r="L145" s="292"/>
      <c r="M145" s="293" t="s">
        <v>19</v>
      </c>
      <c r="N145" s="29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234</v>
      </c>
      <c r="AT145" s="227" t="s">
        <v>461</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6494</v>
      </c>
    </row>
    <row r="146" s="2" customFormat="1">
      <c r="A146" s="41"/>
      <c r="B146" s="42"/>
      <c r="C146" s="43"/>
      <c r="D146" s="229" t="s">
        <v>179</v>
      </c>
      <c r="E146" s="43"/>
      <c r="F146" s="230" t="s">
        <v>6493</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179</v>
      </c>
      <c r="AU146" s="20" t="s">
        <v>84</v>
      </c>
    </row>
    <row r="147" s="2" customFormat="1" ht="16.5" customHeight="1">
      <c r="A147" s="41"/>
      <c r="B147" s="42"/>
      <c r="C147" s="285" t="s">
        <v>7</v>
      </c>
      <c r="D147" s="285" t="s">
        <v>461</v>
      </c>
      <c r="E147" s="286" t="s">
        <v>6495</v>
      </c>
      <c r="F147" s="287" t="s">
        <v>6496</v>
      </c>
      <c r="G147" s="288" t="s">
        <v>509</v>
      </c>
      <c r="H147" s="289">
        <v>23.050000000000001</v>
      </c>
      <c r="I147" s="290"/>
      <c r="J147" s="291">
        <f>ROUND(I147*H147,2)</f>
        <v>0</v>
      </c>
      <c r="K147" s="287" t="s">
        <v>176</v>
      </c>
      <c r="L147" s="292"/>
      <c r="M147" s="293" t="s">
        <v>19</v>
      </c>
      <c r="N147" s="294" t="s">
        <v>46</v>
      </c>
      <c r="O147" s="87"/>
      <c r="P147" s="225">
        <f>O147*H147</f>
        <v>0</v>
      </c>
      <c r="Q147" s="225">
        <v>0.001</v>
      </c>
      <c r="R147" s="225">
        <f>Q147*H147</f>
        <v>0.023050000000000001</v>
      </c>
      <c r="S147" s="225">
        <v>0</v>
      </c>
      <c r="T147" s="226">
        <f>S147*H147</f>
        <v>0</v>
      </c>
      <c r="U147" s="41"/>
      <c r="V147" s="41"/>
      <c r="W147" s="41"/>
      <c r="X147" s="41"/>
      <c r="Y147" s="41"/>
      <c r="Z147" s="41"/>
      <c r="AA147" s="41"/>
      <c r="AB147" s="41"/>
      <c r="AC147" s="41"/>
      <c r="AD147" s="41"/>
      <c r="AE147" s="41"/>
      <c r="AR147" s="227" t="s">
        <v>234</v>
      </c>
      <c r="AT147" s="227" t="s">
        <v>461</v>
      </c>
      <c r="AU147" s="227" t="s">
        <v>84</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6497</v>
      </c>
    </row>
    <row r="148" s="2" customFormat="1">
      <c r="A148" s="41"/>
      <c r="B148" s="42"/>
      <c r="C148" s="43"/>
      <c r="D148" s="229" t="s">
        <v>179</v>
      </c>
      <c r="E148" s="43"/>
      <c r="F148" s="230" t="s">
        <v>6496</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84</v>
      </c>
    </row>
    <row r="149" s="2" customFormat="1" ht="16.5" customHeight="1">
      <c r="A149" s="41"/>
      <c r="B149" s="42"/>
      <c r="C149" s="285" t="s">
        <v>315</v>
      </c>
      <c r="D149" s="285" t="s">
        <v>461</v>
      </c>
      <c r="E149" s="286" t="s">
        <v>6498</v>
      </c>
      <c r="F149" s="287" t="s">
        <v>6499</v>
      </c>
      <c r="G149" s="288" t="s">
        <v>219</v>
      </c>
      <c r="H149" s="289">
        <v>0.88</v>
      </c>
      <c r="I149" s="290"/>
      <c r="J149" s="291">
        <f>ROUND(I149*H149,2)</f>
        <v>0</v>
      </c>
      <c r="K149" s="287" t="s">
        <v>19</v>
      </c>
      <c r="L149" s="292"/>
      <c r="M149" s="293" t="s">
        <v>19</v>
      </c>
      <c r="N149" s="294" t="s">
        <v>46</v>
      </c>
      <c r="O149" s="87"/>
      <c r="P149" s="225">
        <f>O149*H149</f>
        <v>0</v>
      </c>
      <c r="Q149" s="225">
        <v>0</v>
      </c>
      <c r="R149" s="225">
        <f>Q149*H149</f>
        <v>0</v>
      </c>
      <c r="S149" s="225">
        <v>0</v>
      </c>
      <c r="T149" s="226">
        <f>S149*H149</f>
        <v>0</v>
      </c>
      <c r="U149" s="41"/>
      <c r="V149" s="41"/>
      <c r="W149" s="41"/>
      <c r="X149" s="41"/>
      <c r="Y149" s="41"/>
      <c r="Z149" s="41"/>
      <c r="AA149" s="41"/>
      <c r="AB149" s="41"/>
      <c r="AC149" s="41"/>
      <c r="AD149" s="41"/>
      <c r="AE149" s="41"/>
      <c r="AR149" s="227" t="s">
        <v>234</v>
      </c>
      <c r="AT149" s="227" t="s">
        <v>461</v>
      </c>
      <c r="AU149" s="227" t="s">
        <v>84</v>
      </c>
      <c r="AY149" s="20" t="s">
        <v>170</v>
      </c>
      <c r="BE149" s="228">
        <f>IF(N149="základní",J149,0)</f>
        <v>0</v>
      </c>
      <c r="BF149" s="228">
        <f>IF(N149="snížená",J149,0)</f>
        <v>0</v>
      </c>
      <c r="BG149" s="228">
        <f>IF(N149="zákl. přenesená",J149,0)</f>
        <v>0</v>
      </c>
      <c r="BH149" s="228">
        <f>IF(N149="sníž. přenesená",J149,0)</f>
        <v>0</v>
      </c>
      <c r="BI149" s="228">
        <f>IF(N149="nulová",J149,0)</f>
        <v>0</v>
      </c>
      <c r="BJ149" s="20" t="s">
        <v>82</v>
      </c>
      <c r="BK149" s="228">
        <f>ROUND(I149*H149,2)</f>
        <v>0</v>
      </c>
      <c r="BL149" s="20" t="s">
        <v>177</v>
      </c>
      <c r="BM149" s="227" t="s">
        <v>6500</v>
      </c>
    </row>
    <row r="150" s="2" customFormat="1">
      <c r="A150" s="41"/>
      <c r="B150" s="42"/>
      <c r="C150" s="43"/>
      <c r="D150" s="229" t="s">
        <v>179</v>
      </c>
      <c r="E150" s="43"/>
      <c r="F150" s="230" t="s">
        <v>6499</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179</v>
      </c>
      <c r="AU150" s="20" t="s">
        <v>84</v>
      </c>
    </row>
    <row r="151" s="2" customFormat="1" ht="16.5" customHeight="1">
      <c r="A151" s="41"/>
      <c r="B151" s="42"/>
      <c r="C151" s="285" t="s">
        <v>322</v>
      </c>
      <c r="D151" s="285" t="s">
        <v>461</v>
      </c>
      <c r="E151" s="286" t="s">
        <v>6501</v>
      </c>
      <c r="F151" s="287" t="s">
        <v>6502</v>
      </c>
      <c r="G151" s="288" t="s">
        <v>4317</v>
      </c>
      <c r="H151" s="289">
        <v>25</v>
      </c>
      <c r="I151" s="290"/>
      <c r="J151" s="291">
        <f>ROUND(I151*H151,2)</f>
        <v>0</v>
      </c>
      <c r="K151" s="287" t="s">
        <v>19</v>
      </c>
      <c r="L151" s="292"/>
      <c r="M151" s="293" t="s">
        <v>19</v>
      </c>
      <c r="N151" s="294" t="s">
        <v>46</v>
      </c>
      <c r="O151" s="87"/>
      <c r="P151" s="225">
        <f>O151*H151</f>
        <v>0</v>
      </c>
      <c r="Q151" s="225">
        <v>0</v>
      </c>
      <c r="R151" s="225">
        <f>Q151*H151</f>
        <v>0</v>
      </c>
      <c r="S151" s="225">
        <v>0</v>
      </c>
      <c r="T151" s="226">
        <f>S151*H151</f>
        <v>0</v>
      </c>
      <c r="U151" s="41"/>
      <c r="V151" s="41"/>
      <c r="W151" s="41"/>
      <c r="X151" s="41"/>
      <c r="Y151" s="41"/>
      <c r="Z151" s="41"/>
      <c r="AA151" s="41"/>
      <c r="AB151" s="41"/>
      <c r="AC151" s="41"/>
      <c r="AD151" s="41"/>
      <c r="AE151" s="41"/>
      <c r="AR151" s="227" t="s">
        <v>234</v>
      </c>
      <c r="AT151" s="227" t="s">
        <v>461</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6503</v>
      </c>
    </row>
    <row r="152" s="2" customFormat="1">
      <c r="A152" s="41"/>
      <c r="B152" s="42"/>
      <c r="C152" s="43"/>
      <c r="D152" s="229" t="s">
        <v>179</v>
      </c>
      <c r="E152" s="43"/>
      <c r="F152" s="230" t="s">
        <v>6502</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179</v>
      </c>
      <c r="AU152" s="20" t="s">
        <v>84</v>
      </c>
    </row>
    <row r="153" s="2" customFormat="1" ht="16.5" customHeight="1">
      <c r="A153" s="41"/>
      <c r="B153" s="42"/>
      <c r="C153" s="285" t="s">
        <v>331</v>
      </c>
      <c r="D153" s="285" t="s">
        <v>461</v>
      </c>
      <c r="E153" s="286" t="s">
        <v>6504</v>
      </c>
      <c r="F153" s="287" t="s">
        <v>6505</v>
      </c>
      <c r="G153" s="288" t="s">
        <v>4317</v>
      </c>
      <c r="H153" s="289">
        <v>21</v>
      </c>
      <c r="I153" s="290"/>
      <c r="J153" s="291">
        <f>ROUND(I153*H153,2)</f>
        <v>0</v>
      </c>
      <c r="K153" s="287" t="s">
        <v>19</v>
      </c>
      <c r="L153" s="292"/>
      <c r="M153" s="293" t="s">
        <v>19</v>
      </c>
      <c r="N153" s="29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234</v>
      </c>
      <c r="AT153" s="227" t="s">
        <v>461</v>
      </c>
      <c r="AU153" s="227" t="s">
        <v>84</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177</v>
      </c>
      <c r="BM153" s="227" t="s">
        <v>6506</v>
      </c>
    </row>
    <row r="154" s="2" customFormat="1">
      <c r="A154" s="41"/>
      <c r="B154" s="42"/>
      <c r="C154" s="43"/>
      <c r="D154" s="229" t="s">
        <v>179</v>
      </c>
      <c r="E154" s="43"/>
      <c r="F154" s="230" t="s">
        <v>6505</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179</v>
      </c>
      <c r="AU154" s="20" t="s">
        <v>84</v>
      </c>
    </row>
    <row r="155" s="2" customFormat="1" ht="16.5" customHeight="1">
      <c r="A155" s="41"/>
      <c r="B155" s="42"/>
      <c r="C155" s="285" t="s">
        <v>337</v>
      </c>
      <c r="D155" s="285" t="s">
        <v>461</v>
      </c>
      <c r="E155" s="286" t="s">
        <v>6507</v>
      </c>
      <c r="F155" s="287" t="s">
        <v>6508</v>
      </c>
      <c r="G155" s="288" t="s">
        <v>201</v>
      </c>
      <c r="H155" s="289">
        <v>28</v>
      </c>
      <c r="I155" s="290"/>
      <c r="J155" s="291">
        <f>ROUND(I155*H155,2)</f>
        <v>0</v>
      </c>
      <c r="K155" s="287" t="s">
        <v>19</v>
      </c>
      <c r="L155" s="292"/>
      <c r="M155" s="293" t="s">
        <v>19</v>
      </c>
      <c r="N155" s="294" t="s">
        <v>46</v>
      </c>
      <c r="O155" s="87"/>
      <c r="P155" s="225">
        <f>O155*H155</f>
        <v>0</v>
      </c>
      <c r="Q155" s="225">
        <v>0</v>
      </c>
      <c r="R155" s="225">
        <f>Q155*H155</f>
        <v>0</v>
      </c>
      <c r="S155" s="225">
        <v>0</v>
      </c>
      <c r="T155" s="226">
        <f>S155*H155</f>
        <v>0</v>
      </c>
      <c r="U155" s="41"/>
      <c r="V155" s="41"/>
      <c r="W155" s="41"/>
      <c r="X155" s="41"/>
      <c r="Y155" s="41"/>
      <c r="Z155" s="41"/>
      <c r="AA155" s="41"/>
      <c r="AB155" s="41"/>
      <c r="AC155" s="41"/>
      <c r="AD155" s="41"/>
      <c r="AE155" s="41"/>
      <c r="AR155" s="227" t="s">
        <v>234</v>
      </c>
      <c r="AT155" s="227" t="s">
        <v>461</v>
      </c>
      <c r="AU155" s="227" t="s">
        <v>84</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6509</v>
      </c>
    </row>
    <row r="156" s="2" customFormat="1">
      <c r="A156" s="41"/>
      <c r="B156" s="42"/>
      <c r="C156" s="43"/>
      <c r="D156" s="229" t="s">
        <v>179</v>
      </c>
      <c r="E156" s="43"/>
      <c r="F156" s="230" t="s">
        <v>6508</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179</v>
      </c>
      <c r="AU156" s="20" t="s">
        <v>84</v>
      </c>
    </row>
    <row r="157" s="2" customFormat="1" ht="16.5" customHeight="1">
      <c r="A157" s="41"/>
      <c r="B157" s="42"/>
      <c r="C157" s="285" t="s">
        <v>344</v>
      </c>
      <c r="D157" s="285" t="s">
        <v>461</v>
      </c>
      <c r="E157" s="286" t="s">
        <v>6510</v>
      </c>
      <c r="F157" s="287" t="s">
        <v>6511</v>
      </c>
      <c r="G157" s="288" t="s">
        <v>201</v>
      </c>
      <c r="H157" s="289">
        <v>7</v>
      </c>
      <c r="I157" s="290"/>
      <c r="J157" s="291">
        <f>ROUND(I157*H157,2)</f>
        <v>0</v>
      </c>
      <c r="K157" s="287" t="s">
        <v>19</v>
      </c>
      <c r="L157" s="292"/>
      <c r="M157" s="293" t="s">
        <v>19</v>
      </c>
      <c r="N157" s="294" t="s">
        <v>46</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234</v>
      </c>
      <c r="AT157" s="227" t="s">
        <v>461</v>
      </c>
      <c r="AU157" s="227" t="s">
        <v>84</v>
      </c>
      <c r="AY157" s="20" t="s">
        <v>170</v>
      </c>
      <c r="BE157" s="228">
        <f>IF(N157="základní",J157,0)</f>
        <v>0</v>
      </c>
      <c r="BF157" s="228">
        <f>IF(N157="snížená",J157,0)</f>
        <v>0</v>
      </c>
      <c r="BG157" s="228">
        <f>IF(N157="zákl. přenesená",J157,0)</f>
        <v>0</v>
      </c>
      <c r="BH157" s="228">
        <f>IF(N157="sníž. přenesená",J157,0)</f>
        <v>0</v>
      </c>
      <c r="BI157" s="228">
        <f>IF(N157="nulová",J157,0)</f>
        <v>0</v>
      </c>
      <c r="BJ157" s="20" t="s">
        <v>82</v>
      </c>
      <c r="BK157" s="228">
        <f>ROUND(I157*H157,2)</f>
        <v>0</v>
      </c>
      <c r="BL157" s="20" t="s">
        <v>177</v>
      </c>
      <c r="BM157" s="227" t="s">
        <v>6512</v>
      </c>
    </row>
    <row r="158" s="2" customFormat="1">
      <c r="A158" s="41"/>
      <c r="B158" s="42"/>
      <c r="C158" s="43"/>
      <c r="D158" s="229" t="s">
        <v>179</v>
      </c>
      <c r="E158" s="43"/>
      <c r="F158" s="230" t="s">
        <v>6511</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179</v>
      </c>
      <c r="AU158" s="20" t="s">
        <v>84</v>
      </c>
    </row>
    <row r="159" s="12" customFormat="1" ht="20.88" customHeight="1">
      <c r="A159" s="12"/>
      <c r="B159" s="200"/>
      <c r="C159" s="201"/>
      <c r="D159" s="202" t="s">
        <v>74</v>
      </c>
      <c r="E159" s="214" t="s">
        <v>244</v>
      </c>
      <c r="F159" s="214" t="s">
        <v>275</v>
      </c>
      <c r="G159" s="201"/>
      <c r="H159" s="201"/>
      <c r="I159" s="204"/>
      <c r="J159" s="215">
        <f>BK159</f>
        <v>0</v>
      </c>
      <c r="K159" s="201"/>
      <c r="L159" s="206"/>
      <c r="M159" s="207"/>
      <c r="N159" s="208"/>
      <c r="O159" s="208"/>
      <c r="P159" s="209">
        <f>SUM(P160:P184)</f>
        <v>0</v>
      </c>
      <c r="Q159" s="208"/>
      <c r="R159" s="209">
        <f>SUM(R160:R184)</f>
        <v>13.605920000000001</v>
      </c>
      <c r="S159" s="208"/>
      <c r="T159" s="210">
        <f>SUM(T160:T184)</f>
        <v>0</v>
      </c>
      <c r="U159" s="12"/>
      <c r="V159" s="12"/>
      <c r="W159" s="12"/>
      <c r="X159" s="12"/>
      <c r="Y159" s="12"/>
      <c r="Z159" s="12"/>
      <c r="AA159" s="12"/>
      <c r="AB159" s="12"/>
      <c r="AC159" s="12"/>
      <c r="AD159" s="12"/>
      <c r="AE159" s="12"/>
      <c r="AR159" s="211" t="s">
        <v>82</v>
      </c>
      <c r="AT159" s="212" t="s">
        <v>74</v>
      </c>
      <c r="AU159" s="212" t="s">
        <v>84</v>
      </c>
      <c r="AY159" s="211" t="s">
        <v>170</v>
      </c>
      <c r="BK159" s="213">
        <f>SUM(BK160:BK184)</f>
        <v>0</v>
      </c>
    </row>
    <row r="160" s="2" customFormat="1" ht="16.5" customHeight="1">
      <c r="A160" s="41"/>
      <c r="B160" s="42"/>
      <c r="C160" s="216" t="s">
        <v>350</v>
      </c>
      <c r="D160" s="216" t="s">
        <v>172</v>
      </c>
      <c r="E160" s="217" t="s">
        <v>6513</v>
      </c>
      <c r="F160" s="218" t="s">
        <v>6514</v>
      </c>
      <c r="G160" s="219" t="s">
        <v>266</v>
      </c>
      <c r="H160" s="220">
        <v>1</v>
      </c>
      <c r="I160" s="221"/>
      <c r="J160" s="222">
        <f>ROUND(I160*H160,2)</f>
        <v>0</v>
      </c>
      <c r="K160" s="218" t="s">
        <v>19</v>
      </c>
      <c r="L160" s="47"/>
      <c r="M160" s="223" t="s">
        <v>19</v>
      </c>
      <c r="N160" s="224" t="s">
        <v>46</v>
      </c>
      <c r="O160" s="87"/>
      <c r="P160" s="225">
        <f>O160*H160</f>
        <v>0</v>
      </c>
      <c r="Q160" s="225">
        <v>10</v>
      </c>
      <c r="R160" s="225">
        <f>Q160*H160</f>
        <v>10</v>
      </c>
      <c r="S160" s="225">
        <v>0</v>
      </c>
      <c r="T160" s="226">
        <f>S160*H160</f>
        <v>0</v>
      </c>
      <c r="U160" s="41"/>
      <c r="V160" s="41"/>
      <c r="W160" s="41"/>
      <c r="X160" s="41"/>
      <c r="Y160" s="41"/>
      <c r="Z160" s="41"/>
      <c r="AA160" s="41"/>
      <c r="AB160" s="41"/>
      <c r="AC160" s="41"/>
      <c r="AD160" s="41"/>
      <c r="AE160" s="41"/>
      <c r="AR160" s="227" t="s">
        <v>177</v>
      </c>
      <c r="AT160" s="227" t="s">
        <v>172</v>
      </c>
      <c r="AU160" s="227" t="s">
        <v>95</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6515</v>
      </c>
    </row>
    <row r="161" s="2" customFormat="1">
      <c r="A161" s="41"/>
      <c r="B161" s="42"/>
      <c r="C161" s="43"/>
      <c r="D161" s="229" t="s">
        <v>179</v>
      </c>
      <c r="E161" s="43"/>
      <c r="F161" s="230" t="s">
        <v>6514</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179</v>
      </c>
      <c r="AU161" s="20" t="s">
        <v>95</v>
      </c>
    </row>
    <row r="162" s="13" customFormat="1">
      <c r="A162" s="13"/>
      <c r="B162" s="236"/>
      <c r="C162" s="237"/>
      <c r="D162" s="229" t="s">
        <v>183</v>
      </c>
      <c r="E162" s="238" t="s">
        <v>19</v>
      </c>
      <c r="F162" s="239" t="s">
        <v>6516</v>
      </c>
      <c r="G162" s="237"/>
      <c r="H162" s="238" t="s">
        <v>19</v>
      </c>
      <c r="I162" s="240"/>
      <c r="J162" s="237"/>
      <c r="K162" s="237"/>
      <c r="L162" s="241"/>
      <c r="M162" s="242"/>
      <c r="N162" s="243"/>
      <c r="O162" s="243"/>
      <c r="P162" s="243"/>
      <c r="Q162" s="243"/>
      <c r="R162" s="243"/>
      <c r="S162" s="243"/>
      <c r="T162" s="244"/>
      <c r="U162" s="13"/>
      <c r="V162" s="13"/>
      <c r="W162" s="13"/>
      <c r="X162" s="13"/>
      <c r="Y162" s="13"/>
      <c r="Z162" s="13"/>
      <c r="AA162" s="13"/>
      <c r="AB162" s="13"/>
      <c r="AC162" s="13"/>
      <c r="AD162" s="13"/>
      <c r="AE162" s="13"/>
      <c r="AT162" s="245" t="s">
        <v>183</v>
      </c>
      <c r="AU162" s="245" t="s">
        <v>95</v>
      </c>
      <c r="AV162" s="13" t="s">
        <v>82</v>
      </c>
      <c r="AW162" s="13" t="s">
        <v>37</v>
      </c>
      <c r="AX162" s="13" t="s">
        <v>75</v>
      </c>
      <c r="AY162" s="245" t="s">
        <v>170</v>
      </c>
    </row>
    <row r="163" s="14" customFormat="1">
      <c r="A163" s="14"/>
      <c r="B163" s="246"/>
      <c r="C163" s="247"/>
      <c r="D163" s="229" t="s">
        <v>183</v>
      </c>
      <c r="E163" s="248" t="s">
        <v>19</v>
      </c>
      <c r="F163" s="249" t="s">
        <v>863</v>
      </c>
      <c r="G163" s="247"/>
      <c r="H163" s="250">
        <v>1</v>
      </c>
      <c r="I163" s="251"/>
      <c r="J163" s="247"/>
      <c r="K163" s="247"/>
      <c r="L163" s="252"/>
      <c r="M163" s="253"/>
      <c r="N163" s="254"/>
      <c r="O163" s="254"/>
      <c r="P163" s="254"/>
      <c r="Q163" s="254"/>
      <c r="R163" s="254"/>
      <c r="S163" s="254"/>
      <c r="T163" s="255"/>
      <c r="U163" s="14"/>
      <c r="V163" s="14"/>
      <c r="W163" s="14"/>
      <c r="X163" s="14"/>
      <c r="Y163" s="14"/>
      <c r="Z163" s="14"/>
      <c r="AA163" s="14"/>
      <c r="AB163" s="14"/>
      <c r="AC163" s="14"/>
      <c r="AD163" s="14"/>
      <c r="AE163" s="14"/>
      <c r="AT163" s="256" t="s">
        <v>183</v>
      </c>
      <c r="AU163" s="256" t="s">
        <v>95</v>
      </c>
      <c r="AV163" s="14" t="s">
        <v>84</v>
      </c>
      <c r="AW163" s="14" t="s">
        <v>37</v>
      </c>
      <c r="AX163" s="14" t="s">
        <v>75</v>
      </c>
      <c r="AY163" s="256" t="s">
        <v>170</v>
      </c>
    </row>
    <row r="164" s="15" customFormat="1">
      <c r="A164" s="15"/>
      <c r="B164" s="257"/>
      <c r="C164" s="258"/>
      <c r="D164" s="229" t="s">
        <v>183</v>
      </c>
      <c r="E164" s="259" t="s">
        <v>19</v>
      </c>
      <c r="F164" s="260" t="s">
        <v>186</v>
      </c>
      <c r="G164" s="258"/>
      <c r="H164" s="261">
        <v>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183</v>
      </c>
      <c r="AU164" s="267" t="s">
        <v>95</v>
      </c>
      <c r="AV164" s="15" t="s">
        <v>177</v>
      </c>
      <c r="AW164" s="15" t="s">
        <v>37</v>
      </c>
      <c r="AX164" s="15" t="s">
        <v>82</v>
      </c>
      <c r="AY164" s="267" t="s">
        <v>170</v>
      </c>
    </row>
    <row r="165" s="2" customFormat="1" ht="16.5" customHeight="1">
      <c r="A165" s="41"/>
      <c r="B165" s="42"/>
      <c r="C165" s="216" t="s">
        <v>356</v>
      </c>
      <c r="D165" s="216" t="s">
        <v>172</v>
      </c>
      <c r="E165" s="217" t="s">
        <v>6517</v>
      </c>
      <c r="F165" s="218" t="s">
        <v>6518</v>
      </c>
      <c r="G165" s="219" t="s">
        <v>266</v>
      </c>
      <c r="H165" s="220">
        <v>1</v>
      </c>
      <c r="I165" s="221"/>
      <c r="J165" s="222">
        <f>ROUND(I165*H165,2)</f>
        <v>0</v>
      </c>
      <c r="K165" s="218" t="s">
        <v>19</v>
      </c>
      <c r="L165" s="47"/>
      <c r="M165" s="223" t="s">
        <v>19</v>
      </c>
      <c r="N165" s="224" t="s">
        <v>46</v>
      </c>
      <c r="O165" s="87"/>
      <c r="P165" s="225">
        <f>O165*H165</f>
        <v>0</v>
      </c>
      <c r="Q165" s="225">
        <v>1.3100000000000001</v>
      </c>
      <c r="R165" s="225">
        <f>Q165*H165</f>
        <v>1.3100000000000001</v>
      </c>
      <c r="S165" s="225">
        <v>0</v>
      </c>
      <c r="T165" s="226">
        <f>S165*H165</f>
        <v>0</v>
      </c>
      <c r="U165" s="41"/>
      <c r="V165" s="41"/>
      <c r="W165" s="41"/>
      <c r="X165" s="41"/>
      <c r="Y165" s="41"/>
      <c r="Z165" s="41"/>
      <c r="AA165" s="41"/>
      <c r="AB165" s="41"/>
      <c r="AC165" s="41"/>
      <c r="AD165" s="41"/>
      <c r="AE165" s="41"/>
      <c r="AR165" s="227" t="s">
        <v>177</v>
      </c>
      <c r="AT165" s="227" t="s">
        <v>172</v>
      </c>
      <c r="AU165" s="227" t="s">
        <v>95</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6519</v>
      </c>
    </row>
    <row r="166" s="2" customFormat="1">
      <c r="A166" s="41"/>
      <c r="B166" s="42"/>
      <c r="C166" s="43"/>
      <c r="D166" s="229" t="s">
        <v>179</v>
      </c>
      <c r="E166" s="43"/>
      <c r="F166" s="230" t="s">
        <v>6518</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95</v>
      </c>
    </row>
    <row r="167" s="13" customFormat="1">
      <c r="A167" s="13"/>
      <c r="B167" s="236"/>
      <c r="C167" s="237"/>
      <c r="D167" s="229" t="s">
        <v>183</v>
      </c>
      <c r="E167" s="238" t="s">
        <v>19</v>
      </c>
      <c r="F167" s="239" t="s">
        <v>6520</v>
      </c>
      <c r="G167" s="237"/>
      <c r="H167" s="238" t="s">
        <v>19</v>
      </c>
      <c r="I167" s="240"/>
      <c r="J167" s="237"/>
      <c r="K167" s="237"/>
      <c r="L167" s="241"/>
      <c r="M167" s="242"/>
      <c r="N167" s="243"/>
      <c r="O167" s="243"/>
      <c r="P167" s="243"/>
      <c r="Q167" s="243"/>
      <c r="R167" s="243"/>
      <c r="S167" s="243"/>
      <c r="T167" s="244"/>
      <c r="U167" s="13"/>
      <c r="V167" s="13"/>
      <c r="W167" s="13"/>
      <c r="X167" s="13"/>
      <c r="Y167" s="13"/>
      <c r="Z167" s="13"/>
      <c r="AA167" s="13"/>
      <c r="AB167" s="13"/>
      <c r="AC167" s="13"/>
      <c r="AD167" s="13"/>
      <c r="AE167" s="13"/>
      <c r="AT167" s="245" t="s">
        <v>183</v>
      </c>
      <c r="AU167" s="245" t="s">
        <v>95</v>
      </c>
      <c r="AV167" s="13" t="s">
        <v>82</v>
      </c>
      <c r="AW167" s="13" t="s">
        <v>37</v>
      </c>
      <c r="AX167" s="13" t="s">
        <v>75</v>
      </c>
      <c r="AY167" s="245" t="s">
        <v>170</v>
      </c>
    </row>
    <row r="168" s="14" customFormat="1">
      <c r="A168" s="14"/>
      <c r="B168" s="246"/>
      <c r="C168" s="247"/>
      <c r="D168" s="229" t="s">
        <v>183</v>
      </c>
      <c r="E168" s="248" t="s">
        <v>19</v>
      </c>
      <c r="F168" s="249" t="s">
        <v>863</v>
      </c>
      <c r="G168" s="247"/>
      <c r="H168" s="250">
        <v>1</v>
      </c>
      <c r="I168" s="251"/>
      <c r="J168" s="247"/>
      <c r="K168" s="247"/>
      <c r="L168" s="252"/>
      <c r="M168" s="253"/>
      <c r="N168" s="254"/>
      <c r="O168" s="254"/>
      <c r="P168" s="254"/>
      <c r="Q168" s="254"/>
      <c r="R168" s="254"/>
      <c r="S168" s="254"/>
      <c r="T168" s="255"/>
      <c r="U168" s="14"/>
      <c r="V168" s="14"/>
      <c r="W168" s="14"/>
      <c r="X168" s="14"/>
      <c r="Y168" s="14"/>
      <c r="Z168" s="14"/>
      <c r="AA168" s="14"/>
      <c r="AB168" s="14"/>
      <c r="AC168" s="14"/>
      <c r="AD168" s="14"/>
      <c r="AE168" s="14"/>
      <c r="AT168" s="256" t="s">
        <v>183</v>
      </c>
      <c r="AU168" s="256" t="s">
        <v>95</v>
      </c>
      <c r="AV168" s="14" t="s">
        <v>84</v>
      </c>
      <c r="AW168" s="14" t="s">
        <v>37</v>
      </c>
      <c r="AX168" s="14" t="s">
        <v>75</v>
      </c>
      <c r="AY168" s="256" t="s">
        <v>170</v>
      </c>
    </row>
    <row r="169" s="15" customFormat="1">
      <c r="A169" s="15"/>
      <c r="B169" s="257"/>
      <c r="C169" s="258"/>
      <c r="D169" s="229" t="s">
        <v>183</v>
      </c>
      <c r="E169" s="259" t="s">
        <v>19</v>
      </c>
      <c r="F169" s="260" t="s">
        <v>186</v>
      </c>
      <c r="G169" s="258"/>
      <c r="H169" s="261">
        <v>1</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183</v>
      </c>
      <c r="AU169" s="267" t="s">
        <v>95</v>
      </c>
      <c r="AV169" s="15" t="s">
        <v>177</v>
      </c>
      <c r="AW169" s="15" t="s">
        <v>37</v>
      </c>
      <c r="AX169" s="15" t="s">
        <v>82</v>
      </c>
      <c r="AY169" s="267" t="s">
        <v>170</v>
      </c>
    </row>
    <row r="170" s="2" customFormat="1" ht="16.5" customHeight="1">
      <c r="A170" s="41"/>
      <c r="B170" s="42"/>
      <c r="C170" s="216" t="s">
        <v>363</v>
      </c>
      <c r="D170" s="216" t="s">
        <v>172</v>
      </c>
      <c r="E170" s="217" t="s">
        <v>6521</v>
      </c>
      <c r="F170" s="218" t="s">
        <v>6522</v>
      </c>
      <c r="G170" s="219" t="s">
        <v>266</v>
      </c>
      <c r="H170" s="220">
        <v>2</v>
      </c>
      <c r="I170" s="221"/>
      <c r="J170" s="222">
        <f>ROUND(I170*H170,2)</f>
        <v>0</v>
      </c>
      <c r="K170" s="218" t="s">
        <v>19</v>
      </c>
      <c r="L170" s="47"/>
      <c r="M170" s="223" t="s">
        <v>19</v>
      </c>
      <c r="N170" s="224" t="s">
        <v>46</v>
      </c>
      <c r="O170" s="87"/>
      <c r="P170" s="225">
        <f>O170*H170</f>
        <v>0</v>
      </c>
      <c r="Q170" s="225">
        <v>0.39332</v>
      </c>
      <c r="R170" s="225">
        <f>Q170*H170</f>
        <v>0.78664000000000001</v>
      </c>
      <c r="S170" s="225">
        <v>0</v>
      </c>
      <c r="T170" s="226">
        <f>S170*H170</f>
        <v>0</v>
      </c>
      <c r="U170" s="41"/>
      <c r="V170" s="41"/>
      <c r="W170" s="41"/>
      <c r="X170" s="41"/>
      <c r="Y170" s="41"/>
      <c r="Z170" s="41"/>
      <c r="AA170" s="41"/>
      <c r="AB170" s="41"/>
      <c r="AC170" s="41"/>
      <c r="AD170" s="41"/>
      <c r="AE170" s="41"/>
      <c r="AR170" s="227" t="s">
        <v>177</v>
      </c>
      <c r="AT170" s="227" t="s">
        <v>172</v>
      </c>
      <c r="AU170" s="227" t="s">
        <v>95</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6523</v>
      </c>
    </row>
    <row r="171" s="2" customFormat="1">
      <c r="A171" s="41"/>
      <c r="B171" s="42"/>
      <c r="C171" s="43"/>
      <c r="D171" s="229" t="s">
        <v>179</v>
      </c>
      <c r="E171" s="43"/>
      <c r="F171" s="230" t="s">
        <v>6522</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179</v>
      </c>
      <c r="AU171" s="20" t="s">
        <v>95</v>
      </c>
    </row>
    <row r="172" s="13" customFormat="1">
      <c r="A172" s="13"/>
      <c r="B172" s="236"/>
      <c r="C172" s="237"/>
      <c r="D172" s="229" t="s">
        <v>183</v>
      </c>
      <c r="E172" s="238" t="s">
        <v>19</v>
      </c>
      <c r="F172" s="239" t="s">
        <v>6524</v>
      </c>
      <c r="G172" s="237"/>
      <c r="H172" s="238" t="s">
        <v>19</v>
      </c>
      <c r="I172" s="240"/>
      <c r="J172" s="237"/>
      <c r="K172" s="237"/>
      <c r="L172" s="241"/>
      <c r="M172" s="242"/>
      <c r="N172" s="243"/>
      <c r="O172" s="243"/>
      <c r="P172" s="243"/>
      <c r="Q172" s="243"/>
      <c r="R172" s="243"/>
      <c r="S172" s="243"/>
      <c r="T172" s="244"/>
      <c r="U172" s="13"/>
      <c r="V172" s="13"/>
      <c r="W172" s="13"/>
      <c r="X172" s="13"/>
      <c r="Y172" s="13"/>
      <c r="Z172" s="13"/>
      <c r="AA172" s="13"/>
      <c r="AB172" s="13"/>
      <c r="AC172" s="13"/>
      <c r="AD172" s="13"/>
      <c r="AE172" s="13"/>
      <c r="AT172" s="245" t="s">
        <v>183</v>
      </c>
      <c r="AU172" s="245" t="s">
        <v>95</v>
      </c>
      <c r="AV172" s="13" t="s">
        <v>82</v>
      </c>
      <c r="AW172" s="13" t="s">
        <v>37</v>
      </c>
      <c r="AX172" s="13" t="s">
        <v>75</v>
      </c>
      <c r="AY172" s="245" t="s">
        <v>170</v>
      </c>
    </row>
    <row r="173" s="14" customFormat="1">
      <c r="A173" s="14"/>
      <c r="B173" s="246"/>
      <c r="C173" s="247"/>
      <c r="D173" s="229" t="s">
        <v>183</v>
      </c>
      <c r="E173" s="248" t="s">
        <v>19</v>
      </c>
      <c r="F173" s="249" t="s">
        <v>847</v>
      </c>
      <c r="G173" s="247"/>
      <c r="H173" s="250">
        <v>2</v>
      </c>
      <c r="I173" s="251"/>
      <c r="J173" s="247"/>
      <c r="K173" s="247"/>
      <c r="L173" s="252"/>
      <c r="M173" s="253"/>
      <c r="N173" s="254"/>
      <c r="O173" s="254"/>
      <c r="P173" s="254"/>
      <c r="Q173" s="254"/>
      <c r="R173" s="254"/>
      <c r="S173" s="254"/>
      <c r="T173" s="255"/>
      <c r="U173" s="14"/>
      <c r="V173" s="14"/>
      <c r="W173" s="14"/>
      <c r="X173" s="14"/>
      <c r="Y173" s="14"/>
      <c r="Z173" s="14"/>
      <c r="AA173" s="14"/>
      <c r="AB173" s="14"/>
      <c r="AC173" s="14"/>
      <c r="AD173" s="14"/>
      <c r="AE173" s="14"/>
      <c r="AT173" s="256" t="s">
        <v>183</v>
      </c>
      <c r="AU173" s="256" t="s">
        <v>95</v>
      </c>
      <c r="AV173" s="14" t="s">
        <v>84</v>
      </c>
      <c r="AW173" s="14" t="s">
        <v>37</v>
      </c>
      <c r="AX173" s="14" t="s">
        <v>75</v>
      </c>
      <c r="AY173" s="256" t="s">
        <v>170</v>
      </c>
    </row>
    <row r="174" s="15" customFormat="1">
      <c r="A174" s="15"/>
      <c r="B174" s="257"/>
      <c r="C174" s="258"/>
      <c r="D174" s="229" t="s">
        <v>183</v>
      </c>
      <c r="E174" s="259" t="s">
        <v>19</v>
      </c>
      <c r="F174" s="260" t="s">
        <v>186</v>
      </c>
      <c r="G174" s="258"/>
      <c r="H174" s="261">
        <v>2</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183</v>
      </c>
      <c r="AU174" s="267" t="s">
        <v>95</v>
      </c>
      <c r="AV174" s="15" t="s">
        <v>177</v>
      </c>
      <c r="AW174" s="15" t="s">
        <v>37</v>
      </c>
      <c r="AX174" s="15" t="s">
        <v>82</v>
      </c>
      <c r="AY174" s="267" t="s">
        <v>170</v>
      </c>
    </row>
    <row r="175" s="2" customFormat="1" ht="16.5" customHeight="1">
      <c r="A175" s="41"/>
      <c r="B175" s="42"/>
      <c r="C175" s="216" t="s">
        <v>370</v>
      </c>
      <c r="D175" s="216" t="s">
        <v>172</v>
      </c>
      <c r="E175" s="217" t="s">
        <v>6525</v>
      </c>
      <c r="F175" s="218" t="s">
        <v>6526</v>
      </c>
      <c r="G175" s="219" t="s">
        <v>266</v>
      </c>
      <c r="H175" s="220">
        <v>1</v>
      </c>
      <c r="I175" s="221"/>
      <c r="J175" s="222">
        <f>ROUND(I175*H175,2)</f>
        <v>0</v>
      </c>
      <c r="K175" s="218" t="s">
        <v>19</v>
      </c>
      <c r="L175" s="47"/>
      <c r="M175" s="223" t="s">
        <v>19</v>
      </c>
      <c r="N175" s="224" t="s">
        <v>46</v>
      </c>
      <c r="O175" s="87"/>
      <c r="P175" s="225">
        <f>O175*H175</f>
        <v>0</v>
      </c>
      <c r="Q175" s="225">
        <v>1.5</v>
      </c>
      <c r="R175" s="225">
        <f>Q175*H175</f>
        <v>1.5</v>
      </c>
      <c r="S175" s="225">
        <v>0</v>
      </c>
      <c r="T175" s="226">
        <f>S175*H175</f>
        <v>0</v>
      </c>
      <c r="U175" s="41"/>
      <c r="V175" s="41"/>
      <c r="W175" s="41"/>
      <c r="X175" s="41"/>
      <c r="Y175" s="41"/>
      <c r="Z175" s="41"/>
      <c r="AA175" s="41"/>
      <c r="AB175" s="41"/>
      <c r="AC175" s="41"/>
      <c r="AD175" s="41"/>
      <c r="AE175" s="41"/>
      <c r="AR175" s="227" t="s">
        <v>177</v>
      </c>
      <c r="AT175" s="227" t="s">
        <v>172</v>
      </c>
      <c r="AU175" s="227" t="s">
        <v>95</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6527</v>
      </c>
    </row>
    <row r="176" s="2" customFormat="1">
      <c r="A176" s="41"/>
      <c r="B176" s="42"/>
      <c r="C176" s="43"/>
      <c r="D176" s="229" t="s">
        <v>179</v>
      </c>
      <c r="E176" s="43"/>
      <c r="F176" s="230" t="s">
        <v>6526</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95</v>
      </c>
    </row>
    <row r="177" s="13" customFormat="1">
      <c r="A177" s="13"/>
      <c r="B177" s="236"/>
      <c r="C177" s="237"/>
      <c r="D177" s="229" t="s">
        <v>183</v>
      </c>
      <c r="E177" s="238" t="s">
        <v>19</v>
      </c>
      <c r="F177" s="239" t="s">
        <v>6528</v>
      </c>
      <c r="G177" s="237"/>
      <c r="H177" s="238" t="s">
        <v>19</v>
      </c>
      <c r="I177" s="240"/>
      <c r="J177" s="237"/>
      <c r="K177" s="237"/>
      <c r="L177" s="241"/>
      <c r="M177" s="242"/>
      <c r="N177" s="243"/>
      <c r="O177" s="243"/>
      <c r="P177" s="243"/>
      <c r="Q177" s="243"/>
      <c r="R177" s="243"/>
      <c r="S177" s="243"/>
      <c r="T177" s="244"/>
      <c r="U177" s="13"/>
      <c r="V177" s="13"/>
      <c r="W177" s="13"/>
      <c r="X177" s="13"/>
      <c r="Y177" s="13"/>
      <c r="Z177" s="13"/>
      <c r="AA177" s="13"/>
      <c r="AB177" s="13"/>
      <c r="AC177" s="13"/>
      <c r="AD177" s="13"/>
      <c r="AE177" s="13"/>
      <c r="AT177" s="245" t="s">
        <v>183</v>
      </c>
      <c r="AU177" s="245" t="s">
        <v>95</v>
      </c>
      <c r="AV177" s="13" t="s">
        <v>82</v>
      </c>
      <c r="AW177" s="13" t="s">
        <v>37</v>
      </c>
      <c r="AX177" s="13" t="s">
        <v>75</v>
      </c>
      <c r="AY177" s="245" t="s">
        <v>170</v>
      </c>
    </row>
    <row r="178" s="14" customFormat="1">
      <c r="A178" s="14"/>
      <c r="B178" s="246"/>
      <c r="C178" s="247"/>
      <c r="D178" s="229" t="s">
        <v>183</v>
      </c>
      <c r="E178" s="248" t="s">
        <v>19</v>
      </c>
      <c r="F178" s="249" t="s">
        <v>863</v>
      </c>
      <c r="G178" s="247"/>
      <c r="H178" s="250">
        <v>1</v>
      </c>
      <c r="I178" s="251"/>
      <c r="J178" s="247"/>
      <c r="K178" s="247"/>
      <c r="L178" s="252"/>
      <c r="M178" s="253"/>
      <c r="N178" s="254"/>
      <c r="O178" s="254"/>
      <c r="P178" s="254"/>
      <c r="Q178" s="254"/>
      <c r="R178" s="254"/>
      <c r="S178" s="254"/>
      <c r="T178" s="255"/>
      <c r="U178" s="14"/>
      <c r="V178" s="14"/>
      <c r="W178" s="14"/>
      <c r="X178" s="14"/>
      <c r="Y178" s="14"/>
      <c r="Z178" s="14"/>
      <c r="AA178" s="14"/>
      <c r="AB178" s="14"/>
      <c r="AC178" s="14"/>
      <c r="AD178" s="14"/>
      <c r="AE178" s="14"/>
      <c r="AT178" s="256" t="s">
        <v>183</v>
      </c>
      <c r="AU178" s="256" t="s">
        <v>95</v>
      </c>
      <c r="AV178" s="14" t="s">
        <v>84</v>
      </c>
      <c r="AW178" s="14" t="s">
        <v>37</v>
      </c>
      <c r="AX178" s="14" t="s">
        <v>75</v>
      </c>
      <c r="AY178" s="256" t="s">
        <v>170</v>
      </c>
    </row>
    <row r="179" s="15" customFormat="1">
      <c r="A179" s="15"/>
      <c r="B179" s="257"/>
      <c r="C179" s="258"/>
      <c r="D179" s="229" t="s">
        <v>183</v>
      </c>
      <c r="E179" s="259" t="s">
        <v>19</v>
      </c>
      <c r="F179" s="260" t="s">
        <v>186</v>
      </c>
      <c r="G179" s="258"/>
      <c r="H179" s="261">
        <v>1</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183</v>
      </c>
      <c r="AU179" s="267" t="s">
        <v>95</v>
      </c>
      <c r="AV179" s="15" t="s">
        <v>177</v>
      </c>
      <c r="AW179" s="15" t="s">
        <v>37</v>
      </c>
      <c r="AX179" s="15" t="s">
        <v>82</v>
      </c>
      <c r="AY179" s="267" t="s">
        <v>170</v>
      </c>
    </row>
    <row r="180" s="2" customFormat="1" ht="16.5" customHeight="1">
      <c r="A180" s="41"/>
      <c r="B180" s="42"/>
      <c r="C180" s="216" t="s">
        <v>377</v>
      </c>
      <c r="D180" s="216" t="s">
        <v>172</v>
      </c>
      <c r="E180" s="217" t="s">
        <v>6529</v>
      </c>
      <c r="F180" s="218" t="s">
        <v>6530</v>
      </c>
      <c r="G180" s="219" t="s">
        <v>266</v>
      </c>
      <c r="H180" s="220">
        <v>8</v>
      </c>
      <c r="I180" s="221"/>
      <c r="J180" s="222">
        <f>ROUND(I180*H180,2)</f>
        <v>0</v>
      </c>
      <c r="K180" s="218" t="s">
        <v>19</v>
      </c>
      <c r="L180" s="47"/>
      <c r="M180" s="223" t="s">
        <v>19</v>
      </c>
      <c r="N180" s="224" t="s">
        <v>46</v>
      </c>
      <c r="O180" s="87"/>
      <c r="P180" s="225">
        <f>O180*H180</f>
        <v>0</v>
      </c>
      <c r="Q180" s="225">
        <v>0.00116</v>
      </c>
      <c r="R180" s="225">
        <f>Q180*H180</f>
        <v>0.0092800000000000001</v>
      </c>
      <c r="S180" s="225">
        <v>0</v>
      </c>
      <c r="T180" s="226">
        <f>S180*H180</f>
        <v>0</v>
      </c>
      <c r="U180" s="41"/>
      <c r="V180" s="41"/>
      <c r="W180" s="41"/>
      <c r="X180" s="41"/>
      <c r="Y180" s="41"/>
      <c r="Z180" s="41"/>
      <c r="AA180" s="41"/>
      <c r="AB180" s="41"/>
      <c r="AC180" s="41"/>
      <c r="AD180" s="41"/>
      <c r="AE180" s="41"/>
      <c r="AR180" s="227" t="s">
        <v>177</v>
      </c>
      <c r="AT180" s="227" t="s">
        <v>172</v>
      </c>
      <c r="AU180" s="227" t="s">
        <v>95</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6531</v>
      </c>
    </row>
    <row r="181" s="2" customFormat="1">
      <c r="A181" s="41"/>
      <c r="B181" s="42"/>
      <c r="C181" s="43"/>
      <c r="D181" s="229" t="s">
        <v>179</v>
      </c>
      <c r="E181" s="43"/>
      <c r="F181" s="230" t="s">
        <v>6530</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95</v>
      </c>
    </row>
    <row r="182" s="13" customFormat="1">
      <c r="A182" s="13"/>
      <c r="B182" s="236"/>
      <c r="C182" s="237"/>
      <c r="D182" s="229" t="s">
        <v>183</v>
      </c>
      <c r="E182" s="238" t="s">
        <v>19</v>
      </c>
      <c r="F182" s="239" t="s">
        <v>6532</v>
      </c>
      <c r="G182" s="237"/>
      <c r="H182" s="238" t="s">
        <v>19</v>
      </c>
      <c r="I182" s="240"/>
      <c r="J182" s="237"/>
      <c r="K182" s="237"/>
      <c r="L182" s="241"/>
      <c r="M182" s="242"/>
      <c r="N182" s="243"/>
      <c r="O182" s="243"/>
      <c r="P182" s="243"/>
      <c r="Q182" s="243"/>
      <c r="R182" s="243"/>
      <c r="S182" s="243"/>
      <c r="T182" s="244"/>
      <c r="U182" s="13"/>
      <c r="V182" s="13"/>
      <c r="W182" s="13"/>
      <c r="X182" s="13"/>
      <c r="Y182" s="13"/>
      <c r="Z182" s="13"/>
      <c r="AA182" s="13"/>
      <c r="AB182" s="13"/>
      <c r="AC182" s="13"/>
      <c r="AD182" s="13"/>
      <c r="AE182" s="13"/>
      <c r="AT182" s="245" t="s">
        <v>183</v>
      </c>
      <c r="AU182" s="245" t="s">
        <v>95</v>
      </c>
      <c r="AV182" s="13" t="s">
        <v>82</v>
      </c>
      <c r="AW182" s="13" t="s">
        <v>37</v>
      </c>
      <c r="AX182" s="13" t="s">
        <v>75</v>
      </c>
      <c r="AY182" s="245" t="s">
        <v>170</v>
      </c>
    </row>
    <row r="183" s="14" customFormat="1">
      <c r="A183" s="14"/>
      <c r="B183" s="246"/>
      <c r="C183" s="247"/>
      <c r="D183" s="229" t="s">
        <v>183</v>
      </c>
      <c r="E183" s="248" t="s">
        <v>19</v>
      </c>
      <c r="F183" s="249" t="s">
        <v>2482</v>
      </c>
      <c r="G183" s="247"/>
      <c r="H183" s="250">
        <v>8</v>
      </c>
      <c r="I183" s="251"/>
      <c r="J183" s="247"/>
      <c r="K183" s="247"/>
      <c r="L183" s="252"/>
      <c r="M183" s="253"/>
      <c r="N183" s="254"/>
      <c r="O183" s="254"/>
      <c r="P183" s="254"/>
      <c r="Q183" s="254"/>
      <c r="R183" s="254"/>
      <c r="S183" s="254"/>
      <c r="T183" s="255"/>
      <c r="U183" s="14"/>
      <c r="V183" s="14"/>
      <c r="W183" s="14"/>
      <c r="X183" s="14"/>
      <c r="Y183" s="14"/>
      <c r="Z183" s="14"/>
      <c r="AA183" s="14"/>
      <c r="AB183" s="14"/>
      <c r="AC183" s="14"/>
      <c r="AD183" s="14"/>
      <c r="AE183" s="14"/>
      <c r="AT183" s="256" t="s">
        <v>183</v>
      </c>
      <c r="AU183" s="256" t="s">
        <v>95</v>
      </c>
      <c r="AV183" s="14" t="s">
        <v>84</v>
      </c>
      <c r="AW183" s="14" t="s">
        <v>37</v>
      </c>
      <c r="AX183" s="14" t="s">
        <v>75</v>
      </c>
      <c r="AY183" s="256" t="s">
        <v>170</v>
      </c>
    </row>
    <row r="184" s="15" customFormat="1">
      <c r="A184" s="15"/>
      <c r="B184" s="257"/>
      <c r="C184" s="258"/>
      <c r="D184" s="229" t="s">
        <v>183</v>
      </c>
      <c r="E184" s="259" t="s">
        <v>19</v>
      </c>
      <c r="F184" s="260" t="s">
        <v>186</v>
      </c>
      <c r="G184" s="258"/>
      <c r="H184" s="261">
        <v>8</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183</v>
      </c>
      <c r="AU184" s="267" t="s">
        <v>95</v>
      </c>
      <c r="AV184" s="15" t="s">
        <v>177</v>
      </c>
      <c r="AW184" s="15" t="s">
        <v>37</v>
      </c>
      <c r="AX184" s="15" t="s">
        <v>82</v>
      </c>
      <c r="AY184" s="267" t="s">
        <v>170</v>
      </c>
    </row>
    <row r="185" s="12" customFormat="1" ht="20.88" customHeight="1">
      <c r="A185" s="12"/>
      <c r="B185" s="200"/>
      <c r="C185" s="201"/>
      <c r="D185" s="202" t="s">
        <v>74</v>
      </c>
      <c r="E185" s="214" t="s">
        <v>375</v>
      </c>
      <c r="F185" s="214" t="s">
        <v>376</v>
      </c>
      <c r="G185" s="201"/>
      <c r="H185" s="201"/>
      <c r="I185" s="204"/>
      <c r="J185" s="215">
        <f>BK185</f>
        <v>0</v>
      </c>
      <c r="K185" s="201"/>
      <c r="L185" s="206"/>
      <c r="M185" s="207"/>
      <c r="N185" s="208"/>
      <c r="O185" s="208"/>
      <c r="P185" s="209">
        <f>SUM(P186:P188)</f>
        <v>0</v>
      </c>
      <c r="Q185" s="208"/>
      <c r="R185" s="209">
        <f>SUM(R186:R188)</f>
        <v>0</v>
      </c>
      <c r="S185" s="208"/>
      <c r="T185" s="210">
        <f>SUM(T186:T188)</f>
        <v>0</v>
      </c>
      <c r="U185" s="12"/>
      <c r="V185" s="12"/>
      <c r="W185" s="12"/>
      <c r="X185" s="12"/>
      <c r="Y185" s="12"/>
      <c r="Z185" s="12"/>
      <c r="AA185" s="12"/>
      <c r="AB185" s="12"/>
      <c r="AC185" s="12"/>
      <c r="AD185" s="12"/>
      <c r="AE185" s="12"/>
      <c r="AR185" s="211" t="s">
        <v>82</v>
      </c>
      <c r="AT185" s="212" t="s">
        <v>74</v>
      </c>
      <c r="AU185" s="212" t="s">
        <v>84</v>
      </c>
      <c r="AY185" s="211" t="s">
        <v>170</v>
      </c>
      <c r="BK185" s="213">
        <f>SUM(BK186:BK188)</f>
        <v>0</v>
      </c>
    </row>
    <row r="186" s="2" customFormat="1" ht="16.5" customHeight="1">
      <c r="A186" s="41"/>
      <c r="B186" s="42"/>
      <c r="C186" s="216" t="s">
        <v>629</v>
      </c>
      <c r="D186" s="216" t="s">
        <v>172</v>
      </c>
      <c r="E186" s="217" t="s">
        <v>6533</v>
      </c>
      <c r="F186" s="218" t="s">
        <v>6534</v>
      </c>
      <c r="G186" s="219" t="s">
        <v>256</v>
      </c>
      <c r="H186" s="220">
        <v>13.632999999999999</v>
      </c>
      <c r="I186" s="221"/>
      <c r="J186" s="222">
        <f>ROUND(I186*H186,2)</f>
        <v>0</v>
      </c>
      <c r="K186" s="218" t="s">
        <v>176</v>
      </c>
      <c r="L186" s="47"/>
      <c r="M186" s="223" t="s">
        <v>19</v>
      </c>
      <c r="N186" s="22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177</v>
      </c>
      <c r="AT186" s="227" t="s">
        <v>172</v>
      </c>
      <c r="AU186" s="227" t="s">
        <v>95</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6535</v>
      </c>
    </row>
    <row r="187" s="2" customFormat="1">
      <c r="A187" s="41"/>
      <c r="B187" s="42"/>
      <c r="C187" s="43"/>
      <c r="D187" s="229" t="s">
        <v>179</v>
      </c>
      <c r="E187" s="43"/>
      <c r="F187" s="230" t="s">
        <v>6536</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95</v>
      </c>
    </row>
    <row r="188" s="2" customFormat="1">
      <c r="A188" s="41"/>
      <c r="B188" s="42"/>
      <c r="C188" s="43"/>
      <c r="D188" s="234" t="s">
        <v>181</v>
      </c>
      <c r="E188" s="43"/>
      <c r="F188" s="235" t="s">
        <v>6537</v>
      </c>
      <c r="G188" s="43"/>
      <c r="H188" s="43"/>
      <c r="I188" s="231"/>
      <c r="J188" s="43"/>
      <c r="K188" s="43"/>
      <c r="L188" s="47"/>
      <c r="M188" s="269"/>
      <c r="N188" s="270"/>
      <c r="O188" s="271"/>
      <c r="P188" s="271"/>
      <c r="Q188" s="271"/>
      <c r="R188" s="271"/>
      <c r="S188" s="271"/>
      <c r="T188" s="272"/>
      <c r="U188" s="41"/>
      <c r="V188" s="41"/>
      <c r="W188" s="41"/>
      <c r="X188" s="41"/>
      <c r="Y188" s="41"/>
      <c r="Z188" s="41"/>
      <c r="AA188" s="41"/>
      <c r="AB188" s="41"/>
      <c r="AC188" s="41"/>
      <c r="AD188" s="41"/>
      <c r="AE188" s="41"/>
      <c r="AT188" s="20" t="s">
        <v>181</v>
      </c>
      <c r="AU188" s="20" t="s">
        <v>95</v>
      </c>
    </row>
    <row r="189" s="2" customFormat="1" ht="6.96" customHeight="1">
      <c r="A189" s="41"/>
      <c r="B189" s="62"/>
      <c r="C189" s="63"/>
      <c r="D189" s="63"/>
      <c r="E189" s="63"/>
      <c r="F189" s="63"/>
      <c r="G189" s="63"/>
      <c r="H189" s="63"/>
      <c r="I189" s="63"/>
      <c r="J189" s="63"/>
      <c r="K189" s="63"/>
      <c r="L189" s="47"/>
      <c r="M189" s="41"/>
      <c r="O189" s="41"/>
      <c r="P189" s="41"/>
      <c r="Q189" s="41"/>
      <c r="R189" s="41"/>
      <c r="S189" s="41"/>
      <c r="T189" s="41"/>
      <c r="U189" s="41"/>
      <c r="V189" s="41"/>
      <c r="W189" s="41"/>
      <c r="X189" s="41"/>
      <c r="Y189" s="41"/>
      <c r="Z189" s="41"/>
      <c r="AA189" s="41"/>
      <c r="AB189" s="41"/>
      <c r="AC189" s="41"/>
      <c r="AD189" s="41"/>
      <c r="AE189" s="41"/>
    </row>
  </sheetData>
  <sheetProtection sheet="1" autoFilter="0" formatColumns="0" formatRows="0" objects="1" scenarios="1" spinCount="100000" saltValue="32LucGjhl+FQgGc77w12PECY+hO7zJMGNzbyyHa7E33ZF6PgIKJV+vN5GQFOfOHOgFsLJTLPL4u4Lo7uRRhRIg==" hashValue="pDAvTpaKCTvKO/p3GbY1ZQzr6ayPAgQeh9eLRH3EhdEwtDmcBvvjtgzGcjefiMglsknBVYGG2mihomywMCIQwQ==" algorithmName="SHA-512" password="CBFB"/>
  <autoFilter ref="C89:K18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5_02/183101221"/>
    <hyperlink ref="F98" r:id="rId2" display="https://podminky.urs.cz/item/CS_URS_2025_02/184102115"/>
    <hyperlink ref="F101" r:id="rId3" display="https://podminky.urs.cz/item/CS_URS_2025_02/184215133"/>
    <hyperlink ref="F104" r:id="rId4" display="https://podminky.urs.cz/item/CS_URS_2025_02/184215113"/>
    <hyperlink ref="F107" r:id="rId5" display="https://podminky.urs.cz/item/CS_URS_2025_02/184501131"/>
    <hyperlink ref="F110" r:id="rId6" display="https://podminky.urs.cz/item/CS_URS_2025_02/184911421"/>
    <hyperlink ref="F113" r:id="rId7" display="https://podminky.urs.cz/item/CS_URS_2025_02/184853511"/>
    <hyperlink ref="F116" r:id="rId8" display="https://podminky.urs.cz/item/CS_URS_2025_02/183403113"/>
    <hyperlink ref="F119" r:id="rId9" display="https://podminky.urs.cz/item/CS_URS_2025_02/183403153"/>
    <hyperlink ref="F122" r:id="rId10" display="https://podminky.urs.cz/item/CS_URS_2025_02/181411131"/>
    <hyperlink ref="F125" r:id="rId11" display="https://podminky.urs.cz/item/CS_URS_2025_02/180405114"/>
    <hyperlink ref="F128" r:id="rId12" display="https://podminky.urs.cz/item/CS_URS_2025_02/185802113"/>
    <hyperlink ref="F131" r:id="rId13" display="https://podminky.urs.cz/item/CS_URS_2025_02/185802114"/>
    <hyperlink ref="F188" r:id="rId14" display="https://podminky.urs.cz/item/CS_URS_2025_02/9982314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132</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6538</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ROUND(J90,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ROUND((SUM(BE90:BE132)),  2)</f>
        <v>0</v>
      </c>
      <c r="G35" s="41"/>
      <c r="H35" s="41"/>
      <c r="I35" s="161">
        <v>0.20999999999999999</v>
      </c>
      <c r="J35" s="160">
        <f>ROUND(((SUM(BE90:BE132))*I35),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ROUND((SUM(BF90:BF132)),  2)</f>
        <v>0</v>
      </c>
      <c r="G36" s="41"/>
      <c r="H36" s="41"/>
      <c r="I36" s="161">
        <v>0.12</v>
      </c>
      <c r="J36" s="160">
        <f>ROUND(((SUM(BF90:BF132))*I36),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ROUND((SUM(BG90:BG132)),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ROUND((SUM(BH90:BH132)),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ROUND((SUM(BI90:BI132)),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11 - Areálové osvětlení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J90</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6539</v>
      </c>
      <c r="E64" s="181"/>
      <c r="F64" s="181"/>
      <c r="G64" s="181"/>
      <c r="H64" s="181"/>
      <c r="I64" s="181"/>
      <c r="J64" s="182">
        <f>J91</f>
        <v>0</v>
      </c>
      <c r="K64" s="179"/>
      <c r="L64" s="183"/>
      <c r="S64" s="9"/>
      <c r="T64" s="9"/>
      <c r="U64" s="9"/>
      <c r="V64" s="9"/>
      <c r="W64" s="9"/>
      <c r="X64" s="9"/>
      <c r="Y64" s="9"/>
      <c r="Z64" s="9"/>
      <c r="AA64" s="9"/>
      <c r="AB64" s="9"/>
      <c r="AC64" s="9"/>
      <c r="AD64" s="9"/>
      <c r="AE64" s="9"/>
    </row>
    <row r="65" s="9" customFormat="1" ht="24.96" customHeight="1">
      <c r="A65" s="9"/>
      <c r="B65" s="178"/>
      <c r="C65" s="179"/>
      <c r="D65" s="180" t="s">
        <v>6540</v>
      </c>
      <c r="E65" s="181"/>
      <c r="F65" s="181"/>
      <c r="G65" s="181"/>
      <c r="H65" s="181"/>
      <c r="I65" s="181"/>
      <c r="J65" s="182">
        <f>J96</f>
        <v>0</v>
      </c>
      <c r="K65" s="179"/>
      <c r="L65" s="183"/>
      <c r="S65" s="9"/>
      <c r="T65" s="9"/>
      <c r="U65" s="9"/>
      <c r="V65" s="9"/>
      <c r="W65" s="9"/>
      <c r="X65" s="9"/>
      <c r="Y65" s="9"/>
      <c r="Z65" s="9"/>
      <c r="AA65" s="9"/>
      <c r="AB65" s="9"/>
      <c r="AC65" s="9"/>
      <c r="AD65" s="9"/>
      <c r="AE65" s="9"/>
    </row>
    <row r="66" s="9" customFormat="1" ht="24.96" customHeight="1">
      <c r="A66" s="9"/>
      <c r="B66" s="178"/>
      <c r="C66" s="179"/>
      <c r="D66" s="180" t="s">
        <v>6541</v>
      </c>
      <c r="E66" s="181"/>
      <c r="F66" s="181"/>
      <c r="G66" s="181"/>
      <c r="H66" s="181"/>
      <c r="I66" s="181"/>
      <c r="J66" s="182">
        <f>J102</f>
        <v>0</v>
      </c>
      <c r="K66" s="179"/>
      <c r="L66" s="183"/>
      <c r="S66" s="9"/>
      <c r="T66" s="9"/>
      <c r="U66" s="9"/>
      <c r="V66" s="9"/>
      <c r="W66" s="9"/>
      <c r="X66" s="9"/>
      <c r="Y66" s="9"/>
      <c r="Z66" s="9"/>
      <c r="AA66" s="9"/>
      <c r="AB66" s="9"/>
      <c r="AC66" s="9"/>
      <c r="AD66" s="9"/>
      <c r="AE66" s="9"/>
    </row>
    <row r="67" s="9" customFormat="1" ht="24.96" customHeight="1">
      <c r="A67" s="9"/>
      <c r="B67" s="178"/>
      <c r="C67" s="179"/>
      <c r="D67" s="180" t="s">
        <v>6542</v>
      </c>
      <c r="E67" s="181"/>
      <c r="F67" s="181"/>
      <c r="G67" s="181"/>
      <c r="H67" s="181"/>
      <c r="I67" s="181"/>
      <c r="J67" s="182">
        <f>J109</f>
        <v>0</v>
      </c>
      <c r="K67" s="179"/>
      <c r="L67" s="183"/>
      <c r="S67" s="9"/>
      <c r="T67" s="9"/>
      <c r="U67" s="9"/>
      <c r="V67" s="9"/>
      <c r="W67" s="9"/>
      <c r="X67" s="9"/>
      <c r="Y67" s="9"/>
      <c r="Z67" s="9"/>
      <c r="AA67" s="9"/>
      <c r="AB67" s="9"/>
      <c r="AC67" s="9"/>
      <c r="AD67" s="9"/>
      <c r="AE67" s="9"/>
    </row>
    <row r="68" s="9" customFormat="1" ht="24.96" customHeight="1">
      <c r="A68" s="9"/>
      <c r="B68" s="178"/>
      <c r="C68" s="179"/>
      <c r="D68" s="180" t="s">
        <v>6543</v>
      </c>
      <c r="E68" s="181"/>
      <c r="F68" s="181"/>
      <c r="G68" s="181"/>
      <c r="H68" s="181"/>
      <c r="I68" s="181"/>
      <c r="J68" s="182">
        <f>J128</f>
        <v>0</v>
      </c>
      <c r="K68" s="179"/>
      <c r="L68" s="183"/>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43"/>
      <c r="J69" s="43"/>
      <c r="K69" s="43"/>
      <c r="L69" s="14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8"/>
      <c r="S74" s="41"/>
      <c r="T74" s="41"/>
      <c r="U74" s="41"/>
      <c r="V74" s="41"/>
      <c r="W74" s="41"/>
      <c r="X74" s="41"/>
      <c r="Y74" s="41"/>
      <c r="Z74" s="41"/>
      <c r="AA74" s="41"/>
      <c r="AB74" s="41"/>
      <c r="AC74" s="41"/>
      <c r="AD74" s="41"/>
      <c r="AE74" s="41"/>
    </row>
    <row r="75" s="2" customFormat="1" ht="24.96" customHeight="1">
      <c r="A75" s="41"/>
      <c r="B75" s="42"/>
      <c r="C75" s="26" t="s">
        <v>155</v>
      </c>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6.5" customHeight="1">
      <c r="A78" s="41"/>
      <c r="B78" s="42"/>
      <c r="C78" s="43"/>
      <c r="D78" s="43"/>
      <c r="E78" s="173" t="str">
        <f>E7</f>
        <v>Základní a mateřská škola Petra Strozziho</v>
      </c>
      <c r="F78" s="35"/>
      <c r="G78" s="35"/>
      <c r="H78" s="35"/>
      <c r="I78" s="43"/>
      <c r="J78" s="43"/>
      <c r="K78" s="43"/>
      <c r="L78" s="148"/>
      <c r="S78" s="41"/>
      <c r="T78" s="41"/>
      <c r="U78" s="41"/>
      <c r="V78" s="41"/>
      <c r="W78" s="41"/>
      <c r="X78" s="41"/>
      <c r="Y78" s="41"/>
      <c r="Z78" s="41"/>
      <c r="AA78" s="41"/>
      <c r="AB78" s="41"/>
      <c r="AC78" s="41"/>
      <c r="AD78" s="41"/>
      <c r="AE78" s="41"/>
    </row>
    <row r="79" s="1" customFormat="1" ht="12" customHeight="1">
      <c r="B79" s="24"/>
      <c r="C79" s="35" t="s">
        <v>140</v>
      </c>
      <c r="D79" s="25"/>
      <c r="E79" s="25"/>
      <c r="F79" s="25"/>
      <c r="G79" s="25"/>
      <c r="H79" s="25"/>
      <c r="I79" s="25"/>
      <c r="J79" s="25"/>
      <c r="K79" s="25"/>
      <c r="L79" s="23"/>
    </row>
    <row r="80" s="2" customFormat="1" ht="16.5" customHeight="1">
      <c r="A80" s="41"/>
      <c r="B80" s="42"/>
      <c r="C80" s="43"/>
      <c r="D80" s="43"/>
      <c r="E80" s="173" t="s">
        <v>141</v>
      </c>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142</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6.5" customHeight="1">
      <c r="A82" s="41"/>
      <c r="B82" s="42"/>
      <c r="C82" s="43"/>
      <c r="D82" s="43"/>
      <c r="E82" s="72" t="str">
        <f>E11</f>
        <v>SO 11 - Areálové osvětlení</v>
      </c>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Praha 8</v>
      </c>
      <c r="G84" s="43"/>
      <c r="H84" s="43"/>
      <c r="I84" s="35" t="s">
        <v>23</v>
      </c>
      <c r="J84" s="75" t="str">
        <f>IF(J14="","",J14)</f>
        <v>1. 10. 2025</v>
      </c>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25.65" customHeight="1">
      <c r="A86" s="41"/>
      <c r="B86" s="42"/>
      <c r="C86" s="35" t="s">
        <v>25</v>
      </c>
      <c r="D86" s="43"/>
      <c r="E86" s="43"/>
      <c r="F86" s="30" t="str">
        <f>E17</f>
        <v>Servisní středisko MČ Praha 8</v>
      </c>
      <c r="G86" s="43"/>
      <c r="H86" s="43"/>
      <c r="I86" s="35" t="s">
        <v>33</v>
      </c>
      <c r="J86" s="39" t="str">
        <f>E23</f>
        <v>d plus projektová a inženýrská a.s.</v>
      </c>
      <c r="K86" s="43"/>
      <c r="L86" s="148"/>
      <c r="S86" s="41"/>
      <c r="T86" s="41"/>
      <c r="U86" s="41"/>
      <c r="V86" s="41"/>
      <c r="W86" s="41"/>
      <c r="X86" s="41"/>
      <c r="Y86" s="41"/>
      <c r="Z86" s="41"/>
      <c r="AA86" s="41"/>
      <c r="AB86" s="41"/>
      <c r="AC86" s="41"/>
      <c r="AD86" s="41"/>
      <c r="AE86" s="41"/>
    </row>
    <row r="87" s="2" customFormat="1" ht="25.65" customHeight="1">
      <c r="A87" s="41"/>
      <c r="B87" s="42"/>
      <c r="C87" s="35" t="s">
        <v>31</v>
      </c>
      <c r="D87" s="43"/>
      <c r="E87" s="43"/>
      <c r="F87" s="30" t="str">
        <f>IF(E20="","",E20)</f>
        <v>Vyplň údaj</v>
      </c>
      <c r="G87" s="43"/>
      <c r="H87" s="43"/>
      <c r="I87" s="35" t="s">
        <v>38</v>
      </c>
      <c r="J87" s="39" t="str">
        <f>E26</f>
        <v>d plus projektová a inženýrská a.s.</v>
      </c>
      <c r="K87" s="43"/>
      <c r="L87" s="148"/>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11" customFormat="1" ht="29.28" customHeight="1">
      <c r="A89" s="189"/>
      <c r="B89" s="190"/>
      <c r="C89" s="191" t="s">
        <v>156</v>
      </c>
      <c r="D89" s="192" t="s">
        <v>60</v>
      </c>
      <c r="E89" s="192" t="s">
        <v>56</v>
      </c>
      <c r="F89" s="192" t="s">
        <v>57</v>
      </c>
      <c r="G89" s="192" t="s">
        <v>157</v>
      </c>
      <c r="H89" s="192" t="s">
        <v>158</v>
      </c>
      <c r="I89" s="192" t="s">
        <v>159</v>
      </c>
      <c r="J89" s="192" t="s">
        <v>147</v>
      </c>
      <c r="K89" s="193" t="s">
        <v>160</v>
      </c>
      <c r="L89" s="194"/>
      <c r="M89" s="95" t="s">
        <v>19</v>
      </c>
      <c r="N89" s="96" t="s">
        <v>45</v>
      </c>
      <c r="O89" s="96" t="s">
        <v>161</v>
      </c>
      <c r="P89" s="96" t="s">
        <v>162</v>
      </c>
      <c r="Q89" s="96" t="s">
        <v>163</v>
      </c>
      <c r="R89" s="96" t="s">
        <v>164</v>
      </c>
      <c r="S89" s="96" t="s">
        <v>165</v>
      </c>
      <c r="T89" s="97" t="s">
        <v>166</v>
      </c>
      <c r="U89" s="189"/>
      <c r="V89" s="189"/>
      <c r="W89" s="189"/>
      <c r="X89" s="189"/>
      <c r="Y89" s="189"/>
      <c r="Z89" s="189"/>
      <c r="AA89" s="189"/>
      <c r="AB89" s="189"/>
      <c r="AC89" s="189"/>
      <c r="AD89" s="189"/>
      <c r="AE89" s="189"/>
    </row>
    <row r="90" s="2" customFormat="1" ht="22.8" customHeight="1">
      <c r="A90" s="41"/>
      <c r="B90" s="42"/>
      <c r="C90" s="102" t="s">
        <v>167</v>
      </c>
      <c r="D90" s="43"/>
      <c r="E90" s="43"/>
      <c r="F90" s="43"/>
      <c r="G90" s="43"/>
      <c r="H90" s="43"/>
      <c r="I90" s="43"/>
      <c r="J90" s="195">
        <f>BK90</f>
        <v>0</v>
      </c>
      <c r="K90" s="43"/>
      <c r="L90" s="47"/>
      <c r="M90" s="98"/>
      <c r="N90" s="196"/>
      <c r="O90" s="99"/>
      <c r="P90" s="197">
        <f>P91+P96+P102+P109+P128</f>
        <v>0</v>
      </c>
      <c r="Q90" s="99"/>
      <c r="R90" s="197">
        <f>R91+R96+R102+R109+R128</f>
        <v>0</v>
      </c>
      <c r="S90" s="99"/>
      <c r="T90" s="198">
        <f>T91+T96+T102+T109+T128</f>
        <v>0</v>
      </c>
      <c r="U90" s="41"/>
      <c r="V90" s="41"/>
      <c r="W90" s="41"/>
      <c r="X90" s="41"/>
      <c r="Y90" s="41"/>
      <c r="Z90" s="41"/>
      <c r="AA90" s="41"/>
      <c r="AB90" s="41"/>
      <c r="AC90" s="41"/>
      <c r="AD90" s="41"/>
      <c r="AE90" s="41"/>
      <c r="AT90" s="20" t="s">
        <v>74</v>
      </c>
      <c r="AU90" s="20" t="s">
        <v>148</v>
      </c>
      <c r="BK90" s="199">
        <f>BK91+BK96+BK102+BK109+BK128</f>
        <v>0</v>
      </c>
    </row>
    <row r="91" s="12" customFormat="1" ht="25.92" customHeight="1">
      <c r="A91" s="12"/>
      <c r="B91" s="200"/>
      <c r="C91" s="201"/>
      <c r="D91" s="202" t="s">
        <v>74</v>
      </c>
      <c r="E91" s="203" t="s">
        <v>1319</v>
      </c>
      <c r="F91" s="203" t="s">
        <v>4743</v>
      </c>
      <c r="G91" s="201"/>
      <c r="H91" s="201"/>
      <c r="I91" s="204"/>
      <c r="J91" s="205">
        <f>BK91</f>
        <v>0</v>
      </c>
      <c r="K91" s="201"/>
      <c r="L91" s="206"/>
      <c r="M91" s="207"/>
      <c r="N91" s="208"/>
      <c r="O91" s="208"/>
      <c r="P91" s="209">
        <f>SUM(P92:P95)</f>
        <v>0</v>
      </c>
      <c r="Q91" s="208"/>
      <c r="R91" s="209">
        <f>SUM(R92:R95)</f>
        <v>0</v>
      </c>
      <c r="S91" s="208"/>
      <c r="T91" s="210">
        <f>SUM(T92:T95)</f>
        <v>0</v>
      </c>
      <c r="U91" s="12"/>
      <c r="V91" s="12"/>
      <c r="W91" s="12"/>
      <c r="X91" s="12"/>
      <c r="Y91" s="12"/>
      <c r="Z91" s="12"/>
      <c r="AA91" s="12"/>
      <c r="AB91" s="12"/>
      <c r="AC91" s="12"/>
      <c r="AD91" s="12"/>
      <c r="AE91" s="12"/>
      <c r="AR91" s="211" t="s">
        <v>82</v>
      </c>
      <c r="AT91" s="212" t="s">
        <v>74</v>
      </c>
      <c r="AU91" s="212" t="s">
        <v>75</v>
      </c>
      <c r="AY91" s="211" t="s">
        <v>170</v>
      </c>
      <c r="BK91" s="213">
        <f>SUM(BK92:BK95)</f>
        <v>0</v>
      </c>
    </row>
    <row r="92" s="2" customFormat="1" ht="16.5" customHeight="1">
      <c r="A92" s="41"/>
      <c r="B92" s="42"/>
      <c r="C92" s="216" t="s">
        <v>82</v>
      </c>
      <c r="D92" s="216" t="s">
        <v>172</v>
      </c>
      <c r="E92" s="217" t="s">
        <v>1324</v>
      </c>
      <c r="F92" s="218" t="s">
        <v>6544</v>
      </c>
      <c r="G92" s="219" t="s">
        <v>201</v>
      </c>
      <c r="H92" s="220">
        <v>15</v>
      </c>
      <c r="I92" s="221"/>
      <c r="J92" s="222">
        <f>ROUND(I92*H92,2)</f>
        <v>0</v>
      </c>
      <c r="K92" s="218" t="s">
        <v>19</v>
      </c>
      <c r="L92" s="47"/>
      <c r="M92" s="223" t="s">
        <v>19</v>
      </c>
      <c r="N92" s="224" t="s">
        <v>46</v>
      </c>
      <c r="O92" s="87"/>
      <c r="P92" s="225">
        <f>O92*H92</f>
        <v>0</v>
      </c>
      <c r="Q92" s="225">
        <v>0</v>
      </c>
      <c r="R92" s="225">
        <f>Q92*H92</f>
        <v>0</v>
      </c>
      <c r="S92" s="225">
        <v>0</v>
      </c>
      <c r="T92" s="226">
        <f>S92*H92</f>
        <v>0</v>
      </c>
      <c r="U92" s="41"/>
      <c r="V92" s="41"/>
      <c r="W92" s="41"/>
      <c r="X92" s="41"/>
      <c r="Y92" s="41"/>
      <c r="Z92" s="41"/>
      <c r="AA92" s="41"/>
      <c r="AB92" s="41"/>
      <c r="AC92" s="41"/>
      <c r="AD92" s="41"/>
      <c r="AE92" s="41"/>
      <c r="AR92" s="227" t="s">
        <v>177</v>
      </c>
      <c r="AT92" s="227" t="s">
        <v>172</v>
      </c>
      <c r="AU92" s="227" t="s">
        <v>82</v>
      </c>
      <c r="AY92" s="20" t="s">
        <v>170</v>
      </c>
      <c r="BE92" s="228">
        <f>IF(N92="základní",J92,0)</f>
        <v>0</v>
      </c>
      <c r="BF92" s="228">
        <f>IF(N92="snížená",J92,0)</f>
        <v>0</v>
      </c>
      <c r="BG92" s="228">
        <f>IF(N92="zákl. přenesená",J92,0)</f>
        <v>0</v>
      </c>
      <c r="BH92" s="228">
        <f>IF(N92="sníž. přenesená",J92,0)</f>
        <v>0</v>
      </c>
      <c r="BI92" s="228">
        <f>IF(N92="nulová",J92,0)</f>
        <v>0</v>
      </c>
      <c r="BJ92" s="20" t="s">
        <v>82</v>
      </c>
      <c r="BK92" s="228">
        <f>ROUND(I92*H92,2)</f>
        <v>0</v>
      </c>
      <c r="BL92" s="20" t="s">
        <v>177</v>
      </c>
      <c r="BM92" s="227" t="s">
        <v>84</v>
      </c>
    </row>
    <row r="93" s="2" customFormat="1">
      <c r="A93" s="41"/>
      <c r="B93" s="42"/>
      <c r="C93" s="43"/>
      <c r="D93" s="229" t="s">
        <v>179</v>
      </c>
      <c r="E93" s="43"/>
      <c r="F93" s="230" t="s">
        <v>6544</v>
      </c>
      <c r="G93" s="43"/>
      <c r="H93" s="43"/>
      <c r="I93" s="231"/>
      <c r="J93" s="43"/>
      <c r="K93" s="43"/>
      <c r="L93" s="47"/>
      <c r="M93" s="232"/>
      <c r="N93" s="233"/>
      <c r="O93" s="87"/>
      <c r="P93" s="87"/>
      <c r="Q93" s="87"/>
      <c r="R93" s="87"/>
      <c r="S93" s="87"/>
      <c r="T93" s="88"/>
      <c r="U93" s="41"/>
      <c r="V93" s="41"/>
      <c r="W93" s="41"/>
      <c r="X93" s="41"/>
      <c r="Y93" s="41"/>
      <c r="Z93" s="41"/>
      <c r="AA93" s="41"/>
      <c r="AB93" s="41"/>
      <c r="AC93" s="41"/>
      <c r="AD93" s="41"/>
      <c r="AE93" s="41"/>
      <c r="AT93" s="20" t="s">
        <v>179</v>
      </c>
      <c r="AU93" s="20" t="s">
        <v>82</v>
      </c>
    </row>
    <row r="94" s="2" customFormat="1" ht="16.5" customHeight="1">
      <c r="A94" s="41"/>
      <c r="B94" s="42"/>
      <c r="C94" s="216" t="s">
        <v>84</v>
      </c>
      <c r="D94" s="216" t="s">
        <v>172</v>
      </c>
      <c r="E94" s="217" t="s">
        <v>1330</v>
      </c>
      <c r="F94" s="218" t="s">
        <v>6545</v>
      </c>
      <c r="G94" s="219" t="s">
        <v>201</v>
      </c>
      <c r="H94" s="220">
        <v>90</v>
      </c>
      <c r="I94" s="221"/>
      <c r="J94" s="222">
        <f>ROUND(I94*H94,2)</f>
        <v>0</v>
      </c>
      <c r="K94" s="218" t="s">
        <v>19</v>
      </c>
      <c r="L94" s="47"/>
      <c r="M94" s="223" t="s">
        <v>19</v>
      </c>
      <c r="N94" s="224" t="s">
        <v>46</v>
      </c>
      <c r="O94" s="87"/>
      <c r="P94" s="225">
        <f>O94*H94</f>
        <v>0</v>
      </c>
      <c r="Q94" s="225">
        <v>0</v>
      </c>
      <c r="R94" s="225">
        <f>Q94*H94</f>
        <v>0</v>
      </c>
      <c r="S94" s="225">
        <v>0</v>
      </c>
      <c r="T94" s="226">
        <f>S94*H94</f>
        <v>0</v>
      </c>
      <c r="U94" s="41"/>
      <c r="V94" s="41"/>
      <c r="W94" s="41"/>
      <c r="X94" s="41"/>
      <c r="Y94" s="41"/>
      <c r="Z94" s="41"/>
      <c r="AA94" s="41"/>
      <c r="AB94" s="41"/>
      <c r="AC94" s="41"/>
      <c r="AD94" s="41"/>
      <c r="AE94" s="41"/>
      <c r="AR94" s="227" t="s">
        <v>177</v>
      </c>
      <c r="AT94" s="227" t="s">
        <v>172</v>
      </c>
      <c r="AU94" s="227" t="s">
        <v>82</v>
      </c>
      <c r="AY94" s="20" t="s">
        <v>170</v>
      </c>
      <c r="BE94" s="228">
        <f>IF(N94="základní",J94,0)</f>
        <v>0</v>
      </c>
      <c r="BF94" s="228">
        <f>IF(N94="snížená",J94,0)</f>
        <v>0</v>
      </c>
      <c r="BG94" s="228">
        <f>IF(N94="zákl. přenesená",J94,0)</f>
        <v>0</v>
      </c>
      <c r="BH94" s="228">
        <f>IF(N94="sníž. přenesená",J94,0)</f>
        <v>0</v>
      </c>
      <c r="BI94" s="228">
        <f>IF(N94="nulová",J94,0)</f>
        <v>0</v>
      </c>
      <c r="BJ94" s="20" t="s">
        <v>82</v>
      </c>
      <c r="BK94" s="228">
        <f>ROUND(I94*H94,2)</f>
        <v>0</v>
      </c>
      <c r="BL94" s="20" t="s">
        <v>177</v>
      </c>
      <c r="BM94" s="227" t="s">
        <v>177</v>
      </c>
    </row>
    <row r="95" s="2" customFormat="1">
      <c r="A95" s="41"/>
      <c r="B95" s="42"/>
      <c r="C95" s="43"/>
      <c r="D95" s="229" t="s">
        <v>179</v>
      </c>
      <c r="E95" s="43"/>
      <c r="F95" s="230" t="s">
        <v>6545</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179</v>
      </c>
      <c r="AU95" s="20" t="s">
        <v>82</v>
      </c>
    </row>
    <row r="96" s="12" customFormat="1" ht="25.92" customHeight="1">
      <c r="A96" s="12"/>
      <c r="B96" s="200"/>
      <c r="C96" s="201"/>
      <c r="D96" s="202" t="s">
        <v>74</v>
      </c>
      <c r="E96" s="203" t="s">
        <v>1994</v>
      </c>
      <c r="F96" s="203" t="s">
        <v>6546</v>
      </c>
      <c r="G96" s="201"/>
      <c r="H96" s="201"/>
      <c r="I96" s="204"/>
      <c r="J96" s="205">
        <f>BK96</f>
        <v>0</v>
      </c>
      <c r="K96" s="201"/>
      <c r="L96" s="206"/>
      <c r="M96" s="207"/>
      <c r="N96" s="208"/>
      <c r="O96" s="208"/>
      <c r="P96" s="209">
        <f>SUM(P97:P101)</f>
        <v>0</v>
      </c>
      <c r="Q96" s="208"/>
      <c r="R96" s="209">
        <f>SUM(R97:R101)</f>
        <v>0</v>
      </c>
      <c r="S96" s="208"/>
      <c r="T96" s="210">
        <f>SUM(T97:T101)</f>
        <v>0</v>
      </c>
      <c r="U96" s="12"/>
      <c r="V96" s="12"/>
      <c r="W96" s="12"/>
      <c r="X96" s="12"/>
      <c r="Y96" s="12"/>
      <c r="Z96" s="12"/>
      <c r="AA96" s="12"/>
      <c r="AB96" s="12"/>
      <c r="AC96" s="12"/>
      <c r="AD96" s="12"/>
      <c r="AE96" s="12"/>
      <c r="AR96" s="211" t="s">
        <v>82</v>
      </c>
      <c r="AT96" s="212" t="s">
        <v>74</v>
      </c>
      <c r="AU96" s="212" t="s">
        <v>75</v>
      </c>
      <c r="AY96" s="211" t="s">
        <v>170</v>
      </c>
      <c r="BK96" s="213">
        <f>SUM(BK97:BK101)</f>
        <v>0</v>
      </c>
    </row>
    <row r="97" s="2" customFormat="1" ht="16.5" customHeight="1">
      <c r="A97" s="41"/>
      <c r="B97" s="42"/>
      <c r="C97" s="216" t="s">
        <v>95</v>
      </c>
      <c r="D97" s="216" t="s">
        <v>172</v>
      </c>
      <c r="E97" s="217" t="s">
        <v>2005</v>
      </c>
      <c r="F97" s="218" t="s">
        <v>6547</v>
      </c>
      <c r="G97" s="219" t="s">
        <v>4317</v>
      </c>
      <c r="H97" s="220">
        <v>3</v>
      </c>
      <c r="I97" s="221"/>
      <c r="J97" s="222">
        <f>ROUND(I97*H97,2)</f>
        <v>0</v>
      </c>
      <c r="K97" s="218" t="s">
        <v>19</v>
      </c>
      <c r="L97" s="47"/>
      <c r="M97" s="223" t="s">
        <v>19</v>
      </c>
      <c r="N97" s="224" t="s">
        <v>46</v>
      </c>
      <c r="O97" s="87"/>
      <c r="P97" s="225">
        <f>O97*H97</f>
        <v>0</v>
      </c>
      <c r="Q97" s="225">
        <v>0</v>
      </c>
      <c r="R97" s="225">
        <f>Q97*H97</f>
        <v>0</v>
      </c>
      <c r="S97" s="225">
        <v>0</v>
      </c>
      <c r="T97" s="226">
        <f>S97*H97</f>
        <v>0</v>
      </c>
      <c r="U97" s="41"/>
      <c r="V97" s="41"/>
      <c r="W97" s="41"/>
      <c r="X97" s="41"/>
      <c r="Y97" s="41"/>
      <c r="Z97" s="41"/>
      <c r="AA97" s="41"/>
      <c r="AB97" s="41"/>
      <c r="AC97" s="41"/>
      <c r="AD97" s="41"/>
      <c r="AE97" s="41"/>
      <c r="AR97" s="227" t="s">
        <v>177</v>
      </c>
      <c r="AT97" s="227" t="s">
        <v>172</v>
      </c>
      <c r="AU97" s="227" t="s">
        <v>82</v>
      </c>
      <c r="AY97" s="20" t="s">
        <v>170</v>
      </c>
      <c r="BE97" s="228">
        <f>IF(N97="základní",J97,0)</f>
        <v>0</v>
      </c>
      <c r="BF97" s="228">
        <f>IF(N97="snížená",J97,0)</f>
        <v>0</v>
      </c>
      <c r="BG97" s="228">
        <f>IF(N97="zákl. přenesená",J97,0)</f>
        <v>0</v>
      </c>
      <c r="BH97" s="228">
        <f>IF(N97="sníž. přenesená",J97,0)</f>
        <v>0</v>
      </c>
      <c r="BI97" s="228">
        <f>IF(N97="nulová",J97,0)</f>
        <v>0</v>
      </c>
      <c r="BJ97" s="20" t="s">
        <v>82</v>
      </c>
      <c r="BK97" s="228">
        <f>ROUND(I97*H97,2)</f>
        <v>0</v>
      </c>
      <c r="BL97" s="20" t="s">
        <v>177</v>
      </c>
      <c r="BM97" s="227" t="s">
        <v>216</v>
      </c>
    </row>
    <row r="98" s="2" customFormat="1">
      <c r="A98" s="41"/>
      <c r="B98" s="42"/>
      <c r="C98" s="43"/>
      <c r="D98" s="229" t="s">
        <v>179</v>
      </c>
      <c r="E98" s="43"/>
      <c r="F98" s="230" t="s">
        <v>6547</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179</v>
      </c>
      <c r="AU98" s="20" t="s">
        <v>82</v>
      </c>
    </row>
    <row r="99" s="2" customFormat="1">
      <c r="A99" s="41"/>
      <c r="B99" s="42"/>
      <c r="C99" s="43"/>
      <c r="D99" s="229" t="s">
        <v>231</v>
      </c>
      <c r="E99" s="43"/>
      <c r="F99" s="268" t="s">
        <v>4768</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231</v>
      </c>
      <c r="AU99" s="20" t="s">
        <v>82</v>
      </c>
    </row>
    <row r="100" s="2" customFormat="1" ht="16.5" customHeight="1">
      <c r="A100" s="41"/>
      <c r="B100" s="42"/>
      <c r="C100" s="216" t="s">
        <v>177</v>
      </c>
      <c r="D100" s="216" t="s">
        <v>172</v>
      </c>
      <c r="E100" s="217" t="s">
        <v>2013</v>
      </c>
      <c r="F100" s="218" t="s">
        <v>6548</v>
      </c>
      <c r="G100" s="219" t="s">
        <v>4317</v>
      </c>
      <c r="H100" s="220">
        <v>3</v>
      </c>
      <c r="I100" s="221"/>
      <c r="J100" s="222">
        <f>ROUND(I100*H100,2)</f>
        <v>0</v>
      </c>
      <c r="K100" s="218" t="s">
        <v>19</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177</v>
      </c>
      <c r="AT100" s="227" t="s">
        <v>172</v>
      </c>
      <c r="AU100" s="227" t="s">
        <v>82</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234</v>
      </c>
    </row>
    <row r="101" s="2" customFormat="1">
      <c r="A101" s="41"/>
      <c r="B101" s="42"/>
      <c r="C101" s="43"/>
      <c r="D101" s="229" t="s">
        <v>179</v>
      </c>
      <c r="E101" s="43"/>
      <c r="F101" s="230" t="s">
        <v>6548</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82</v>
      </c>
    </row>
    <row r="102" s="12" customFormat="1" ht="25.92" customHeight="1">
      <c r="A102" s="12"/>
      <c r="B102" s="200"/>
      <c r="C102" s="201"/>
      <c r="D102" s="202" t="s">
        <v>74</v>
      </c>
      <c r="E102" s="203" t="s">
        <v>2558</v>
      </c>
      <c r="F102" s="203" t="s">
        <v>6549</v>
      </c>
      <c r="G102" s="201"/>
      <c r="H102" s="201"/>
      <c r="I102" s="204"/>
      <c r="J102" s="205">
        <f>BK102</f>
        <v>0</v>
      </c>
      <c r="K102" s="201"/>
      <c r="L102" s="206"/>
      <c r="M102" s="207"/>
      <c r="N102" s="208"/>
      <c r="O102" s="208"/>
      <c r="P102" s="209">
        <f>SUM(P103:P108)</f>
        <v>0</v>
      </c>
      <c r="Q102" s="208"/>
      <c r="R102" s="209">
        <f>SUM(R103:R108)</f>
        <v>0</v>
      </c>
      <c r="S102" s="208"/>
      <c r="T102" s="210">
        <f>SUM(T103:T108)</f>
        <v>0</v>
      </c>
      <c r="U102" s="12"/>
      <c r="V102" s="12"/>
      <c r="W102" s="12"/>
      <c r="X102" s="12"/>
      <c r="Y102" s="12"/>
      <c r="Z102" s="12"/>
      <c r="AA102" s="12"/>
      <c r="AB102" s="12"/>
      <c r="AC102" s="12"/>
      <c r="AD102" s="12"/>
      <c r="AE102" s="12"/>
      <c r="AR102" s="211" t="s">
        <v>82</v>
      </c>
      <c r="AT102" s="212" t="s">
        <v>74</v>
      </c>
      <c r="AU102" s="212" t="s">
        <v>75</v>
      </c>
      <c r="AY102" s="211" t="s">
        <v>170</v>
      </c>
      <c r="BK102" s="213">
        <f>SUM(BK103:BK108)</f>
        <v>0</v>
      </c>
    </row>
    <row r="103" s="2" customFormat="1" ht="16.5" customHeight="1">
      <c r="A103" s="41"/>
      <c r="B103" s="42"/>
      <c r="C103" s="216" t="s">
        <v>209</v>
      </c>
      <c r="D103" s="216" t="s">
        <v>172</v>
      </c>
      <c r="E103" s="217" t="s">
        <v>2566</v>
      </c>
      <c r="F103" s="218" t="s">
        <v>4807</v>
      </c>
      <c r="G103" s="219" t="s">
        <v>201</v>
      </c>
      <c r="H103" s="220">
        <v>83</v>
      </c>
      <c r="I103" s="221"/>
      <c r="J103" s="222">
        <f>ROUND(I103*H103,2)</f>
        <v>0</v>
      </c>
      <c r="K103" s="218" t="s">
        <v>19</v>
      </c>
      <c r="L103" s="47"/>
      <c r="M103" s="223" t="s">
        <v>19</v>
      </c>
      <c r="N103" s="224"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177</v>
      </c>
      <c r="AT103" s="227" t="s">
        <v>172</v>
      </c>
      <c r="AU103" s="227" t="s">
        <v>82</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253</v>
      </c>
    </row>
    <row r="104" s="2" customFormat="1">
      <c r="A104" s="41"/>
      <c r="B104" s="42"/>
      <c r="C104" s="43"/>
      <c r="D104" s="229" t="s">
        <v>179</v>
      </c>
      <c r="E104" s="43"/>
      <c r="F104" s="230" t="s">
        <v>4807</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179</v>
      </c>
      <c r="AU104" s="20" t="s">
        <v>82</v>
      </c>
    </row>
    <row r="105" s="2" customFormat="1" ht="16.5" customHeight="1">
      <c r="A105" s="41"/>
      <c r="B105" s="42"/>
      <c r="C105" s="216" t="s">
        <v>216</v>
      </c>
      <c r="D105" s="216" t="s">
        <v>172</v>
      </c>
      <c r="E105" s="217" t="s">
        <v>2574</v>
      </c>
      <c r="F105" s="218" t="s">
        <v>4869</v>
      </c>
      <c r="G105" s="219" t="s">
        <v>201</v>
      </c>
      <c r="H105" s="220">
        <v>85</v>
      </c>
      <c r="I105" s="221"/>
      <c r="J105" s="222">
        <f>ROUND(I105*H105,2)</f>
        <v>0</v>
      </c>
      <c r="K105" s="218" t="s">
        <v>19</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82</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8</v>
      </c>
    </row>
    <row r="106" s="2" customFormat="1">
      <c r="A106" s="41"/>
      <c r="B106" s="42"/>
      <c r="C106" s="43"/>
      <c r="D106" s="229" t="s">
        <v>179</v>
      </c>
      <c r="E106" s="43"/>
      <c r="F106" s="230" t="s">
        <v>4869</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82</v>
      </c>
    </row>
    <row r="107" s="2" customFormat="1" ht="16.5" customHeight="1">
      <c r="A107" s="41"/>
      <c r="B107" s="42"/>
      <c r="C107" s="216" t="s">
        <v>227</v>
      </c>
      <c r="D107" s="216" t="s">
        <v>172</v>
      </c>
      <c r="E107" s="217" t="s">
        <v>2581</v>
      </c>
      <c r="F107" s="218" t="s">
        <v>6550</v>
      </c>
      <c r="G107" s="219" t="s">
        <v>4317</v>
      </c>
      <c r="H107" s="220">
        <v>10</v>
      </c>
      <c r="I107" s="221"/>
      <c r="J107" s="222">
        <f>ROUND(I107*H107,2)</f>
        <v>0</v>
      </c>
      <c r="K107" s="218" t="s">
        <v>19</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82</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276</v>
      </c>
    </row>
    <row r="108" s="2" customFormat="1">
      <c r="A108" s="41"/>
      <c r="B108" s="42"/>
      <c r="C108" s="43"/>
      <c r="D108" s="229" t="s">
        <v>179</v>
      </c>
      <c r="E108" s="43"/>
      <c r="F108" s="230" t="s">
        <v>6550</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179</v>
      </c>
      <c r="AU108" s="20" t="s">
        <v>82</v>
      </c>
    </row>
    <row r="109" s="12" customFormat="1" ht="25.92" customHeight="1">
      <c r="A109" s="12"/>
      <c r="B109" s="200"/>
      <c r="C109" s="201"/>
      <c r="D109" s="202" t="s">
        <v>74</v>
      </c>
      <c r="E109" s="203" t="s">
        <v>3272</v>
      </c>
      <c r="F109" s="203" t="s">
        <v>171</v>
      </c>
      <c r="G109" s="201"/>
      <c r="H109" s="201"/>
      <c r="I109" s="204"/>
      <c r="J109" s="205">
        <f>BK109</f>
        <v>0</v>
      </c>
      <c r="K109" s="201"/>
      <c r="L109" s="206"/>
      <c r="M109" s="207"/>
      <c r="N109" s="208"/>
      <c r="O109" s="208"/>
      <c r="P109" s="209">
        <f>SUM(P110:P127)</f>
        <v>0</v>
      </c>
      <c r="Q109" s="208"/>
      <c r="R109" s="209">
        <f>SUM(R110:R127)</f>
        <v>0</v>
      </c>
      <c r="S109" s="208"/>
      <c r="T109" s="210">
        <f>SUM(T110:T127)</f>
        <v>0</v>
      </c>
      <c r="U109" s="12"/>
      <c r="V109" s="12"/>
      <c r="W109" s="12"/>
      <c r="X109" s="12"/>
      <c r="Y109" s="12"/>
      <c r="Z109" s="12"/>
      <c r="AA109" s="12"/>
      <c r="AB109" s="12"/>
      <c r="AC109" s="12"/>
      <c r="AD109" s="12"/>
      <c r="AE109" s="12"/>
      <c r="AR109" s="211" t="s">
        <v>82</v>
      </c>
      <c r="AT109" s="212" t="s">
        <v>74</v>
      </c>
      <c r="AU109" s="212" t="s">
        <v>75</v>
      </c>
      <c r="AY109" s="211" t="s">
        <v>170</v>
      </c>
      <c r="BK109" s="213">
        <f>SUM(BK110:BK127)</f>
        <v>0</v>
      </c>
    </row>
    <row r="110" s="2" customFormat="1" ht="16.5" customHeight="1">
      <c r="A110" s="41"/>
      <c r="B110" s="42"/>
      <c r="C110" s="216" t="s">
        <v>234</v>
      </c>
      <c r="D110" s="216" t="s">
        <v>172</v>
      </c>
      <c r="E110" s="217" t="s">
        <v>3278</v>
      </c>
      <c r="F110" s="218" t="s">
        <v>6551</v>
      </c>
      <c r="G110" s="219" t="s">
        <v>201</v>
      </c>
      <c r="H110" s="220">
        <v>29</v>
      </c>
      <c r="I110" s="221"/>
      <c r="J110" s="222">
        <f>ROUND(I110*H110,2)</f>
        <v>0</v>
      </c>
      <c r="K110" s="218" t="s">
        <v>19</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82</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287</v>
      </c>
    </row>
    <row r="111" s="2" customFormat="1">
      <c r="A111" s="41"/>
      <c r="B111" s="42"/>
      <c r="C111" s="43"/>
      <c r="D111" s="229" t="s">
        <v>179</v>
      </c>
      <c r="E111" s="43"/>
      <c r="F111" s="230" t="s">
        <v>6551</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179</v>
      </c>
      <c r="AU111" s="20" t="s">
        <v>82</v>
      </c>
    </row>
    <row r="112" s="2" customFormat="1" ht="16.5" customHeight="1">
      <c r="A112" s="41"/>
      <c r="B112" s="42"/>
      <c r="C112" s="216" t="s">
        <v>244</v>
      </c>
      <c r="D112" s="216" t="s">
        <v>172</v>
      </c>
      <c r="E112" s="217" t="s">
        <v>3283</v>
      </c>
      <c r="F112" s="218" t="s">
        <v>6552</v>
      </c>
      <c r="G112" s="219" t="s">
        <v>201</v>
      </c>
      <c r="H112" s="220">
        <v>48</v>
      </c>
      <c r="I112" s="221"/>
      <c r="J112" s="222">
        <f>ROUND(I112*H112,2)</f>
        <v>0</v>
      </c>
      <c r="K112" s="218" t="s">
        <v>19</v>
      </c>
      <c r="L112" s="47"/>
      <c r="M112" s="223" t="s">
        <v>19</v>
      </c>
      <c r="N112" s="224"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177</v>
      </c>
      <c r="AT112" s="227" t="s">
        <v>172</v>
      </c>
      <c r="AU112" s="227" t="s">
        <v>82</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177</v>
      </c>
      <c r="BM112" s="227" t="s">
        <v>295</v>
      </c>
    </row>
    <row r="113" s="2" customFormat="1">
      <c r="A113" s="41"/>
      <c r="B113" s="42"/>
      <c r="C113" s="43"/>
      <c r="D113" s="229" t="s">
        <v>179</v>
      </c>
      <c r="E113" s="43"/>
      <c r="F113" s="230" t="s">
        <v>6552</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82</v>
      </c>
    </row>
    <row r="114" s="2" customFormat="1" ht="16.5" customHeight="1">
      <c r="A114" s="41"/>
      <c r="B114" s="42"/>
      <c r="C114" s="216" t="s">
        <v>253</v>
      </c>
      <c r="D114" s="216" t="s">
        <v>172</v>
      </c>
      <c r="E114" s="217" t="s">
        <v>3301</v>
      </c>
      <c r="F114" s="218" t="s">
        <v>6553</v>
      </c>
      <c r="G114" s="219" t="s">
        <v>201</v>
      </c>
      <c r="H114" s="220">
        <v>7.5</v>
      </c>
      <c r="I114" s="221"/>
      <c r="J114" s="222">
        <f>ROUND(I114*H114,2)</f>
        <v>0</v>
      </c>
      <c r="K114" s="218" t="s">
        <v>19</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82</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303</v>
      </c>
    </row>
    <row r="115" s="2" customFormat="1">
      <c r="A115" s="41"/>
      <c r="B115" s="42"/>
      <c r="C115" s="43"/>
      <c r="D115" s="229" t="s">
        <v>179</v>
      </c>
      <c r="E115" s="43"/>
      <c r="F115" s="230" t="s">
        <v>6553</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82</v>
      </c>
    </row>
    <row r="116" s="2" customFormat="1" ht="16.5" customHeight="1">
      <c r="A116" s="41"/>
      <c r="B116" s="42"/>
      <c r="C116" s="216" t="s">
        <v>263</v>
      </c>
      <c r="D116" s="216" t="s">
        <v>172</v>
      </c>
      <c r="E116" s="217" t="s">
        <v>3304</v>
      </c>
      <c r="F116" s="218" t="s">
        <v>5289</v>
      </c>
      <c r="G116" s="219" t="s">
        <v>201</v>
      </c>
      <c r="H116" s="220">
        <v>84.5</v>
      </c>
      <c r="I116" s="221"/>
      <c r="J116" s="222">
        <f>ROUND(I116*H116,2)</f>
        <v>0</v>
      </c>
      <c r="K116" s="218" t="s">
        <v>19</v>
      </c>
      <c r="L116" s="47"/>
      <c r="M116" s="223" t="s">
        <v>19</v>
      </c>
      <c r="N116" s="224"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177</v>
      </c>
      <c r="AT116" s="227" t="s">
        <v>172</v>
      </c>
      <c r="AU116" s="227" t="s">
        <v>82</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315</v>
      </c>
    </row>
    <row r="117" s="2" customFormat="1">
      <c r="A117" s="41"/>
      <c r="B117" s="42"/>
      <c r="C117" s="43"/>
      <c r="D117" s="229" t="s">
        <v>179</v>
      </c>
      <c r="E117" s="43"/>
      <c r="F117" s="230" t="s">
        <v>5289</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82</v>
      </c>
    </row>
    <row r="118" s="2" customFormat="1" ht="16.5" customHeight="1">
      <c r="A118" s="41"/>
      <c r="B118" s="42"/>
      <c r="C118" s="216" t="s">
        <v>8</v>
      </c>
      <c r="D118" s="216" t="s">
        <v>172</v>
      </c>
      <c r="E118" s="217" t="s">
        <v>3315</v>
      </c>
      <c r="F118" s="218" t="s">
        <v>5285</v>
      </c>
      <c r="G118" s="219" t="s">
        <v>201</v>
      </c>
      <c r="H118" s="220">
        <v>77</v>
      </c>
      <c r="I118" s="221"/>
      <c r="J118" s="222">
        <f>ROUND(I118*H118,2)</f>
        <v>0</v>
      </c>
      <c r="K118" s="218" t="s">
        <v>19</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82</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331</v>
      </c>
    </row>
    <row r="119" s="2" customFormat="1">
      <c r="A119" s="41"/>
      <c r="B119" s="42"/>
      <c r="C119" s="43"/>
      <c r="D119" s="229" t="s">
        <v>179</v>
      </c>
      <c r="E119" s="43"/>
      <c r="F119" s="230" t="s">
        <v>5285</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82</v>
      </c>
    </row>
    <row r="120" s="2" customFormat="1" ht="16.5" customHeight="1">
      <c r="A120" s="41"/>
      <c r="B120" s="42"/>
      <c r="C120" s="216" t="s">
        <v>271</v>
      </c>
      <c r="D120" s="216" t="s">
        <v>172</v>
      </c>
      <c r="E120" s="217" t="s">
        <v>3318</v>
      </c>
      <c r="F120" s="218" t="s">
        <v>6554</v>
      </c>
      <c r="G120" s="219" t="s">
        <v>219</v>
      </c>
      <c r="H120" s="220">
        <v>1</v>
      </c>
      <c r="I120" s="221"/>
      <c r="J120" s="222">
        <f>ROUND(I120*H120,2)</f>
        <v>0</v>
      </c>
      <c r="K120" s="218" t="s">
        <v>19</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82</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344</v>
      </c>
    </row>
    <row r="121" s="2" customFormat="1">
      <c r="A121" s="41"/>
      <c r="B121" s="42"/>
      <c r="C121" s="43"/>
      <c r="D121" s="229" t="s">
        <v>179</v>
      </c>
      <c r="E121" s="43"/>
      <c r="F121" s="230" t="s">
        <v>6554</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82</v>
      </c>
    </row>
    <row r="122" s="2" customFormat="1" ht="16.5" customHeight="1">
      <c r="A122" s="41"/>
      <c r="B122" s="42"/>
      <c r="C122" s="216" t="s">
        <v>276</v>
      </c>
      <c r="D122" s="216" t="s">
        <v>172</v>
      </c>
      <c r="E122" s="217" t="s">
        <v>3324</v>
      </c>
      <c r="F122" s="218" t="s">
        <v>6555</v>
      </c>
      <c r="G122" s="219" t="s">
        <v>4317</v>
      </c>
      <c r="H122" s="220">
        <v>3</v>
      </c>
      <c r="I122" s="221"/>
      <c r="J122" s="222">
        <f>ROUND(I122*H122,2)</f>
        <v>0</v>
      </c>
      <c r="K122" s="218" t="s">
        <v>19</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82</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356</v>
      </c>
    </row>
    <row r="123" s="2" customFormat="1">
      <c r="A123" s="41"/>
      <c r="B123" s="42"/>
      <c r="C123" s="43"/>
      <c r="D123" s="229" t="s">
        <v>179</v>
      </c>
      <c r="E123" s="43"/>
      <c r="F123" s="230" t="s">
        <v>6555</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82</v>
      </c>
    </row>
    <row r="124" s="2" customFormat="1" ht="16.5" customHeight="1">
      <c r="A124" s="41"/>
      <c r="B124" s="42"/>
      <c r="C124" s="216" t="s">
        <v>283</v>
      </c>
      <c r="D124" s="216" t="s">
        <v>172</v>
      </c>
      <c r="E124" s="217" t="s">
        <v>3330</v>
      </c>
      <c r="F124" s="218" t="s">
        <v>6556</v>
      </c>
      <c r="G124" s="219" t="s">
        <v>201</v>
      </c>
      <c r="H124" s="220">
        <v>3</v>
      </c>
      <c r="I124" s="221"/>
      <c r="J124" s="222">
        <f>ROUND(I124*H124,2)</f>
        <v>0</v>
      </c>
      <c r="K124" s="218" t="s">
        <v>19</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177</v>
      </c>
      <c r="AT124" s="227" t="s">
        <v>172</v>
      </c>
      <c r="AU124" s="227" t="s">
        <v>82</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370</v>
      </c>
    </row>
    <row r="125" s="2" customFormat="1">
      <c r="A125" s="41"/>
      <c r="B125" s="42"/>
      <c r="C125" s="43"/>
      <c r="D125" s="229" t="s">
        <v>179</v>
      </c>
      <c r="E125" s="43"/>
      <c r="F125" s="230" t="s">
        <v>6556</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82</v>
      </c>
    </row>
    <row r="126" s="2" customFormat="1" ht="16.5" customHeight="1">
      <c r="A126" s="41"/>
      <c r="B126" s="42"/>
      <c r="C126" s="216" t="s">
        <v>287</v>
      </c>
      <c r="D126" s="216" t="s">
        <v>172</v>
      </c>
      <c r="E126" s="217" t="s">
        <v>3356</v>
      </c>
      <c r="F126" s="218" t="s">
        <v>6557</v>
      </c>
      <c r="G126" s="219" t="s">
        <v>201</v>
      </c>
      <c r="H126" s="220">
        <v>80</v>
      </c>
      <c r="I126" s="221"/>
      <c r="J126" s="222">
        <f>ROUND(I126*H126,2)</f>
        <v>0</v>
      </c>
      <c r="K126" s="218" t="s">
        <v>19</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82</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629</v>
      </c>
    </row>
    <row r="127" s="2" customFormat="1">
      <c r="A127" s="41"/>
      <c r="B127" s="42"/>
      <c r="C127" s="43"/>
      <c r="D127" s="229" t="s">
        <v>179</v>
      </c>
      <c r="E127" s="43"/>
      <c r="F127" s="230" t="s">
        <v>6557</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82</v>
      </c>
    </row>
    <row r="128" s="12" customFormat="1" ht="25.92" customHeight="1">
      <c r="A128" s="12"/>
      <c r="B128" s="200"/>
      <c r="C128" s="201"/>
      <c r="D128" s="202" t="s">
        <v>74</v>
      </c>
      <c r="E128" s="203" t="s">
        <v>4813</v>
      </c>
      <c r="F128" s="203" t="s">
        <v>4887</v>
      </c>
      <c r="G128" s="201"/>
      <c r="H128" s="201"/>
      <c r="I128" s="204"/>
      <c r="J128" s="205">
        <f>BK128</f>
        <v>0</v>
      </c>
      <c r="K128" s="201"/>
      <c r="L128" s="206"/>
      <c r="M128" s="207"/>
      <c r="N128" s="208"/>
      <c r="O128" s="208"/>
      <c r="P128" s="209">
        <f>SUM(P129:P132)</f>
        <v>0</v>
      </c>
      <c r="Q128" s="208"/>
      <c r="R128" s="209">
        <f>SUM(R129:R132)</f>
        <v>0</v>
      </c>
      <c r="S128" s="208"/>
      <c r="T128" s="210">
        <f>SUM(T129:T132)</f>
        <v>0</v>
      </c>
      <c r="U128" s="12"/>
      <c r="V128" s="12"/>
      <c r="W128" s="12"/>
      <c r="X128" s="12"/>
      <c r="Y128" s="12"/>
      <c r="Z128" s="12"/>
      <c r="AA128" s="12"/>
      <c r="AB128" s="12"/>
      <c r="AC128" s="12"/>
      <c r="AD128" s="12"/>
      <c r="AE128" s="12"/>
      <c r="AR128" s="211" t="s">
        <v>82</v>
      </c>
      <c r="AT128" s="212" t="s">
        <v>74</v>
      </c>
      <c r="AU128" s="212" t="s">
        <v>75</v>
      </c>
      <c r="AY128" s="211" t="s">
        <v>170</v>
      </c>
      <c r="BK128" s="213">
        <f>SUM(BK129:BK132)</f>
        <v>0</v>
      </c>
    </row>
    <row r="129" s="2" customFormat="1" ht="16.5" customHeight="1">
      <c r="A129" s="41"/>
      <c r="B129" s="42"/>
      <c r="C129" s="216" t="s">
        <v>291</v>
      </c>
      <c r="D129" s="216" t="s">
        <v>172</v>
      </c>
      <c r="E129" s="217" t="s">
        <v>4815</v>
      </c>
      <c r="F129" s="218" t="s">
        <v>4889</v>
      </c>
      <c r="G129" s="219" t="s">
        <v>4317</v>
      </c>
      <c r="H129" s="220">
        <v>1</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82</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644</v>
      </c>
    </row>
    <row r="130" s="2" customFormat="1">
      <c r="A130" s="41"/>
      <c r="B130" s="42"/>
      <c r="C130" s="43"/>
      <c r="D130" s="229" t="s">
        <v>179</v>
      </c>
      <c r="E130" s="43"/>
      <c r="F130" s="230" t="s">
        <v>4889</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82</v>
      </c>
    </row>
    <row r="131" s="2" customFormat="1" ht="16.5" customHeight="1">
      <c r="A131" s="41"/>
      <c r="B131" s="42"/>
      <c r="C131" s="216" t="s">
        <v>295</v>
      </c>
      <c r="D131" s="216" t="s">
        <v>172</v>
      </c>
      <c r="E131" s="217" t="s">
        <v>4820</v>
      </c>
      <c r="F131" s="218" t="s">
        <v>4891</v>
      </c>
      <c r="G131" s="219" t="s">
        <v>4317</v>
      </c>
      <c r="H131" s="220">
        <v>1</v>
      </c>
      <c r="I131" s="221"/>
      <c r="J131" s="222">
        <f>ROUND(I131*H131,2)</f>
        <v>0</v>
      </c>
      <c r="K131" s="218" t="s">
        <v>19</v>
      </c>
      <c r="L131" s="47"/>
      <c r="M131" s="223" t="s">
        <v>19</v>
      </c>
      <c r="N131" s="224" t="s">
        <v>46</v>
      </c>
      <c r="O131" s="87"/>
      <c r="P131" s="225">
        <f>O131*H131</f>
        <v>0</v>
      </c>
      <c r="Q131" s="225">
        <v>0</v>
      </c>
      <c r="R131" s="225">
        <f>Q131*H131</f>
        <v>0</v>
      </c>
      <c r="S131" s="225">
        <v>0</v>
      </c>
      <c r="T131" s="226">
        <f>S131*H131</f>
        <v>0</v>
      </c>
      <c r="U131" s="41"/>
      <c r="V131" s="41"/>
      <c r="W131" s="41"/>
      <c r="X131" s="41"/>
      <c r="Y131" s="41"/>
      <c r="Z131" s="41"/>
      <c r="AA131" s="41"/>
      <c r="AB131" s="41"/>
      <c r="AC131" s="41"/>
      <c r="AD131" s="41"/>
      <c r="AE131" s="41"/>
      <c r="AR131" s="227" t="s">
        <v>177</v>
      </c>
      <c r="AT131" s="227" t="s">
        <v>172</v>
      </c>
      <c r="AU131" s="227" t="s">
        <v>82</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656</v>
      </c>
    </row>
    <row r="132" s="2" customFormat="1">
      <c r="A132" s="41"/>
      <c r="B132" s="42"/>
      <c r="C132" s="43"/>
      <c r="D132" s="229" t="s">
        <v>179</v>
      </c>
      <c r="E132" s="43"/>
      <c r="F132" s="230" t="s">
        <v>4891</v>
      </c>
      <c r="G132" s="43"/>
      <c r="H132" s="43"/>
      <c r="I132" s="231"/>
      <c r="J132" s="43"/>
      <c r="K132" s="43"/>
      <c r="L132" s="47"/>
      <c r="M132" s="269"/>
      <c r="N132" s="270"/>
      <c r="O132" s="271"/>
      <c r="P132" s="271"/>
      <c r="Q132" s="271"/>
      <c r="R132" s="271"/>
      <c r="S132" s="271"/>
      <c r="T132" s="272"/>
      <c r="U132" s="41"/>
      <c r="V132" s="41"/>
      <c r="W132" s="41"/>
      <c r="X132" s="41"/>
      <c r="Y132" s="41"/>
      <c r="Z132" s="41"/>
      <c r="AA132" s="41"/>
      <c r="AB132" s="41"/>
      <c r="AC132" s="41"/>
      <c r="AD132" s="41"/>
      <c r="AE132" s="41"/>
      <c r="AT132" s="20" t="s">
        <v>179</v>
      </c>
      <c r="AU132" s="20" t="s">
        <v>82</v>
      </c>
    </row>
    <row r="133" s="2" customFormat="1" ht="6.96" customHeight="1">
      <c r="A133" s="41"/>
      <c r="B133" s="62"/>
      <c r="C133" s="63"/>
      <c r="D133" s="63"/>
      <c r="E133" s="63"/>
      <c r="F133" s="63"/>
      <c r="G133" s="63"/>
      <c r="H133" s="63"/>
      <c r="I133" s="63"/>
      <c r="J133" s="63"/>
      <c r="K133" s="63"/>
      <c r="L133" s="47"/>
      <c r="M133" s="41"/>
      <c r="O133" s="41"/>
      <c r="P133" s="41"/>
      <c r="Q133" s="41"/>
      <c r="R133" s="41"/>
      <c r="S133" s="41"/>
      <c r="T133" s="41"/>
      <c r="U133" s="41"/>
      <c r="V133" s="41"/>
      <c r="W133" s="41"/>
      <c r="X133" s="41"/>
      <c r="Y133" s="41"/>
      <c r="Z133" s="41"/>
      <c r="AA133" s="41"/>
      <c r="AB133" s="41"/>
      <c r="AC133" s="41"/>
      <c r="AD133" s="41"/>
      <c r="AE133" s="41"/>
    </row>
  </sheetData>
  <sheetProtection sheet="1" autoFilter="0" formatColumns="0" formatRows="0" objects="1" scenarios="1" spinCount="100000" saltValue="Niwtmld5g6ebjDAshtL2TA8OG7ulEEur0cs4f3xin0tRdcGt2TzrFy4+svki5t35X7w3bGM+SzZ1OaED9NWBlQ==" hashValue="ACrbGr9wHBwNKM0FxZTwrnIvuDpigAjH63rJGxmerM1vJNz5Fv1O2W0wF8w2t3tqSEXqvEo9IdIDVA2Shcf6ew==" algorithmName="SHA-512" password="CBFB"/>
  <autoFilter ref="C89:K132"/>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c r="AZ2" s="296" t="s">
        <v>5564</v>
      </c>
      <c r="BA2" s="296" t="s">
        <v>5565</v>
      </c>
      <c r="BB2" s="296" t="s">
        <v>219</v>
      </c>
      <c r="BC2" s="296" t="s">
        <v>6558</v>
      </c>
      <c r="BD2" s="296" t="s">
        <v>84</v>
      </c>
    </row>
    <row r="3" s="1" customFormat="1" ht="6.96" customHeight="1">
      <c r="B3" s="142"/>
      <c r="C3" s="143"/>
      <c r="D3" s="143"/>
      <c r="E3" s="143"/>
      <c r="F3" s="143"/>
      <c r="G3" s="143"/>
      <c r="H3" s="143"/>
      <c r="I3" s="143"/>
      <c r="J3" s="143"/>
      <c r="K3" s="143"/>
      <c r="L3" s="23"/>
      <c r="AT3" s="20" t="s">
        <v>84</v>
      </c>
      <c r="AZ3" s="296" t="s">
        <v>5567</v>
      </c>
      <c r="BA3" s="296" t="s">
        <v>6010</v>
      </c>
      <c r="BB3" s="296" t="s">
        <v>219</v>
      </c>
      <c r="BC3" s="296" t="s">
        <v>356</v>
      </c>
      <c r="BD3" s="296" t="s">
        <v>84</v>
      </c>
    </row>
    <row r="4" s="1" customFormat="1" ht="24.96" customHeight="1">
      <c r="B4" s="23"/>
      <c r="D4" s="144" t="s">
        <v>139</v>
      </c>
      <c r="L4" s="23"/>
      <c r="M4" s="145" t="s">
        <v>10</v>
      </c>
      <c r="AT4" s="20" t="s">
        <v>4</v>
      </c>
      <c r="AZ4" s="296" t="s">
        <v>5570</v>
      </c>
      <c r="BA4" s="296" t="s">
        <v>6559</v>
      </c>
      <c r="BB4" s="296" t="s">
        <v>219</v>
      </c>
      <c r="BC4" s="296" t="s">
        <v>6560</v>
      </c>
      <c r="BD4" s="296" t="s">
        <v>84</v>
      </c>
    </row>
    <row r="5" s="1" customFormat="1" ht="6.96" customHeight="1">
      <c r="B5" s="23"/>
      <c r="L5" s="23"/>
      <c r="AZ5" s="296" t="s">
        <v>5573</v>
      </c>
      <c r="BA5" s="296" t="s">
        <v>5574</v>
      </c>
      <c r="BB5" s="296" t="s">
        <v>219</v>
      </c>
      <c r="BC5" s="296" t="s">
        <v>6561</v>
      </c>
      <c r="BD5" s="296" t="s">
        <v>84</v>
      </c>
    </row>
    <row r="6" s="1" customFormat="1" ht="12" customHeight="1">
      <c r="B6" s="23"/>
      <c r="D6" s="146" t="s">
        <v>16</v>
      </c>
      <c r="L6" s="23"/>
      <c r="AZ6" s="296" t="s">
        <v>5576</v>
      </c>
      <c r="BA6" s="296" t="s">
        <v>5577</v>
      </c>
      <c r="BB6" s="296" t="s">
        <v>219</v>
      </c>
      <c r="BC6" s="296" t="s">
        <v>6562</v>
      </c>
      <c r="BD6" s="296" t="s">
        <v>84</v>
      </c>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6563</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ROUND(J96,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ROUND((SUM(BE96:BE532)),  2)</f>
        <v>0</v>
      </c>
      <c r="G35" s="41"/>
      <c r="H35" s="41"/>
      <c r="I35" s="161">
        <v>0.20999999999999999</v>
      </c>
      <c r="J35" s="160">
        <f>ROUND(((SUM(BE96:BE532))*I35),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ROUND((SUM(BF96:BF532)),  2)</f>
        <v>0</v>
      </c>
      <c r="G36" s="41"/>
      <c r="H36" s="41"/>
      <c r="I36" s="161">
        <v>0.12</v>
      </c>
      <c r="J36" s="160">
        <f>ROUND(((SUM(BF96:BF532))*I36),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ROUND((SUM(BG96:BG532)),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ROUND((SUM(BH96:BH532)),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ROUND((SUM(BI96:BI532)),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12 - Nakládání s děšťovými vodami</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J96</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6564</v>
      </c>
      <c r="E64" s="181"/>
      <c r="F64" s="181"/>
      <c r="G64" s="181"/>
      <c r="H64" s="181"/>
      <c r="I64" s="181"/>
      <c r="J64" s="182">
        <f>J97</f>
        <v>0</v>
      </c>
      <c r="K64" s="179"/>
      <c r="L64" s="183"/>
      <c r="S64" s="9"/>
      <c r="T64" s="9"/>
      <c r="U64" s="9"/>
      <c r="V64" s="9"/>
      <c r="W64" s="9"/>
      <c r="X64" s="9"/>
      <c r="Y64" s="9"/>
      <c r="Z64" s="9"/>
      <c r="AA64" s="9"/>
      <c r="AB64" s="9"/>
      <c r="AC64" s="9"/>
      <c r="AD64" s="9"/>
      <c r="AE64" s="9"/>
    </row>
    <row r="65" s="9" customFormat="1" ht="24.96" customHeight="1">
      <c r="A65" s="9"/>
      <c r="B65" s="178"/>
      <c r="C65" s="179"/>
      <c r="D65" s="180" t="s">
        <v>149</v>
      </c>
      <c r="E65" s="181"/>
      <c r="F65" s="181"/>
      <c r="G65" s="181"/>
      <c r="H65" s="181"/>
      <c r="I65" s="181"/>
      <c r="J65" s="182">
        <f>J124</f>
        <v>0</v>
      </c>
      <c r="K65" s="179"/>
      <c r="L65" s="183"/>
      <c r="S65" s="9"/>
      <c r="T65" s="9"/>
      <c r="U65" s="9"/>
      <c r="V65" s="9"/>
      <c r="W65" s="9"/>
      <c r="X65" s="9"/>
      <c r="Y65" s="9"/>
      <c r="Z65" s="9"/>
      <c r="AA65" s="9"/>
      <c r="AB65" s="9"/>
      <c r="AC65" s="9"/>
      <c r="AD65" s="9"/>
      <c r="AE65" s="9"/>
    </row>
    <row r="66" s="10" customFormat="1" ht="19.92" customHeight="1">
      <c r="A66" s="10"/>
      <c r="B66" s="184"/>
      <c r="C66" s="128"/>
      <c r="D66" s="185" t="s">
        <v>150</v>
      </c>
      <c r="E66" s="186"/>
      <c r="F66" s="186"/>
      <c r="G66" s="186"/>
      <c r="H66" s="186"/>
      <c r="I66" s="186"/>
      <c r="J66" s="187">
        <f>J125</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386</v>
      </c>
      <c r="E67" s="186"/>
      <c r="F67" s="186"/>
      <c r="G67" s="186"/>
      <c r="H67" s="186"/>
      <c r="I67" s="186"/>
      <c r="J67" s="187">
        <f>J264</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388</v>
      </c>
      <c r="E68" s="186"/>
      <c r="F68" s="186"/>
      <c r="G68" s="186"/>
      <c r="H68" s="186"/>
      <c r="I68" s="186"/>
      <c r="J68" s="187">
        <f>J278</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151</v>
      </c>
      <c r="E69" s="186"/>
      <c r="F69" s="186"/>
      <c r="G69" s="186"/>
      <c r="H69" s="186"/>
      <c r="I69" s="186"/>
      <c r="J69" s="187">
        <f>J293</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152</v>
      </c>
      <c r="E70" s="186"/>
      <c r="F70" s="186"/>
      <c r="G70" s="186"/>
      <c r="H70" s="186"/>
      <c r="I70" s="186"/>
      <c r="J70" s="187">
        <f>J434</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J454</f>
        <v>0</v>
      </c>
      <c r="K71" s="128"/>
      <c r="L71" s="188"/>
      <c r="S71" s="10"/>
      <c r="T71" s="10"/>
      <c r="U71" s="10"/>
      <c r="V71" s="10"/>
      <c r="W71" s="10"/>
      <c r="X71" s="10"/>
      <c r="Y71" s="10"/>
      <c r="Z71" s="10"/>
      <c r="AA71" s="10"/>
      <c r="AB71" s="10"/>
      <c r="AC71" s="10"/>
      <c r="AD71" s="10"/>
      <c r="AE71" s="10"/>
    </row>
    <row r="72" s="9" customFormat="1" ht="24.96" customHeight="1">
      <c r="A72" s="9"/>
      <c r="B72" s="178"/>
      <c r="C72" s="179"/>
      <c r="D72" s="180" t="s">
        <v>390</v>
      </c>
      <c r="E72" s="181"/>
      <c r="F72" s="181"/>
      <c r="G72" s="181"/>
      <c r="H72" s="181"/>
      <c r="I72" s="181"/>
      <c r="J72" s="182">
        <f>J458</f>
        <v>0</v>
      </c>
      <c r="K72" s="179"/>
      <c r="L72" s="183"/>
      <c r="S72" s="9"/>
      <c r="T72" s="9"/>
      <c r="U72" s="9"/>
      <c r="V72" s="9"/>
      <c r="W72" s="9"/>
      <c r="X72" s="9"/>
      <c r="Y72" s="9"/>
      <c r="Z72" s="9"/>
      <c r="AA72" s="9"/>
      <c r="AB72" s="9"/>
      <c r="AC72" s="9"/>
      <c r="AD72" s="9"/>
      <c r="AE72" s="9"/>
    </row>
    <row r="73" s="10" customFormat="1" ht="19.92" customHeight="1">
      <c r="A73" s="10"/>
      <c r="B73" s="184"/>
      <c r="C73" s="128"/>
      <c r="D73" s="185" t="s">
        <v>391</v>
      </c>
      <c r="E73" s="186"/>
      <c r="F73" s="186"/>
      <c r="G73" s="186"/>
      <c r="H73" s="186"/>
      <c r="I73" s="186"/>
      <c r="J73" s="187">
        <f>J459</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401</v>
      </c>
      <c r="E74" s="186"/>
      <c r="F74" s="186"/>
      <c r="G74" s="186"/>
      <c r="H74" s="186"/>
      <c r="I74" s="186"/>
      <c r="J74" s="187">
        <f>J523</f>
        <v>0</v>
      </c>
      <c r="K74" s="128"/>
      <c r="L74" s="188"/>
      <c r="S74" s="10"/>
      <c r="T74" s="10"/>
      <c r="U74" s="10"/>
      <c r="V74" s="10"/>
      <c r="W74" s="10"/>
      <c r="X74" s="10"/>
      <c r="Y74" s="10"/>
      <c r="Z74" s="10"/>
      <c r="AA74" s="10"/>
      <c r="AB74" s="10"/>
      <c r="AC74" s="10"/>
      <c r="AD74" s="10"/>
      <c r="AE74" s="10"/>
    </row>
    <row r="75" s="2" customFormat="1" ht="21.84" customHeight="1">
      <c r="A75" s="41"/>
      <c r="B75" s="42"/>
      <c r="C75" s="43"/>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62"/>
      <c r="C76" s="63"/>
      <c r="D76" s="63"/>
      <c r="E76" s="63"/>
      <c r="F76" s="63"/>
      <c r="G76" s="63"/>
      <c r="H76" s="63"/>
      <c r="I76" s="63"/>
      <c r="J76" s="63"/>
      <c r="K76" s="63"/>
      <c r="L76" s="148"/>
      <c r="S76" s="41"/>
      <c r="T76" s="41"/>
      <c r="U76" s="41"/>
      <c r="V76" s="41"/>
      <c r="W76" s="41"/>
      <c r="X76" s="41"/>
      <c r="Y76" s="41"/>
      <c r="Z76" s="41"/>
      <c r="AA76" s="41"/>
      <c r="AB76" s="41"/>
      <c r="AC76" s="41"/>
      <c r="AD76" s="41"/>
      <c r="AE76" s="41"/>
    </row>
    <row r="80" s="2" customFormat="1" ht="6.96" customHeight="1">
      <c r="A80" s="41"/>
      <c r="B80" s="64"/>
      <c r="C80" s="65"/>
      <c r="D80" s="65"/>
      <c r="E80" s="65"/>
      <c r="F80" s="65"/>
      <c r="G80" s="65"/>
      <c r="H80" s="65"/>
      <c r="I80" s="65"/>
      <c r="J80" s="65"/>
      <c r="K80" s="65"/>
      <c r="L80" s="148"/>
      <c r="S80" s="41"/>
      <c r="T80" s="41"/>
      <c r="U80" s="41"/>
      <c r="V80" s="41"/>
      <c r="W80" s="41"/>
      <c r="X80" s="41"/>
      <c r="Y80" s="41"/>
      <c r="Z80" s="41"/>
      <c r="AA80" s="41"/>
      <c r="AB80" s="41"/>
      <c r="AC80" s="41"/>
      <c r="AD80" s="41"/>
      <c r="AE80" s="41"/>
    </row>
    <row r="81" s="2" customFormat="1" ht="24.96" customHeight="1">
      <c r="A81" s="41"/>
      <c r="B81" s="42"/>
      <c r="C81" s="26" t="s">
        <v>155</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16</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173" t="str">
        <f>E7</f>
        <v>Základní a mateřská škola Petra Strozziho</v>
      </c>
      <c r="F84" s="35"/>
      <c r="G84" s="35"/>
      <c r="H84" s="35"/>
      <c r="I84" s="43"/>
      <c r="J84" s="43"/>
      <c r="K84" s="43"/>
      <c r="L84" s="148"/>
      <c r="S84" s="41"/>
      <c r="T84" s="41"/>
      <c r="U84" s="41"/>
      <c r="V84" s="41"/>
      <c r="W84" s="41"/>
      <c r="X84" s="41"/>
      <c r="Y84" s="41"/>
      <c r="Z84" s="41"/>
      <c r="AA84" s="41"/>
      <c r="AB84" s="41"/>
      <c r="AC84" s="41"/>
      <c r="AD84" s="41"/>
      <c r="AE84" s="41"/>
    </row>
    <row r="85" s="1" customFormat="1" ht="12" customHeight="1">
      <c r="B85" s="24"/>
      <c r="C85" s="35" t="s">
        <v>140</v>
      </c>
      <c r="D85" s="25"/>
      <c r="E85" s="25"/>
      <c r="F85" s="25"/>
      <c r="G85" s="25"/>
      <c r="H85" s="25"/>
      <c r="I85" s="25"/>
      <c r="J85" s="25"/>
      <c r="K85" s="25"/>
      <c r="L85" s="23"/>
    </row>
    <row r="86" s="2" customFormat="1" ht="16.5" customHeight="1">
      <c r="A86" s="41"/>
      <c r="B86" s="42"/>
      <c r="C86" s="43"/>
      <c r="D86" s="43"/>
      <c r="E86" s="173" t="s">
        <v>141</v>
      </c>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142</v>
      </c>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16.5" customHeight="1">
      <c r="A88" s="41"/>
      <c r="B88" s="42"/>
      <c r="C88" s="43"/>
      <c r="D88" s="43"/>
      <c r="E88" s="72" t="str">
        <f>E11</f>
        <v>SO 12 - Nakládání s děšťovými vodami</v>
      </c>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F14</f>
        <v>Praha 8</v>
      </c>
      <c r="G90" s="43"/>
      <c r="H90" s="43"/>
      <c r="I90" s="35" t="s">
        <v>23</v>
      </c>
      <c r="J90" s="75" t="str">
        <f>IF(J14="","",J14)</f>
        <v>1. 10. 2025</v>
      </c>
      <c r="K90" s="43"/>
      <c r="L90" s="14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25.65" customHeight="1">
      <c r="A92" s="41"/>
      <c r="B92" s="42"/>
      <c r="C92" s="35" t="s">
        <v>25</v>
      </c>
      <c r="D92" s="43"/>
      <c r="E92" s="43"/>
      <c r="F92" s="30" t="str">
        <f>E17</f>
        <v>Servisní středisko MČ Praha 8</v>
      </c>
      <c r="G92" s="43"/>
      <c r="H92" s="43"/>
      <c r="I92" s="35" t="s">
        <v>33</v>
      </c>
      <c r="J92" s="39" t="str">
        <f>E23</f>
        <v>d plus projektová a inženýrská a.s.</v>
      </c>
      <c r="K92" s="43"/>
      <c r="L92" s="148"/>
      <c r="S92" s="41"/>
      <c r="T92" s="41"/>
      <c r="U92" s="41"/>
      <c r="V92" s="41"/>
      <c r="W92" s="41"/>
      <c r="X92" s="41"/>
      <c r="Y92" s="41"/>
      <c r="Z92" s="41"/>
      <c r="AA92" s="41"/>
      <c r="AB92" s="41"/>
      <c r="AC92" s="41"/>
      <c r="AD92" s="41"/>
      <c r="AE92" s="41"/>
    </row>
    <row r="93" s="2" customFormat="1" ht="25.65" customHeight="1">
      <c r="A93" s="41"/>
      <c r="B93" s="42"/>
      <c r="C93" s="35" t="s">
        <v>31</v>
      </c>
      <c r="D93" s="43"/>
      <c r="E93" s="43"/>
      <c r="F93" s="30" t="str">
        <f>IF(E20="","",E20)</f>
        <v>Vyplň údaj</v>
      </c>
      <c r="G93" s="43"/>
      <c r="H93" s="43"/>
      <c r="I93" s="35" t="s">
        <v>38</v>
      </c>
      <c r="J93" s="39" t="str">
        <f>E26</f>
        <v>d plus projektová a inženýrská a.s.</v>
      </c>
      <c r="K93" s="43"/>
      <c r="L93" s="148"/>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11" customFormat="1" ht="29.28" customHeight="1">
      <c r="A95" s="189"/>
      <c r="B95" s="190"/>
      <c r="C95" s="191" t="s">
        <v>156</v>
      </c>
      <c r="D95" s="192" t="s">
        <v>60</v>
      </c>
      <c r="E95" s="192" t="s">
        <v>56</v>
      </c>
      <c r="F95" s="192" t="s">
        <v>57</v>
      </c>
      <c r="G95" s="192" t="s">
        <v>157</v>
      </c>
      <c r="H95" s="192" t="s">
        <v>158</v>
      </c>
      <c r="I95" s="192" t="s">
        <v>159</v>
      </c>
      <c r="J95" s="192" t="s">
        <v>147</v>
      </c>
      <c r="K95" s="193" t="s">
        <v>160</v>
      </c>
      <c r="L95" s="194"/>
      <c r="M95" s="95" t="s">
        <v>19</v>
      </c>
      <c r="N95" s="96" t="s">
        <v>45</v>
      </c>
      <c r="O95" s="96" t="s">
        <v>161</v>
      </c>
      <c r="P95" s="96" t="s">
        <v>162</v>
      </c>
      <c r="Q95" s="96" t="s">
        <v>163</v>
      </c>
      <c r="R95" s="96" t="s">
        <v>164</v>
      </c>
      <c r="S95" s="96" t="s">
        <v>165</v>
      </c>
      <c r="T95" s="97" t="s">
        <v>166</v>
      </c>
      <c r="U95" s="189"/>
      <c r="V95" s="189"/>
      <c r="W95" s="189"/>
      <c r="X95" s="189"/>
      <c r="Y95" s="189"/>
      <c r="Z95" s="189"/>
      <c r="AA95" s="189"/>
      <c r="AB95" s="189"/>
      <c r="AC95" s="189"/>
      <c r="AD95" s="189"/>
      <c r="AE95" s="189"/>
    </row>
    <row r="96" s="2" customFormat="1" ht="22.8" customHeight="1">
      <c r="A96" s="41"/>
      <c r="B96" s="42"/>
      <c r="C96" s="102" t="s">
        <v>167</v>
      </c>
      <c r="D96" s="43"/>
      <c r="E96" s="43"/>
      <c r="F96" s="43"/>
      <c r="G96" s="43"/>
      <c r="H96" s="43"/>
      <c r="I96" s="43"/>
      <c r="J96" s="195">
        <f>BK96</f>
        <v>0</v>
      </c>
      <c r="K96" s="43"/>
      <c r="L96" s="47"/>
      <c r="M96" s="98"/>
      <c r="N96" s="196"/>
      <c r="O96" s="99"/>
      <c r="P96" s="197">
        <f>P97+P124+P458</f>
        <v>0</v>
      </c>
      <c r="Q96" s="99"/>
      <c r="R96" s="197">
        <f>R97+R124+R458</f>
        <v>89.695053529999996</v>
      </c>
      <c r="S96" s="99"/>
      <c r="T96" s="198">
        <f>T97+T124+T458</f>
        <v>0</v>
      </c>
      <c r="U96" s="41"/>
      <c r="V96" s="41"/>
      <c r="W96" s="41"/>
      <c r="X96" s="41"/>
      <c r="Y96" s="41"/>
      <c r="Z96" s="41"/>
      <c r="AA96" s="41"/>
      <c r="AB96" s="41"/>
      <c r="AC96" s="41"/>
      <c r="AD96" s="41"/>
      <c r="AE96" s="41"/>
      <c r="AT96" s="20" t="s">
        <v>74</v>
      </c>
      <c r="AU96" s="20" t="s">
        <v>148</v>
      </c>
      <c r="BK96" s="199">
        <f>BK97+BK124+BK458</f>
        <v>0</v>
      </c>
    </row>
    <row r="97" s="12" customFormat="1" ht="25.92" customHeight="1">
      <c r="A97" s="12"/>
      <c r="B97" s="200"/>
      <c r="C97" s="201"/>
      <c r="D97" s="202" t="s">
        <v>74</v>
      </c>
      <c r="E97" s="203" t="s">
        <v>95</v>
      </c>
      <c r="F97" s="203" t="s">
        <v>6565</v>
      </c>
      <c r="G97" s="201"/>
      <c r="H97" s="201"/>
      <c r="I97" s="204"/>
      <c r="J97" s="205">
        <f>BK97</f>
        <v>0</v>
      </c>
      <c r="K97" s="201"/>
      <c r="L97" s="206"/>
      <c r="M97" s="207"/>
      <c r="N97" s="208"/>
      <c r="O97" s="208"/>
      <c r="P97" s="209">
        <f>SUM(P98:P123)</f>
        <v>0</v>
      </c>
      <c r="Q97" s="208"/>
      <c r="R97" s="209">
        <f>SUM(R98:R123)</f>
        <v>43.902846270000012</v>
      </c>
      <c r="S97" s="208"/>
      <c r="T97" s="210">
        <f>SUM(T98:T123)</f>
        <v>0</v>
      </c>
      <c r="U97" s="12"/>
      <c r="V97" s="12"/>
      <c r="W97" s="12"/>
      <c r="X97" s="12"/>
      <c r="Y97" s="12"/>
      <c r="Z97" s="12"/>
      <c r="AA97" s="12"/>
      <c r="AB97" s="12"/>
      <c r="AC97" s="12"/>
      <c r="AD97" s="12"/>
      <c r="AE97" s="12"/>
      <c r="AR97" s="211" t="s">
        <v>82</v>
      </c>
      <c r="AT97" s="212" t="s">
        <v>74</v>
      </c>
      <c r="AU97" s="212" t="s">
        <v>75</v>
      </c>
      <c r="AY97" s="211" t="s">
        <v>170</v>
      </c>
      <c r="BK97" s="213">
        <f>SUM(BK98:BK123)</f>
        <v>0</v>
      </c>
    </row>
    <row r="98" s="2" customFormat="1" ht="24.15" customHeight="1">
      <c r="A98" s="41"/>
      <c r="B98" s="42"/>
      <c r="C98" s="216" t="s">
        <v>82</v>
      </c>
      <c r="D98" s="216" t="s">
        <v>172</v>
      </c>
      <c r="E98" s="217" t="s">
        <v>6566</v>
      </c>
      <c r="F98" s="218" t="s">
        <v>6567</v>
      </c>
      <c r="G98" s="219" t="s">
        <v>219</v>
      </c>
      <c r="H98" s="220">
        <v>16.213000000000001</v>
      </c>
      <c r="I98" s="221"/>
      <c r="J98" s="222">
        <f>ROUND(I98*H98,2)</f>
        <v>0</v>
      </c>
      <c r="K98" s="218" t="s">
        <v>176</v>
      </c>
      <c r="L98" s="47"/>
      <c r="M98" s="223" t="s">
        <v>19</v>
      </c>
      <c r="N98" s="224" t="s">
        <v>46</v>
      </c>
      <c r="O98" s="87"/>
      <c r="P98" s="225">
        <f>O98*H98</f>
        <v>0</v>
      </c>
      <c r="Q98" s="225">
        <v>2.5360200000000002</v>
      </c>
      <c r="R98" s="225">
        <f>Q98*H98</f>
        <v>41.116492260000008</v>
      </c>
      <c r="S98" s="225">
        <v>0</v>
      </c>
      <c r="T98" s="226">
        <f>S98*H98</f>
        <v>0</v>
      </c>
      <c r="U98" s="41"/>
      <c r="V98" s="41"/>
      <c r="W98" s="41"/>
      <c r="X98" s="41"/>
      <c r="Y98" s="41"/>
      <c r="Z98" s="41"/>
      <c r="AA98" s="41"/>
      <c r="AB98" s="41"/>
      <c r="AC98" s="41"/>
      <c r="AD98" s="41"/>
      <c r="AE98" s="41"/>
      <c r="AR98" s="227" t="s">
        <v>177</v>
      </c>
      <c r="AT98" s="227" t="s">
        <v>172</v>
      </c>
      <c r="AU98" s="227" t="s">
        <v>82</v>
      </c>
      <c r="AY98" s="20" t="s">
        <v>170</v>
      </c>
      <c r="BE98" s="228">
        <f>IF(N98="základní",J98,0)</f>
        <v>0</v>
      </c>
      <c r="BF98" s="228">
        <f>IF(N98="snížená",J98,0)</f>
        <v>0</v>
      </c>
      <c r="BG98" s="228">
        <f>IF(N98="zákl. přenesená",J98,0)</f>
        <v>0</v>
      </c>
      <c r="BH98" s="228">
        <f>IF(N98="sníž. přenesená",J98,0)</f>
        <v>0</v>
      </c>
      <c r="BI98" s="228">
        <f>IF(N98="nulová",J98,0)</f>
        <v>0</v>
      </c>
      <c r="BJ98" s="20" t="s">
        <v>82</v>
      </c>
      <c r="BK98" s="228">
        <f>ROUND(I98*H98,2)</f>
        <v>0</v>
      </c>
      <c r="BL98" s="20" t="s">
        <v>177</v>
      </c>
      <c r="BM98" s="227" t="s">
        <v>6568</v>
      </c>
    </row>
    <row r="99" s="2" customFormat="1">
      <c r="A99" s="41"/>
      <c r="B99" s="42"/>
      <c r="C99" s="43"/>
      <c r="D99" s="229" t="s">
        <v>179</v>
      </c>
      <c r="E99" s="43"/>
      <c r="F99" s="230" t="s">
        <v>6569</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179</v>
      </c>
      <c r="AU99" s="20" t="s">
        <v>82</v>
      </c>
    </row>
    <row r="100" s="2" customFormat="1">
      <c r="A100" s="41"/>
      <c r="B100" s="42"/>
      <c r="C100" s="43"/>
      <c r="D100" s="234" t="s">
        <v>181</v>
      </c>
      <c r="E100" s="43"/>
      <c r="F100" s="235" t="s">
        <v>6570</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181</v>
      </c>
      <c r="AU100" s="20" t="s">
        <v>82</v>
      </c>
    </row>
    <row r="101" s="13" customFormat="1">
      <c r="A101" s="13"/>
      <c r="B101" s="236"/>
      <c r="C101" s="237"/>
      <c r="D101" s="229" t="s">
        <v>183</v>
      </c>
      <c r="E101" s="238" t="s">
        <v>19</v>
      </c>
      <c r="F101" s="239" t="s">
        <v>6571</v>
      </c>
      <c r="G101" s="237"/>
      <c r="H101" s="238" t="s">
        <v>19</v>
      </c>
      <c r="I101" s="240"/>
      <c r="J101" s="237"/>
      <c r="K101" s="237"/>
      <c r="L101" s="241"/>
      <c r="M101" s="242"/>
      <c r="N101" s="243"/>
      <c r="O101" s="243"/>
      <c r="P101" s="243"/>
      <c r="Q101" s="243"/>
      <c r="R101" s="243"/>
      <c r="S101" s="243"/>
      <c r="T101" s="244"/>
      <c r="U101" s="13"/>
      <c r="V101" s="13"/>
      <c r="W101" s="13"/>
      <c r="X101" s="13"/>
      <c r="Y101" s="13"/>
      <c r="Z101" s="13"/>
      <c r="AA101" s="13"/>
      <c r="AB101" s="13"/>
      <c r="AC101" s="13"/>
      <c r="AD101" s="13"/>
      <c r="AE101" s="13"/>
      <c r="AT101" s="245" t="s">
        <v>183</v>
      </c>
      <c r="AU101" s="245" t="s">
        <v>82</v>
      </c>
      <c r="AV101" s="13" t="s">
        <v>82</v>
      </c>
      <c r="AW101" s="13" t="s">
        <v>37</v>
      </c>
      <c r="AX101" s="13" t="s">
        <v>75</v>
      </c>
      <c r="AY101" s="245" t="s">
        <v>170</v>
      </c>
    </row>
    <row r="102" s="14" customFormat="1">
      <c r="A102" s="14"/>
      <c r="B102" s="246"/>
      <c r="C102" s="247"/>
      <c r="D102" s="229" t="s">
        <v>183</v>
      </c>
      <c r="E102" s="248" t="s">
        <v>19</v>
      </c>
      <c r="F102" s="249" t="s">
        <v>6572</v>
      </c>
      <c r="G102" s="247"/>
      <c r="H102" s="250">
        <v>16.059999999999999</v>
      </c>
      <c r="I102" s="251"/>
      <c r="J102" s="247"/>
      <c r="K102" s="247"/>
      <c r="L102" s="252"/>
      <c r="M102" s="253"/>
      <c r="N102" s="254"/>
      <c r="O102" s="254"/>
      <c r="P102" s="254"/>
      <c r="Q102" s="254"/>
      <c r="R102" s="254"/>
      <c r="S102" s="254"/>
      <c r="T102" s="255"/>
      <c r="U102" s="14"/>
      <c r="V102" s="14"/>
      <c r="W102" s="14"/>
      <c r="X102" s="14"/>
      <c r="Y102" s="14"/>
      <c r="Z102" s="14"/>
      <c r="AA102" s="14"/>
      <c r="AB102" s="14"/>
      <c r="AC102" s="14"/>
      <c r="AD102" s="14"/>
      <c r="AE102" s="14"/>
      <c r="AT102" s="256" t="s">
        <v>183</v>
      </c>
      <c r="AU102" s="256" t="s">
        <v>82</v>
      </c>
      <c r="AV102" s="14" t="s">
        <v>84</v>
      </c>
      <c r="AW102" s="14" t="s">
        <v>37</v>
      </c>
      <c r="AX102" s="14" t="s">
        <v>75</v>
      </c>
      <c r="AY102" s="256" t="s">
        <v>170</v>
      </c>
    </row>
    <row r="103" s="14" customFormat="1">
      <c r="A103" s="14"/>
      <c r="B103" s="246"/>
      <c r="C103" s="247"/>
      <c r="D103" s="229" t="s">
        <v>183</v>
      </c>
      <c r="E103" s="248" t="s">
        <v>19</v>
      </c>
      <c r="F103" s="249" t="s">
        <v>6573</v>
      </c>
      <c r="G103" s="247"/>
      <c r="H103" s="250">
        <v>0.247</v>
      </c>
      <c r="I103" s="251"/>
      <c r="J103" s="247"/>
      <c r="K103" s="247"/>
      <c r="L103" s="252"/>
      <c r="M103" s="253"/>
      <c r="N103" s="254"/>
      <c r="O103" s="254"/>
      <c r="P103" s="254"/>
      <c r="Q103" s="254"/>
      <c r="R103" s="254"/>
      <c r="S103" s="254"/>
      <c r="T103" s="255"/>
      <c r="U103" s="14"/>
      <c r="V103" s="14"/>
      <c r="W103" s="14"/>
      <c r="X103" s="14"/>
      <c r="Y103" s="14"/>
      <c r="Z103" s="14"/>
      <c r="AA103" s="14"/>
      <c r="AB103" s="14"/>
      <c r="AC103" s="14"/>
      <c r="AD103" s="14"/>
      <c r="AE103" s="14"/>
      <c r="AT103" s="256" t="s">
        <v>183</v>
      </c>
      <c r="AU103" s="256" t="s">
        <v>82</v>
      </c>
      <c r="AV103" s="14" t="s">
        <v>84</v>
      </c>
      <c r="AW103" s="14" t="s">
        <v>37</v>
      </c>
      <c r="AX103" s="14" t="s">
        <v>75</v>
      </c>
      <c r="AY103" s="256" t="s">
        <v>170</v>
      </c>
    </row>
    <row r="104" s="14" customFormat="1">
      <c r="A104" s="14"/>
      <c r="B104" s="246"/>
      <c r="C104" s="247"/>
      <c r="D104" s="229" t="s">
        <v>183</v>
      </c>
      <c r="E104" s="248" t="s">
        <v>19</v>
      </c>
      <c r="F104" s="249" t="s">
        <v>6574</v>
      </c>
      <c r="G104" s="247"/>
      <c r="H104" s="250">
        <v>-0.0030000000000000001</v>
      </c>
      <c r="I104" s="251"/>
      <c r="J104" s="247"/>
      <c r="K104" s="247"/>
      <c r="L104" s="252"/>
      <c r="M104" s="253"/>
      <c r="N104" s="254"/>
      <c r="O104" s="254"/>
      <c r="P104" s="254"/>
      <c r="Q104" s="254"/>
      <c r="R104" s="254"/>
      <c r="S104" s="254"/>
      <c r="T104" s="255"/>
      <c r="U104" s="14"/>
      <c r="V104" s="14"/>
      <c r="W104" s="14"/>
      <c r="X104" s="14"/>
      <c r="Y104" s="14"/>
      <c r="Z104" s="14"/>
      <c r="AA104" s="14"/>
      <c r="AB104" s="14"/>
      <c r="AC104" s="14"/>
      <c r="AD104" s="14"/>
      <c r="AE104" s="14"/>
      <c r="AT104" s="256" t="s">
        <v>183</v>
      </c>
      <c r="AU104" s="256" t="s">
        <v>82</v>
      </c>
      <c r="AV104" s="14" t="s">
        <v>84</v>
      </c>
      <c r="AW104" s="14" t="s">
        <v>37</v>
      </c>
      <c r="AX104" s="14" t="s">
        <v>75</v>
      </c>
      <c r="AY104" s="256" t="s">
        <v>170</v>
      </c>
    </row>
    <row r="105" s="14" customFormat="1">
      <c r="A105" s="14"/>
      <c r="B105" s="246"/>
      <c r="C105" s="247"/>
      <c r="D105" s="229" t="s">
        <v>183</v>
      </c>
      <c r="E105" s="248" t="s">
        <v>19</v>
      </c>
      <c r="F105" s="249" t="s">
        <v>6575</v>
      </c>
      <c r="G105" s="247"/>
      <c r="H105" s="250">
        <v>-0.090999999999999998</v>
      </c>
      <c r="I105" s="251"/>
      <c r="J105" s="247"/>
      <c r="K105" s="247"/>
      <c r="L105" s="252"/>
      <c r="M105" s="253"/>
      <c r="N105" s="254"/>
      <c r="O105" s="254"/>
      <c r="P105" s="254"/>
      <c r="Q105" s="254"/>
      <c r="R105" s="254"/>
      <c r="S105" s="254"/>
      <c r="T105" s="255"/>
      <c r="U105" s="14"/>
      <c r="V105" s="14"/>
      <c r="W105" s="14"/>
      <c r="X105" s="14"/>
      <c r="Y105" s="14"/>
      <c r="Z105" s="14"/>
      <c r="AA105" s="14"/>
      <c r="AB105" s="14"/>
      <c r="AC105" s="14"/>
      <c r="AD105" s="14"/>
      <c r="AE105" s="14"/>
      <c r="AT105" s="256" t="s">
        <v>183</v>
      </c>
      <c r="AU105" s="256" t="s">
        <v>82</v>
      </c>
      <c r="AV105" s="14" t="s">
        <v>84</v>
      </c>
      <c r="AW105" s="14" t="s">
        <v>37</v>
      </c>
      <c r="AX105" s="14" t="s">
        <v>75</v>
      </c>
      <c r="AY105" s="256" t="s">
        <v>170</v>
      </c>
    </row>
    <row r="106" s="15" customFormat="1">
      <c r="A106" s="15"/>
      <c r="B106" s="257"/>
      <c r="C106" s="258"/>
      <c r="D106" s="229" t="s">
        <v>183</v>
      </c>
      <c r="E106" s="259" t="s">
        <v>19</v>
      </c>
      <c r="F106" s="260" t="s">
        <v>186</v>
      </c>
      <c r="G106" s="258"/>
      <c r="H106" s="261">
        <v>16.213000000000001</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183</v>
      </c>
      <c r="AU106" s="267" t="s">
        <v>82</v>
      </c>
      <c r="AV106" s="15" t="s">
        <v>177</v>
      </c>
      <c r="AW106" s="15" t="s">
        <v>37</v>
      </c>
      <c r="AX106" s="15" t="s">
        <v>82</v>
      </c>
      <c r="AY106" s="267" t="s">
        <v>170</v>
      </c>
    </row>
    <row r="107" s="2" customFormat="1" ht="16.5" customHeight="1">
      <c r="A107" s="41"/>
      <c r="B107" s="42"/>
      <c r="C107" s="216" t="s">
        <v>84</v>
      </c>
      <c r="D107" s="216" t="s">
        <v>172</v>
      </c>
      <c r="E107" s="217" t="s">
        <v>6576</v>
      </c>
      <c r="F107" s="218" t="s">
        <v>6577</v>
      </c>
      <c r="G107" s="219" t="s">
        <v>175</v>
      </c>
      <c r="H107" s="220">
        <v>80.799000000000007</v>
      </c>
      <c r="I107" s="221"/>
      <c r="J107" s="222">
        <f>ROUND(I107*H107,2)</f>
        <v>0</v>
      </c>
      <c r="K107" s="218" t="s">
        <v>176</v>
      </c>
      <c r="L107" s="47"/>
      <c r="M107" s="223" t="s">
        <v>19</v>
      </c>
      <c r="N107" s="224" t="s">
        <v>46</v>
      </c>
      <c r="O107" s="87"/>
      <c r="P107" s="225">
        <f>O107*H107</f>
        <v>0</v>
      </c>
      <c r="Q107" s="225">
        <v>0.0055500000000000002</v>
      </c>
      <c r="R107" s="225">
        <f>Q107*H107</f>
        <v>0.44843445000000004</v>
      </c>
      <c r="S107" s="225">
        <v>0</v>
      </c>
      <c r="T107" s="226">
        <f>S107*H107</f>
        <v>0</v>
      </c>
      <c r="U107" s="41"/>
      <c r="V107" s="41"/>
      <c r="W107" s="41"/>
      <c r="X107" s="41"/>
      <c r="Y107" s="41"/>
      <c r="Z107" s="41"/>
      <c r="AA107" s="41"/>
      <c r="AB107" s="41"/>
      <c r="AC107" s="41"/>
      <c r="AD107" s="41"/>
      <c r="AE107" s="41"/>
      <c r="AR107" s="227" t="s">
        <v>177</v>
      </c>
      <c r="AT107" s="227" t="s">
        <v>172</v>
      </c>
      <c r="AU107" s="227" t="s">
        <v>82</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6578</v>
      </c>
    </row>
    <row r="108" s="2" customFormat="1">
      <c r="A108" s="41"/>
      <c r="B108" s="42"/>
      <c r="C108" s="43"/>
      <c r="D108" s="229" t="s">
        <v>179</v>
      </c>
      <c r="E108" s="43"/>
      <c r="F108" s="230" t="s">
        <v>6579</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179</v>
      </c>
      <c r="AU108" s="20" t="s">
        <v>82</v>
      </c>
    </row>
    <row r="109" s="2" customFormat="1">
      <c r="A109" s="41"/>
      <c r="B109" s="42"/>
      <c r="C109" s="43"/>
      <c r="D109" s="234" t="s">
        <v>181</v>
      </c>
      <c r="E109" s="43"/>
      <c r="F109" s="235" t="s">
        <v>6580</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181</v>
      </c>
      <c r="AU109" s="20" t="s">
        <v>82</v>
      </c>
    </row>
    <row r="110" s="13" customFormat="1">
      <c r="A110" s="13"/>
      <c r="B110" s="236"/>
      <c r="C110" s="237"/>
      <c r="D110" s="229" t="s">
        <v>183</v>
      </c>
      <c r="E110" s="238" t="s">
        <v>19</v>
      </c>
      <c r="F110" s="239" t="s">
        <v>6571</v>
      </c>
      <c r="G110" s="237"/>
      <c r="H110" s="238" t="s">
        <v>19</v>
      </c>
      <c r="I110" s="240"/>
      <c r="J110" s="237"/>
      <c r="K110" s="237"/>
      <c r="L110" s="241"/>
      <c r="M110" s="242"/>
      <c r="N110" s="243"/>
      <c r="O110" s="243"/>
      <c r="P110" s="243"/>
      <c r="Q110" s="243"/>
      <c r="R110" s="243"/>
      <c r="S110" s="243"/>
      <c r="T110" s="244"/>
      <c r="U110" s="13"/>
      <c r="V110" s="13"/>
      <c r="W110" s="13"/>
      <c r="X110" s="13"/>
      <c r="Y110" s="13"/>
      <c r="Z110" s="13"/>
      <c r="AA110" s="13"/>
      <c r="AB110" s="13"/>
      <c r="AC110" s="13"/>
      <c r="AD110" s="13"/>
      <c r="AE110" s="13"/>
      <c r="AT110" s="245" t="s">
        <v>183</v>
      </c>
      <c r="AU110" s="245" t="s">
        <v>82</v>
      </c>
      <c r="AV110" s="13" t="s">
        <v>82</v>
      </c>
      <c r="AW110" s="13" t="s">
        <v>37</v>
      </c>
      <c r="AX110" s="13" t="s">
        <v>75</v>
      </c>
      <c r="AY110" s="245" t="s">
        <v>170</v>
      </c>
    </row>
    <row r="111" s="14" customFormat="1">
      <c r="A111" s="14"/>
      <c r="B111" s="246"/>
      <c r="C111" s="247"/>
      <c r="D111" s="229" t="s">
        <v>183</v>
      </c>
      <c r="E111" s="248" t="s">
        <v>19</v>
      </c>
      <c r="F111" s="249" t="s">
        <v>6581</v>
      </c>
      <c r="G111" s="247"/>
      <c r="H111" s="250">
        <v>42.976999999999997</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183</v>
      </c>
      <c r="AU111" s="256" t="s">
        <v>82</v>
      </c>
      <c r="AV111" s="14" t="s">
        <v>84</v>
      </c>
      <c r="AW111" s="14" t="s">
        <v>37</v>
      </c>
      <c r="AX111" s="14" t="s">
        <v>75</v>
      </c>
      <c r="AY111" s="256" t="s">
        <v>170</v>
      </c>
    </row>
    <row r="112" s="14" customFormat="1">
      <c r="A112" s="14"/>
      <c r="B112" s="246"/>
      <c r="C112" s="247"/>
      <c r="D112" s="229" t="s">
        <v>183</v>
      </c>
      <c r="E112" s="248" t="s">
        <v>19</v>
      </c>
      <c r="F112" s="249" t="s">
        <v>6582</v>
      </c>
      <c r="G112" s="247"/>
      <c r="H112" s="250">
        <v>30.158999999999999</v>
      </c>
      <c r="I112" s="251"/>
      <c r="J112" s="247"/>
      <c r="K112" s="247"/>
      <c r="L112" s="252"/>
      <c r="M112" s="253"/>
      <c r="N112" s="254"/>
      <c r="O112" s="254"/>
      <c r="P112" s="254"/>
      <c r="Q112" s="254"/>
      <c r="R112" s="254"/>
      <c r="S112" s="254"/>
      <c r="T112" s="255"/>
      <c r="U112" s="14"/>
      <c r="V112" s="14"/>
      <c r="W112" s="14"/>
      <c r="X112" s="14"/>
      <c r="Y112" s="14"/>
      <c r="Z112" s="14"/>
      <c r="AA112" s="14"/>
      <c r="AB112" s="14"/>
      <c r="AC112" s="14"/>
      <c r="AD112" s="14"/>
      <c r="AE112" s="14"/>
      <c r="AT112" s="256" t="s">
        <v>183</v>
      </c>
      <c r="AU112" s="256" t="s">
        <v>82</v>
      </c>
      <c r="AV112" s="14" t="s">
        <v>84</v>
      </c>
      <c r="AW112" s="14" t="s">
        <v>37</v>
      </c>
      <c r="AX112" s="14" t="s">
        <v>75</v>
      </c>
      <c r="AY112" s="256" t="s">
        <v>170</v>
      </c>
    </row>
    <row r="113" s="14" customFormat="1">
      <c r="A113" s="14"/>
      <c r="B113" s="246"/>
      <c r="C113" s="247"/>
      <c r="D113" s="229" t="s">
        <v>183</v>
      </c>
      <c r="E113" s="248" t="s">
        <v>19</v>
      </c>
      <c r="F113" s="249" t="s">
        <v>6583</v>
      </c>
      <c r="G113" s="247"/>
      <c r="H113" s="250">
        <v>7.069</v>
      </c>
      <c r="I113" s="251"/>
      <c r="J113" s="247"/>
      <c r="K113" s="247"/>
      <c r="L113" s="252"/>
      <c r="M113" s="253"/>
      <c r="N113" s="254"/>
      <c r="O113" s="254"/>
      <c r="P113" s="254"/>
      <c r="Q113" s="254"/>
      <c r="R113" s="254"/>
      <c r="S113" s="254"/>
      <c r="T113" s="255"/>
      <c r="U113" s="14"/>
      <c r="V113" s="14"/>
      <c r="W113" s="14"/>
      <c r="X113" s="14"/>
      <c r="Y113" s="14"/>
      <c r="Z113" s="14"/>
      <c r="AA113" s="14"/>
      <c r="AB113" s="14"/>
      <c r="AC113" s="14"/>
      <c r="AD113" s="14"/>
      <c r="AE113" s="14"/>
      <c r="AT113" s="256" t="s">
        <v>183</v>
      </c>
      <c r="AU113" s="256" t="s">
        <v>82</v>
      </c>
      <c r="AV113" s="14" t="s">
        <v>84</v>
      </c>
      <c r="AW113" s="14" t="s">
        <v>37</v>
      </c>
      <c r="AX113" s="14" t="s">
        <v>75</v>
      </c>
      <c r="AY113" s="256" t="s">
        <v>170</v>
      </c>
    </row>
    <row r="114" s="14" customFormat="1">
      <c r="A114" s="14"/>
      <c r="B114" s="246"/>
      <c r="C114" s="247"/>
      <c r="D114" s="229" t="s">
        <v>183</v>
      </c>
      <c r="E114" s="248" t="s">
        <v>19</v>
      </c>
      <c r="F114" s="249" t="s">
        <v>6584</v>
      </c>
      <c r="G114" s="247"/>
      <c r="H114" s="250">
        <v>0.59399999999999997</v>
      </c>
      <c r="I114" s="251"/>
      <c r="J114" s="247"/>
      <c r="K114" s="247"/>
      <c r="L114" s="252"/>
      <c r="M114" s="253"/>
      <c r="N114" s="254"/>
      <c r="O114" s="254"/>
      <c r="P114" s="254"/>
      <c r="Q114" s="254"/>
      <c r="R114" s="254"/>
      <c r="S114" s="254"/>
      <c r="T114" s="255"/>
      <c r="U114" s="14"/>
      <c r="V114" s="14"/>
      <c r="W114" s="14"/>
      <c r="X114" s="14"/>
      <c r="Y114" s="14"/>
      <c r="Z114" s="14"/>
      <c r="AA114" s="14"/>
      <c r="AB114" s="14"/>
      <c r="AC114" s="14"/>
      <c r="AD114" s="14"/>
      <c r="AE114" s="14"/>
      <c r="AT114" s="256" t="s">
        <v>183</v>
      </c>
      <c r="AU114" s="256" t="s">
        <v>82</v>
      </c>
      <c r="AV114" s="14" t="s">
        <v>84</v>
      </c>
      <c r="AW114" s="14" t="s">
        <v>37</v>
      </c>
      <c r="AX114" s="14" t="s">
        <v>75</v>
      </c>
      <c r="AY114" s="256" t="s">
        <v>170</v>
      </c>
    </row>
    <row r="115" s="15" customFormat="1">
      <c r="A115" s="15"/>
      <c r="B115" s="257"/>
      <c r="C115" s="258"/>
      <c r="D115" s="229" t="s">
        <v>183</v>
      </c>
      <c r="E115" s="259" t="s">
        <v>19</v>
      </c>
      <c r="F115" s="260" t="s">
        <v>186</v>
      </c>
      <c r="G115" s="258"/>
      <c r="H115" s="261">
        <v>80.799000000000007</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183</v>
      </c>
      <c r="AU115" s="267" t="s">
        <v>82</v>
      </c>
      <c r="AV115" s="15" t="s">
        <v>177</v>
      </c>
      <c r="AW115" s="15" t="s">
        <v>37</v>
      </c>
      <c r="AX115" s="15" t="s">
        <v>82</v>
      </c>
      <c r="AY115" s="267" t="s">
        <v>170</v>
      </c>
    </row>
    <row r="116" s="2" customFormat="1" ht="21.75" customHeight="1">
      <c r="A116" s="41"/>
      <c r="B116" s="42"/>
      <c r="C116" s="216" t="s">
        <v>95</v>
      </c>
      <c r="D116" s="216" t="s">
        <v>172</v>
      </c>
      <c r="E116" s="217" t="s">
        <v>6585</v>
      </c>
      <c r="F116" s="218" t="s">
        <v>6586</v>
      </c>
      <c r="G116" s="219" t="s">
        <v>175</v>
      </c>
      <c r="H116" s="220">
        <v>80.799000000000007</v>
      </c>
      <c r="I116" s="221"/>
      <c r="J116" s="222">
        <f>ROUND(I116*H116,2)</f>
        <v>0</v>
      </c>
      <c r="K116" s="218" t="s">
        <v>176</v>
      </c>
      <c r="L116" s="47"/>
      <c r="M116" s="223" t="s">
        <v>19</v>
      </c>
      <c r="N116" s="224"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177</v>
      </c>
      <c r="AT116" s="227" t="s">
        <v>172</v>
      </c>
      <c r="AU116" s="227" t="s">
        <v>82</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6587</v>
      </c>
    </row>
    <row r="117" s="2" customFormat="1">
      <c r="A117" s="41"/>
      <c r="B117" s="42"/>
      <c r="C117" s="43"/>
      <c r="D117" s="229" t="s">
        <v>179</v>
      </c>
      <c r="E117" s="43"/>
      <c r="F117" s="230" t="s">
        <v>6588</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82</v>
      </c>
    </row>
    <row r="118" s="2" customFormat="1">
      <c r="A118" s="41"/>
      <c r="B118" s="42"/>
      <c r="C118" s="43"/>
      <c r="D118" s="234" t="s">
        <v>181</v>
      </c>
      <c r="E118" s="43"/>
      <c r="F118" s="235" t="s">
        <v>6589</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181</v>
      </c>
      <c r="AU118" s="20" t="s">
        <v>82</v>
      </c>
    </row>
    <row r="119" s="2" customFormat="1" ht="16.5" customHeight="1">
      <c r="A119" s="41"/>
      <c r="B119" s="42"/>
      <c r="C119" s="216" t="s">
        <v>177</v>
      </c>
      <c r="D119" s="216" t="s">
        <v>172</v>
      </c>
      <c r="E119" s="217" t="s">
        <v>977</v>
      </c>
      <c r="F119" s="218" t="s">
        <v>978</v>
      </c>
      <c r="G119" s="219" t="s">
        <v>256</v>
      </c>
      <c r="H119" s="220">
        <v>2.1080000000000001</v>
      </c>
      <c r="I119" s="221"/>
      <c r="J119" s="222">
        <f>ROUND(I119*H119,2)</f>
        <v>0</v>
      </c>
      <c r="K119" s="218" t="s">
        <v>176</v>
      </c>
      <c r="L119" s="47"/>
      <c r="M119" s="223" t="s">
        <v>19</v>
      </c>
      <c r="N119" s="224" t="s">
        <v>46</v>
      </c>
      <c r="O119" s="87"/>
      <c r="P119" s="225">
        <f>O119*H119</f>
        <v>0</v>
      </c>
      <c r="Q119" s="225">
        <v>1.10907</v>
      </c>
      <c r="R119" s="225">
        <f>Q119*H119</f>
        <v>2.33791956</v>
      </c>
      <c r="S119" s="225">
        <v>0</v>
      </c>
      <c r="T119" s="226">
        <f>S119*H119</f>
        <v>0</v>
      </c>
      <c r="U119" s="41"/>
      <c r="V119" s="41"/>
      <c r="W119" s="41"/>
      <c r="X119" s="41"/>
      <c r="Y119" s="41"/>
      <c r="Z119" s="41"/>
      <c r="AA119" s="41"/>
      <c r="AB119" s="41"/>
      <c r="AC119" s="41"/>
      <c r="AD119" s="41"/>
      <c r="AE119" s="41"/>
      <c r="AR119" s="227" t="s">
        <v>177</v>
      </c>
      <c r="AT119" s="227" t="s">
        <v>172</v>
      </c>
      <c r="AU119" s="227" t="s">
        <v>82</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6590</v>
      </c>
    </row>
    <row r="120" s="2" customFormat="1">
      <c r="A120" s="41"/>
      <c r="B120" s="42"/>
      <c r="C120" s="43"/>
      <c r="D120" s="229" t="s">
        <v>179</v>
      </c>
      <c r="E120" s="43"/>
      <c r="F120" s="230" t="s">
        <v>980</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179</v>
      </c>
      <c r="AU120" s="20" t="s">
        <v>82</v>
      </c>
    </row>
    <row r="121" s="2" customFormat="1">
      <c r="A121" s="41"/>
      <c r="B121" s="42"/>
      <c r="C121" s="43"/>
      <c r="D121" s="234" t="s">
        <v>181</v>
      </c>
      <c r="E121" s="43"/>
      <c r="F121" s="235" t="s">
        <v>981</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181</v>
      </c>
      <c r="AU121" s="20" t="s">
        <v>82</v>
      </c>
    </row>
    <row r="122" s="13" customFormat="1">
      <c r="A122" s="13"/>
      <c r="B122" s="236"/>
      <c r="C122" s="237"/>
      <c r="D122" s="229" t="s">
        <v>183</v>
      </c>
      <c r="E122" s="238" t="s">
        <v>19</v>
      </c>
      <c r="F122" s="239" t="s">
        <v>6591</v>
      </c>
      <c r="G122" s="237"/>
      <c r="H122" s="238" t="s">
        <v>19</v>
      </c>
      <c r="I122" s="240"/>
      <c r="J122" s="237"/>
      <c r="K122" s="237"/>
      <c r="L122" s="241"/>
      <c r="M122" s="242"/>
      <c r="N122" s="243"/>
      <c r="O122" s="243"/>
      <c r="P122" s="243"/>
      <c r="Q122" s="243"/>
      <c r="R122" s="243"/>
      <c r="S122" s="243"/>
      <c r="T122" s="244"/>
      <c r="U122" s="13"/>
      <c r="V122" s="13"/>
      <c r="W122" s="13"/>
      <c r="X122" s="13"/>
      <c r="Y122" s="13"/>
      <c r="Z122" s="13"/>
      <c r="AA122" s="13"/>
      <c r="AB122" s="13"/>
      <c r="AC122" s="13"/>
      <c r="AD122" s="13"/>
      <c r="AE122" s="13"/>
      <c r="AT122" s="245" t="s">
        <v>183</v>
      </c>
      <c r="AU122" s="245" t="s">
        <v>82</v>
      </c>
      <c r="AV122" s="13" t="s">
        <v>82</v>
      </c>
      <c r="AW122" s="13" t="s">
        <v>37</v>
      </c>
      <c r="AX122" s="13" t="s">
        <v>75</v>
      </c>
      <c r="AY122" s="245" t="s">
        <v>170</v>
      </c>
    </row>
    <row r="123" s="14" customFormat="1">
      <c r="A123" s="14"/>
      <c r="B123" s="246"/>
      <c r="C123" s="247"/>
      <c r="D123" s="229" t="s">
        <v>183</v>
      </c>
      <c r="E123" s="248" t="s">
        <v>19</v>
      </c>
      <c r="F123" s="249" t="s">
        <v>6592</v>
      </c>
      <c r="G123" s="247"/>
      <c r="H123" s="250">
        <v>2.1080000000000001</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183</v>
      </c>
      <c r="AU123" s="256" t="s">
        <v>82</v>
      </c>
      <c r="AV123" s="14" t="s">
        <v>84</v>
      </c>
      <c r="AW123" s="14" t="s">
        <v>37</v>
      </c>
      <c r="AX123" s="14" t="s">
        <v>82</v>
      </c>
      <c r="AY123" s="256" t="s">
        <v>170</v>
      </c>
    </row>
    <row r="124" s="12" customFormat="1" ht="25.92" customHeight="1">
      <c r="A124" s="12"/>
      <c r="B124" s="200"/>
      <c r="C124" s="201"/>
      <c r="D124" s="202" t="s">
        <v>74</v>
      </c>
      <c r="E124" s="203" t="s">
        <v>168</v>
      </c>
      <c r="F124" s="203" t="s">
        <v>169</v>
      </c>
      <c r="G124" s="201"/>
      <c r="H124" s="201"/>
      <c r="I124" s="204"/>
      <c r="J124" s="205">
        <f>BK124</f>
        <v>0</v>
      </c>
      <c r="K124" s="201"/>
      <c r="L124" s="206"/>
      <c r="M124" s="207"/>
      <c r="N124" s="208"/>
      <c r="O124" s="208"/>
      <c r="P124" s="209">
        <f>P125+P264+P278+P293+P434+P454</f>
        <v>0</v>
      </c>
      <c r="Q124" s="208"/>
      <c r="R124" s="209">
        <f>R125+R264+R278+R293+R434+R454</f>
        <v>45.614257459999997</v>
      </c>
      <c r="S124" s="208"/>
      <c r="T124" s="210">
        <f>T125+T264+T278+T293+T434+T454</f>
        <v>0</v>
      </c>
      <c r="U124" s="12"/>
      <c r="V124" s="12"/>
      <c r="W124" s="12"/>
      <c r="X124" s="12"/>
      <c r="Y124" s="12"/>
      <c r="Z124" s="12"/>
      <c r="AA124" s="12"/>
      <c r="AB124" s="12"/>
      <c r="AC124" s="12"/>
      <c r="AD124" s="12"/>
      <c r="AE124" s="12"/>
      <c r="AR124" s="211" t="s">
        <v>82</v>
      </c>
      <c r="AT124" s="212" t="s">
        <v>74</v>
      </c>
      <c r="AU124" s="212" t="s">
        <v>75</v>
      </c>
      <c r="AY124" s="211" t="s">
        <v>170</v>
      </c>
      <c r="BK124" s="213">
        <f>BK125+BK264+BK278+BK293+BK434+BK454</f>
        <v>0</v>
      </c>
    </row>
    <row r="125" s="12" customFormat="1" ht="22.8" customHeight="1">
      <c r="A125" s="12"/>
      <c r="B125" s="200"/>
      <c r="C125" s="201"/>
      <c r="D125" s="202" t="s">
        <v>74</v>
      </c>
      <c r="E125" s="214" t="s">
        <v>82</v>
      </c>
      <c r="F125" s="214" t="s">
        <v>171</v>
      </c>
      <c r="G125" s="201"/>
      <c r="H125" s="201"/>
      <c r="I125" s="204"/>
      <c r="J125" s="215">
        <f>BK125</f>
        <v>0</v>
      </c>
      <c r="K125" s="201"/>
      <c r="L125" s="206"/>
      <c r="M125" s="207"/>
      <c r="N125" s="208"/>
      <c r="O125" s="208"/>
      <c r="P125" s="209">
        <f>SUM(P126:P263)</f>
        <v>0</v>
      </c>
      <c r="Q125" s="208"/>
      <c r="R125" s="209">
        <f>SUM(R126:R263)</f>
        <v>35.465626</v>
      </c>
      <c r="S125" s="208"/>
      <c r="T125" s="210">
        <f>SUM(T126:T263)</f>
        <v>0</v>
      </c>
      <c r="U125" s="12"/>
      <c r="V125" s="12"/>
      <c r="W125" s="12"/>
      <c r="X125" s="12"/>
      <c r="Y125" s="12"/>
      <c r="Z125" s="12"/>
      <c r="AA125" s="12"/>
      <c r="AB125" s="12"/>
      <c r="AC125" s="12"/>
      <c r="AD125" s="12"/>
      <c r="AE125" s="12"/>
      <c r="AR125" s="211" t="s">
        <v>82</v>
      </c>
      <c r="AT125" s="212" t="s">
        <v>74</v>
      </c>
      <c r="AU125" s="212" t="s">
        <v>82</v>
      </c>
      <c r="AY125" s="211" t="s">
        <v>170</v>
      </c>
      <c r="BK125" s="213">
        <f>SUM(BK126:BK263)</f>
        <v>0</v>
      </c>
    </row>
    <row r="126" s="2" customFormat="1" ht="21.75" customHeight="1">
      <c r="A126" s="41"/>
      <c r="B126" s="42"/>
      <c r="C126" s="216" t="s">
        <v>209</v>
      </c>
      <c r="D126" s="216" t="s">
        <v>172</v>
      </c>
      <c r="E126" s="217" t="s">
        <v>5617</v>
      </c>
      <c r="F126" s="218" t="s">
        <v>5618</v>
      </c>
      <c r="G126" s="219" t="s">
        <v>219</v>
      </c>
      <c r="H126" s="220">
        <v>8.3499999999999996</v>
      </c>
      <c r="I126" s="221"/>
      <c r="J126" s="222">
        <f>ROUND(I126*H126,2)</f>
        <v>0</v>
      </c>
      <c r="K126" s="218" t="s">
        <v>176</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6593</v>
      </c>
    </row>
    <row r="127" s="2" customFormat="1">
      <c r="A127" s="41"/>
      <c r="B127" s="42"/>
      <c r="C127" s="43"/>
      <c r="D127" s="229" t="s">
        <v>179</v>
      </c>
      <c r="E127" s="43"/>
      <c r="F127" s="230" t="s">
        <v>5620</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84</v>
      </c>
    </row>
    <row r="128" s="2" customFormat="1">
      <c r="A128" s="41"/>
      <c r="B128" s="42"/>
      <c r="C128" s="43"/>
      <c r="D128" s="234" t="s">
        <v>181</v>
      </c>
      <c r="E128" s="43"/>
      <c r="F128" s="235" t="s">
        <v>5621</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181</v>
      </c>
      <c r="AU128" s="20" t="s">
        <v>84</v>
      </c>
    </row>
    <row r="129" s="2" customFormat="1">
      <c r="A129" s="41"/>
      <c r="B129" s="42"/>
      <c r="C129" s="43"/>
      <c r="D129" s="229" t="s">
        <v>231</v>
      </c>
      <c r="E129" s="43"/>
      <c r="F129" s="268" t="s">
        <v>6594</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231</v>
      </c>
      <c r="AU129" s="20" t="s">
        <v>84</v>
      </c>
    </row>
    <row r="130" s="14" customFormat="1">
      <c r="A130" s="14"/>
      <c r="B130" s="246"/>
      <c r="C130" s="247"/>
      <c r="D130" s="229" t="s">
        <v>183</v>
      </c>
      <c r="E130" s="248" t="s">
        <v>19</v>
      </c>
      <c r="F130" s="249" t="s">
        <v>6016</v>
      </c>
      <c r="G130" s="247"/>
      <c r="H130" s="250">
        <v>28</v>
      </c>
      <c r="I130" s="251"/>
      <c r="J130" s="247"/>
      <c r="K130" s="247"/>
      <c r="L130" s="252"/>
      <c r="M130" s="253"/>
      <c r="N130" s="254"/>
      <c r="O130" s="254"/>
      <c r="P130" s="254"/>
      <c r="Q130" s="254"/>
      <c r="R130" s="254"/>
      <c r="S130" s="254"/>
      <c r="T130" s="255"/>
      <c r="U130" s="14"/>
      <c r="V130" s="14"/>
      <c r="W130" s="14"/>
      <c r="X130" s="14"/>
      <c r="Y130" s="14"/>
      <c r="Z130" s="14"/>
      <c r="AA130" s="14"/>
      <c r="AB130" s="14"/>
      <c r="AC130" s="14"/>
      <c r="AD130" s="14"/>
      <c r="AE130" s="14"/>
      <c r="AT130" s="256" t="s">
        <v>183</v>
      </c>
      <c r="AU130" s="256" t="s">
        <v>84</v>
      </c>
      <c r="AV130" s="14" t="s">
        <v>84</v>
      </c>
      <c r="AW130" s="14" t="s">
        <v>37</v>
      </c>
      <c r="AX130" s="14" t="s">
        <v>75</v>
      </c>
      <c r="AY130" s="256" t="s">
        <v>170</v>
      </c>
    </row>
    <row r="131" s="14" customFormat="1">
      <c r="A131" s="14"/>
      <c r="B131" s="246"/>
      <c r="C131" s="247"/>
      <c r="D131" s="229" t="s">
        <v>183</v>
      </c>
      <c r="E131" s="248" t="s">
        <v>19</v>
      </c>
      <c r="F131" s="249" t="s">
        <v>6595</v>
      </c>
      <c r="G131" s="247"/>
      <c r="H131" s="250">
        <v>55.5</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183</v>
      </c>
      <c r="AU131" s="256" t="s">
        <v>84</v>
      </c>
      <c r="AV131" s="14" t="s">
        <v>84</v>
      </c>
      <c r="AW131" s="14" t="s">
        <v>37</v>
      </c>
      <c r="AX131" s="14" t="s">
        <v>75</v>
      </c>
      <c r="AY131" s="256" t="s">
        <v>170</v>
      </c>
    </row>
    <row r="132" s="15" customFormat="1">
      <c r="A132" s="15"/>
      <c r="B132" s="257"/>
      <c r="C132" s="258"/>
      <c r="D132" s="229" t="s">
        <v>183</v>
      </c>
      <c r="E132" s="259" t="s">
        <v>19</v>
      </c>
      <c r="F132" s="260" t="s">
        <v>186</v>
      </c>
      <c r="G132" s="258"/>
      <c r="H132" s="261">
        <v>83.5</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183</v>
      </c>
      <c r="AU132" s="267" t="s">
        <v>84</v>
      </c>
      <c r="AV132" s="15" t="s">
        <v>177</v>
      </c>
      <c r="AW132" s="15" t="s">
        <v>37</v>
      </c>
      <c r="AX132" s="15" t="s">
        <v>82</v>
      </c>
      <c r="AY132" s="267" t="s">
        <v>170</v>
      </c>
    </row>
    <row r="133" s="14" customFormat="1">
      <c r="A133" s="14"/>
      <c r="B133" s="246"/>
      <c r="C133" s="247"/>
      <c r="D133" s="229" t="s">
        <v>183</v>
      </c>
      <c r="E133" s="247"/>
      <c r="F133" s="249" t="s">
        <v>6596</v>
      </c>
      <c r="G133" s="247"/>
      <c r="H133" s="250">
        <v>8.3499999999999996</v>
      </c>
      <c r="I133" s="251"/>
      <c r="J133" s="247"/>
      <c r="K133" s="247"/>
      <c r="L133" s="252"/>
      <c r="M133" s="253"/>
      <c r="N133" s="254"/>
      <c r="O133" s="254"/>
      <c r="P133" s="254"/>
      <c r="Q133" s="254"/>
      <c r="R133" s="254"/>
      <c r="S133" s="254"/>
      <c r="T133" s="255"/>
      <c r="U133" s="14"/>
      <c r="V133" s="14"/>
      <c r="W133" s="14"/>
      <c r="X133" s="14"/>
      <c r="Y133" s="14"/>
      <c r="Z133" s="14"/>
      <c r="AA133" s="14"/>
      <c r="AB133" s="14"/>
      <c r="AC133" s="14"/>
      <c r="AD133" s="14"/>
      <c r="AE133" s="14"/>
      <c r="AT133" s="256" t="s">
        <v>183</v>
      </c>
      <c r="AU133" s="256" t="s">
        <v>84</v>
      </c>
      <c r="AV133" s="14" t="s">
        <v>84</v>
      </c>
      <c r="AW133" s="14" t="s">
        <v>4</v>
      </c>
      <c r="AX133" s="14" t="s">
        <v>82</v>
      </c>
      <c r="AY133" s="256" t="s">
        <v>170</v>
      </c>
    </row>
    <row r="134" s="2" customFormat="1" ht="21.75" customHeight="1">
      <c r="A134" s="41"/>
      <c r="B134" s="42"/>
      <c r="C134" s="216" t="s">
        <v>216</v>
      </c>
      <c r="D134" s="216" t="s">
        <v>172</v>
      </c>
      <c r="E134" s="217" t="s">
        <v>6018</v>
      </c>
      <c r="F134" s="218" t="s">
        <v>6019</v>
      </c>
      <c r="G134" s="219" t="s">
        <v>219</v>
      </c>
      <c r="H134" s="220">
        <v>25.199999999999999</v>
      </c>
      <c r="I134" s="221"/>
      <c r="J134" s="222">
        <f>ROUND(I134*H134,2)</f>
        <v>0</v>
      </c>
      <c r="K134" s="218" t="s">
        <v>176</v>
      </c>
      <c r="L134" s="47"/>
      <c r="M134" s="223" t="s">
        <v>19</v>
      </c>
      <c r="N134" s="224"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177</v>
      </c>
      <c r="AT134" s="227" t="s">
        <v>172</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6597</v>
      </c>
    </row>
    <row r="135" s="2" customFormat="1">
      <c r="A135" s="41"/>
      <c r="B135" s="42"/>
      <c r="C135" s="43"/>
      <c r="D135" s="229" t="s">
        <v>179</v>
      </c>
      <c r="E135" s="43"/>
      <c r="F135" s="230" t="s">
        <v>6021</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179</v>
      </c>
      <c r="AU135" s="20" t="s">
        <v>84</v>
      </c>
    </row>
    <row r="136" s="2" customFormat="1">
      <c r="A136" s="41"/>
      <c r="B136" s="42"/>
      <c r="C136" s="43"/>
      <c r="D136" s="234" t="s">
        <v>181</v>
      </c>
      <c r="E136" s="43"/>
      <c r="F136" s="235" t="s">
        <v>6022</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181</v>
      </c>
      <c r="AU136" s="20" t="s">
        <v>84</v>
      </c>
    </row>
    <row r="137" s="2" customFormat="1">
      <c r="A137" s="41"/>
      <c r="B137" s="42"/>
      <c r="C137" s="43"/>
      <c r="D137" s="229" t="s">
        <v>231</v>
      </c>
      <c r="E137" s="43"/>
      <c r="F137" s="268" t="s">
        <v>6598</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231</v>
      </c>
      <c r="AU137" s="20" t="s">
        <v>84</v>
      </c>
    </row>
    <row r="138" s="13" customFormat="1">
      <c r="A138" s="13"/>
      <c r="B138" s="236"/>
      <c r="C138" s="237"/>
      <c r="D138" s="229" t="s">
        <v>183</v>
      </c>
      <c r="E138" s="238" t="s">
        <v>19</v>
      </c>
      <c r="F138" s="239" t="s">
        <v>5632</v>
      </c>
      <c r="G138" s="237"/>
      <c r="H138" s="238" t="s">
        <v>19</v>
      </c>
      <c r="I138" s="240"/>
      <c r="J138" s="237"/>
      <c r="K138" s="237"/>
      <c r="L138" s="241"/>
      <c r="M138" s="242"/>
      <c r="N138" s="243"/>
      <c r="O138" s="243"/>
      <c r="P138" s="243"/>
      <c r="Q138" s="243"/>
      <c r="R138" s="243"/>
      <c r="S138" s="243"/>
      <c r="T138" s="244"/>
      <c r="U138" s="13"/>
      <c r="V138" s="13"/>
      <c r="W138" s="13"/>
      <c r="X138" s="13"/>
      <c r="Y138" s="13"/>
      <c r="Z138" s="13"/>
      <c r="AA138" s="13"/>
      <c r="AB138" s="13"/>
      <c r="AC138" s="13"/>
      <c r="AD138" s="13"/>
      <c r="AE138" s="13"/>
      <c r="AT138" s="245" t="s">
        <v>183</v>
      </c>
      <c r="AU138" s="245" t="s">
        <v>84</v>
      </c>
      <c r="AV138" s="13" t="s">
        <v>82</v>
      </c>
      <c r="AW138" s="13" t="s">
        <v>37</v>
      </c>
      <c r="AX138" s="13" t="s">
        <v>75</v>
      </c>
      <c r="AY138" s="245" t="s">
        <v>170</v>
      </c>
    </row>
    <row r="139" s="13" customFormat="1">
      <c r="A139" s="13"/>
      <c r="B139" s="236"/>
      <c r="C139" s="237"/>
      <c r="D139" s="229" t="s">
        <v>183</v>
      </c>
      <c r="E139" s="238" t="s">
        <v>19</v>
      </c>
      <c r="F139" s="239" t="s">
        <v>6599</v>
      </c>
      <c r="G139" s="237"/>
      <c r="H139" s="238" t="s">
        <v>19</v>
      </c>
      <c r="I139" s="240"/>
      <c r="J139" s="237"/>
      <c r="K139" s="237"/>
      <c r="L139" s="241"/>
      <c r="M139" s="242"/>
      <c r="N139" s="243"/>
      <c r="O139" s="243"/>
      <c r="P139" s="243"/>
      <c r="Q139" s="243"/>
      <c r="R139" s="243"/>
      <c r="S139" s="243"/>
      <c r="T139" s="244"/>
      <c r="U139" s="13"/>
      <c r="V139" s="13"/>
      <c r="W139" s="13"/>
      <c r="X139" s="13"/>
      <c r="Y139" s="13"/>
      <c r="Z139" s="13"/>
      <c r="AA139" s="13"/>
      <c r="AB139" s="13"/>
      <c r="AC139" s="13"/>
      <c r="AD139" s="13"/>
      <c r="AE139" s="13"/>
      <c r="AT139" s="245" t="s">
        <v>183</v>
      </c>
      <c r="AU139" s="245" t="s">
        <v>84</v>
      </c>
      <c r="AV139" s="13" t="s">
        <v>82</v>
      </c>
      <c r="AW139" s="13" t="s">
        <v>37</v>
      </c>
      <c r="AX139" s="13" t="s">
        <v>75</v>
      </c>
      <c r="AY139" s="245" t="s">
        <v>170</v>
      </c>
    </row>
    <row r="140" s="14" customFormat="1">
      <c r="A140" s="14"/>
      <c r="B140" s="246"/>
      <c r="C140" s="247"/>
      <c r="D140" s="229" t="s">
        <v>183</v>
      </c>
      <c r="E140" s="248" t="s">
        <v>19</v>
      </c>
      <c r="F140" s="249" t="s">
        <v>6600</v>
      </c>
      <c r="G140" s="247"/>
      <c r="H140" s="250">
        <v>5</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183</v>
      </c>
      <c r="AU140" s="256" t="s">
        <v>84</v>
      </c>
      <c r="AV140" s="14" t="s">
        <v>84</v>
      </c>
      <c r="AW140" s="14" t="s">
        <v>37</v>
      </c>
      <c r="AX140" s="14" t="s">
        <v>75</v>
      </c>
      <c r="AY140" s="256" t="s">
        <v>170</v>
      </c>
    </row>
    <row r="141" s="13" customFormat="1">
      <c r="A141" s="13"/>
      <c r="B141" s="236"/>
      <c r="C141" s="237"/>
      <c r="D141" s="229" t="s">
        <v>183</v>
      </c>
      <c r="E141" s="238" t="s">
        <v>19</v>
      </c>
      <c r="F141" s="239" t="s">
        <v>6601</v>
      </c>
      <c r="G141" s="237"/>
      <c r="H141" s="238" t="s">
        <v>19</v>
      </c>
      <c r="I141" s="240"/>
      <c r="J141" s="237"/>
      <c r="K141" s="237"/>
      <c r="L141" s="241"/>
      <c r="M141" s="242"/>
      <c r="N141" s="243"/>
      <c r="O141" s="243"/>
      <c r="P141" s="243"/>
      <c r="Q141" s="243"/>
      <c r="R141" s="243"/>
      <c r="S141" s="243"/>
      <c r="T141" s="244"/>
      <c r="U141" s="13"/>
      <c r="V141" s="13"/>
      <c r="W141" s="13"/>
      <c r="X141" s="13"/>
      <c r="Y141" s="13"/>
      <c r="Z141" s="13"/>
      <c r="AA141" s="13"/>
      <c r="AB141" s="13"/>
      <c r="AC141" s="13"/>
      <c r="AD141" s="13"/>
      <c r="AE141" s="13"/>
      <c r="AT141" s="245" t="s">
        <v>183</v>
      </c>
      <c r="AU141" s="245" t="s">
        <v>84</v>
      </c>
      <c r="AV141" s="13" t="s">
        <v>82</v>
      </c>
      <c r="AW141" s="13" t="s">
        <v>37</v>
      </c>
      <c r="AX141" s="13" t="s">
        <v>75</v>
      </c>
      <c r="AY141" s="245" t="s">
        <v>170</v>
      </c>
    </row>
    <row r="142" s="14" customFormat="1">
      <c r="A142" s="14"/>
      <c r="B142" s="246"/>
      <c r="C142" s="247"/>
      <c r="D142" s="229" t="s">
        <v>183</v>
      </c>
      <c r="E142" s="248" t="s">
        <v>19</v>
      </c>
      <c r="F142" s="249" t="s">
        <v>6602</v>
      </c>
      <c r="G142" s="247"/>
      <c r="H142" s="250">
        <v>6.2999999999999998</v>
      </c>
      <c r="I142" s="251"/>
      <c r="J142" s="247"/>
      <c r="K142" s="247"/>
      <c r="L142" s="252"/>
      <c r="M142" s="253"/>
      <c r="N142" s="254"/>
      <c r="O142" s="254"/>
      <c r="P142" s="254"/>
      <c r="Q142" s="254"/>
      <c r="R142" s="254"/>
      <c r="S142" s="254"/>
      <c r="T142" s="255"/>
      <c r="U142" s="14"/>
      <c r="V142" s="14"/>
      <c r="W142" s="14"/>
      <c r="X142" s="14"/>
      <c r="Y142" s="14"/>
      <c r="Z142" s="14"/>
      <c r="AA142" s="14"/>
      <c r="AB142" s="14"/>
      <c r="AC142" s="14"/>
      <c r="AD142" s="14"/>
      <c r="AE142" s="14"/>
      <c r="AT142" s="256" t="s">
        <v>183</v>
      </c>
      <c r="AU142" s="256" t="s">
        <v>84</v>
      </c>
      <c r="AV142" s="14" t="s">
        <v>84</v>
      </c>
      <c r="AW142" s="14" t="s">
        <v>37</v>
      </c>
      <c r="AX142" s="14" t="s">
        <v>75</v>
      </c>
      <c r="AY142" s="256" t="s">
        <v>170</v>
      </c>
    </row>
    <row r="143" s="13" customFormat="1">
      <c r="A143" s="13"/>
      <c r="B143" s="236"/>
      <c r="C143" s="237"/>
      <c r="D143" s="229" t="s">
        <v>183</v>
      </c>
      <c r="E143" s="238" t="s">
        <v>19</v>
      </c>
      <c r="F143" s="239" t="s">
        <v>6603</v>
      </c>
      <c r="G143" s="237"/>
      <c r="H143" s="238" t="s">
        <v>19</v>
      </c>
      <c r="I143" s="240"/>
      <c r="J143" s="237"/>
      <c r="K143" s="237"/>
      <c r="L143" s="241"/>
      <c r="M143" s="242"/>
      <c r="N143" s="243"/>
      <c r="O143" s="243"/>
      <c r="P143" s="243"/>
      <c r="Q143" s="243"/>
      <c r="R143" s="243"/>
      <c r="S143" s="243"/>
      <c r="T143" s="244"/>
      <c r="U143" s="13"/>
      <c r="V143" s="13"/>
      <c r="W143" s="13"/>
      <c r="X143" s="13"/>
      <c r="Y143" s="13"/>
      <c r="Z143" s="13"/>
      <c r="AA143" s="13"/>
      <c r="AB143" s="13"/>
      <c r="AC143" s="13"/>
      <c r="AD143" s="13"/>
      <c r="AE143" s="13"/>
      <c r="AT143" s="245" t="s">
        <v>183</v>
      </c>
      <c r="AU143" s="245" t="s">
        <v>84</v>
      </c>
      <c r="AV143" s="13" t="s">
        <v>82</v>
      </c>
      <c r="AW143" s="13" t="s">
        <v>37</v>
      </c>
      <c r="AX143" s="13" t="s">
        <v>75</v>
      </c>
      <c r="AY143" s="245" t="s">
        <v>170</v>
      </c>
    </row>
    <row r="144" s="14" customFormat="1">
      <c r="A144" s="14"/>
      <c r="B144" s="246"/>
      <c r="C144" s="247"/>
      <c r="D144" s="229" t="s">
        <v>183</v>
      </c>
      <c r="E144" s="248" t="s">
        <v>19</v>
      </c>
      <c r="F144" s="249" t="s">
        <v>6604</v>
      </c>
      <c r="G144" s="247"/>
      <c r="H144" s="250">
        <v>16.699999999999999</v>
      </c>
      <c r="I144" s="251"/>
      <c r="J144" s="247"/>
      <c r="K144" s="247"/>
      <c r="L144" s="252"/>
      <c r="M144" s="253"/>
      <c r="N144" s="254"/>
      <c r="O144" s="254"/>
      <c r="P144" s="254"/>
      <c r="Q144" s="254"/>
      <c r="R144" s="254"/>
      <c r="S144" s="254"/>
      <c r="T144" s="255"/>
      <c r="U144" s="14"/>
      <c r="V144" s="14"/>
      <c r="W144" s="14"/>
      <c r="X144" s="14"/>
      <c r="Y144" s="14"/>
      <c r="Z144" s="14"/>
      <c r="AA144" s="14"/>
      <c r="AB144" s="14"/>
      <c r="AC144" s="14"/>
      <c r="AD144" s="14"/>
      <c r="AE144" s="14"/>
      <c r="AT144" s="256" t="s">
        <v>183</v>
      </c>
      <c r="AU144" s="256" t="s">
        <v>84</v>
      </c>
      <c r="AV144" s="14" t="s">
        <v>84</v>
      </c>
      <c r="AW144" s="14" t="s">
        <v>37</v>
      </c>
      <c r="AX144" s="14" t="s">
        <v>75</v>
      </c>
      <c r="AY144" s="256" t="s">
        <v>170</v>
      </c>
    </row>
    <row r="145" s="16" customFormat="1">
      <c r="A145" s="16"/>
      <c r="B145" s="274"/>
      <c r="C145" s="275"/>
      <c r="D145" s="229" t="s">
        <v>183</v>
      </c>
      <c r="E145" s="276" t="s">
        <v>5567</v>
      </c>
      <c r="F145" s="277" t="s">
        <v>423</v>
      </c>
      <c r="G145" s="275"/>
      <c r="H145" s="278">
        <v>28</v>
      </c>
      <c r="I145" s="279"/>
      <c r="J145" s="275"/>
      <c r="K145" s="275"/>
      <c r="L145" s="280"/>
      <c r="M145" s="281"/>
      <c r="N145" s="282"/>
      <c r="O145" s="282"/>
      <c r="P145" s="282"/>
      <c r="Q145" s="282"/>
      <c r="R145" s="282"/>
      <c r="S145" s="282"/>
      <c r="T145" s="283"/>
      <c r="U145" s="16"/>
      <c r="V145" s="16"/>
      <c r="W145" s="16"/>
      <c r="X145" s="16"/>
      <c r="Y145" s="16"/>
      <c r="Z145" s="16"/>
      <c r="AA145" s="16"/>
      <c r="AB145" s="16"/>
      <c r="AC145" s="16"/>
      <c r="AD145" s="16"/>
      <c r="AE145" s="16"/>
      <c r="AT145" s="284" t="s">
        <v>183</v>
      </c>
      <c r="AU145" s="284" t="s">
        <v>84</v>
      </c>
      <c r="AV145" s="16" t="s">
        <v>95</v>
      </c>
      <c r="AW145" s="16" t="s">
        <v>37</v>
      </c>
      <c r="AX145" s="16" t="s">
        <v>75</v>
      </c>
      <c r="AY145" s="284" t="s">
        <v>170</v>
      </c>
    </row>
    <row r="146" s="14" customFormat="1">
      <c r="A146" s="14"/>
      <c r="B146" s="246"/>
      <c r="C146" s="247"/>
      <c r="D146" s="229" t="s">
        <v>183</v>
      </c>
      <c r="E146" s="248" t="s">
        <v>19</v>
      </c>
      <c r="F146" s="249" t="s">
        <v>5634</v>
      </c>
      <c r="G146" s="247"/>
      <c r="H146" s="250">
        <v>28</v>
      </c>
      <c r="I146" s="251"/>
      <c r="J146" s="247"/>
      <c r="K146" s="247"/>
      <c r="L146" s="252"/>
      <c r="M146" s="253"/>
      <c r="N146" s="254"/>
      <c r="O146" s="254"/>
      <c r="P146" s="254"/>
      <c r="Q146" s="254"/>
      <c r="R146" s="254"/>
      <c r="S146" s="254"/>
      <c r="T146" s="255"/>
      <c r="U146" s="14"/>
      <c r="V146" s="14"/>
      <c r="W146" s="14"/>
      <c r="X146" s="14"/>
      <c r="Y146" s="14"/>
      <c r="Z146" s="14"/>
      <c r="AA146" s="14"/>
      <c r="AB146" s="14"/>
      <c r="AC146" s="14"/>
      <c r="AD146" s="14"/>
      <c r="AE146" s="14"/>
      <c r="AT146" s="256" t="s">
        <v>183</v>
      </c>
      <c r="AU146" s="256" t="s">
        <v>84</v>
      </c>
      <c r="AV146" s="14" t="s">
        <v>84</v>
      </c>
      <c r="AW146" s="14" t="s">
        <v>37</v>
      </c>
      <c r="AX146" s="14" t="s">
        <v>82</v>
      </c>
      <c r="AY146" s="256" t="s">
        <v>170</v>
      </c>
    </row>
    <row r="147" s="14" customFormat="1">
      <c r="A147" s="14"/>
      <c r="B147" s="246"/>
      <c r="C147" s="247"/>
      <c r="D147" s="229" t="s">
        <v>183</v>
      </c>
      <c r="E147" s="247"/>
      <c r="F147" s="249" t="s">
        <v>6605</v>
      </c>
      <c r="G147" s="247"/>
      <c r="H147" s="250">
        <v>25.199999999999999</v>
      </c>
      <c r="I147" s="251"/>
      <c r="J147" s="247"/>
      <c r="K147" s="247"/>
      <c r="L147" s="252"/>
      <c r="M147" s="253"/>
      <c r="N147" s="254"/>
      <c r="O147" s="254"/>
      <c r="P147" s="254"/>
      <c r="Q147" s="254"/>
      <c r="R147" s="254"/>
      <c r="S147" s="254"/>
      <c r="T147" s="255"/>
      <c r="U147" s="14"/>
      <c r="V147" s="14"/>
      <c r="W147" s="14"/>
      <c r="X147" s="14"/>
      <c r="Y147" s="14"/>
      <c r="Z147" s="14"/>
      <c r="AA147" s="14"/>
      <c r="AB147" s="14"/>
      <c r="AC147" s="14"/>
      <c r="AD147" s="14"/>
      <c r="AE147" s="14"/>
      <c r="AT147" s="256" t="s">
        <v>183</v>
      </c>
      <c r="AU147" s="256" t="s">
        <v>84</v>
      </c>
      <c r="AV147" s="14" t="s">
        <v>84</v>
      </c>
      <c r="AW147" s="14" t="s">
        <v>4</v>
      </c>
      <c r="AX147" s="14" t="s">
        <v>82</v>
      </c>
      <c r="AY147" s="256" t="s">
        <v>170</v>
      </c>
    </row>
    <row r="148" s="2" customFormat="1" ht="21.75" customHeight="1">
      <c r="A148" s="41"/>
      <c r="B148" s="42"/>
      <c r="C148" s="216" t="s">
        <v>227</v>
      </c>
      <c r="D148" s="216" t="s">
        <v>172</v>
      </c>
      <c r="E148" s="217" t="s">
        <v>6606</v>
      </c>
      <c r="F148" s="218" t="s">
        <v>6607</v>
      </c>
      <c r="G148" s="219" t="s">
        <v>219</v>
      </c>
      <c r="H148" s="220">
        <v>49.950000000000003</v>
      </c>
      <c r="I148" s="221"/>
      <c r="J148" s="222">
        <f>ROUND(I148*H148,2)</f>
        <v>0</v>
      </c>
      <c r="K148" s="218" t="s">
        <v>176</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6608</v>
      </c>
    </row>
    <row r="149" s="2" customFormat="1">
      <c r="A149" s="41"/>
      <c r="B149" s="42"/>
      <c r="C149" s="43"/>
      <c r="D149" s="229" t="s">
        <v>179</v>
      </c>
      <c r="E149" s="43"/>
      <c r="F149" s="230" t="s">
        <v>6609</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179</v>
      </c>
      <c r="AU149" s="20" t="s">
        <v>84</v>
      </c>
    </row>
    <row r="150" s="2" customFormat="1">
      <c r="A150" s="41"/>
      <c r="B150" s="42"/>
      <c r="C150" s="43"/>
      <c r="D150" s="234" t="s">
        <v>181</v>
      </c>
      <c r="E150" s="43"/>
      <c r="F150" s="235" t="s">
        <v>6610</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181</v>
      </c>
      <c r="AU150" s="20" t="s">
        <v>84</v>
      </c>
    </row>
    <row r="151" s="2" customFormat="1">
      <c r="A151" s="41"/>
      <c r="B151" s="42"/>
      <c r="C151" s="43"/>
      <c r="D151" s="229" t="s">
        <v>231</v>
      </c>
      <c r="E151" s="43"/>
      <c r="F151" s="268" t="s">
        <v>6598</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231</v>
      </c>
      <c r="AU151" s="20" t="s">
        <v>84</v>
      </c>
    </row>
    <row r="152" s="13" customFormat="1">
      <c r="A152" s="13"/>
      <c r="B152" s="236"/>
      <c r="C152" s="237"/>
      <c r="D152" s="229" t="s">
        <v>183</v>
      </c>
      <c r="E152" s="238" t="s">
        <v>19</v>
      </c>
      <c r="F152" s="239" t="s">
        <v>5632</v>
      </c>
      <c r="G152" s="237"/>
      <c r="H152" s="238" t="s">
        <v>19</v>
      </c>
      <c r="I152" s="240"/>
      <c r="J152" s="237"/>
      <c r="K152" s="237"/>
      <c r="L152" s="241"/>
      <c r="M152" s="242"/>
      <c r="N152" s="243"/>
      <c r="O152" s="243"/>
      <c r="P152" s="243"/>
      <c r="Q152" s="243"/>
      <c r="R152" s="243"/>
      <c r="S152" s="243"/>
      <c r="T152" s="244"/>
      <c r="U152" s="13"/>
      <c r="V152" s="13"/>
      <c r="W152" s="13"/>
      <c r="X152" s="13"/>
      <c r="Y152" s="13"/>
      <c r="Z152" s="13"/>
      <c r="AA152" s="13"/>
      <c r="AB152" s="13"/>
      <c r="AC152" s="13"/>
      <c r="AD152" s="13"/>
      <c r="AE152" s="13"/>
      <c r="AT152" s="245" t="s">
        <v>183</v>
      </c>
      <c r="AU152" s="245" t="s">
        <v>84</v>
      </c>
      <c r="AV152" s="13" t="s">
        <v>82</v>
      </c>
      <c r="AW152" s="13" t="s">
        <v>37</v>
      </c>
      <c r="AX152" s="13" t="s">
        <v>75</v>
      </c>
      <c r="AY152" s="245" t="s">
        <v>170</v>
      </c>
    </row>
    <row r="153" s="13" customFormat="1">
      <c r="A153" s="13"/>
      <c r="B153" s="236"/>
      <c r="C153" s="237"/>
      <c r="D153" s="229" t="s">
        <v>183</v>
      </c>
      <c r="E153" s="238" t="s">
        <v>19</v>
      </c>
      <c r="F153" s="239" t="s">
        <v>6603</v>
      </c>
      <c r="G153" s="237"/>
      <c r="H153" s="238" t="s">
        <v>19</v>
      </c>
      <c r="I153" s="240"/>
      <c r="J153" s="237"/>
      <c r="K153" s="237"/>
      <c r="L153" s="241"/>
      <c r="M153" s="242"/>
      <c r="N153" s="243"/>
      <c r="O153" s="243"/>
      <c r="P153" s="243"/>
      <c r="Q153" s="243"/>
      <c r="R153" s="243"/>
      <c r="S153" s="243"/>
      <c r="T153" s="244"/>
      <c r="U153" s="13"/>
      <c r="V153" s="13"/>
      <c r="W153" s="13"/>
      <c r="X153" s="13"/>
      <c r="Y153" s="13"/>
      <c r="Z153" s="13"/>
      <c r="AA153" s="13"/>
      <c r="AB153" s="13"/>
      <c r="AC153" s="13"/>
      <c r="AD153" s="13"/>
      <c r="AE153" s="13"/>
      <c r="AT153" s="245" t="s">
        <v>183</v>
      </c>
      <c r="AU153" s="245" t="s">
        <v>84</v>
      </c>
      <c r="AV153" s="13" t="s">
        <v>82</v>
      </c>
      <c r="AW153" s="13" t="s">
        <v>37</v>
      </c>
      <c r="AX153" s="13" t="s">
        <v>75</v>
      </c>
      <c r="AY153" s="245" t="s">
        <v>170</v>
      </c>
    </row>
    <row r="154" s="14" customFormat="1">
      <c r="A154" s="14"/>
      <c r="B154" s="246"/>
      <c r="C154" s="247"/>
      <c r="D154" s="229" t="s">
        <v>183</v>
      </c>
      <c r="E154" s="248" t="s">
        <v>19</v>
      </c>
      <c r="F154" s="249" t="s">
        <v>6611</v>
      </c>
      <c r="G154" s="247"/>
      <c r="H154" s="250">
        <v>55.5</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183</v>
      </c>
      <c r="AU154" s="256" t="s">
        <v>84</v>
      </c>
      <c r="AV154" s="14" t="s">
        <v>84</v>
      </c>
      <c r="AW154" s="14" t="s">
        <v>37</v>
      </c>
      <c r="AX154" s="14" t="s">
        <v>75</v>
      </c>
      <c r="AY154" s="256" t="s">
        <v>170</v>
      </c>
    </row>
    <row r="155" s="16" customFormat="1">
      <c r="A155" s="16"/>
      <c r="B155" s="274"/>
      <c r="C155" s="275"/>
      <c r="D155" s="229" t="s">
        <v>183</v>
      </c>
      <c r="E155" s="276" t="s">
        <v>5570</v>
      </c>
      <c r="F155" s="277" t="s">
        <v>423</v>
      </c>
      <c r="G155" s="275"/>
      <c r="H155" s="278">
        <v>55.5</v>
      </c>
      <c r="I155" s="279"/>
      <c r="J155" s="275"/>
      <c r="K155" s="275"/>
      <c r="L155" s="280"/>
      <c r="M155" s="281"/>
      <c r="N155" s="282"/>
      <c r="O155" s="282"/>
      <c r="P155" s="282"/>
      <c r="Q155" s="282"/>
      <c r="R155" s="282"/>
      <c r="S155" s="282"/>
      <c r="T155" s="283"/>
      <c r="U155" s="16"/>
      <c r="V155" s="16"/>
      <c r="W155" s="16"/>
      <c r="X155" s="16"/>
      <c r="Y155" s="16"/>
      <c r="Z155" s="16"/>
      <c r="AA155" s="16"/>
      <c r="AB155" s="16"/>
      <c r="AC155" s="16"/>
      <c r="AD155" s="16"/>
      <c r="AE155" s="16"/>
      <c r="AT155" s="284" t="s">
        <v>183</v>
      </c>
      <c r="AU155" s="284" t="s">
        <v>84</v>
      </c>
      <c r="AV155" s="16" t="s">
        <v>95</v>
      </c>
      <c r="AW155" s="16" t="s">
        <v>37</v>
      </c>
      <c r="AX155" s="16" t="s">
        <v>75</v>
      </c>
      <c r="AY155" s="284" t="s">
        <v>170</v>
      </c>
    </row>
    <row r="156" s="14" customFormat="1">
      <c r="A156" s="14"/>
      <c r="B156" s="246"/>
      <c r="C156" s="247"/>
      <c r="D156" s="229" t="s">
        <v>183</v>
      </c>
      <c r="E156" s="248" t="s">
        <v>19</v>
      </c>
      <c r="F156" s="249" t="s">
        <v>5642</v>
      </c>
      <c r="G156" s="247"/>
      <c r="H156" s="250">
        <v>55.5</v>
      </c>
      <c r="I156" s="251"/>
      <c r="J156" s="247"/>
      <c r="K156" s="247"/>
      <c r="L156" s="252"/>
      <c r="M156" s="253"/>
      <c r="N156" s="254"/>
      <c r="O156" s="254"/>
      <c r="P156" s="254"/>
      <c r="Q156" s="254"/>
      <c r="R156" s="254"/>
      <c r="S156" s="254"/>
      <c r="T156" s="255"/>
      <c r="U156" s="14"/>
      <c r="V156" s="14"/>
      <c r="W156" s="14"/>
      <c r="X156" s="14"/>
      <c r="Y156" s="14"/>
      <c r="Z156" s="14"/>
      <c r="AA156" s="14"/>
      <c r="AB156" s="14"/>
      <c r="AC156" s="14"/>
      <c r="AD156" s="14"/>
      <c r="AE156" s="14"/>
      <c r="AT156" s="256" t="s">
        <v>183</v>
      </c>
      <c r="AU156" s="256" t="s">
        <v>84</v>
      </c>
      <c r="AV156" s="14" t="s">
        <v>84</v>
      </c>
      <c r="AW156" s="14" t="s">
        <v>37</v>
      </c>
      <c r="AX156" s="14" t="s">
        <v>82</v>
      </c>
      <c r="AY156" s="256" t="s">
        <v>170</v>
      </c>
    </row>
    <row r="157" s="14" customFormat="1">
      <c r="A157" s="14"/>
      <c r="B157" s="246"/>
      <c r="C157" s="247"/>
      <c r="D157" s="229" t="s">
        <v>183</v>
      </c>
      <c r="E157" s="247"/>
      <c r="F157" s="249" t="s">
        <v>6612</v>
      </c>
      <c r="G157" s="247"/>
      <c r="H157" s="250">
        <v>49.950000000000003</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183</v>
      </c>
      <c r="AU157" s="256" t="s">
        <v>84</v>
      </c>
      <c r="AV157" s="14" t="s">
        <v>84</v>
      </c>
      <c r="AW157" s="14" t="s">
        <v>4</v>
      </c>
      <c r="AX157" s="14" t="s">
        <v>82</v>
      </c>
      <c r="AY157" s="256" t="s">
        <v>170</v>
      </c>
    </row>
    <row r="158" s="2" customFormat="1" ht="21.75" customHeight="1">
      <c r="A158" s="41"/>
      <c r="B158" s="42"/>
      <c r="C158" s="216" t="s">
        <v>234</v>
      </c>
      <c r="D158" s="216" t="s">
        <v>172</v>
      </c>
      <c r="E158" s="217" t="s">
        <v>5644</v>
      </c>
      <c r="F158" s="218" t="s">
        <v>5645</v>
      </c>
      <c r="G158" s="219" t="s">
        <v>219</v>
      </c>
      <c r="H158" s="220">
        <v>1.6399999999999999</v>
      </c>
      <c r="I158" s="221"/>
      <c r="J158" s="222">
        <f>ROUND(I158*H158,2)</f>
        <v>0</v>
      </c>
      <c r="K158" s="218" t="s">
        <v>176</v>
      </c>
      <c r="L158" s="47"/>
      <c r="M158" s="223" t="s">
        <v>19</v>
      </c>
      <c r="N158" s="224"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177</v>
      </c>
      <c r="AT158" s="227" t="s">
        <v>172</v>
      </c>
      <c r="AU158" s="227" t="s">
        <v>84</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6613</v>
      </c>
    </row>
    <row r="159" s="2" customFormat="1">
      <c r="A159" s="41"/>
      <c r="B159" s="42"/>
      <c r="C159" s="43"/>
      <c r="D159" s="229" t="s">
        <v>179</v>
      </c>
      <c r="E159" s="43"/>
      <c r="F159" s="230" t="s">
        <v>5647</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179</v>
      </c>
      <c r="AU159" s="20" t="s">
        <v>84</v>
      </c>
    </row>
    <row r="160" s="2" customFormat="1">
      <c r="A160" s="41"/>
      <c r="B160" s="42"/>
      <c r="C160" s="43"/>
      <c r="D160" s="234" t="s">
        <v>181</v>
      </c>
      <c r="E160" s="43"/>
      <c r="F160" s="235" t="s">
        <v>5648</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181</v>
      </c>
      <c r="AU160" s="20" t="s">
        <v>84</v>
      </c>
    </row>
    <row r="161" s="2" customFormat="1">
      <c r="A161" s="41"/>
      <c r="B161" s="42"/>
      <c r="C161" s="43"/>
      <c r="D161" s="229" t="s">
        <v>231</v>
      </c>
      <c r="E161" s="43"/>
      <c r="F161" s="268" t="s">
        <v>6594</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84</v>
      </c>
    </row>
    <row r="162" s="14" customFormat="1">
      <c r="A162" s="14"/>
      <c r="B162" s="246"/>
      <c r="C162" s="247"/>
      <c r="D162" s="229" t="s">
        <v>183</v>
      </c>
      <c r="E162" s="248" t="s">
        <v>19</v>
      </c>
      <c r="F162" s="249" t="s">
        <v>5649</v>
      </c>
      <c r="G162" s="247"/>
      <c r="H162" s="250">
        <v>16.399999999999999</v>
      </c>
      <c r="I162" s="251"/>
      <c r="J162" s="247"/>
      <c r="K162" s="247"/>
      <c r="L162" s="252"/>
      <c r="M162" s="253"/>
      <c r="N162" s="254"/>
      <c r="O162" s="254"/>
      <c r="P162" s="254"/>
      <c r="Q162" s="254"/>
      <c r="R162" s="254"/>
      <c r="S162" s="254"/>
      <c r="T162" s="255"/>
      <c r="U162" s="14"/>
      <c r="V162" s="14"/>
      <c r="W162" s="14"/>
      <c r="X162" s="14"/>
      <c r="Y162" s="14"/>
      <c r="Z162" s="14"/>
      <c r="AA162" s="14"/>
      <c r="AB162" s="14"/>
      <c r="AC162" s="14"/>
      <c r="AD162" s="14"/>
      <c r="AE162" s="14"/>
      <c r="AT162" s="256" t="s">
        <v>183</v>
      </c>
      <c r="AU162" s="256" t="s">
        <v>84</v>
      </c>
      <c r="AV162" s="14" t="s">
        <v>84</v>
      </c>
      <c r="AW162" s="14" t="s">
        <v>37</v>
      </c>
      <c r="AX162" s="14" t="s">
        <v>75</v>
      </c>
      <c r="AY162" s="256" t="s">
        <v>170</v>
      </c>
    </row>
    <row r="163" s="14" customFormat="1">
      <c r="A163" s="14"/>
      <c r="B163" s="246"/>
      <c r="C163" s="247"/>
      <c r="D163" s="229" t="s">
        <v>183</v>
      </c>
      <c r="E163" s="248" t="s">
        <v>19</v>
      </c>
      <c r="F163" s="249" t="s">
        <v>6614</v>
      </c>
      <c r="G163" s="247"/>
      <c r="H163" s="250">
        <v>0</v>
      </c>
      <c r="I163" s="251"/>
      <c r="J163" s="247"/>
      <c r="K163" s="247"/>
      <c r="L163" s="252"/>
      <c r="M163" s="253"/>
      <c r="N163" s="254"/>
      <c r="O163" s="254"/>
      <c r="P163" s="254"/>
      <c r="Q163" s="254"/>
      <c r="R163" s="254"/>
      <c r="S163" s="254"/>
      <c r="T163" s="255"/>
      <c r="U163" s="14"/>
      <c r="V163" s="14"/>
      <c r="W163" s="14"/>
      <c r="X163" s="14"/>
      <c r="Y163" s="14"/>
      <c r="Z163" s="14"/>
      <c r="AA163" s="14"/>
      <c r="AB163" s="14"/>
      <c r="AC163" s="14"/>
      <c r="AD163" s="14"/>
      <c r="AE163" s="14"/>
      <c r="AT163" s="256" t="s">
        <v>183</v>
      </c>
      <c r="AU163" s="256" t="s">
        <v>84</v>
      </c>
      <c r="AV163" s="14" t="s">
        <v>84</v>
      </c>
      <c r="AW163" s="14" t="s">
        <v>37</v>
      </c>
      <c r="AX163" s="14" t="s">
        <v>75</v>
      </c>
      <c r="AY163" s="256" t="s">
        <v>170</v>
      </c>
    </row>
    <row r="164" s="15" customFormat="1">
      <c r="A164" s="15"/>
      <c r="B164" s="257"/>
      <c r="C164" s="258"/>
      <c r="D164" s="229" t="s">
        <v>183</v>
      </c>
      <c r="E164" s="259" t="s">
        <v>19</v>
      </c>
      <c r="F164" s="260" t="s">
        <v>186</v>
      </c>
      <c r="G164" s="258"/>
      <c r="H164" s="261">
        <v>16.399999999999999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183</v>
      </c>
      <c r="AU164" s="267" t="s">
        <v>84</v>
      </c>
      <c r="AV164" s="15" t="s">
        <v>177</v>
      </c>
      <c r="AW164" s="15" t="s">
        <v>37</v>
      </c>
      <c r="AX164" s="15" t="s">
        <v>82</v>
      </c>
      <c r="AY164" s="267" t="s">
        <v>170</v>
      </c>
    </row>
    <row r="165" s="14" customFormat="1">
      <c r="A165" s="14"/>
      <c r="B165" s="246"/>
      <c r="C165" s="247"/>
      <c r="D165" s="229" t="s">
        <v>183</v>
      </c>
      <c r="E165" s="247"/>
      <c r="F165" s="249" t="s">
        <v>6615</v>
      </c>
      <c r="G165" s="247"/>
      <c r="H165" s="250">
        <v>1.6399999999999999</v>
      </c>
      <c r="I165" s="251"/>
      <c r="J165" s="247"/>
      <c r="K165" s="247"/>
      <c r="L165" s="252"/>
      <c r="M165" s="253"/>
      <c r="N165" s="254"/>
      <c r="O165" s="254"/>
      <c r="P165" s="254"/>
      <c r="Q165" s="254"/>
      <c r="R165" s="254"/>
      <c r="S165" s="254"/>
      <c r="T165" s="255"/>
      <c r="U165" s="14"/>
      <c r="V165" s="14"/>
      <c r="W165" s="14"/>
      <c r="X165" s="14"/>
      <c r="Y165" s="14"/>
      <c r="Z165" s="14"/>
      <c r="AA165" s="14"/>
      <c r="AB165" s="14"/>
      <c r="AC165" s="14"/>
      <c r="AD165" s="14"/>
      <c r="AE165" s="14"/>
      <c r="AT165" s="256" t="s">
        <v>183</v>
      </c>
      <c r="AU165" s="256" t="s">
        <v>84</v>
      </c>
      <c r="AV165" s="14" t="s">
        <v>84</v>
      </c>
      <c r="AW165" s="14" t="s">
        <v>4</v>
      </c>
      <c r="AX165" s="14" t="s">
        <v>82</v>
      </c>
      <c r="AY165" s="256" t="s">
        <v>170</v>
      </c>
    </row>
    <row r="166" s="2" customFormat="1" ht="16.5" customHeight="1">
      <c r="A166" s="41"/>
      <c r="B166" s="42"/>
      <c r="C166" s="216" t="s">
        <v>244</v>
      </c>
      <c r="D166" s="216" t="s">
        <v>172</v>
      </c>
      <c r="E166" s="217" t="s">
        <v>5651</v>
      </c>
      <c r="F166" s="218" t="s">
        <v>5652</v>
      </c>
      <c r="G166" s="219" t="s">
        <v>219</v>
      </c>
      <c r="H166" s="220">
        <v>14.76</v>
      </c>
      <c r="I166" s="221"/>
      <c r="J166" s="222">
        <f>ROUND(I166*H166,2)</f>
        <v>0</v>
      </c>
      <c r="K166" s="218" t="s">
        <v>176</v>
      </c>
      <c r="L166" s="47"/>
      <c r="M166" s="223" t="s">
        <v>19</v>
      </c>
      <c r="N166" s="22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177</v>
      </c>
      <c r="AT166" s="227" t="s">
        <v>172</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6616</v>
      </c>
    </row>
    <row r="167" s="2" customFormat="1">
      <c r="A167" s="41"/>
      <c r="B167" s="42"/>
      <c r="C167" s="43"/>
      <c r="D167" s="229" t="s">
        <v>179</v>
      </c>
      <c r="E167" s="43"/>
      <c r="F167" s="230" t="s">
        <v>5654</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179</v>
      </c>
      <c r="AU167" s="20" t="s">
        <v>84</v>
      </c>
    </row>
    <row r="168" s="2" customFormat="1">
      <c r="A168" s="41"/>
      <c r="B168" s="42"/>
      <c r="C168" s="43"/>
      <c r="D168" s="234" t="s">
        <v>181</v>
      </c>
      <c r="E168" s="43"/>
      <c r="F168" s="235" t="s">
        <v>5655</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181</v>
      </c>
      <c r="AU168" s="20" t="s">
        <v>84</v>
      </c>
    </row>
    <row r="169" s="2" customFormat="1">
      <c r="A169" s="41"/>
      <c r="B169" s="42"/>
      <c r="C169" s="43"/>
      <c r="D169" s="229" t="s">
        <v>231</v>
      </c>
      <c r="E169" s="43"/>
      <c r="F169" s="268" t="s">
        <v>6598</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231</v>
      </c>
      <c r="AU169" s="20" t="s">
        <v>84</v>
      </c>
    </row>
    <row r="170" s="13" customFormat="1">
      <c r="A170" s="13"/>
      <c r="B170" s="236"/>
      <c r="C170" s="237"/>
      <c r="D170" s="229" t="s">
        <v>183</v>
      </c>
      <c r="E170" s="238" t="s">
        <v>19</v>
      </c>
      <c r="F170" s="239" t="s">
        <v>6603</v>
      </c>
      <c r="G170" s="237"/>
      <c r="H170" s="238" t="s">
        <v>19</v>
      </c>
      <c r="I170" s="240"/>
      <c r="J170" s="237"/>
      <c r="K170" s="237"/>
      <c r="L170" s="241"/>
      <c r="M170" s="242"/>
      <c r="N170" s="243"/>
      <c r="O170" s="243"/>
      <c r="P170" s="243"/>
      <c r="Q170" s="243"/>
      <c r="R170" s="243"/>
      <c r="S170" s="243"/>
      <c r="T170" s="244"/>
      <c r="U170" s="13"/>
      <c r="V170" s="13"/>
      <c r="W170" s="13"/>
      <c r="X170" s="13"/>
      <c r="Y170" s="13"/>
      <c r="Z170" s="13"/>
      <c r="AA170" s="13"/>
      <c r="AB170" s="13"/>
      <c r="AC170" s="13"/>
      <c r="AD170" s="13"/>
      <c r="AE170" s="13"/>
      <c r="AT170" s="245" t="s">
        <v>183</v>
      </c>
      <c r="AU170" s="245" t="s">
        <v>84</v>
      </c>
      <c r="AV170" s="13" t="s">
        <v>82</v>
      </c>
      <c r="AW170" s="13" t="s">
        <v>37</v>
      </c>
      <c r="AX170" s="13" t="s">
        <v>75</v>
      </c>
      <c r="AY170" s="245" t="s">
        <v>170</v>
      </c>
    </row>
    <row r="171" s="14" customFormat="1">
      <c r="A171" s="14"/>
      <c r="B171" s="246"/>
      <c r="C171" s="247"/>
      <c r="D171" s="229" t="s">
        <v>183</v>
      </c>
      <c r="E171" s="248" t="s">
        <v>19</v>
      </c>
      <c r="F171" s="249" t="s">
        <v>6617</v>
      </c>
      <c r="G171" s="247"/>
      <c r="H171" s="250">
        <v>16.399999999999999</v>
      </c>
      <c r="I171" s="251"/>
      <c r="J171" s="247"/>
      <c r="K171" s="247"/>
      <c r="L171" s="252"/>
      <c r="M171" s="253"/>
      <c r="N171" s="254"/>
      <c r="O171" s="254"/>
      <c r="P171" s="254"/>
      <c r="Q171" s="254"/>
      <c r="R171" s="254"/>
      <c r="S171" s="254"/>
      <c r="T171" s="255"/>
      <c r="U171" s="14"/>
      <c r="V171" s="14"/>
      <c r="W171" s="14"/>
      <c r="X171" s="14"/>
      <c r="Y171" s="14"/>
      <c r="Z171" s="14"/>
      <c r="AA171" s="14"/>
      <c r="AB171" s="14"/>
      <c r="AC171" s="14"/>
      <c r="AD171" s="14"/>
      <c r="AE171" s="14"/>
      <c r="AT171" s="256" t="s">
        <v>183</v>
      </c>
      <c r="AU171" s="256" t="s">
        <v>84</v>
      </c>
      <c r="AV171" s="14" t="s">
        <v>84</v>
      </c>
      <c r="AW171" s="14" t="s">
        <v>37</v>
      </c>
      <c r="AX171" s="14" t="s">
        <v>75</v>
      </c>
      <c r="AY171" s="256" t="s">
        <v>170</v>
      </c>
    </row>
    <row r="172" s="16" customFormat="1">
      <c r="A172" s="16"/>
      <c r="B172" s="274"/>
      <c r="C172" s="275"/>
      <c r="D172" s="229" t="s">
        <v>183</v>
      </c>
      <c r="E172" s="276" t="s">
        <v>5573</v>
      </c>
      <c r="F172" s="277" t="s">
        <v>423</v>
      </c>
      <c r="G172" s="275"/>
      <c r="H172" s="278">
        <v>16.399999999999999</v>
      </c>
      <c r="I172" s="279"/>
      <c r="J172" s="275"/>
      <c r="K172" s="275"/>
      <c r="L172" s="280"/>
      <c r="M172" s="281"/>
      <c r="N172" s="282"/>
      <c r="O172" s="282"/>
      <c r="P172" s="282"/>
      <c r="Q172" s="282"/>
      <c r="R172" s="282"/>
      <c r="S172" s="282"/>
      <c r="T172" s="283"/>
      <c r="U172" s="16"/>
      <c r="V172" s="16"/>
      <c r="W172" s="16"/>
      <c r="X172" s="16"/>
      <c r="Y172" s="16"/>
      <c r="Z172" s="16"/>
      <c r="AA172" s="16"/>
      <c r="AB172" s="16"/>
      <c r="AC172" s="16"/>
      <c r="AD172" s="16"/>
      <c r="AE172" s="16"/>
      <c r="AT172" s="284" t="s">
        <v>183</v>
      </c>
      <c r="AU172" s="284" t="s">
        <v>84</v>
      </c>
      <c r="AV172" s="16" t="s">
        <v>95</v>
      </c>
      <c r="AW172" s="16" t="s">
        <v>37</v>
      </c>
      <c r="AX172" s="16" t="s">
        <v>75</v>
      </c>
      <c r="AY172" s="284" t="s">
        <v>170</v>
      </c>
    </row>
    <row r="173" s="14" customFormat="1">
      <c r="A173" s="14"/>
      <c r="B173" s="246"/>
      <c r="C173" s="247"/>
      <c r="D173" s="229" t="s">
        <v>183</v>
      </c>
      <c r="E173" s="248" t="s">
        <v>19</v>
      </c>
      <c r="F173" s="249" t="s">
        <v>5659</v>
      </c>
      <c r="G173" s="247"/>
      <c r="H173" s="250">
        <v>16.399999999999999</v>
      </c>
      <c r="I173" s="251"/>
      <c r="J173" s="247"/>
      <c r="K173" s="247"/>
      <c r="L173" s="252"/>
      <c r="M173" s="253"/>
      <c r="N173" s="254"/>
      <c r="O173" s="254"/>
      <c r="P173" s="254"/>
      <c r="Q173" s="254"/>
      <c r="R173" s="254"/>
      <c r="S173" s="254"/>
      <c r="T173" s="255"/>
      <c r="U173" s="14"/>
      <c r="V173" s="14"/>
      <c r="W173" s="14"/>
      <c r="X173" s="14"/>
      <c r="Y173" s="14"/>
      <c r="Z173" s="14"/>
      <c r="AA173" s="14"/>
      <c r="AB173" s="14"/>
      <c r="AC173" s="14"/>
      <c r="AD173" s="14"/>
      <c r="AE173" s="14"/>
      <c r="AT173" s="256" t="s">
        <v>183</v>
      </c>
      <c r="AU173" s="256" t="s">
        <v>84</v>
      </c>
      <c r="AV173" s="14" t="s">
        <v>84</v>
      </c>
      <c r="AW173" s="14" t="s">
        <v>37</v>
      </c>
      <c r="AX173" s="14" t="s">
        <v>82</v>
      </c>
      <c r="AY173" s="256" t="s">
        <v>170</v>
      </c>
    </row>
    <row r="174" s="14" customFormat="1">
      <c r="A174" s="14"/>
      <c r="B174" s="246"/>
      <c r="C174" s="247"/>
      <c r="D174" s="229" t="s">
        <v>183</v>
      </c>
      <c r="E174" s="247"/>
      <c r="F174" s="249" t="s">
        <v>6618</v>
      </c>
      <c r="G174" s="247"/>
      <c r="H174" s="250">
        <v>14.76</v>
      </c>
      <c r="I174" s="251"/>
      <c r="J174" s="247"/>
      <c r="K174" s="247"/>
      <c r="L174" s="252"/>
      <c r="M174" s="253"/>
      <c r="N174" s="254"/>
      <c r="O174" s="254"/>
      <c r="P174" s="254"/>
      <c r="Q174" s="254"/>
      <c r="R174" s="254"/>
      <c r="S174" s="254"/>
      <c r="T174" s="255"/>
      <c r="U174" s="14"/>
      <c r="V174" s="14"/>
      <c r="W174" s="14"/>
      <c r="X174" s="14"/>
      <c r="Y174" s="14"/>
      <c r="Z174" s="14"/>
      <c r="AA174" s="14"/>
      <c r="AB174" s="14"/>
      <c r="AC174" s="14"/>
      <c r="AD174" s="14"/>
      <c r="AE174" s="14"/>
      <c r="AT174" s="256" t="s">
        <v>183</v>
      </c>
      <c r="AU174" s="256" t="s">
        <v>84</v>
      </c>
      <c r="AV174" s="14" t="s">
        <v>84</v>
      </c>
      <c r="AW174" s="14" t="s">
        <v>4</v>
      </c>
      <c r="AX174" s="14" t="s">
        <v>82</v>
      </c>
      <c r="AY174" s="256" t="s">
        <v>170</v>
      </c>
    </row>
    <row r="175" s="2" customFormat="1" ht="16.5" customHeight="1">
      <c r="A175" s="41"/>
      <c r="B175" s="42"/>
      <c r="C175" s="216" t="s">
        <v>253</v>
      </c>
      <c r="D175" s="216" t="s">
        <v>172</v>
      </c>
      <c r="E175" s="217" t="s">
        <v>6031</v>
      </c>
      <c r="F175" s="218" t="s">
        <v>6032</v>
      </c>
      <c r="G175" s="219" t="s">
        <v>175</v>
      </c>
      <c r="H175" s="220">
        <v>12.6</v>
      </c>
      <c r="I175" s="221"/>
      <c r="J175" s="222">
        <f>ROUND(I175*H175,2)</f>
        <v>0</v>
      </c>
      <c r="K175" s="218" t="s">
        <v>176</v>
      </c>
      <c r="L175" s="47"/>
      <c r="M175" s="223" t="s">
        <v>19</v>
      </c>
      <c r="N175" s="224" t="s">
        <v>46</v>
      </c>
      <c r="O175" s="87"/>
      <c r="P175" s="225">
        <f>O175*H175</f>
        <v>0</v>
      </c>
      <c r="Q175" s="225">
        <v>0.00058</v>
      </c>
      <c r="R175" s="225">
        <f>Q175*H175</f>
        <v>0.0073080000000000003</v>
      </c>
      <c r="S175" s="225">
        <v>0</v>
      </c>
      <c r="T175" s="226">
        <f>S175*H175</f>
        <v>0</v>
      </c>
      <c r="U175" s="41"/>
      <c r="V175" s="41"/>
      <c r="W175" s="41"/>
      <c r="X175" s="41"/>
      <c r="Y175" s="41"/>
      <c r="Z175" s="41"/>
      <c r="AA175" s="41"/>
      <c r="AB175" s="41"/>
      <c r="AC175" s="41"/>
      <c r="AD175" s="41"/>
      <c r="AE175" s="41"/>
      <c r="AR175" s="227" t="s">
        <v>177</v>
      </c>
      <c r="AT175" s="227" t="s">
        <v>172</v>
      </c>
      <c r="AU175" s="227" t="s">
        <v>84</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6619</v>
      </c>
    </row>
    <row r="176" s="2" customFormat="1">
      <c r="A176" s="41"/>
      <c r="B176" s="42"/>
      <c r="C176" s="43"/>
      <c r="D176" s="229" t="s">
        <v>179</v>
      </c>
      <c r="E176" s="43"/>
      <c r="F176" s="230" t="s">
        <v>6034</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84</v>
      </c>
    </row>
    <row r="177" s="2" customFormat="1">
      <c r="A177" s="41"/>
      <c r="B177" s="42"/>
      <c r="C177" s="43"/>
      <c r="D177" s="234" t="s">
        <v>181</v>
      </c>
      <c r="E177" s="43"/>
      <c r="F177" s="235" t="s">
        <v>6035</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181</v>
      </c>
      <c r="AU177" s="20" t="s">
        <v>84</v>
      </c>
    </row>
    <row r="178" s="13" customFormat="1">
      <c r="A178" s="13"/>
      <c r="B178" s="236"/>
      <c r="C178" s="237"/>
      <c r="D178" s="229" t="s">
        <v>183</v>
      </c>
      <c r="E178" s="238" t="s">
        <v>19</v>
      </c>
      <c r="F178" s="239" t="s">
        <v>6601</v>
      </c>
      <c r="G178" s="237"/>
      <c r="H178" s="238" t="s">
        <v>19</v>
      </c>
      <c r="I178" s="240"/>
      <c r="J178" s="237"/>
      <c r="K178" s="237"/>
      <c r="L178" s="241"/>
      <c r="M178" s="242"/>
      <c r="N178" s="243"/>
      <c r="O178" s="243"/>
      <c r="P178" s="243"/>
      <c r="Q178" s="243"/>
      <c r="R178" s="243"/>
      <c r="S178" s="243"/>
      <c r="T178" s="244"/>
      <c r="U178" s="13"/>
      <c r="V178" s="13"/>
      <c r="W178" s="13"/>
      <c r="X178" s="13"/>
      <c r="Y178" s="13"/>
      <c r="Z178" s="13"/>
      <c r="AA178" s="13"/>
      <c r="AB178" s="13"/>
      <c r="AC178" s="13"/>
      <c r="AD178" s="13"/>
      <c r="AE178" s="13"/>
      <c r="AT178" s="245" t="s">
        <v>183</v>
      </c>
      <c r="AU178" s="245" t="s">
        <v>84</v>
      </c>
      <c r="AV178" s="13" t="s">
        <v>82</v>
      </c>
      <c r="AW178" s="13" t="s">
        <v>37</v>
      </c>
      <c r="AX178" s="13" t="s">
        <v>75</v>
      </c>
      <c r="AY178" s="245" t="s">
        <v>170</v>
      </c>
    </row>
    <row r="179" s="14" customFormat="1">
      <c r="A179" s="14"/>
      <c r="B179" s="246"/>
      <c r="C179" s="247"/>
      <c r="D179" s="229" t="s">
        <v>183</v>
      </c>
      <c r="E179" s="248" t="s">
        <v>19</v>
      </c>
      <c r="F179" s="249" t="s">
        <v>6620</v>
      </c>
      <c r="G179" s="247"/>
      <c r="H179" s="250">
        <v>12.6</v>
      </c>
      <c r="I179" s="251"/>
      <c r="J179" s="247"/>
      <c r="K179" s="247"/>
      <c r="L179" s="252"/>
      <c r="M179" s="253"/>
      <c r="N179" s="254"/>
      <c r="O179" s="254"/>
      <c r="P179" s="254"/>
      <c r="Q179" s="254"/>
      <c r="R179" s="254"/>
      <c r="S179" s="254"/>
      <c r="T179" s="255"/>
      <c r="U179" s="14"/>
      <c r="V179" s="14"/>
      <c r="W179" s="14"/>
      <c r="X179" s="14"/>
      <c r="Y179" s="14"/>
      <c r="Z179" s="14"/>
      <c r="AA179" s="14"/>
      <c r="AB179" s="14"/>
      <c r="AC179" s="14"/>
      <c r="AD179" s="14"/>
      <c r="AE179" s="14"/>
      <c r="AT179" s="256" t="s">
        <v>183</v>
      </c>
      <c r="AU179" s="256" t="s">
        <v>84</v>
      </c>
      <c r="AV179" s="14" t="s">
        <v>84</v>
      </c>
      <c r="AW179" s="14" t="s">
        <v>37</v>
      </c>
      <c r="AX179" s="14" t="s">
        <v>75</v>
      </c>
      <c r="AY179" s="256" t="s">
        <v>170</v>
      </c>
    </row>
    <row r="180" s="15" customFormat="1">
      <c r="A180" s="15"/>
      <c r="B180" s="257"/>
      <c r="C180" s="258"/>
      <c r="D180" s="229" t="s">
        <v>183</v>
      </c>
      <c r="E180" s="259" t="s">
        <v>19</v>
      </c>
      <c r="F180" s="260" t="s">
        <v>186</v>
      </c>
      <c r="G180" s="258"/>
      <c r="H180" s="261">
        <v>12.6</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183</v>
      </c>
      <c r="AU180" s="267" t="s">
        <v>84</v>
      </c>
      <c r="AV180" s="15" t="s">
        <v>177</v>
      </c>
      <c r="AW180" s="15" t="s">
        <v>37</v>
      </c>
      <c r="AX180" s="15" t="s">
        <v>82</v>
      </c>
      <c r="AY180" s="267" t="s">
        <v>170</v>
      </c>
    </row>
    <row r="181" s="2" customFormat="1" ht="16.5" customHeight="1">
      <c r="A181" s="41"/>
      <c r="B181" s="42"/>
      <c r="C181" s="216" t="s">
        <v>263</v>
      </c>
      <c r="D181" s="216" t="s">
        <v>172</v>
      </c>
      <c r="E181" s="217" t="s">
        <v>6037</v>
      </c>
      <c r="F181" s="218" t="s">
        <v>6038</v>
      </c>
      <c r="G181" s="219" t="s">
        <v>175</v>
      </c>
      <c r="H181" s="220">
        <v>111</v>
      </c>
      <c r="I181" s="221"/>
      <c r="J181" s="222">
        <f>ROUND(I181*H181,2)</f>
        <v>0</v>
      </c>
      <c r="K181" s="218" t="s">
        <v>176</v>
      </c>
      <c r="L181" s="47"/>
      <c r="M181" s="223" t="s">
        <v>19</v>
      </c>
      <c r="N181" s="224" t="s">
        <v>46</v>
      </c>
      <c r="O181" s="87"/>
      <c r="P181" s="225">
        <f>O181*H181</f>
        <v>0</v>
      </c>
      <c r="Q181" s="225">
        <v>0.00062</v>
      </c>
      <c r="R181" s="225">
        <f>Q181*H181</f>
        <v>0.068820000000000006</v>
      </c>
      <c r="S181" s="225">
        <v>0</v>
      </c>
      <c r="T181" s="226">
        <f>S181*H181</f>
        <v>0</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6621</v>
      </c>
    </row>
    <row r="182" s="2" customFormat="1">
      <c r="A182" s="41"/>
      <c r="B182" s="42"/>
      <c r="C182" s="43"/>
      <c r="D182" s="229" t="s">
        <v>179</v>
      </c>
      <c r="E182" s="43"/>
      <c r="F182" s="230" t="s">
        <v>6040</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2" customFormat="1">
      <c r="A183" s="41"/>
      <c r="B183" s="42"/>
      <c r="C183" s="43"/>
      <c r="D183" s="234" t="s">
        <v>181</v>
      </c>
      <c r="E183" s="43"/>
      <c r="F183" s="235" t="s">
        <v>6041</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181</v>
      </c>
      <c r="AU183" s="20" t="s">
        <v>84</v>
      </c>
    </row>
    <row r="184" s="13" customFormat="1">
      <c r="A184" s="13"/>
      <c r="B184" s="236"/>
      <c r="C184" s="237"/>
      <c r="D184" s="229" t="s">
        <v>183</v>
      </c>
      <c r="E184" s="238" t="s">
        <v>19</v>
      </c>
      <c r="F184" s="239" t="s">
        <v>6603</v>
      </c>
      <c r="G184" s="237"/>
      <c r="H184" s="238" t="s">
        <v>19</v>
      </c>
      <c r="I184" s="240"/>
      <c r="J184" s="237"/>
      <c r="K184" s="237"/>
      <c r="L184" s="241"/>
      <c r="M184" s="242"/>
      <c r="N184" s="243"/>
      <c r="O184" s="243"/>
      <c r="P184" s="243"/>
      <c r="Q184" s="243"/>
      <c r="R184" s="243"/>
      <c r="S184" s="243"/>
      <c r="T184" s="244"/>
      <c r="U184" s="13"/>
      <c r="V184" s="13"/>
      <c r="W184" s="13"/>
      <c r="X184" s="13"/>
      <c r="Y184" s="13"/>
      <c r="Z184" s="13"/>
      <c r="AA184" s="13"/>
      <c r="AB184" s="13"/>
      <c r="AC184" s="13"/>
      <c r="AD184" s="13"/>
      <c r="AE184" s="13"/>
      <c r="AT184" s="245" t="s">
        <v>183</v>
      </c>
      <c r="AU184" s="245" t="s">
        <v>84</v>
      </c>
      <c r="AV184" s="13" t="s">
        <v>82</v>
      </c>
      <c r="AW184" s="13" t="s">
        <v>37</v>
      </c>
      <c r="AX184" s="13" t="s">
        <v>75</v>
      </c>
      <c r="AY184" s="245" t="s">
        <v>170</v>
      </c>
    </row>
    <row r="185" s="14" customFormat="1">
      <c r="A185" s="14"/>
      <c r="B185" s="246"/>
      <c r="C185" s="247"/>
      <c r="D185" s="229" t="s">
        <v>183</v>
      </c>
      <c r="E185" s="248" t="s">
        <v>19</v>
      </c>
      <c r="F185" s="249" t="s">
        <v>6622</v>
      </c>
      <c r="G185" s="247"/>
      <c r="H185" s="250">
        <v>111</v>
      </c>
      <c r="I185" s="251"/>
      <c r="J185" s="247"/>
      <c r="K185" s="247"/>
      <c r="L185" s="252"/>
      <c r="M185" s="253"/>
      <c r="N185" s="254"/>
      <c r="O185" s="254"/>
      <c r="P185" s="254"/>
      <c r="Q185" s="254"/>
      <c r="R185" s="254"/>
      <c r="S185" s="254"/>
      <c r="T185" s="255"/>
      <c r="U185" s="14"/>
      <c r="V185" s="14"/>
      <c r="W185" s="14"/>
      <c r="X185" s="14"/>
      <c r="Y185" s="14"/>
      <c r="Z185" s="14"/>
      <c r="AA185" s="14"/>
      <c r="AB185" s="14"/>
      <c r="AC185" s="14"/>
      <c r="AD185" s="14"/>
      <c r="AE185" s="14"/>
      <c r="AT185" s="256" t="s">
        <v>183</v>
      </c>
      <c r="AU185" s="256" t="s">
        <v>84</v>
      </c>
      <c r="AV185" s="14" t="s">
        <v>84</v>
      </c>
      <c r="AW185" s="14" t="s">
        <v>37</v>
      </c>
      <c r="AX185" s="14" t="s">
        <v>75</v>
      </c>
      <c r="AY185" s="256" t="s">
        <v>170</v>
      </c>
    </row>
    <row r="186" s="15" customFormat="1">
      <c r="A186" s="15"/>
      <c r="B186" s="257"/>
      <c r="C186" s="258"/>
      <c r="D186" s="229" t="s">
        <v>183</v>
      </c>
      <c r="E186" s="259" t="s">
        <v>19</v>
      </c>
      <c r="F186" s="260" t="s">
        <v>186</v>
      </c>
      <c r="G186" s="258"/>
      <c r="H186" s="261">
        <v>111</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183</v>
      </c>
      <c r="AU186" s="267" t="s">
        <v>84</v>
      </c>
      <c r="AV186" s="15" t="s">
        <v>177</v>
      </c>
      <c r="AW186" s="15" t="s">
        <v>37</v>
      </c>
      <c r="AX186" s="15" t="s">
        <v>82</v>
      </c>
      <c r="AY186" s="267" t="s">
        <v>170</v>
      </c>
    </row>
    <row r="187" s="2" customFormat="1" ht="16.5" customHeight="1">
      <c r="A187" s="41"/>
      <c r="B187" s="42"/>
      <c r="C187" s="216" t="s">
        <v>8</v>
      </c>
      <c r="D187" s="216" t="s">
        <v>172</v>
      </c>
      <c r="E187" s="217" t="s">
        <v>5668</v>
      </c>
      <c r="F187" s="218" t="s">
        <v>5669</v>
      </c>
      <c r="G187" s="219" t="s">
        <v>175</v>
      </c>
      <c r="H187" s="220">
        <v>24.600000000000001</v>
      </c>
      <c r="I187" s="221"/>
      <c r="J187" s="222">
        <f>ROUND(I187*H187,2)</f>
        <v>0</v>
      </c>
      <c r="K187" s="218" t="s">
        <v>176</v>
      </c>
      <c r="L187" s="47"/>
      <c r="M187" s="223" t="s">
        <v>19</v>
      </c>
      <c r="N187" s="224" t="s">
        <v>46</v>
      </c>
      <c r="O187" s="87"/>
      <c r="P187" s="225">
        <f>O187*H187</f>
        <v>0</v>
      </c>
      <c r="Q187" s="225">
        <v>0.00063000000000000003</v>
      </c>
      <c r="R187" s="225">
        <f>Q187*H187</f>
        <v>0.015498000000000001</v>
      </c>
      <c r="S187" s="225">
        <v>0</v>
      </c>
      <c r="T187" s="226">
        <f>S187*H187</f>
        <v>0</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6623</v>
      </c>
    </row>
    <row r="188" s="2" customFormat="1">
      <c r="A188" s="41"/>
      <c r="B188" s="42"/>
      <c r="C188" s="43"/>
      <c r="D188" s="229" t="s">
        <v>179</v>
      </c>
      <c r="E188" s="43"/>
      <c r="F188" s="230" t="s">
        <v>5671</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2" customFormat="1">
      <c r="A189" s="41"/>
      <c r="B189" s="42"/>
      <c r="C189" s="43"/>
      <c r="D189" s="234" t="s">
        <v>181</v>
      </c>
      <c r="E189" s="43"/>
      <c r="F189" s="235" t="s">
        <v>5672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181</v>
      </c>
      <c r="AU189" s="20" t="s">
        <v>84</v>
      </c>
    </row>
    <row r="190" s="13" customFormat="1">
      <c r="A190" s="13"/>
      <c r="B190" s="236"/>
      <c r="C190" s="237"/>
      <c r="D190" s="229" t="s">
        <v>183</v>
      </c>
      <c r="E190" s="238" t="s">
        <v>19</v>
      </c>
      <c r="F190" s="239" t="s">
        <v>6603</v>
      </c>
      <c r="G190" s="237"/>
      <c r="H190" s="238" t="s">
        <v>19</v>
      </c>
      <c r="I190" s="240"/>
      <c r="J190" s="237"/>
      <c r="K190" s="237"/>
      <c r="L190" s="241"/>
      <c r="M190" s="242"/>
      <c r="N190" s="243"/>
      <c r="O190" s="243"/>
      <c r="P190" s="243"/>
      <c r="Q190" s="243"/>
      <c r="R190" s="243"/>
      <c r="S190" s="243"/>
      <c r="T190" s="244"/>
      <c r="U190" s="13"/>
      <c r="V190" s="13"/>
      <c r="W190" s="13"/>
      <c r="X190" s="13"/>
      <c r="Y190" s="13"/>
      <c r="Z190" s="13"/>
      <c r="AA190" s="13"/>
      <c r="AB190" s="13"/>
      <c r="AC190" s="13"/>
      <c r="AD190" s="13"/>
      <c r="AE190" s="13"/>
      <c r="AT190" s="245" t="s">
        <v>183</v>
      </c>
      <c r="AU190" s="245" t="s">
        <v>84</v>
      </c>
      <c r="AV190" s="13" t="s">
        <v>82</v>
      </c>
      <c r="AW190" s="13" t="s">
        <v>37</v>
      </c>
      <c r="AX190" s="13" t="s">
        <v>75</v>
      </c>
      <c r="AY190" s="245" t="s">
        <v>170</v>
      </c>
    </row>
    <row r="191" s="14" customFormat="1">
      <c r="A191" s="14"/>
      <c r="B191" s="246"/>
      <c r="C191" s="247"/>
      <c r="D191" s="229" t="s">
        <v>183</v>
      </c>
      <c r="E191" s="248" t="s">
        <v>19</v>
      </c>
      <c r="F191" s="249" t="s">
        <v>6624</v>
      </c>
      <c r="G191" s="247"/>
      <c r="H191" s="250">
        <v>24.600000000000001</v>
      </c>
      <c r="I191" s="251"/>
      <c r="J191" s="247"/>
      <c r="K191" s="247"/>
      <c r="L191" s="252"/>
      <c r="M191" s="253"/>
      <c r="N191" s="254"/>
      <c r="O191" s="254"/>
      <c r="P191" s="254"/>
      <c r="Q191" s="254"/>
      <c r="R191" s="254"/>
      <c r="S191" s="254"/>
      <c r="T191" s="255"/>
      <c r="U191" s="14"/>
      <c r="V191" s="14"/>
      <c r="W191" s="14"/>
      <c r="X191" s="14"/>
      <c r="Y191" s="14"/>
      <c r="Z191" s="14"/>
      <c r="AA191" s="14"/>
      <c r="AB191" s="14"/>
      <c r="AC191" s="14"/>
      <c r="AD191" s="14"/>
      <c r="AE191" s="14"/>
      <c r="AT191" s="256" t="s">
        <v>183</v>
      </c>
      <c r="AU191" s="256" t="s">
        <v>84</v>
      </c>
      <c r="AV191" s="14" t="s">
        <v>84</v>
      </c>
      <c r="AW191" s="14" t="s">
        <v>37</v>
      </c>
      <c r="AX191" s="14" t="s">
        <v>75</v>
      </c>
      <c r="AY191" s="256" t="s">
        <v>170</v>
      </c>
    </row>
    <row r="192" s="15" customFormat="1">
      <c r="A192" s="15"/>
      <c r="B192" s="257"/>
      <c r="C192" s="258"/>
      <c r="D192" s="229" t="s">
        <v>183</v>
      </c>
      <c r="E192" s="259" t="s">
        <v>19</v>
      </c>
      <c r="F192" s="260" t="s">
        <v>186</v>
      </c>
      <c r="G192" s="258"/>
      <c r="H192" s="261">
        <v>24.600000000000001</v>
      </c>
      <c r="I192" s="262"/>
      <c r="J192" s="258"/>
      <c r="K192" s="258"/>
      <c r="L192" s="263"/>
      <c r="M192" s="264"/>
      <c r="N192" s="265"/>
      <c r="O192" s="265"/>
      <c r="P192" s="265"/>
      <c r="Q192" s="265"/>
      <c r="R192" s="265"/>
      <c r="S192" s="265"/>
      <c r="T192" s="266"/>
      <c r="U192" s="15"/>
      <c r="V192" s="15"/>
      <c r="W192" s="15"/>
      <c r="X192" s="15"/>
      <c r="Y192" s="15"/>
      <c r="Z192" s="15"/>
      <c r="AA192" s="15"/>
      <c r="AB192" s="15"/>
      <c r="AC192" s="15"/>
      <c r="AD192" s="15"/>
      <c r="AE192" s="15"/>
      <c r="AT192" s="267" t="s">
        <v>183</v>
      </c>
      <c r="AU192" s="267" t="s">
        <v>84</v>
      </c>
      <c r="AV192" s="15" t="s">
        <v>177</v>
      </c>
      <c r="AW192" s="15" t="s">
        <v>37</v>
      </c>
      <c r="AX192" s="15" t="s">
        <v>82</v>
      </c>
      <c r="AY192" s="267" t="s">
        <v>170</v>
      </c>
    </row>
    <row r="193" s="2" customFormat="1" ht="16.5" customHeight="1">
      <c r="A193" s="41"/>
      <c r="B193" s="42"/>
      <c r="C193" s="216" t="s">
        <v>271</v>
      </c>
      <c r="D193" s="216" t="s">
        <v>172</v>
      </c>
      <c r="E193" s="217" t="s">
        <v>6045</v>
      </c>
      <c r="F193" s="218" t="s">
        <v>6046</v>
      </c>
      <c r="G193" s="219" t="s">
        <v>175</v>
      </c>
      <c r="H193" s="220">
        <v>12.6</v>
      </c>
      <c r="I193" s="221"/>
      <c r="J193" s="222">
        <f>ROUND(I193*H193,2)</f>
        <v>0</v>
      </c>
      <c r="K193" s="218" t="s">
        <v>176</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6625</v>
      </c>
    </row>
    <row r="194" s="2" customFormat="1">
      <c r="A194" s="41"/>
      <c r="B194" s="42"/>
      <c r="C194" s="43"/>
      <c r="D194" s="229" t="s">
        <v>179</v>
      </c>
      <c r="E194" s="43"/>
      <c r="F194" s="230" t="s">
        <v>6048</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84</v>
      </c>
    </row>
    <row r="195" s="2" customFormat="1">
      <c r="A195" s="41"/>
      <c r="B195" s="42"/>
      <c r="C195" s="43"/>
      <c r="D195" s="234" t="s">
        <v>181</v>
      </c>
      <c r="E195" s="43"/>
      <c r="F195" s="235" t="s">
        <v>6049</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181</v>
      </c>
      <c r="AU195" s="20" t="s">
        <v>84</v>
      </c>
    </row>
    <row r="196" s="2" customFormat="1" ht="16.5" customHeight="1">
      <c r="A196" s="41"/>
      <c r="B196" s="42"/>
      <c r="C196" s="216" t="s">
        <v>276</v>
      </c>
      <c r="D196" s="216" t="s">
        <v>172</v>
      </c>
      <c r="E196" s="217" t="s">
        <v>6050</v>
      </c>
      <c r="F196" s="218" t="s">
        <v>6051</v>
      </c>
      <c r="G196" s="219" t="s">
        <v>175</v>
      </c>
      <c r="H196" s="220">
        <v>111</v>
      </c>
      <c r="I196" s="221"/>
      <c r="J196" s="222">
        <f>ROUND(I196*H196,2)</f>
        <v>0</v>
      </c>
      <c r="K196" s="218" t="s">
        <v>176</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6626</v>
      </c>
    </row>
    <row r="197" s="2" customFormat="1">
      <c r="A197" s="41"/>
      <c r="B197" s="42"/>
      <c r="C197" s="43"/>
      <c r="D197" s="229" t="s">
        <v>179</v>
      </c>
      <c r="E197" s="43"/>
      <c r="F197" s="230" t="s">
        <v>6053</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84</v>
      </c>
    </row>
    <row r="198" s="2" customFormat="1">
      <c r="A198" s="41"/>
      <c r="B198" s="42"/>
      <c r="C198" s="43"/>
      <c r="D198" s="234" t="s">
        <v>181</v>
      </c>
      <c r="E198" s="43"/>
      <c r="F198" s="235" t="s">
        <v>6054</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181</v>
      </c>
      <c r="AU198" s="20" t="s">
        <v>84</v>
      </c>
    </row>
    <row r="199" s="2" customFormat="1" ht="16.5" customHeight="1">
      <c r="A199" s="41"/>
      <c r="B199" s="42"/>
      <c r="C199" s="216" t="s">
        <v>283</v>
      </c>
      <c r="D199" s="216" t="s">
        <v>172</v>
      </c>
      <c r="E199" s="217" t="s">
        <v>5678</v>
      </c>
      <c r="F199" s="218" t="s">
        <v>5679</v>
      </c>
      <c r="G199" s="219" t="s">
        <v>175</v>
      </c>
      <c r="H199" s="220">
        <v>24.600000000000001</v>
      </c>
      <c r="I199" s="221"/>
      <c r="J199" s="222">
        <f>ROUND(I199*H199,2)</f>
        <v>0</v>
      </c>
      <c r="K199" s="218" t="s">
        <v>176</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84</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6627</v>
      </c>
    </row>
    <row r="200" s="2" customFormat="1">
      <c r="A200" s="41"/>
      <c r="B200" s="42"/>
      <c r="C200" s="43"/>
      <c r="D200" s="229" t="s">
        <v>179</v>
      </c>
      <c r="E200" s="43"/>
      <c r="F200" s="230" t="s">
        <v>5681</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179</v>
      </c>
      <c r="AU200" s="20" t="s">
        <v>84</v>
      </c>
    </row>
    <row r="201" s="2" customFormat="1">
      <c r="A201" s="41"/>
      <c r="B201" s="42"/>
      <c r="C201" s="43"/>
      <c r="D201" s="234" t="s">
        <v>181</v>
      </c>
      <c r="E201" s="43"/>
      <c r="F201" s="235" t="s">
        <v>5682</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181</v>
      </c>
      <c r="AU201" s="20" t="s">
        <v>84</v>
      </c>
    </row>
    <row r="202" s="2" customFormat="1" ht="16.5" customHeight="1">
      <c r="A202" s="41"/>
      <c r="B202" s="42"/>
      <c r="C202" s="216" t="s">
        <v>287</v>
      </c>
      <c r="D202" s="216" t="s">
        <v>172</v>
      </c>
      <c r="E202" s="217" t="s">
        <v>5683</v>
      </c>
      <c r="F202" s="218" t="s">
        <v>5684</v>
      </c>
      <c r="G202" s="219" t="s">
        <v>219</v>
      </c>
      <c r="H202" s="220">
        <v>33.100000000000001</v>
      </c>
      <c r="I202" s="221"/>
      <c r="J202" s="222">
        <f>ROUND(I202*H202,2)</f>
        <v>0</v>
      </c>
      <c r="K202" s="218" t="s">
        <v>176</v>
      </c>
      <c r="L202" s="47"/>
      <c r="M202" s="223" t="s">
        <v>19</v>
      </c>
      <c r="N202" s="224"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177</v>
      </c>
      <c r="AT202" s="227" t="s">
        <v>172</v>
      </c>
      <c r="AU202" s="227" t="s">
        <v>84</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6628</v>
      </c>
    </row>
    <row r="203" s="2" customFormat="1">
      <c r="A203" s="41"/>
      <c r="B203" s="42"/>
      <c r="C203" s="43"/>
      <c r="D203" s="229" t="s">
        <v>179</v>
      </c>
      <c r="E203" s="43"/>
      <c r="F203" s="230" t="s">
        <v>5686</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179</v>
      </c>
      <c r="AU203" s="20" t="s">
        <v>84</v>
      </c>
    </row>
    <row r="204" s="2" customFormat="1">
      <c r="A204" s="41"/>
      <c r="B204" s="42"/>
      <c r="C204" s="43"/>
      <c r="D204" s="234" t="s">
        <v>181</v>
      </c>
      <c r="E204" s="43"/>
      <c r="F204" s="235" t="s">
        <v>5687</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181</v>
      </c>
      <c r="AU204" s="20" t="s">
        <v>84</v>
      </c>
    </row>
    <row r="205" s="13" customFormat="1">
      <c r="A205" s="13"/>
      <c r="B205" s="236"/>
      <c r="C205" s="237"/>
      <c r="D205" s="229" t="s">
        <v>183</v>
      </c>
      <c r="E205" s="238" t="s">
        <v>19</v>
      </c>
      <c r="F205" s="239" t="s">
        <v>6603</v>
      </c>
      <c r="G205" s="237"/>
      <c r="H205" s="238" t="s">
        <v>19</v>
      </c>
      <c r="I205" s="240"/>
      <c r="J205" s="237"/>
      <c r="K205" s="237"/>
      <c r="L205" s="241"/>
      <c r="M205" s="242"/>
      <c r="N205" s="243"/>
      <c r="O205" s="243"/>
      <c r="P205" s="243"/>
      <c r="Q205" s="243"/>
      <c r="R205" s="243"/>
      <c r="S205" s="243"/>
      <c r="T205" s="244"/>
      <c r="U205" s="13"/>
      <c r="V205" s="13"/>
      <c r="W205" s="13"/>
      <c r="X205" s="13"/>
      <c r="Y205" s="13"/>
      <c r="Z205" s="13"/>
      <c r="AA205" s="13"/>
      <c r="AB205" s="13"/>
      <c r="AC205" s="13"/>
      <c r="AD205" s="13"/>
      <c r="AE205" s="13"/>
      <c r="AT205" s="245" t="s">
        <v>183</v>
      </c>
      <c r="AU205" s="245" t="s">
        <v>84</v>
      </c>
      <c r="AV205" s="13" t="s">
        <v>82</v>
      </c>
      <c r="AW205" s="13" t="s">
        <v>37</v>
      </c>
      <c r="AX205" s="13" t="s">
        <v>75</v>
      </c>
      <c r="AY205" s="245" t="s">
        <v>170</v>
      </c>
    </row>
    <row r="206" s="14" customFormat="1">
      <c r="A206" s="14"/>
      <c r="B206" s="246"/>
      <c r="C206" s="247"/>
      <c r="D206" s="229" t="s">
        <v>183</v>
      </c>
      <c r="E206" s="248" t="s">
        <v>19</v>
      </c>
      <c r="F206" s="249" t="s">
        <v>6617</v>
      </c>
      <c r="G206" s="247"/>
      <c r="H206" s="250">
        <v>16.399999999999999</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183</v>
      </c>
      <c r="AU206" s="256" t="s">
        <v>84</v>
      </c>
      <c r="AV206" s="14" t="s">
        <v>84</v>
      </c>
      <c r="AW206" s="14" t="s">
        <v>37</v>
      </c>
      <c r="AX206" s="14" t="s">
        <v>75</v>
      </c>
      <c r="AY206" s="256" t="s">
        <v>170</v>
      </c>
    </row>
    <row r="207" s="14" customFormat="1">
      <c r="A207" s="14"/>
      <c r="B207" s="246"/>
      <c r="C207" s="247"/>
      <c r="D207" s="229" t="s">
        <v>183</v>
      </c>
      <c r="E207" s="248" t="s">
        <v>19</v>
      </c>
      <c r="F207" s="249" t="s">
        <v>6604</v>
      </c>
      <c r="G207" s="247"/>
      <c r="H207" s="250">
        <v>16.699999999999999</v>
      </c>
      <c r="I207" s="251"/>
      <c r="J207" s="247"/>
      <c r="K207" s="247"/>
      <c r="L207" s="252"/>
      <c r="M207" s="253"/>
      <c r="N207" s="254"/>
      <c r="O207" s="254"/>
      <c r="P207" s="254"/>
      <c r="Q207" s="254"/>
      <c r="R207" s="254"/>
      <c r="S207" s="254"/>
      <c r="T207" s="255"/>
      <c r="U207" s="14"/>
      <c r="V207" s="14"/>
      <c r="W207" s="14"/>
      <c r="X207" s="14"/>
      <c r="Y207" s="14"/>
      <c r="Z207" s="14"/>
      <c r="AA207" s="14"/>
      <c r="AB207" s="14"/>
      <c r="AC207" s="14"/>
      <c r="AD207" s="14"/>
      <c r="AE207" s="14"/>
      <c r="AT207" s="256" t="s">
        <v>183</v>
      </c>
      <c r="AU207" s="256" t="s">
        <v>84</v>
      </c>
      <c r="AV207" s="14" t="s">
        <v>84</v>
      </c>
      <c r="AW207" s="14" t="s">
        <v>37</v>
      </c>
      <c r="AX207" s="14" t="s">
        <v>75</v>
      </c>
      <c r="AY207" s="256" t="s">
        <v>170</v>
      </c>
    </row>
    <row r="208" s="15" customFormat="1">
      <c r="A208" s="15"/>
      <c r="B208" s="257"/>
      <c r="C208" s="258"/>
      <c r="D208" s="229" t="s">
        <v>183</v>
      </c>
      <c r="E208" s="259" t="s">
        <v>19</v>
      </c>
      <c r="F208" s="260" t="s">
        <v>186</v>
      </c>
      <c r="G208" s="258"/>
      <c r="H208" s="261">
        <v>33.100000000000001</v>
      </c>
      <c r="I208" s="262"/>
      <c r="J208" s="258"/>
      <c r="K208" s="258"/>
      <c r="L208" s="263"/>
      <c r="M208" s="264"/>
      <c r="N208" s="265"/>
      <c r="O208" s="265"/>
      <c r="P208" s="265"/>
      <c r="Q208" s="265"/>
      <c r="R208" s="265"/>
      <c r="S208" s="265"/>
      <c r="T208" s="266"/>
      <c r="U208" s="15"/>
      <c r="V208" s="15"/>
      <c r="W208" s="15"/>
      <c r="X208" s="15"/>
      <c r="Y208" s="15"/>
      <c r="Z208" s="15"/>
      <c r="AA208" s="15"/>
      <c r="AB208" s="15"/>
      <c r="AC208" s="15"/>
      <c r="AD208" s="15"/>
      <c r="AE208" s="15"/>
      <c r="AT208" s="267" t="s">
        <v>183</v>
      </c>
      <c r="AU208" s="267" t="s">
        <v>84</v>
      </c>
      <c r="AV208" s="15" t="s">
        <v>177</v>
      </c>
      <c r="AW208" s="15" t="s">
        <v>37</v>
      </c>
      <c r="AX208" s="15" t="s">
        <v>82</v>
      </c>
      <c r="AY208" s="267" t="s">
        <v>170</v>
      </c>
    </row>
    <row r="209" s="2" customFormat="1" ht="21.75" customHeight="1">
      <c r="A209" s="41"/>
      <c r="B209" s="42"/>
      <c r="C209" s="216" t="s">
        <v>291</v>
      </c>
      <c r="D209" s="216" t="s">
        <v>172</v>
      </c>
      <c r="E209" s="217" t="s">
        <v>235</v>
      </c>
      <c r="F209" s="218" t="s">
        <v>236</v>
      </c>
      <c r="G209" s="219" t="s">
        <v>219</v>
      </c>
      <c r="H209" s="220">
        <v>29.774999999999999</v>
      </c>
      <c r="I209" s="221"/>
      <c r="J209" s="222">
        <f>ROUND(I209*H209,2)</f>
        <v>0</v>
      </c>
      <c r="K209" s="218" t="s">
        <v>176</v>
      </c>
      <c r="L209" s="47"/>
      <c r="M209" s="223" t="s">
        <v>19</v>
      </c>
      <c r="N209" s="224" t="s">
        <v>46</v>
      </c>
      <c r="O209" s="87"/>
      <c r="P209" s="225">
        <f>O209*H209</f>
        <v>0</v>
      </c>
      <c r="Q209" s="225">
        <v>0</v>
      </c>
      <c r="R209" s="225">
        <f>Q209*H209</f>
        <v>0</v>
      </c>
      <c r="S209" s="225">
        <v>0</v>
      </c>
      <c r="T209" s="226">
        <f>S209*H209</f>
        <v>0</v>
      </c>
      <c r="U209" s="41"/>
      <c r="V209" s="41"/>
      <c r="W209" s="41"/>
      <c r="X209" s="41"/>
      <c r="Y209" s="41"/>
      <c r="Z209" s="41"/>
      <c r="AA209" s="41"/>
      <c r="AB209" s="41"/>
      <c r="AC209" s="41"/>
      <c r="AD209" s="41"/>
      <c r="AE209" s="41"/>
      <c r="AR209" s="227" t="s">
        <v>177</v>
      </c>
      <c r="AT209" s="227" t="s">
        <v>172</v>
      </c>
      <c r="AU209" s="227" t="s">
        <v>84</v>
      </c>
      <c r="AY209" s="20" t="s">
        <v>170</v>
      </c>
      <c r="BE209" s="228">
        <f>IF(N209="základní",J209,0)</f>
        <v>0</v>
      </c>
      <c r="BF209" s="228">
        <f>IF(N209="snížená",J209,0)</f>
        <v>0</v>
      </c>
      <c r="BG209" s="228">
        <f>IF(N209="zákl. přenesená",J209,0)</f>
        <v>0</v>
      </c>
      <c r="BH209" s="228">
        <f>IF(N209="sníž. přenesená",J209,0)</f>
        <v>0</v>
      </c>
      <c r="BI209" s="228">
        <f>IF(N209="nulová",J209,0)</f>
        <v>0</v>
      </c>
      <c r="BJ209" s="20" t="s">
        <v>82</v>
      </c>
      <c r="BK209" s="228">
        <f>ROUND(I209*H209,2)</f>
        <v>0</v>
      </c>
      <c r="BL209" s="20" t="s">
        <v>177</v>
      </c>
      <c r="BM209" s="227" t="s">
        <v>6629</v>
      </c>
    </row>
    <row r="210" s="2" customFormat="1">
      <c r="A210" s="41"/>
      <c r="B210" s="42"/>
      <c r="C210" s="43"/>
      <c r="D210" s="229" t="s">
        <v>179</v>
      </c>
      <c r="E210" s="43"/>
      <c r="F210" s="230" t="s">
        <v>238</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179</v>
      </c>
      <c r="AU210" s="20" t="s">
        <v>84</v>
      </c>
    </row>
    <row r="211" s="2" customFormat="1">
      <c r="A211" s="41"/>
      <c r="B211" s="42"/>
      <c r="C211" s="43"/>
      <c r="D211" s="234" t="s">
        <v>181</v>
      </c>
      <c r="E211" s="43"/>
      <c r="F211" s="235" t="s">
        <v>239</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181</v>
      </c>
      <c r="AU211" s="20" t="s">
        <v>84</v>
      </c>
    </row>
    <row r="212" s="14" customFormat="1">
      <c r="A212" s="14"/>
      <c r="B212" s="246"/>
      <c r="C212" s="247"/>
      <c r="D212" s="229" t="s">
        <v>183</v>
      </c>
      <c r="E212" s="248" t="s">
        <v>19</v>
      </c>
      <c r="F212" s="249" t="s">
        <v>5689</v>
      </c>
      <c r="G212" s="247"/>
      <c r="H212" s="250">
        <v>99.900000000000006</v>
      </c>
      <c r="I212" s="251"/>
      <c r="J212" s="247"/>
      <c r="K212" s="247"/>
      <c r="L212" s="252"/>
      <c r="M212" s="253"/>
      <c r="N212" s="254"/>
      <c r="O212" s="254"/>
      <c r="P212" s="254"/>
      <c r="Q212" s="254"/>
      <c r="R212" s="254"/>
      <c r="S212" s="254"/>
      <c r="T212" s="255"/>
      <c r="U212" s="14"/>
      <c r="V212" s="14"/>
      <c r="W212" s="14"/>
      <c r="X212" s="14"/>
      <c r="Y212" s="14"/>
      <c r="Z212" s="14"/>
      <c r="AA212" s="14"/>
      <c r="AB212" s="14"/>
      <c r="AC212" s="14"/>
      <c r="AD212" s="14"/>
      <c r="AE212" s="14"/>
      <c r="AT212" s="256" t="s">
        <v>183</v>
      </c>
      <c r="AU212" s="256" t="s">
        <v>84</v>
      </c>
      <c r="AV212" s="14" t="s">
        <v>84</v>
      </c>
      <c r="AW212" s="14" t="s">
        <v>37</v>
      </c>
      <c r="AX212" s="14" t="s">
        <v>75</v>
      </c>
      <c r="AY212" s="256" t="s">
        <v>170</v>
      </c>
    </row>
    <row r="213" s="14" customFormat="1">
      <c r="A213" s="14"/>
      <c r="B213" s="246"/>
      <c r="C213" s="247"/>
      <c r="D213" s="229" t="s">
        <v>183</v>
      </c>
      <c r="E213" s="248" t="s">
        <v>19</v>
      </c>
      <c r="F213" s="249" t="s">
        <v>5690</v>
      </c>
      <c r="G213" s="247"/>
      <c r="H213" s="250">
        <v>-70.125</v>
      </c>
      <c r="I213" s="251"/>
      <c r="J213" s="247"/>
      <c r="K213" s="247"/>
      <c r="L213" s="252"/>
      <c r="M213" s="253"/>
      <c r="N213" s="254"/>
      <c r="O213" s="254"/>
      <c r="P213" s="254"/>
      <c r="Q213" s="254"/>
      <c r="R213" s="254"/>
      <c r="S213" s="254"/>
      <c r="T213" s="255"/>
      <c r="U213" s="14"/>
      <c r="V213" s="14"/>
      <c r="W213" s="14"/>
      <c r="X213" s="14"/>
      <c r="Y213" s="14"/>
      <c r="Z213" s="14"/>
      <c r="AA213" s="14"/>
      <c r="AB213" s="14"/>
      <c r="AC213" s="14"/>
      <c r="AD213" s="14"/>
      <c r="AE213" s="14"/>
      <c r="AT213" s="256" t="s">
        <v>183</v>
      </c>
      <c r="AU213" s="256" t="s">
        <v>84</v>
      </c>
      <c r="AV213" s="14" t="s">
        <v>84</v>
      </c>
      <c r="AW213" s="14" t="s">
        <v>37</v>
      </c>
      <c r="AX213" s="14" t="s">
        <v>75</v>
      </c>
      <c r="AY213" s="256" t="s">
        <v>170</v>
      </c>
    </row>
    <row r="214" s="15" customFormat="1">
      <c r="A214" s="15"/>
      <c r="B214" s="257"/>
      <c r="C214" s="258"/>
      <c r="D214" s="229" t="s">
        <v>183</v>
      </c>
      <c r="E214" s="259" t="s">
        <v>5564</v>
      </c>
      <c r="F214" s="260" t="s">
        <v>186</v>
      </c>
      <c r="G214" s="258"/>
      <c r="H214" s="261">
        <v>29.774999999999999</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183</v>
      </c>
      <c r="AU214" s="267" t="s">
        <v>84</v>
      </c>
      <c r="AV214" s="15" t="s">
        <v>177</v>
      </c>
      <c r="AW214" s="15" t="s">
        <v>37</v>
      </c>
      <c r="AX214" s="15" t="s">
        <v>82</v>
      </c>
      <c r="AY214" s="267" t="s">
        <v>170</v>
      </c>
    </row>
    <row r="215" s="2" customFormat="1" ht="24.15" customHeight="1">
      <c r="A215" s="41"/>
      <c r="B215" s="42"/>
      <c r="C215" s="216" t="s">
        <v>295</v>
      </c>
      <c r="D215" s="216" t="s">
        <v>172</v>
      </c>
      <c r="E215" s="217" t="s">
        <v>245</v>
      </c>
      <c r="F215" s="218" t="s">
        <v>246</v>
      </c>
      <c r="G215" s="219" t="s">
        <v>219</v>
      </c>
      <c r="H215" s="220">
        <v>297.75</v>
      </c>
      <c r="I215" s="221"/>
      <c r="J215" s="222">
        <f>ROUND(I215*H215,2)</f>
        <v>0</v>
      </c>
      <c r="K215" s="218" t="s">
        <v>176</v>
      </c>
      <c r="L215" s="47"/>
      <c r="M215" s="223" t="s">
        <v>19</v>
      </c>
      <c r="N215" s="224" t="s">
        <v>46</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177</v>
      </c>
      <c r="AT215" s="227" t="s">
        <v>172</v>
      </c>
      <c r="AU215" s="227" t="s">
        <v>84</v>
      </c>
      <c r="AY215" s="20" t="s">
        <v>170</v>
      </c>
      <c r="BE215" s="228">
        <f>IF(N215="základní",J215,0)</f>
        <v>0</v>
      </c>
      <c r="BF215" s="228">
        <f>IF(N215="snížená",J215,0)</f>
        <v>0</v>
      </c>
      <c r="BG215" s="228">
        <f>IF(N215="zákl. přenesená",J215,0)</f>
        <v>0</v>
      </c>
      <c r="BH215" s="228">
        <f>IF(N215="sníž. přenesená",J215,0)</f>
        <v>0</v>
      </c>
      <c r="BI215" s="228">
        <f>IF(N215="nulová",J215,0)</f>
        <v>0</v>
      </c>
      <c r="BJ215" s="20" t="s">
        <v>82</v>
      </c>
      <c r="BK215" s="228">
        <f>ROUND(I215*H215,2)</f>
        <v>0</v>
      </c>
      <c r="BL215" s="20" t="s">
        <v>177</v>
      </c>
      <c r="BM215" s="227" t="s">
        <v>6630</v>
      </c>
    </row>
    <row r="216" s="2" customFormat="1">
      <c r="A216" s="41"/>
      <c r="B216" s="42"/>
      <c r="C216" s="43"/>
      <c r="D216" s="229" t="s">
        <v>179</v>
      </c>
      <c r="E216" s="43"/>
      <c r="F216" s="230" t="s">
        <v>248</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179</v>
      </c>
      <c r="AU216" s="20" t="s">
        <v>84</v>
      </c>
    </row>
    <row r="217" s="2" customFormat="1">
      <c r="A217" s="41"/>
      <c r="B217" s="42"/>
      <c r="C217" s="43"/>
      <c r="D217" s="234" t="s">
        <v>181</v>
      </c>
      <c r="E217" s="43"/>
      <c r="F217" s="235" t="s">
        <v>249</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181</v>
      </c>
      <c r="AU217" s="20" t="s">
        <v>84</v>
      </c>
    </row>
    <row r="218" s="14" customFormat="1">
      <c r="A218" s="14"/>
      <c r="B218" s="246"/>
      <c r="C218" s="247"/>
      <c r="D218" s="229" t="s">
        <v>183</v>
      </c>
      <c r="E218" s="247"/>
      <c r="F218" s="249" t="s">
        <v>6631</v>
      </c>
      <c r="G218" s="247"/>
      <c r="H218" s="250">
        <v>297.75</v>
      </c>
      <c r="I218" s="251"/>
      <c r="J218" s="247"/>
      <c r="K218" s="247"/>
      <c r="L218" s="252"/>
      <c r="M218" s="253"/>
      <c r="N218" s="254"/>
      <c r="O218" s="254"/>
      <c r="P218" s="254"/>
      <c r="Q218" s="254"/>
      <c r="R218" s="254"/>
      <c r="S218" s="254"/>
      <c r="T218" s="255"/>
      <c r="U218" s="14"/>
      <c r="V218" s="14"/>
      <c r="W218" s="14"/>
      <c r="X218" s="14"/>
      <c r="Y218" s="14"/>
      <c r="Z218" s="14"/>
      <c r="AA218" s="14"/>
      <c r="AB218" s="14"/>
      <c r="AC218" s="14"/>
      <c r="AD218" s="14"/>
      <c r="AE218" s="14"/>
      <c r="AT218" s="256" t="s">
        <v>183</v>
      </c>
      <c r="AU218" s="256" t="s">
        <v>84</v>
      </c>
      <c r="AV218" s="14" t="s">
        <v>84</v>
      </c>
      <c r="AW218" s="14" t="s">
        <v>4</v>
      </c>
      <c r="AX218" s="14" t="s">
        <v>82</v>
      </c>
      <c r="AY218" s="256" t="s">
        <v>170</v>
      </c>
    </row>
    <row r="219" s="2" customFormat="1" ht="16.5" customHeight="1">
      <c r="A219" s="41"/>
      <c r="B219" s="42"/>
      <c r="C219" s="216" t="s">
        <v>299</v>
      </c>
      <c r="D219" s="216" t="s">
        <v>172</v>
      </c>
      <c r="E219" s="217" t="s">
        <v>5693</v>
      </c>
      <c r="F219" s="218" t="s">
        <v>5694</v>
      </c>
      <c r="G219" s="219" t="s">
        <v>219</v>
      </c>
      <c r="H219" s="220">
        <v>29.774999999999999</v>
      </c>
      <c r="I219" s="221"/>
      <c r="J219" s="222">
        <f>ROUND(I219*H219,2)</f>
        <v>0</v>
      </c>
      <c r="K219" s="218" t="s">
        <v>176</v>
      </c>
      <c r="L219" s="47"/>
      <c r="M219" s="223" t="s">
        <v>19</v>
      </c>
      <c r="N219" s="22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177</v>
      </c>
      <c r="AT219" s="227" t="s">
        <v>172</v>
      </c>
      <c r="AU219" s="227" t="s">
        <v>84</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6632</v>
      </c>
    </row>
    <row r="220" s="2" customFormat="1">
      <c r="A220" s="41"/>
      <c r="B220" s="42"/>
      <c r="C220" s="43"/>
      <c r="D220" s="229" t="s">
        <v>179</v>
      </c>
      <c r="E220" s="43"/>
      <c r="F220" s="230" t="s">
        <v>5696</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84</v>
      </c>
    </row>
    <row r="221" s="2" customFormat="1">
      <c r="A221" s="41"/>
      <c r="B221" s="42"/>
      <c r="C221" s="43"/>
      <c r="D221" s="234" t="s">
        <v>181</v>
      </c>
      <c r="E221" s="43"/>
      <c r="F221" s="235" t="s">
        <v>5697</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181</v>
      </c>
      <c r="AU221" s="20" t="s">
        <v>84</v>
      </c>
    </row>
    <row r="222" s="14" customFormat="1">
      <c r="A222" s="14"/>
      <c r="B222" s="246"/>
      <c r="C222" s="247"/>
      <c r="D222" s="229" t="s">
        <v>183</v>
      </c>
      <c r="E222" s="248" t="s">
        <v>19</v>
      </c>
      <c r="F222" s="249" t="s">
        <v>5698</v>
      </c>
      <c r="G222" s="247"/>
      <c r="H222" s="250">
        <v>29.774999999999999</v>
      </c>
      <c r="I222" s="251"/>
      <c r="J222" s="247"/>
      <c r="K222" s="247"/>
      <c r="L222" s="252"/>
      <c r="M222" s="253"/>
      <c r="N222" s="254"/>
      <c r="O222" s="254"/>
      <c r="P222" s="254"/>
      <c r="Q222" s="254"/>
      <c r="R222" s="254"/>
      <c r="S222" s="254"/>
      <c r="T222" s="255"/>
      <c r="U222" s="14"/>
      <c r="V222" s="14"/>
      <c r="W222" s="14"/>
      <c r="X222" s="14"/>
      <c r="Y222" s="14"/>
      <c r="Z222" s="14"/>
      <c r="AA222" s="14"/>
      <c r="AB222" s="14"/>
      <c r="AC222" s="14"/>
      <c r="AD222" s="14"/>
      <c r="AE222" s="14"/>
      <c r="AT222" s="256" t="s">
        <v>183</v>
      </c>
      <c r="AU222" s="256" t="s">
        <v>84</v>
      </c>
      <c r="AV222" s="14" t="s">
        <v>84</v>
      </c>
      <c r="AW222" s="14" t="s">
        <v>37</v>
      </c>
      <c r="AX222" s="14" t="s">
        <v>82</v>
      </c>
      <c r="AY222" s="256" t="s">
        <v>170</v>
      </c>
    </row>
    <row r="223" s="2" customFormat="1" ht="16.5" customHeight="1">
      <c r="A223" s="41"/>
      <c r="B223" s="42"/>
      <c r="C223" s="216" t="s">
        <v>303</v>
      </c>
      <c r="D223" s="216" t="s">
        <v>172</v>
      </c>
      <c r="E223" s="217" t="s">
        <v>254</v>
      </c>
      <c r="F223" s="218" t="s">
        <v>255</v>
      </c>
      <c r="G223" s="219" t="s">
        <v>256</v>
      </c>
      <c r="H223" s="220">
        <v>53.594999999999999</v>
      </c>
      <c r="I223" s="221"/>
      <c r="J223" s="222">
        <f>ROUND(I223*H223,2)</f>
        <v>0</v>
      </c>
      <c r="K223" s="218" t="s">
        <v>176</v>
      </c>
      <c r="L223" s="47"/>
      <c r="M223" s="223" t="s">
        <v>19</v>
      </c>
      <c r="N223" s="224" t="s">
        <v>46</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177</v>
      </c>
      <c r="AT223" s="227" t="s">
        <v>172</v>
      </c>
      <c r="AU223" s="227" t="s">
        <v>84</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6633</v>
      </c>
    </row>
    <row r="224" s="2" customFormat="1">
      <c r="A224" s="41"/>
      <c r="B224" s="42"/>
      <c r="C224" s="43"/>
      <c r="D224" s="229" t="s">
        <v>179</v>
      </c>
      <c r="E224" s="43"/>
      <c r="F224" s="230" t="s">
        <v>258</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84</v>
      </c>
    </row>
    <row r="225" s="2" customFormat="1">
      <c r="A225" s="41"/>
      <c r="B225" s="42"/>
      <c r="C225" s="43"/>
      <c r="D225" s="234" t="s">
        <v>181</v>
      </c>
      <c r="E225" s="43"/>
      <c r="F225" s="235" t="s">
        <v>259</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181</v>
      </c>
      <c r="AU225" s="20" t="s">
        <v>84</v>
      </c>
    </row>
    <row r="226" s="14" customFormat="1">
      <c r="A226" s="14"/>
      <c r="B226" s="246"/>
      <c r="C226" s="247"/>
      <c r="D226" s="229" t="s">
        <v>183</v>
      </c>
      <c r="E226" s="248" t="s">
        <v>19</v>
      </c>
      <c r="F226" s="249" t="s">
        <v>5700</v>
      </c>
      <c r="G226" s="247"/>
      <c r="H226" s="250">
        <v>53.594999999999999</v>
      </c>
      <c r="I226" s="251"/>
      <c r="J226" s="247"/>
      <c r="K226" s="247"/>
      <c r="L226" s="252"/>
      <c r="M226" s="253"/>
      <c r="N226" s="254"/>
      <c r="O226" s="254"/>
      <c r="P226" s="254"/>
      <c r="Q226" s="254"/>
      <c r="R226" s="254"/>
      <c r="S226" s="254"/>
      <c r="T226" s="255"/>
      <c r="U226" s="14"/>
      <c r="V226" s="14"/>
      <c r="W226" s="14"/>
      <c r="X226" s="14"/>
      <c r="Y226" s="14"/>
      <c r="Z226" s="14"/>
      <c r="AA226" s="14"/>
      <c r="AB226" s="14"/>
      <c r="AC226" s="14"/>
      <c r="AD226" s="14"/>
      <c r="AE226" s="14"/>
      <c r="AT226" s="256" t="s">
        <v>183</v>
      </c>
      <c r="AU226" s="256" t="s">
        <v>84</v>
      </c>
      <c r="AV226" s="14" t="s">
        <v>84</v>
      </c>
      <c r="AW226" s="14" t="s">
        <v>37</v>
      </c>
      <c r="AX226" s="14" t="s">
        <v>82</v>
      </c>
      <c r="AY226" s="256" t="s">
        <v>170</v>
      </c>
    </row>
    <row r="227" s="2" customFormat="1" ht="16.5" customHeight="1">
      <c r="A227" s="41"/>
      <c r="B227" s="42"/>
      <c r="C227" s="216" t="s">
        <v>7</v>
      </c>
      <c r="D227" s="216" t="s">
        <v>172</v>
      </c>
      <c r="E227" s="217" t="s">
        <v>3503</v>
      </c>
      <c r="F227" s="218" t="s">
        <v>3504</v>
      </c>
      <c r="G227" s="219" t="s">
        <v>219</v>
      </c>
      <c r="H227" s="220">
        <v>29.774999999999999</v>
      </c>
      <c r="I227" s="221"/>
      <c r="J227" s="222">
        <f>ROUND(I227*H227,2)</f>
        <v>0</v>
      </c>
      <c r="K227" s="218" t="s">
        <v>176</v>
      </c>
      <c r="L227" s="47"/>
      <c r="M227" s="223" t="s">
        <v>19</v>
      </c>
      <c r="N227" s="224" t="s">
        <v>46</v>
      </c>
      <c r="O227" s="87"/>
      <c r="P227" s="225">
        <f>O227*H227</f>
        <v>0</v>
      </c>
      <c r="Q227" s="225">
        <v>0</v>
      </c>
      <c r="R227" s="225">
        <f>Q227*H227</f>
        <v>0</v>
      </c>
      <c r="S227" s="225">
        <v>0</v>
      </c>
      <c r="T227" s="226">
        <f>S227*H227</f>
        <v>0</v>
      </c>
      <c r="U227" s="41"/>
      <c r="V227" s="41"/>
      <c r="W227" s="41"/>
      <c r="X227" s="41"/>
      <c r="Y227" s="41"/>
      <c r="Z227" s="41"/>
      <c r="AA227" s="41"/>
      <c r="AB227" s="41"/>
      <c r="AC227" s="41"/>
      <c r="AD227" s="41"/>
      <c r="AE227" s="41"/>
      <c r="AR227" s="227" t="s">
        <v>177</v>
      </c>
      <c r="AT227" s="227" t="s">
        <v>172</v>
      </c>
      <c r="AU227" s="227" t="s">
        <v>84</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177</v>
      </c>
      <c r="BM227" s="227" t="s">
        <v>6634</v>
      </c>
    </row>
    <row r="228" s="2" customFormat="1">
      <c r="A228" s="41"/>
      <c r="B228" s="42"/>
      <c r="C228" s="43"/>
      <c r="D228" s="229" t="s">
        <v>179</v>
      </c>
      <c r="E228" s="43"/>
      <c r="F228" s="230" t="s">
        <v>3506</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179</v>
      </c>
      <c r="AU228" s="20" t="s">
        <v>84</v>
      </c>
    </row>
    <row r="229" s="2" customFormat="1">
      <c r="A229" s="41"/>
      <c r="B229" s="42"/>
      <c r="C229" s="43"/>
      <c r="D229" s="234" t="s">
        <v>181</v>
      </c>
      <c r="E229" s="43"/>
      <c r="F229" s="235" t="s">
        <v>3507</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181</v>
      </c>
      <c r="AU229" s="20" t="s">
        <v>84</v>
      </c>
    </row>
    <row r="230" s="14" customFormat="1">
      <c r="A230" s="14"/>
      <c r="B230" s="246"/>
      <c r="C230" s="247"/>
      <c r="D230" s="229" t="s">
        <v>183</v>
      </c>
      <c r="E230" s="248" t="s">
        <v>19</v>
      </c>
      <c r="F230" s="249" t="s">
        <v>5564</v>
      </c>
      <c r="G230" s="247"/>
      <c r="H230" s="250">
        <v>29.774999999999999</v>
      </c>
      <c r="I230" s="251"/>
      <c r="J230" s="247"/>
      <c r="K230" s="247"/>
      <c r="L230" s="252"/>
      <c r="M230" s="253"/>
      <c r="N230" s="254"/>
      <c r="O230" s="254"/>
      <c r="P230" s="254"/>
      <c r="Q230" s="254"/>
      <c r="R230" s="254"/>
      <c r="S230" s="254"/>
      <c r="T230" s="255"/>
      <c r="U230" s="14"/>
      <c r="V230" s="14"/>
      <c r="W230" s="14"/>
      <c r="X230" s="14"/>
      <c r="Y230" s="14"/>
      <c r="Z230" s="14"/>
      <c r="AA230" s="14"/>
      <c r="AB230" s="14"/>
      <c r="AC230" s="14"/>
      <c r="AD230" s="14"/>
      <c r="AE230" s="14"/>
      <c r="AT230" s="256" t="s">
        <v>183</v>
      </c>
      <c r="AU230" s="256" t="s">
        <v>84</v>
      </c>
      <c r="AV230" s="14" t="s">
        <v>84</v>
      </c>
      <c r="AW230" s="14" t="s">
        <v>37</v>
      </c>
      <c r="AX230" s="14" t="s">
        <v>82</v>
      </c>
      <c r="AY230" s="256" t="s">
        <v>170</v>
      </c>
    </row>
    <row r="231" s="2" customFormat="1" ht="16.5" customHeight="1">
      <c r="A231" s="41"/>
      <c r="B231" s="42"/>
      <c r="C231" s="216" t="s">
        <v>315</v>
      </c>
      <c r="D231" s="216" t="s">
        <v>172</v>
      </c>
      <c r="E231" s="217" t="s">
        <v>5702</v>
      </c>
      <c r="F231" s="218" t="s">
        <v>5703</v>
      </c>
      <c r="G231" s="219" t="s">
        <v>219</v>
      </c>
      <c r="H231" s="220">
        <v>70.125</v>
      </c>
      <c r="I231" s="221"/>
      <c r="J231" s="222">
        <f>ROUND(I231*H231,2)</f>
        <v>0</v>
      </c>
      <c r="K231" s="218" t="s">
        <v>176</v>
      </c>
      <c r="L231" s="47"/>
      <c r="M231" s="223" t="s">
        <v>19</v>
      </c>
      <c r="N231" s="22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177</v>
      </c>
      <c r="AT231" s="227" t="s">
        <v>172</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6635</v>
      </c>
    </row>
    <row r="232" s="2" customFormat="1">
      <c r="A232" s="41"/>
      <c r="B232" s="42"/>
      <c r="C232" s="43"/>
      <c r="D232" s="229" t="s">
        <v>179</v>
      </c>
      <c r="E232" s="43"/>
      <c r="F232" s="230" t="s">
        <v>5705</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179</v>
      </c>
      <c r="AU232" s="20" t="s">
        <v>84</v>
      </c>
    </row>
    <row r="233" s="2" customFormat="1">
      <c r="A233" s="41"/>
      <c r="B233" s="42"/>
      <c r="C233" s="43"/>
      <c r="D233" s="234" t="s">
        <v>181</v>
      </c>
      <c r="E233" s="43"/>
      <c r="F233" s="235" t="s">
        <v>5706</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181</v>
      </c>
      <c r="AU233" s="20" t="s">
        <v>84</v>
      </c>
    </row>
    <row r="234" s="2" customFormat="1" ht="16.5" customHeight="1">
      <c r="A234" s="41"/>
      <c r="B234" s="42"/>
      <c r="C234" s="216" t="s">
        <v>322</v>
      </c>
      <c r="D234" s="216" t="s">
        <v>172</v>
      </c>
      <c r="E234" s="217" t="s">
        <v>590</v>
      </c>
      <c r="F234" s="218" t="s">
        <v>591</v>
      </c>
      <c r="G234" s="219" t="s">
        <v>219</v>
      </c>
      <c r="H234" s="220">
        <v>70.125</v>
      </c>
      <c r="I234" s="221"/>
      <c r="J234" s="222">
        <f>ROUND(I234*H234,2)</f>
        <v>0</v>
      </c>
      <c r="K234" s="218" t="s">
        <v>176</v>
      </c>
      <c r="L234" s="47"/>
      <c r="M234" s="223" t="s">
        <v>19</v>
      </c>
      <c r="N234" s="224" t="s">
        <v>46</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177</v>
      </c>
      <c r="AT234" s="227" t="s">
        <v>172</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6636</v>
      </c>
    </row>
    <row r="235" s="2" customFormat="1">
      <c r="A235" s="41"/>
      <c r="B235" s="42"/>
      <c r="C235" s="43"/>
      <c r="D235" s="229" t="s">
        <v>179</v>
      </c>
      <c r="E235" s="43"/>
      <c r="F235" s="230" t="s">
        <v>593</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179</v>
      </c>
      <c r="AU235" s="20" t="s">
        <v>84</v>
      </c>
    </row>
    <row r="236" s="2" customFormat="1">
      <c r="A236" s="41"/>
      <c r="B236" s="42"/>
      <c r="C236" s="43"/>
      <c r="D236" s="234" t="s">
        <v>181</v>
      </c>
      <c r="E236" s="43"/>
      <c r="F236" s="235" t="s">
        <v>594</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181</v>
      </c>
      <c r="AU236" s="20" t="s">
        <v>84</v>
      </c>
    </row>
    <row r="237" s="14" customFormat="1">
      <c r="A237" s="14"/>
      <c r="B237" s="246"/>
      <c r="C237" s="247"/>
      <c r="D237" s="229" t="s">
        <v>183</v>
      </c>
      <c r="E237" s="248" t="s">
        <v>19</v>
      </c>
      <c r="F237" s="249" t="s">
        <v>5689</v>
      </c>
      <c r="G237" s="247"/>
      <c r="H237" s="250">
        <v>99.900000000000006</v>
      </c>
      <c r="I237" s="251"/>
      <c r="J237" s="247"/>
      <c r="K237" s="247"/>
      <c r="L237" s="252"/>
      <c r="M237" s="253"/>
      <c r="N237" s="254"/>
      <c r="O237" s="254"/>
      <c r="P237" s="254"/>
      <c r="Q237" s="254"/>
      <c r="R237" s="254"/>
      <c r="S237" s="254"/>
      <c r="T237" s="255"/>
      <c r="U237" s="14"/>
      <c r="V237" s="14"/>
      <c r="W237" s="14"/>
      <c r="X237" s="14"/>
      <c r="Y237" s="14"/>
      <c r="Z237" s="14"/>
      <c r="AA237" s="14"/>
      <c r="AB237" s="14"/>
      <c r="AC237" s="14"/>
      <c r="AD237" s="14"/>
      <c r="AE237" s="14"/>
      <c r="AT237" s="256" t="s">
        <v>183</v>
      </c>
      <c r="AU237" s="256" t="s">
        <v>84</v>
      </c>
      <c r="AV237" s="14" t="s">
        <v>84</v>
      </c>
      <c r="AW237" s="14" t="s">
        <v>37</v>
      </c>
      <c r="AX237" s="14" t="s">
        <v>75</v>
      </c>
      <c r="AY237" s="256" t="s">
        <v>170</v>
      </c>
    </row>
    <row r="238" s="13" customFormat="1">
      <c r="A238" s="13"/>
      <c r="B238" s="236"/>
      <c r="C238" s="237"/>
      <c r="D238" s="229" t="s">
        <v>183</v>
      </c>
      <c r="E238" s="238" t="s">
        <v>19</v>
      </c>
      <c r="F238" s="239" t="s">
        <v>5708</v>
      </c>
      <c r="G238" s="237"/>
      <c r="H238" s="238" t="s">
        <v>19</v>
      </c>
      <c r="I238" s="240"/>
      <c r="J238" s="237"/>
      <c r="K238" s="237"/>
      <c r="L238" s="241"/>
      <c r="M238" s="242"/>
      <c r="N238" s="243"/>
      <c r="O238" s="243"/>
      <c r="P238" s="243"/>
      <c r="Q238" s="243"/>
      <c r="R238" s="243"/>
      <c r="S238" s="243"/>
      <c r="T238" s="244"/>
      <c r="U238" s="13"/>
      <c r="V238" s="13"/>
      <c r="W238" s="13"/>
      <c r="X238" s="13"/>
      <c r="Y238" s="13"/>
      <c r="Z238" s="13"/>
      <c r="AA238" s="13"/>
      <c r="AB238" s="13"/>
      <c r="AC238" s="13"/>
      <c r="AD238" s="13"/>
      <c r="AE238" s="13"/>
      <c r="AT238" s="245" t="s">
        <v>183</v>
      </c>
      <c r="AU238" s="245" t="s">
        <v>84</v>
      </c>
      <c r="AV238" s="13" t="s">
        <v>82</v>
      </c>
      <c r="AW238" s="13" t="s">
        <v>37</v>
      </c>
      <c r="AX238" s="13" t="s">
        <v>75</v>
      </c>
      <c r="AY238" s="245" t="s">
        <v>170</v>
      </c>
    </row>
    <row r="239" s="14" customFormat="1">
      <c r="A239" s="14"/>
      <c r="B239" s="246"/>
      <c r="C239" s="247"/>
      <c r="D239" s="229" t="s">
        <v>183</v>
      </c>
      <c r="E239" s="248" t="s">
        <v>19</v>
      </c>
      <c r="F239" s="249" t="s">
        <v>6637</v>
      </c>
      <c r="G239" s="247"/>
      <c r="H239" s="250">
        <v>-1.335</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183</v>
      </c>
      <c r="AU239" s="256" t="s">
        <v>84</v>
      </c>
      <c r="AV239" s="14" t="s">
        <v>84</v>
      </c>
      <c r="AW239" s="14" t="s">
        <v>37</v>
      </c>
      <c r="AX239" s="14" t="s">
        <v>75</v>
      </c>
      <c r="AY239" s="256" t="s">
        <v>170</v>
      </c>
    </row>
    <row r="240" s="14" customFormat="1">
      <c r="A240" s="14"/>
      <c r="B240" s="246"/>
      <c r="C240" s="247"/>
      <c r="D240" s="229" t="s">
        <v>183</v>
      </c>
      <c r="E240" s="248" t="s">
        <v>19</v>
      </c>
      <c r="F240" s="249" t="s">
        <v>6638</v>
      </c>
      <c r="G240" s="247"/>
      <c r="H240" s="250">
        <v>-1.1850000000000001</v>
      </c>
      <c r="I240" s="251"/>
      <c r="J240" s="247"/>
      <c r="K240" s="247"/>
      <c r="L240" s="252"/>
      <c r="M240" s="253"/>
      <c r="N240" s="254"/>
      <c r="O240" s="254"/>
      <c r="P240" s="254"/>
      <c r="Q240" s="254"/>
      <c r="R240" s="254"/>
      <c r="S240" s="254"/>
      <c r="T240" s="255"/>
      <c r="U240" s="14"/>
      <c r="V240" s="14"/>
      <c r="W240" s="14"/>
      <c r="X240" s="14"/>
      <c r="Y240" s="14"/>
      <c r="Z240" s="14"/>
      <c r="AA240" s="14"/>
      <c r="AB240" s="14"/>
      <c r="AC240" s="14"/>
      <c r="AD240" s="14"/>
      <c r="AE240" s="14"/>
      <c r="AT240" s="256" t="s">
        <v>183</v>
      </c>
      <c r="AU240" s="256" t="s">
        <v>84</v>
      </c>
      <c r="AV240" s="14" t="s">
        <v>84</v>
      </c>
      <c r="AW240" s="14" t="s">
        <v>37</v>
      </c>
      <c r="AX240" s="14" t="s">
        <v>75</v>
      </c>
      <c r="AY240" s="256" t="s">
        <v>170</v>
      </c>
    </row>
    <row r="241" s="14" customFormat="1">
      <c r="A241" s="14"/>
      <c r="B241" s="246"/>
      <c r="C241" s="247"/>
      <c r="D241" s="229" t="s">
        <v>183</v>
      </c>
      <c r="E241" s="248" t="s">
        <v>19</v>
      </c>
      <c r="F241" s="249" t="s">
        <v>6639</v>
      </c>
      <c r="G241" s="247"/>
      <c r="H241" s="250">
        <v>-3.2250000000000001</v>
      </c>
      <c r="I241" s="251"/>
      <c r="J241" s="247"/>
      <c r="K241" s="247"/>
      <c r="L241" s="252"/>
      <c r="M241" s="253"/>
      <c r="N241" s="254"/>
      <c r="O241" s="254"/>
      <c r="P241" s="254"/>
      <c r="Q241" s="254"/>
      <c r="R241" s="254"/>
      <c r="S241" s="254"/>
      <c r="T241" s="255"/>
      <c r="U241" s="14"/>
      <c r="V241" s="14"/>
      <c r="W241" s="14"/>
      <c r="X241" s="14"/>
      <c r="Y241" s="14"/>
      <c r="Z241" s="14"/>
      <c r="AA241" s="14"/>
      <c r="AB241" s="14"/>
      <c r="AC241" s="14"/>
      <c r="AD241" s="14"/>
      <c r="AE241" s="14"/>
      <c r="AT241" s="256" t="s">
        <v>183</v>
      </c>
      <c r="AU241" s="256" t="s">
        <v>84</v>
      </c>
      <c r="AV241" s="14" t="s">
        <v>84</v>
      </c>
      <c r="AW241" s="14" t="s">
        <v>37</v>
      </c>
      <c r="AX241" s="14" t="s">
        <v>75</v>
      </c>
      <c r="AY241" s="256" t="s">
        <v>170</v>
      </c>
    </row>
    <row r="242" s="13" customFormat="1">
      <c r="A242" s="13"/>
      <c r="B242" s="236"/>
      <c r="C242" s="237"/>
      <c r="D242" s="229" t="s">
        <v>183</v>
      </c>
      <c r="E242" s="238" t="s">
        <v>19</v>
      </c>
      <c r="F242" s="239" t="s">
        <v>5711</v>
      </c>
      <c r="G242" s="237"/>
      <c r="H242" s="238" t="s">
        <v>19</v>
      </c>
      <c r="I242" s="240"/>
      <c r="J242" s="237"/>
      <c r="K242" s="237"/>
      <c r="L242" s="241"/>
      <c r="M242" s="242"/>
      <c r="N242" s="243"/>
      <c r="O242" s="243"/>
      <c r="P242" s="243"/>
      <c r="Q242" s="243"/>
      <c r="R242" s="243"/>
      <c r="S242" s="243"/>
      <c r="T242" s="244"/>
      <c r="U242" s="13"/>
      <c r="V242" s="13"/>
      <c r="W242" s="13"/>
      <c r="X242" s="13"/>
      <c r="Y242" s="13"/>
      <c r="Z242" s="13"/>
      <c r="AA242" s="13"/>
      <c r="AB242" s="13"/>
      <c r="AC242" s="13"/>
      <c r="AD242" s="13"/>
      <c r="AE242" s="13"/>
      <c r="AT242" s="245" t="s">
        <v>183</v>
      </c>
      <c r="AU242" s="245" t="s">
        <v>84</v>
      </c>
      <c r="AV242" s="13" t="s">
        <v>82</v>
      </c>
      <c r="AW242" s="13" t="s">
        <v>37</v>
      </c>
      <c r="AX242" s="13" t="s">
        <v>75</v>
      </c>
      <c r="AY242" s="245" t="s">
        <v>170</v>
      </c>
    </row>
    <row r="243" s="14" customFormat="1">
      <c r="A243" s="14"/>
      <c r="B243" s="246"/>
      <c r="C243" s="247"/>
      <c r="D243" s="229" t="s">
        <v>183</v>
      </c>
      <c r="E243" s="248" t="s">
        <v>19</v>
      </c>
      <c r="F243" s="249" t="s">
        <v>6640</v>
      </c>
      <c r="G243" s="247"/>
      <c r="H243" s="250">
        <v>-3.1000000000000001</v>
      </c>
      <c r="I243" s="251"/>
      <c r="J243" s="247"/>
      <c r="K243" s="247"/>
      <c r="L243" s="252"/>
      <c r="M243" s="253"/>
      <c r="N243" s="254"/>
      <c r="O243" s="254"/>
      <c r="P243" s="254"/>
      <c r="Q243" s="254"/>
      <c r="R243" s="254"/>
      <c r="S243" s="254"/>
      <c r="T243" s="255"/>
      <c r="U243" s="14"/>
      <c r="V243" s="14"/>
      <c r="W243" s="14"/>
      <c r="X243" s="14"/>
      <c r="Y243" s="14"/>
      <c r="Z243" s="14"/>
      <c r="AA243" s="14"/>
      <c r="AB243" s="14"/>
      <c r="AC243" s="14"/>
      <c r="AD243" s="14"/>
      <c r="AE243" s="14"/>
      <c r="AT243" s="256" t="s">
        <v>183</v>
      </c>
      <c r="AU243" s="256" t="s">
        <v>84</v>
      </c>
      <c r="AV243" s="14" t="s">
        <v>84</v>
      </c>
      <c r="AW243" s="14" t="s">
        <v>37</v>
      </c>
      <c r="AX243" s="14" t="s">
        <v>75</v>
      </c>
      <c r="AY243" s="256" t="s">
        <v>170</v>
      </c>
    </row>
    <row r="244" s="14" customFormat="1">
      <c r="A244" s="14"/>
      <c r="B244" s="246"/>
      <c r="C244" s="247"/>
      <c r="D244" s="229" t="s">
        <v>183</v>
      </c>
      <c r="E244" s="248" t="s">
        <v>19</v>
      </c>
      <c r="F244" s="249" t="s">
        <v>6641</v>
      </c>
      <c r="G244" s="247"/>
      <c r="H244" s="250">
        <v>-3.7999999999999998</v>
      </c>
      <c r="I244" s="251"/>
      <c r="J244" s="247"/>
      <c r="K244" s="247"/>
      <c r="L244" s="252"/>
      <c r="M244" s="253"/>
      <c r="N244" s="254"/>
      <c r="O244" s="254"/>
      <c r="P244" s="254"/>
      <c r="Q244" s="254"/>
      <c r="R244" s="254"/>
      <c r="S244" s="254"/>
      <c r="T244" s="255"/>
      <c r="U244" s="14"/>
      <c r="V244" s="14"/>
      <c r="W244" s="14"/>
      <c r="X244" s="14"/>
      <c r="Y244" s="14"/>
      <c r="Z244" s="14"/>
      <c r="AA244" s="14"/>
      <c r="AB244" s="14"/>
      <c r="AC244" s="14"/>
      <c r="AD244" s="14"/>
      <c r="AE244" s="14"/>
      <c r="AT244" s="256" t="s">
        <v>183</v>
      </c>
      <c r="AU244" s="256" t="s">
        <v>84</v>
      </c>
      <c r="AV244" s="14" t="s">
        <v>84</v>
      </c>
      <c r="AW244" s="14" t="s">
        <v>37</v>
      </c>
      <c r="AX244" s="14" t="s">
        <v>75</v>
      </c>
      <c r="AY244" s="256" t="s">
        <v>170</v>
      </c>
    </row>
    <row r="245" s="14" customFormat="1">
      <c r="A245" s="14"/>
      <c r="B245" s="246"/>
      <c r="C245" s="247"/>
      <c r="D245" s="229" t="s">
        <v>183</v>
      </c>
      <c r="E245" s="248" t="s">
        <v>19</v>
      </c>
      <c r="F245" s="249" t="s">
        <v>6642</v>
      </c>
      <c r="G245" s="247"/>
      <c r="H245" s="250">
        <v>-11.800000000000001</v>
      </c>
      <c r="I245" s="251"/>
      <c r="J245" s="247"/>
      <c r="K245" s="247"/>
      <c r="L245" s="252"/>
      <c r="M245" s="253"/>
      <c r="N245" s="254"/>
      <c r="O245" s="254"/>
      <c r="P245" s="254"/>
      <c r="Q245" s="254"/>
      <c r="R245" s="254"/>
      <c r="S245" s="254"/>
      <c r="T245" s="255"/>
      <c r="U245" s="14"/>
      <c r="V245" s="14"/>
      <c r="W245" s="14"/>
      <c r="X245" s="14"/>
      <c r="Y245" s="14"/>
      <c r="Z245" s="14"/>
      <c r="AA245" s="14"/>
      <c r="AB245" s="14"/>
      <c r="AC245" s="14"/>
      <c r="AD245" s="14"/>
      <c r="AE245" s="14"/>
      <c r="AT245" s="256" t="s">
        <v>183</v>
      </c>
      <c r="AU245" s="256" t="s">
        <v>84</v>
      </c>
      <c r="AV245" s="14" t="s">
        <v>84</v>
      </c>
      <c r="AW245" s="14" t="s">
        <v>37</v>
      </c>
      <c r="AX245" s="14" t="s">
        <v>75</v>
      </c>
      <c r="AY245" s="256" t="s">
        <v>170</v>
      </c>
    </row>
    <row r="246" s="13" customFormat="1">
      <c r="A246" s="13"/>
      <c r="B246" s="236"/>
      <c r="C246" s="237"/>
      <c r="D246" s="229" t="s">
        <v>183</v>
      </c>
      <c r="E246" s="238" t="s">
        <v>19</v>
      </c>
      <c r="F246" s="239" t="s">
        <v>5714</v>
      </c>
      <c r="G246" s="237"/>
      <c r="H246" s="238" t="s">
        <v>19</v>
      </c>
      <c r="I246" s="240"/>
      <c r="J246" s="237"/>
      <c r="K246" s="237"/>
      <c r="L246" s="241"/>
      <c r="M246" s="242"/>
      <c r="N246" s="243"/>
      <c r="O246" s="243"/>
      <c r="P246" s="243"/>
      <c r="Q246" s="243"/>
      <c r="R246" s="243"/>
      <c r="S246" s="243"/>
      <c r="T246" s="244"/>
      <c r="U246" s="13"/>
      <c r="V246" s="13"/>
      <c r="W246" s="13"/>
      <c r="X246" s="13"/>
      <c r="Y246" s="13"/>
      <c r="Z246" s="13"/>
      <c r="AA246" s="13"/>
      <c r="AB246" s="13"/>
      <c r="AC246" s="13"/>
      <c r="AD246" s="13"/>
      <c r="AE246" s="13"/>
      <c r="AT246" s="245" t="s">
        <v>183</v>
      </c>
      <c r="AU246" s="245" t="s">
        <v>84</v>
      </c>
      <c r="AV246" s="13" t="s">
        <v>82</v>
      </c>
      <c r="AW246" s="13" t="s">
        <v>37</v>
      </c>
      <c r="AX246" s="13" t="s">
        <v>75</v>
      </c>
      <c r="AY246" s="245" t="s">
        <v>170</v>
      </c>
    </row>
    <row r="247" s="13" customFormat="1">
      <c r="A247" s="13"/>
      <c r="B247" s="236"/>
      <c r="C247" s="237"/>
      <c r="D247" s="229" t="s">
        <v>183</v>
      </c>
      <c r="E247" s="238" t="s">
        <v>19</v>
      </c>
      <c r="F247" s="239" t="s">
        <v>6603</v>
      </c>
      <c r="G247" s="237"/>
      <c r="H247" s="238" t="s">
        <v>19</v>
      </c>
      <c r="I247" s="240"/>
      <c r="J247" s="237"/>
      <c r="K247" s="237"/>
      <c r="L247" s="241"/>
      <c r="M247" s="242"/>
      <c r="N247" s="243"/>
      <c r="O247" s="243"/>
      <c r="P247" s="243"/>
      <c r="Q247" s="243"/>
      <c r="R247" s="243"/>
      <c r="S247" s="243"/>
      <c r="T247" s="244"/>
      <c r="U247" s="13"/>
      <c r="V247" s="13"/>
      <c r="W247" s="13"/>
      <c r="X247" s="13"/>
      <c r="Y247" s="13"/>
      <c r="Z247" s="13"/>
      <c r="AA247" s="13"/>
      <c r="AB247" s="13"/>
      <c r="AC247" s="13"/>
      <c r="AD247" s="13"/>
      <c r="AE247" s="13"/>
      <c r="AT247" s="245" t="s">
        <v>183</v>
      </c>
      <c r="AU247" s="245" t="s">
        <v>84</v>
      </c>
      <c r="AV247" s="13" t="s">
        <v>82</v>
      </c>
      <c r="AW247" s="13" t="s">
        <v>37</v>
      </c>
      <c r="AX247" s="13" t="s">
        <v>75</v>
      </c>
      <c r="AY247" s="245" t="s">
        <v>170</v>
      </c>
    </row>
    <row r="248" s="14" customFormat="1">
      <c r="A248" s="14"/>
      <c r="B248" s="246"/>
      <c r="C248" s="247"/>
      <c r="D248" s="229" t="s">
        <v>183</v>
      </c>
      <c r="E248" s="248" t="s">
        <v>19</v>
      </c>
      <c r="F248" s="249" t="s">
        <v>6643</v>
      </c>
      <c r="G248" s="247"/>
      <c r="H248" s="250">
        <v>0</v>
      </c>
      <c r="I248" s="251"/>
      <c r="J248" s="247"/>
      <c r="K248" s="247"/>
      <c r="L248" s="252"/>
      <c r="M248" s="253"/>
      <c r="N248" s="254"/>
      <c r="O248" s="254"/>
      <c r="P248" s="254"/>
      <c r="Q248" s="254"/>
      <c r="R248" s="254"/>
      <c r="S248" s="254"/>
      <c r="T248" s="255"/>
      <c r="U248" s="14"/>
      <c r="V248" s="14"/>
      <c r="W248" s="14"/>
      <c r="X248" s="14"/>
      <c r="Y248" s="14"/>
      <c r="Z248" s="14"/>
      <c r="AA248" s="14"/>
      <c r="AB248" s="14"/>
      <c r="AC248" s="14"/>
      <c r="AD248" s="14"/>
      <c r="AE248" s="14"/>
      <c r="AT248" s="256" t="s">
        <v>183</v>
      </c>
      <c r="AU248" s="256" t="s">
        <v>84</v>
      </c>
      <c r="AV248" s="14" t="s">
        <v>84</v>
      </c>
      <c r="AW248" s="14" t="s">
        <v>37</v>
      </c>
      <c r="AX248" s="14" t="s">
        <v>75</v>
      </c>
      <c r="AY248" s="256" t="s">
        <v>170</v>
      </c>
    </row>
    <row r="249" s="14" customFormat="1">
      <c r="A249" s="14"/>
      <c r="B249" s="246"/>
      <c r="C249" s="247"/>
      <c r="D249" s="229" t="s">
        <v>183</v>
      </c>
      <c r="E249" s="248" t="s">
        <v>19</v>
      </c>
      <c r="F249" s="249" t="s">
        <v>6644</v>
      </c>
      <c r="G249" s="247"/>
      <c r="H249" s="250">
        <v>-5.3300000000000001</v>
      </c>
      <c r="I249" s="251"/>
      <c r="J249" s="247"/>
      <c r="K249" s="247"/>
      <c r="L249" s="252"/>
      <c r="M249" s="253"/>
      <c r="N249" s="254"/>
      <c r="O249" s="254"/>
      <c r="P249" s="254"/>
      <c r="Q249" s="254"/>
      <c r="R249" s="254"/>
      <c r="S249" s="254"/>
      <c r="T249" s="255"/>
      <c r="U249" s="14"/>
      <c r="V249" s="14"/>
      <c r="W249" s="14"/>
      <c r="X249" s="14"/>
      <c r="Y249" s="14"/>
      <c r="Z249" s="14"/>
      <c r="AA249" s="14"/>
      <c r="AB249" s="14"/>
      <c r="AC249" s="14"/>
      <c r="AD249" s="14"/>
      <c r="AE249" s="14"/>
      <c r="AT249" s="256" t="s">
        <v>183</v>
      </c>
      <c r="AU249" s="256" t="s">
        <v>84</v>
      </c>
      <c r="AV249" s="14" t="s">
        <v>84</v>
      </c>
      <c r="AW249" s="14" t="s">
        <v>37</v>
      </c>
      <c r="AX249" s="14" t="s">
        <v>75</v>
      </c>
      <c r="AY249" s="256" t="s">
        <v>170</v>
      </c>
    </row>
    <row r="250" s="15" customFormat="1">
      <c r="A250" s="15"/>
      <c r="B250" s="257"/>
      <c r="C250" s="258"/>
      <c r="D250" s="229" t="s">
        <v>183</v>
      </c>
      <c r="E250" s="259" t="s">
        <v>5576</v>
      </c>
      <c r="F250" s="260" t="s">
        <v>186</v>
      </c>
      <c r="G250" s="258"/>
      <c r="H250" s="261">
        <v>70.125</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183</v>
      </c>
      <c r="AU250" s="267" t="s">
        <v>84</v>
      </c>
      <c r="AV250" s="15" t="s">
        <v>177</v>
      </c>
      <c r="AW250" s="15" t="s">
        <v>37</v>
      </c>
      <c r="AX250" s="15" t="s">
        <v>82</v>
      </c>
      <c r="AY250" s="267" t="s">
        <v>170</v>
      </c>
    </row>
    <row r="251" s="2" customFormat="1" ht="16.5" customHeight="1">
      <c r="A251" s="41"/>
      <c r="B251" s="42"/>
      <c r="C251" s="216" t="s">
        <v>331</v>
      </c>
      <c r="D251" s="216" t="s">
        <v>172</v>
      </c>
      <c r="E251" s="217" t="s">
        <v>609</v>
      </c>
      <c r="F251" s="218" t="s">
        <v>610</v>
      </c>
      <c r="G251" s="219" t="s">
        <v>219</v>
      </c>
      <c r="H251" s="220">
        <v>17.687000000000001</v>
      </c>
      <c r="I251" s="221"/>
      <c r="J251" s="222">
        <f>ROUND(I251*H251,2)</f>
        <v>0</v>
      </c>
      <c r="K251" s="218" t="s">
        <v>176</v>
      </c>
      <c r="L251" s="47"/>
      <c r="M251" s="223" t="s">
        <v>19</v>
      </c>
      <c r="N251" s="224" t="s">
        <v>46</v>
      </c>
      <c r="O251" s="87"/>
      <c r="P251" s="225">
        <f>O251*H251</f>
        <v>0</v>
      </c>
      <c r="Q251" s="225">
        <v>0</v>
      </c>
      <c r="R251" s="225">
        <f>Q251*H251</f>
        <v>0</v>
      </c>
      <c r="S251" s="225">
        <v>0</v>
      </c>
      <c r="T251" s="226">
        <f>S251*H251</f>
        <v>0</v>
      </c>
      <c r="U251" s="41"/>
      <c r="V251" s="41"/>
      <c r="W251" s="41"/>
      <c r="X251" s="41"/>
      <c r="Y251" s="41"/>
      <c r="Z251" s="41"/>
      <c r="AA251" s="41"/>
      <c r="AB251" s="41"/>
      <c r="AC251" s="41"/>
      <c r="AD251" s="41"/>
      <c r="AE251" s="41"/>
      <c r="AR251" s="227" t="s">
        <v>177</v>
      </c>
      <c r="AT251" s="227" t="s">
        <v>172</v>
      </c>
      <c r="AU251" s="227" t="s">
        <v>84</v>
      </c>
      <c r="AY251" s="20" t="s">
        <v>170</v>
      </c>
      <c r="BE251" s="228">
        <f>IF(N251="základní",J251,0)</f>
        <v>0</v>
      </c>
      <c r="BF251" s="228">
        <f>IF(N251="snížená",J251,0)</f>
        <v>0</v>
      </c>
      <c r="BG251" s="228">
        <f>IF(N251="zákl. přenesená",J251,0)</f>
        <v>0</v>
      </c>
      <c r="BH251" s="228">
        <f>IF(N251="sníž. přenesená",J251,0)</f>
        <v>0</v>
      </c>
      <c r="BI251" s="228">
        <f>IF(N251="nulová",J251,0)</f>
        <v>0</v>
      </c>
      <c r="BJ251" s="20" t="s">
        <v>82</v>
      </c>
      <c r="BK251" s="228">
        <f>ROUND(I251*H251,2)</f>
        <v>0</v>
      </c>
      <c r="BL251" s="20" t="s">
        <v>177</v>
      </c>
      <c r="BM251" s="227" t="s">
        <v>6645</v>
      </c>
    </row>
    <row r="252" s="2" customFormat="1">
      <c r="A252" s="41"/>
      <c r="B252" s="42"/>
      <c r="C252" s="43"/>
      <c r="D252" s="229" t="s">
        <v>179</v>
      </c>
      <c r="E252" s="43"/>
      <c r="F252" s="230" t="s">
        <v>612</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179</v>
      </c>
      <c r="AU252" s="20" t="s">
        <v>84</v>
      </c>
    </row>
    <row r="253" s="2" customFormat="1">
      <c r="A253" s="41"/>
      <c r="B253" s="42"/>
      <c r="C253" s="43"/>
      <c r="D253" s="234" t="s">
        <v>181</v>
      </c>
      <c r="E253" s="43"/>
      <c r="F253" s="235" t="s">
        <v>613</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181</v>
      </c>
      <c r="AU253" s="20" t="s">
        <v>84</v>
      </c>
    </row>
    <row r="254" s="14" customFormat="1">
      <c r="A254" s="14"/>
      <c r="B254" s="246"/>
      <c r="C254" s="247"/>
      <c r="D254" s="229" t="s">
        <v>183</v>
      </c>
      <c r="E254" s="248" t="s">
        <v>19</v>
      </c>
      <c r="F254" s="249" t="s">
        <v>6646</v>
      </c>
      <c r="G254" s="247"/>
      <c r="H254" s="250">
        <v>2.9990000000000001</v>
      </c>
      <c r="I254" s="251"/>
      <c r="J254" s="247"/>
      <c r="K254" s="247"/>
      <c r="L254" s="252"/>
      <c r="M254" s="253"/>
      <c r="N254" s="254"/>
      <c r="O254" s="254"/>
      <c r="P254" s="254"/>
      <c r="Q254" s="254"/>
      <c r="R254" s="254"/>
      <c r="S254" s="254"/>
      <c r="T254" s="255"/>
      <c r="U254" s="14"/>
      <c r="V254" s="14"/>
      <c r="W254" s="14"/>
      <c r="X254" s="14"/>
      <c r="Y254" s="14"/>
      <c r="Z254" s="14"/>
      <c r="AA254" s="14"/>
      <c r="AB254" s="14"/>
      <c r="AC254" s="14"/>
      <c r="AD254" s="14"/>
      <c r="AE254" s="14"/>
      <c r="AT254" s="256" t="s">
        <v>183</v>
      </c>
      <c r="AU254" s="256" t="s">
        <v>84</v>
      </c>
      <c r="AV254" s="14" t="s">
        <v>84</v>
      </c>
      <c r="AW254" s="14" t="s">
        <v>37</v>
      </c>
      <c r="AX254" s="14" t="s">
        <v>75</v>
      </c>
      <c r="AY254" s="256" t="s">
        <v>170</v>
      </c>
    </row>
    <row r="255" s="14" customFormat="1">
      <c r="A255" s="14"/>
      <c r="B255" s="246"/>
      <c r="C255" s="247"/>
      <c r="D255" s="229" t="s">
        <v>183</v>
      </c>
      <c r="E255" s="248" t="s">
        <v>19</v>
      </c>
      <c r="F255" s="249" t="s">
        <v>6647</v>
      </c>
      <c r="G255" s="247"/>
      <c r="H255" s="250">
        <v>3.629</v>
      </c>
      <c r="I255" s="251"/>
      <c r="J255" s="247"/>
      <c r="K255" s="247"/>
      <c r="L255" s="252"/>
      <c r="M255" s="253"/>
      <c r="N255" s="254"/>
      <c r="O255" s="254"/>
      <c r="P255" s="254"/>
      <c r="Q255" s="254"/>
      <c r="R255" s="254"/>
      <c r="S255" s="254"/>
      <c r="T255" s="255"/>
      <c r="U255" s="14"/>
      <c r="V255" s="14"/>
      <c r="W255" s="14"/>
      <c r="X255" s="14"/>
      <c r="Y255" s="14"/>
      <c r="Z255" s="14"/>
      <c r="AA255" s="14"/>
      <c r="AB255" s="14"/>
      <c r="AC255" s="14"/>
      <c r="AD255" s="14"/>
      <c r="AE255" s="14"/>
      <c r="AT255" s="256" t="s">
        <v>183</v>
      </c>
      <c r="AU255" s="256" t="s">
        <v>84</v>
      </c>
      <c r="AV255" s="14" t="s">
        <v>84</v>
      </c>
      <c r="AW255" s="14" t="s">
        <v>37</v>
      </c>
      <c r="AX255" s="14" t="s">
        <v>75</v>
      </c>
      <c r="AY255" s="256" t="s">
        <v>170</v>
      </c>
    </row>
    <row r="256" s="14" customFormat="1">
      <c r="A256" s="14"/>
      <c r="B256" s="246"/>
      <c r="C256" s="247"/>
      <c r="D256" s="229" t="s">
        <v>183</v>
      </c>
      <c r="E256" s="248" t="s">
        <v>19</v>
      </c>
      <c r="F256" s="249" t="s">
        <v>6648</v>
      </c>
      <c r="G256" s="247"/>
      <c r="H256" s="250">
        <v>11.058999999999999</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183</v>
      </c>
      <c r="AU256" s="256" t="s">
        <v>84</v>
      </c>
      <c r="AV256" s="14" t="s">
        <v>84</v>
      </c>
      <c r="AW256" s="14" t="s">
        <v>37</v>
      </c>
      <c r="AX256" s="14" t="s">
        <v>75</v>
      </c>
      <c r="AY256" s="256" t="s">
        <v>170</v>
      </c>
    </row>
    <row r="257" s="15" customFormat="1">
      <c r="A257" s="15"/>
      <c r="B257" s="257"/>
      <c r="C257" s="258"/>
      <c r="D257" s="229" t="s">
        <v>183</v>
      </c>
      <c r="E257" s="259" t="s">
        <v>19</v>
      </c>
      <c r="F257" s="260" t="s">
        <v>186</v>
      </c>
      <c r="G257" s="258"/>
      <c r="H257" s="261">
        <v>17.687000000000001</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183</v>
      </c>
      <c r="AU257" s="267" t="s">
        <v>84</v>
      </c>
      <c r="AV257" s="15" t="s">
        <v>177</v>
      </c>
      <c r="AW257" s="15" t="s">
        <v>37</v>
      </c>
      <c r="AX257" s="15" t="s">
        <v>82</v>
      </c>
      <c r="AY257" s="267" t="s">
        <v>170</v>
      </c>
    </row>
    <row r="258" s="2" customFormat="1" ht="16.5" customHeight="1">
      <c r="A258" s="41"/>
      <c r="B258" s="42"/>
      <c r="C258" s="285" t="s">
        <v>337</v>
      </c>
      <c r="D258" s="285" t="s">
        <v>461</v>
      </c>
      <c r="E258" s="286" t="s">
        <v>3511</v>
      </c>
      <c r="F258" s="287" t="s">
        <v>3512</v>
      </c>
      <c r="G258" s="288" t="s">
        <v>256</v>
      </c>
      <c r="H258" s="289">
        <v>35.374000000000002</v>
      </c>
      <c r="I258" s="290"/>
      <c r="J258" s="291">
        <f>ROUND(I258*H258,2)</f>
        <v>0</v>
      </c>
      <c r="K258" s="287" t="s">
        <v>176</v>
      </c>
      <c r="L258" s="292"/>
      <c r="M258" s="293" t="s">
        <v>19</v>
      </c>
      <c r="N258" s="294" t="s">
        <v>46</v>
      </c>
      <c r="O258" s="87"/>
      <c r="P258" s="225">
        <f>O258*H258</f>
        <v>0</v>
      </c>
      <c r="Q258" s="225">
        <v>1</v>
      </c>
      <c r="R258" s="225">
        <f>Q258*H258</f>
        <v>35.374000000000002</v>
      </c>
      <c r="S258" s="225">
        <v>0</v>
      </c>
      <c r="T258" s="226">
        <f>S258*H258</f>
        <v>0</v>
      </c>
      <c r="U258" s="41"/>
      <c r="V258" s="41"/>
      <c r="W258" s="41"/>
      <c r="X258" s="41"/>
      <c r="Y258" s="41"/>
      <c r="Z258" s="41"/>
      <c r="AA258" s="41"/>
      <c r="AB258" s="41"/>
      <c r="AC258" s="41"/>
      <c r="AD258" s="41"/>
      <c r="AE258" s="41"/>
      <c r="AR258" s="227" t="s">
        <v>234</v>
      </c>
      <c r="AT258" s="227" t="s">
        <v>461</v>
      </c>
      <c r="AU258" s="227" t="s">
        <v>84</v>
      </c>
      <c r="AY258" s="20" t="s">
        <v>170</v>
      </c>
      <c r="BE258" s="228">
        <f>IF(N258="základní",J258,0)</f>
        <v>0</v>
      </c>
      <c r="BF258" s="228">
        <f>IF(N258="snížená",J258,0)</f>
        <v>0</v>
      </c>
      <c r="BG258" s="228">
        <f>IF(N258="zákl. přenesená",J258,0)</f>
        <v>0</v>
      </c>
      <c r="BH258" s="228">
        <f>IF(N258="sníž. přenesená",J258,0)</f>
        <v>0</v>
      </c>
      <c r="BI258" s="228">
        <f>IF(N258="nulová",J258,0)</f>
        <v>0</v>
      </c>
      <c r="BJ258" s="20" t="s">
        <v>82</v>
      </c>
      <c r="BK258" s="228">
        <f>ROUND(I258*H258,2)</f>
        <v>0</v>
      </c>
      <c r="BL258" s="20" t="s">
        <v>177</v>
      </c>
      <c r="BM258" s="227" t="s">
        <v>6649</v>
      </c>
    </row>
    <row r="259" s="2" customFormat="1">
      <c r="A259" s="41"/>
      <c r="B259" s="42"/>
      <c r="C259" s="43"/>
      <c r="D259" s="229" t="s">
        <v>179</v>
      </c>
      <c r="E259" s="43"/>
      <c r="F259" s="230" t="s">
        <v>3512</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179</v>
      </c>
      <c r="AU259" s="20" t="s">
        <v>84</v>
      </c>
    </row>
    <row r="260" s="14" customFormat="1">
      <c r="A260" s="14"/>
      <c r="B260" s="246"/>
      <c r="C260" s="247"/>
      <c r="D260" s="229" t="s">
        <v>183</v>
      </c>
      <c r="E260" s="247"/>
      <c r="F260" s="249" t="s">
        <v>6650</v>
      </c>
      <c r="G260" s="247"/>
      <c r="H260" s="250">
        <v>35.374000000000002</v>
      </c>
      <c r="I260" s="251"/>
      <c r="J260" s="247"/>
      <c r="K260" s="247"/>
      <c r="L260" s="252"/>
      <c r="M260" s="253"/>
      <c r="N260" s="254"/>
      <c r="O260" s="254"/>
      <c r="P260" s="254"/>
      <c r="Q260" s="254"/>
      <c r="R260" s="254"/>
      <c r="S260" s="254"/>
      <c r="T260" s="255"/>
      <c r="U260" s="14"/>
      <c r="V260" s="14"/>
      <c r="W260" s="14"/>
      <c r="X260" s="14"/>
      <c r="Y260" s="14"/>
      <c r="Z260" s="14"/>
      <c r="AA260" s="14"/>
      <c r="AB260" s="14"/>
      <c r="AC260" s="14"/>
      <c r="AD260" s="14"/>
      <c r="AE260" s="14"/>
      <c r="AT260" s="256" t="s">
        <v>183</v>
      </c>
      <c r="AU260" s="256" t="s">
        <v>84</v>
      </c>
      <c r="AV260" s="14" t="s">
        <v>84</v>
      </c>
      <c r="AW260" s="14" t="s">
        <v>4</v>
      </c>
      <c r="AX260" s="14" t="s">
        <v>82</v>
      </c>
      <c r="AY260" s="256" t="s">
        <v>170</v>
      </c>
    </row>
    <row r="261" s="2" customFormat="1" ht="16.5" customHeight="1">
      <c r="A261" s="41"/>
      <c r="B261" s="42"/>
      <c r="C261" s="216" t="s">
        <v>344</v>
      </c>
      <c r="D261" s="216" t="s">
        <v>172</v>
      </c>
      <c r="E261" s="217" t="s">
        <v>3514</v>
      </c>
      <c r="F261" s="218" t="s">
        <v>3515</v>
      </c>
      <c r="G261" s="219" t="s">
        <v>219</v>
      </c>
      <c r="H261" s="220">
        <v>17.687000000000001</v>
      </c>
      <c r="I261" s="221"/>
      <c r="J261" s="222">
        <f>ROUND(I261*H261,2)</f>
        <v>0</v>
      </c>
      <c r="K261" s="218" t="s">
        <v>176</v>
      </c>
      <c r="L261" s="47"/>
      <c r="M261" s="223" t="s">
        <v>19</v>
      </c>
      <c r="N261" s="224" t="s">
        <v>46</v>
      </c>
      <c r="O261" s="87"/>
      <c r="P261" s="225">
        <f>O261*H261</f>
        <v>0</v>
      </c>
      <c r="Q261" s="225">
        <v>0</v>
      </c>
      <c r="R261" s="225">
        <f>Q261*H261</f>
        <v>0</v>
      </c>
      <c r="S261" s="225">
        <v>0</v>
      </c>
      <c r="T261" s="226">
        <f>S261*H261</f>
        <v>0</v>
      </c>
      <c r="U261" s="41"/>
      <c r="V261" s="41"/>
      <c r="W261" s="41"/>
      <c r="X261" s="41"/>
      <c r="Y261" s="41"/>
      <c r="Z261" s="41"/>
      <c r="AA261" s="41"/>
      <c r="AB261" s="41"/>
      <c r="AC261" s="41"/>
      <c r="AD261" s="41"/>
      <c r="AE261" s="41"/>
      <c r="AR261" s="227" t="s">
        <v>177</v>
      </c>
      <c r="AT261" s="227" t="s">
        <v>172</v>
      </c>
      <c r="AU261" s="227" t="s">
        <v>84</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177</v>
      </c>
      <c r="BM261" s="227" t="s">
        <v>6651</v>
      </c>
    </row>
    <row r="262" s="2" customFormat="1">
      <c r="A262" s="41"/>
      <c r="B262" s="42"/>
      <c r="C262" s="43"/>
      <c r="D262" s="229" t="s">
        <v>179</v>
      </c>
      <c r="E262" s="43"/>
      <c r="F262" s="230" t="s">
        <v>3517</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179</v>
      </c>
      <c r="AU262" s="20" t="s">
        <v>84</v>
      </c>
    </row>
    <row r="263" s="2" customFormat="1">
      <c r="A263" s="41"/>
      <c r="B263" s="42"/>
      <c r="C263" s="43"/>
      <c r="D263" s="234" t="s">
        <v>181</v>
      </c>
      <c r="E263" s="43"/>
      <c r="F263" s="235" t="s">
        <v>3518</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181</v>
      </c>
      <c r="AU263" s="20" t="s">
        <v>84</v>
      </c>
    </row>
    <row r="264" s="12" customFormat="1" ht="22.8" customHeight="1">
      <c r="A264" s="12"/>
      <c r="B264" s="200"/>
      <c r="C264" s="201"/>
      <c r="D264" s="202" t="s">
        <v>74</v>
      </c>
      <c r="E264" s="214" t="s">
        <v>84</v>
      </c>
      <c r="F264" s="214" t="s">
        <v>620</v>
      </c>
      <c r="G264" s="201"/>
      <c r="H264" s="201"/>
      <c r="I264" s="204"/>
      <c r="J264" s="215">
        <f>BK264</f>
        <v>0</v>
      </c>
      <c r="K264" s="201"/>
      <c r="L264" s="206"/>
      <c r="M264" s="207"/>
      <c r="N264" s="208"/>
      <c r="O264" s="208"/>
      <c r="P264" s="209">
        <f>SUM(P265:P277)</f>
        <v>0</v>
      </c>
      <c r="Q264" s="208"/>
      <c r="R264" s="209">
        <f>SUM(R265:R277)</f>
        <v>2.6156012999999994</v>
      </c>
      <c r="S264" s="208"/>
      <c r="T264" s="210">
        <f>SUM(T265:T277)</f>
        <v>0</v>
      </c>
      <c r="U264" s="12"/>
      <c r="V264" s="12"/>
      <c r="W264" s="12"/>
      <c r="X264" s="12"/>
      <c r="Y264" s="12"/>
      <c r="Z264" s="12"/>
      <c r="AA264" s="12"/>
      <c r="AB264" s="12"/>
      <c r="AC264" s="12"/>
      <c r="AD264" s="12"/>
      <c r="AE264" s="12"/>
      <c r="AR264" s="211" t="s">
        <v>82</v>
      </c>
      <c r="AT264" s="212" t="s">
        <v>74</v>
      </c>
      <c r="AU264" s="212" t="s">
        <v>82</v>
      </c>
      <c r="AY264" s="211" t="s">
        <v>170</v>
      </c>
      <c r="BK264" s="213">
        <f>SUM(BK265:BK277)</f>
        <v>0</v>
      </c>
    </row>
    <row r="265" s="2" customFormat="1" ht="16.5" customHeight="1">
      <c r="A265" s="41"/>
      <c r="B265" s="42"/>
      <c r="C265" s="216" t="s">
        <v>350</v>
      </c>
      <c r="D265" s="216" t="s">
        <v>172</v>
      </c>
      <c r="E265" s="217" t="s">
        <v>6652</v>
      </c>
      <c r="F265" s="218" t="s">
        <v>6653</v>
      </c>
      <c r="G265" s="219" t="s">
        <v>219</v>
      </c>
      <c r="H265" s="220">
        <v>1.1339999999999999</v>
      </c>
      <c r="I265" s="221"/>
      <c r="J265" s="222">
        <f>ROUND(I265*H265,2)</f>
        <v>0</v>
      </c>
      <c r="K265" s="218" t="s">
        <v>176</v>
      </c>
      <c r="L265" s="47"/>
      <c r="M265" s="223" t="s">
        <v>19</v>
      </c>
      <c r="N265" s="224" t="s">
        <v>46</v>
      </c>
      <c r="O265" s="87"/>
      <c r="P265" s="225">
        <f>O265*H265</f>
        <v>0</v>
      </c>
      <c r="Q265" s="225">
        <v>2.3010199999999998</v>
      </c>
      <c r="R265" s="225">
        <f>Q265*H265</f>
        <v>2.6093566799999994</v>
      </c>
      <c r="S265" s="225">
        <v>0</v>
      </c>
      <c r="T265" s="226">
        <f>S265*H265</f>
        <v>0</v>
      </c>
      <c r="U265" s="41"/>
      <c r="V265" s="41"/>
      <c r="W265" s="41"/>
      <c r="X265" s="41"/>
      <c r="Y265" s="41"/>
      <c r="Z265" s="41"/>
      <c r="AA265" s="41"/>
      <c r="AB265" s="41"/>
      <c r="AC265" s="41"/>
      <c r="AD265" s="41"/>
      <c r="AE265" s="41"/>
      <c r="AR265" s="227" t="s">
        <v>177</v>
      </c>
      <c r="AT265" s="227" t="s">
        <v>172</v>
      </c>
      <c r="AU265" s="227" t="s">
        <v>84</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6654</v>
      </c>
    </row>
    <row r="266" s="2" customFormat="1">
      <c r="A266" s="41"/>
      <c r="B266" s="42"/>
      <c r="C266" s="43"/>
      <c r="D266" s="229" t="s">
        <v>179</v>
      </c>
      <c r="E266" s="43"/>
      <c r="F266" s="230" t="s">
        <v>6655</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179</v>
      </c>
      <c r="AU266" s="20" t="s">
        <v>84</v>
      </c>
    </row>
    <row r="267" s="2" customFormat="1">
      <c r="A267" s="41"/>
      <c r="B267" s="42"/>
      <c r="C267" s="43"/>
      <c r="D267" s="234" t="s">
        <v>181</v>
      </c>
      <c r="E267" s="43"/>
      <c r="F267" s="235" t="s">
        <v>6656</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181</v>
      </c>
      <c r="AU267" s="20" t="s">
        <v>84</v>
      </c>
    </row>
    <row r="268" s="13" customFormat="1">
      <c r="A268" s="13"/>
      <c r="B268" s="236"/>
      <c r="C268" s="237"/>
      <c r="D268" s="229" t="s">
        <v>183</v>
      </c>
      <c r="E268" s="238" t="s">
        <v>19</v>
      </c>
      <c r="F268" s="239" t="s">
        <v>6657</v>
      </c>
      <c r="G268" s="237"/>
      <c r="H268" s="238" t="s">
        <v>19</v>
      </c>
      <c r="I268" s="240"/>
      <c r="J268" s="237"/>
      <c r="K268" s="237"/>
      <c r="L268" s="241"/>
      <c r="M268" s="242"/>
      <c r="N268" s="243"/>
      <c r="O268" s="243"/>
      <c r="P268" s="243"/>
      <c r="Q268" s="243"/>
      <c r="R268" s="243"/>
      <c r="S268" s="243"/>
      <c r="T268" s="244"/>
      <c r="U268" s="13"/>
      <c r="V268" s="13"/>
      <c r="W268" s="13"/>
      <c r="X268" s="13"/>
      <c r="Y268" s="13"/>
      <c r="Z268" s="13"/>
      <c r="AA268" s="13"/>
      <c r="AB268" s="13"/>
      <c r="AC268" s="13"/>
      <c r="AD268" s="13"/>
      <c r="AE268" s="13"/>
      <c r="AT268" s="245" t="s">
        <v>183</v>
      </c>
      <c r="AU268" s="245" t="s">
        <v>84</v>
      </c>
      <c r="AV268" s="13" t="s">
        <v>82</v>
      </c>
      <c r="AW268" s="13" t="s">
        <v>37</v>
      </c>
      <c r="AX268" s="13" t="s">
        <v>75</v>
      </c>
      <c r="AY268" s="245" t="s">
        <v>170</v>
      </c>
    </row>
    <row r="269" s="14" customFormat="1">
      <c r="A269" s="14"/>
      <c r="B269" s="246"/>
      <c r="C269" s="247"/>
      <c r="D269" s="229" t="s">
        <v>183</v>
      </c>
      <c r="E269" s="248" t="s">
        <v>19</v>
      </c>
      <c r="F269" s="249" t="s">
        <v>6658</v>
      </c>
      <c r="G269" s="247"/>
      <c r="H269" s="250">
        <v>1.1339999999999999</v>
      </c>
      <c r="I269" s="251"/>
      <c r="J269" s="247"/>
      <c r="K269" s="247"/>
      <c r="L269" s="252"/>
      <c r="M269" s="253"/>
      <c r="N269" s="254"/>
      <c r="O269" s="254"/>
      <c r="P269" s="254"/>
      <c r="Q269" s="254"/>
      <c r="R269" s="254"/>
      <c r="S269" s="254"/>
      <c r="T269" s="255"/>
      <c r="U269" s="14"/>
      <c r="V269" s="14"/>
      <c r="W269" s="14"/>
      <c r="X269" s="14"/>
      <c r="Y269" s="14"/>
      <c r="Z269" s="14"/>
      <c r="AA269" s="14"/>
      <c r="AB269" s="14"/>
      <c r="AC269" s="14"/>
      <c r="AD269" s="14"/>
      <c r="AE269" s="14"/>
      <c r="AT269" s="256" t="s">
        <v>183</v>
      </c>
      <c r="AU269" s="256" t="s">
        <v>84</v>
      </c>
      <c r="AV269" s="14" t="s">
        <v>84</v>
      </c>
      <c r="AW269" s="14" t="s">
        <v>37</v>
      </c>
      <c r="AX269" s="14" t="s">
        <v>82</v>
      </c>
      <c r="AY269" s="256" t="s">
        <v>170</v>
      </c>
    </row>
    <row r="270" s="2" customFormat="1" ht="16.5" customHeight="1">
      <c r="A270" s="41"/>
      <c r="B270" s="42"/>
      <c r="C270" s="216" t="s">
        <v>356</v>
      </c>
      <c r="D270" s="216" t="s">
        <v>172</v>
      </c>
      <c r="E270" s="217" t="s">
        <v>6659</v>
      </c>
      <c r="F270" s="218" t="s">
        <v>6660</v>
      </c>
      <c r="G270" s="219" t="s">
        <v>175</v>
      </c>
      <c r="H270" s="220">
        <v>1.194</v>
      </c>
      <c r="I270" s="221"/>
      <c r="J270" s="222">
        <f>ROUND(I270*H270,2)</f>
        <v>0</v>
      </c>
      <c r="K270" s="218" t="s">
        <v>176</v>
      </c>
      <c r="L270" s="47"/>
      <c r="M270" s="223" t="s">
        <v>19</v>
      </c>
      <c r="N270" s="224" t="s">
        <v>46</v>
      </c>
      <c r="O270" s="87"/>
      <c r="P270" s="225">
        <f>O270*H270</f>
        <v>0</v>
      </c>
      <c r="Q270" s="225">
        <v>0.0052300000000000003</v>
      </c>
      <c r="R270" s="225">
        <f>Q270*H270</f>
        <v>0.0062446200000000002</v>
      </c>
      <c r="S270" s="225">
        <v>0</v>
      </c>
      <c r="T270" s="226">
        <f>S270*H270</f>
        <v>0</v>
      </c>
      <c r="U270" s="41"/>
      <c r="V270" s="41"/>
      <c r="W270" s="41"/>
      <c r="X270" s="41"/>
      <c r="Y270" s="41"/>
      <c r="Z270" s="41"/>
      <c r="AA270" s="41"/>
      <c r="AB270" s="41"/>
      <c r="AC270" s="41"/>
      <c r="AD270" s="41"/>
      <c r="AE270" s="41"/>
      <c r="AR270" s="227" t="s">
        <v>177</v>
      </c>
      <c r="AT270" s="227" t="s">
        <v>172</v>
      </c>
      <c r="AU270" s="227" t="s">
        <v>84</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177</v>
      </c>
      <c r="BM270" s="227" t="s">
        <v>6661</v>
      </c>
    </row>
    <row r="271" s="2" customFormat="1">
      <c r="A271" s="41"/>
      <c r="B271" s="42"/>
      <c r="C271" s="43"/>
      <c r="D271" s="229" t="s">
        <v>179</v>
      </c>
      <c r="E271" s="43"/>
      <c r="F271" s="230" t="s">
        <v>6662</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179</v>
      </c>
      <c r="AU271" s="20" t="s">
        <v>84</v>
      </c>
    </row>
    <row r="272" s="2" customFormat="1">
      <c r="A272" s="41"/>
      <c r="B272" s="42"/>
      <c r="C272" s="43"/>
      <c r="D272" s="234" t="s">
        <v>181</v>
      </c>
      <c r="E272" s="43"/>
      <c r="F272" s="235" t="s">
        <v>6663</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181</v>
      </c>
      <c r="AU272" s="20" t="s">
        <v>84</v>
      </c>
    </row>
    <row r="273" s="13" customFormat="1">
      <c r="A273" s="13"/>
      <c r="B273" s="236"/>
      <c r="C273" s="237"/>
      <c r="D273" s="229" t="s">
        <v>183</v>
      </c>
      <c r="E273" s="238" t="s">
        <v>19</v>
      </c>
      <c r="F273" s="239" t="s">
        <v>6657</v>
      </c>
      <c r="G273" s="237"/>
      <c r="H273" s="238" t="s">
        <v>19</v>
      </c>
      <c r="I273" s="240"/>
      <c r="J273" s="237"/>
      <c r="K273" s="237"/>
      <c r="L273" s="241"/>
      <c r="M273" s="242"/>
      <c r="N273" s="243"/>
      <c r="O273" s="243"/>
      <c r="P273" s="243"/>
      <c r="Q273" s="243"/>
      <c r="R273" s="243"/>
      <c r="S273" s="243"/>
      <c r="T273" s="244"/>
      <c r="U273" s="13"/>
      <c r="V273" s="13"/>
      <c r="W273" s="13"/>
      <c r="X273" s="13"/>
      <c r="Y273" s="13"/>
      <c r="Z273" s="13"/>
      <c r="AA273" s="13"/>
      <c r="AB273" s="13"/>
      <c r="AC273" s="13"/>
      <c r="AD273" s="13"/>
      <c r="AE273" s="13"/>
      <c r="AT273" s="245" t="s">
        <v>183</v>
      </c>
      <c r="AU273" s="245" t="s">
        <v>84</v>
      </c>
      <c r="AV273" s="13" t="s">
        <v>82</v>
      </c>
      <c r="AW273" s="13" t="s">
        <v>37</v>
      </c>
      <c r="AX273" s="13" t="s">
        <v>75</v>
      </c>
      <c r="AY273" s="245" t="s">
        <v>170</v>
      </c>
    </row>
    <row r="274" s="14" customFormat="1">
      <c r="A274" s="14"/>
      <c r="B274" s="246"/>
      <c r="C274" s="247"/>
      <c r="D274" s="229" t="s">
        <v>183</v>
      </c>
      <c r="E274" s="248" t="s">
        <v>19</v>
      </c>
      <c r="F274" s="249" t="s">
        <v>6664</v>
      </c>
      <c r="G274" s="247"/>
      <c r="H274" s="250">
        <v>1.194</v>
      </c>
      <c r="I274" s="251"/>
      <c r="J274" s="247"/>
      <c r="K274" s="247"/>
      <c r="L274" s="252"/>
      <c r="M274" s="253"/>
      <c r="N274" s="254"/>
      <c r="O274" s="254"/>
      <c r="P274" s="254"/>
      <c r="Q274" s="254"/>
      <c r="R274" s="254"/>
      <c r="S274" s="254"/>
      <c r="T274" s="255"/>
      <c r="U274" s="14"/>
      <c r="V274" s="14"/>
      <c r="W274" s="14"/>
      <c r="X274" s="14"/>
      <c r="Y274" s="14"/>
      <c r="Z274" s="14"/>
      <c r="AA274" s="14"/>
      <c r="AB274" s="14"/>
      <c r="AC274" s="14"/>
      <c r="AD274" s="14"/>
      <c r="AE274" s="14"/>
      <c r="AT274" s="256" t="s">
        <v>183</v>
      </c>
      <c r="AU274" s="256" t="s">
        <v>84</v>
      </c>
      <c r="AV274" s="14" t="s">
        <v>84</v>
      </c>
      <c r="AW274" s="14" t="s">
        <v>37</v>
      </c>
      <c r="AX274" s="14" t="s">
        <v>82</v>
      </c>
      <c r="AY274" s="256" t="s">
        <v>170</v>
      </c>
    </row>
    <row r="275" s="2" customFormat="1" ht="16.5" customHeight="1">
      <c r="A275" s="41"/>
      <c r="B275" s="42"/>
      <c r="C275" s="216" t="s">
        <v>363</v>
      </c>
      <c r="D275" s="216" t="s">
        <v>172</v>
      </c>
      <c r="E275" s="217" t="s">
        <v>6665</v>
      </c>
      <c r="F275" s="218" t="s">
        <v>6666</v>
      </c>
      <c r="G275" s="219" t="s">
        <v>175</v>
      </c>
      <c r="H275" s="220">
        <v>1.194</v>
      </c>
      <c r="I275" s="221"/>
      <c r="J275" s="222">
        <f>ROUND(I275*H275,2)</f>
        <v>0</v>
      </c>
      <c r="K275" s="218" t="s">
        <v>176</v>
      </c>
      <c r="L275" s="47"/>
      <c r="M275" s="223" t="s">
        <v>19</v>
      </c>
      <c r="N275" s="224" t="s">
        <v>46</v>
      </c>
      <c r="O275" s="87"/>
      <c r="P275" s="225">
        <f>O275*H275</f>
        <v>0</v>
      </c>
      <c r="Q275" s="225">
        <v>0</v>
      </c>
      <c r="R275" s="225">
        <f>Q275*H275</f>
        <v>0</v>
      </c>
      <c r="S275" s="225">
        <v>0</v>
      </c>
      <c r="T275" s="226">
        <f>S275*H275</f>
        <v>0</v>
      </c>
      <c r="U275" s="41"/>
      <c r="V275" s="41"/>
      <c r="W275" s="41"/>
      <c r="X275" s="41"/>
      <c r="Y275" s="41"/>
      <c r="Z275" s="41"/>
      <c r="AA275" s="41"/>
      <c r="AB275" s="41"/>
      <c r="AC275" s="41"/>
      <c r="AD275" s="41"/>
      <c r="AE275" s="41"/>
      <c r="AR275" s="227" t="s">
        <v>177</v>
      </c>
      <c r="AT275" s="227" t="s">
        <v>172</v>
      </c>
      <c r="AU275" s="227" t="s">
        <v>84</v>
      </c>
      <c r="AY275" s="20" t="s">
        <v>170</v>
      </c>
      <c r="BE275" s="228">
        <f>IF(N275="základní",J275,0)</f>
        <v>0</v>
      </c>
      <c r="BF275" s="228">
        <f>IF(N275="snížená",J275,0)</f>
        <v>0</v>
      </c>
      <c r="BG275" s="228">
        <f>IF(N275="zákl. přenesená",J275,0)</f>
        <v>0</v>
      </c>
      <c r="BH275" s="228">
        <f>IF(N275="sníž. přenesená",J275,0)</f>
        <v>0</v>
      </c>
      <c r="BI275" s="228">
        <f>IF(N275="nulová",J275,0)</f>
        <v>0</v>
      </c>
      <c r="BJ275" s="20" t="s">
        <v>82</v>
      </c>
      <c r="BK275" s="228">
        <f>ROUND(I275*H275,2)</f>
        <v>0</v>
      </c>
      <c r="BL275" s="20" t="s">
        <v>177</v>
      </c>
      <c r="BM275" s="227" t="s">
        <v>6667</v>
      </c>
    </row>
    <row r="276" s="2" customFormat="1">
      <c r="A276" s="41"/>
      <c r="B276" s="42"/>
      <c r="C276" s="43"/>
      <c r="D276" s="229" t="s">
        <v>179</v>
      </c>
      <c r="E276" s="43"/>
      <c r="F276" s="230" t="s">
        <v>6668</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179</v>
      </c>
      <c r="AU276" s="20" t="s">
        <v>84</v>
      </c>
    </row>
    <row r="277" s="2" customFormat="1">
      <c r="A277" s="41"/>
      <c r="B277" s="42"/>
      <c r="C277" s="43"/>
      <c r="D277" s="234" t="s">
        <v>181</v>
      </c>
      <c r="E277" s="43"/>
      <c r="F277" s="235" t="s">
        <v>6669</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181</v>
      </c>
      <c r="AU277" s="20" t="s">
        <v>84</v>
      </c>
    </row>
    <row r="278" s="12" customFormat="1" ht="22.8" customHeight="1">
      <c r="A278" s="12"/>
      <c r="B278" s="200"/>
      <c r="C278" s="201"/>
      <c r="D278" s="202" t="s">
        <v>74</v>
      </c>
      <c r="E278" s="214" t="s">
        <v>177</v>
      </c>
      <c r="F278" s="214" t="s">
        <v>983</v>
      </c>
      <c r="G278" s="201"/>
      <c r="H278" s="201"/>
      <c r="I278" s="204"/>
      <c r="J278" s="215">
        <f>BK278</f>
        <v>0</v>
      </c>
      <c r="K278" s="201"/>
      <c r="L278" s="206"/>
      <c r="M278" s="207"/>
      <c r="N278" s="208"/>
      <c r="O278" s="208"/>
      <c r="P278" s="209">
        <f>SUM(P279:P292)</f>
        <v>0</v>
      </c>
      <c r="Q278" s="208"/>
      <c r="R278" s="209">
        <f>SUM(R279:R292)</f>
        <v>0.16842000000000001</v>
      </c>
      <c r="S278" s="208"/>
      <c r="T278" s="210">
        <f>SUM(T279:T292)</f>
        <v>0</v>
      </c>
      <c r="U278" s="12"/>
      <c r="V278" s="12"/>
      <c r="W278" s="12"/>
      <c r="X278" s="12"/>
      <c r="Y278" s="12"/>
      <c r="Z278" s="12"/>
      <c r="AA278" s="12"/>
      <c r="AB278" s="12"/>
      <c r="AC278" s="12"/>
      <c r="AD278" s="12"/>
      <c r="AE278" s="12"/>
      <c r="AR278" s="211" t="s">
        <v>82</v>
      </c>
      <c r="AT278" s="212" t="s">
        <v>74</v>
      </c>
      <c r="AU278" s="212" t="s">
        <v>82</v>
      </c>
      <c r="AY278" s="211" t="s">
        <v>170</v>
      </c>
      <c r="BK278" s="213">
        <f>SUM(BK279:BK292)</f>
        <v>0</v>
      </c>
    </row>
    <row r="279" s="2" customFormat="1" ht="16.5" customHeight="1">
      <c r="A279" s="41"/>
      <c r="B279" s="42"/>
      <c r="C279" s="216" t="s">
        <v>370</v>
      </c>
      <c r="D279" s="216" t="s">
        <v>172</v>
      </c>
      <c r="E279" s="217" t="s">
        <v>1150</v>
      </c>
      <c r="F279" s="218" t="s">
        <v>1151</v>
      </c>
      <c r="G279" s="219" t="s">
        <v>219</v>
      </c>
      <c r="H279" s="220">
        <v>6.1449999999999996</v>
      </c>
      <c r="I279" s="221"/>
      <c r="J279" s="222">
        <f>ROUND(I279*H279,2)</f>
        <v>0</v>
      </c>
      <c r="K279" s="218" t="s">
        <v>176</v>
      </c>
      <c r="L279" s="47"/>
      <c r="M279" s="223" t="s">
        <v>19</v>
      </c>
      <c r="N279" s="224" t="s">
        <v>46</v>
      </c>
      <c r="O279" s="87"/>
      <c r="P279" s="225">
        <f>O279*H279</f>
        <v>0</v>
      </c>
      <c r="Q279" s="225">
        <v>0</v>
      </c>
      <c r="R279" s="225">
        <f>Q279*H279</f>
        <v>0</v>
      </c>
      <c r="S279" s="225">
        <v>0</v>
      </c>
      <c r="T279" s="226">
        <f>S279*H279</f>
        <v>0</v>
      </c>
      <c r="U279" s="41"/>
      <c r="V279" s="41"/>
      <c r="W279" s="41"/>
      <c r="X279" s="41"/>
      <c r="Y279" s="41"/>
      <c r="Z279" s="41"/>
      <c r="AA279" s="41"/>
      <c r="AB279" s="41"/>
      <c r="AC279" s="41"/>
      <c r="AD279" s="41"/>
      <c r="AE279" s="41"/>
      <c r="AR279" s="227" t="s">
        <v>177</v>
      </c>
      <c r="AT279" s="227" t="s">
        <v>172</v>
      </c>
      <c r="AU279" s="227" t="s">
        <v>84</v>
      </c>
      <c r="AY279" s="20" t="s">
        <v>170</v>
      </c>
      <c r="BE279" s="228">
        <f>IF(N279="základní",J279,0)</f>
        <v>0</v>
      </c>
      <c r="BF279" s="228">
        <f>IF(N279="snížená",J279,0)</f>
        <v>0</v>
      </c>
      <c r="BG279" s="228">
        <f>IF(N279="zákl. přenesená",J279,0)</f>
        <v>0</v>
      </c>
      <c r="BH279" s="228">
        <f>IF(N279="sníž. přenesená",J279,0)</f>
        <v>0</v>
      </c>
      <c r="BI279" s="228">
        <f>IF(N279="nulová",J279,0)</f>
        <v>0</v>
      </c>
      <c r="BJ279" s="20" t="s">
        <v>82</v>
      </c>
      <c r="BK279" s="228">
        <f>ROUND(I279*H279,2)</f>
        <v>0</v>
      </c>
      <c r="BL279" s="20" t="s">
        <v>177</v>
      </c>
      <c r="BM279" s="227" t="s">
        <v>6670</v>
      </c>
    </row>
    <row r="280" s="2" customFormat="1">
      <c r="A280" s="41"/>
      <c r="B280" s="42"/>
      <c r="C280" s="43"/>
      <c r="D280" s="229" t="s">
        <v>179</v>
      </c>
      <c r="E280" s="43"/>
      <c r="F280" s="230" t="s">
        <v>1153</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179</v>
      </c>
      <c r="AU280" s="20" t="s">
        <v>84</v>
      </c>
    </row>
    <row r="281" s="2" customFormat="1">
      <c r="A281" s="41"/>
      <c r="B281" s="42"/>
      <c r="C281" s="43"/>
      <c r="D281" s="234" t="s">
        <v>181</v>
      </c>
      <c r="E281" s="43"/>
      <c r="F281" s="235" t="s">
        <v>1154</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181</v>
      </c>
      <c r="AU281" s="20" t="s">
        <v>84</v>
      </c>
    </row>
    <row r="282" s="14" customFormat="1">
      <c r="A282" s="14"/>
      <c r="B282" s="246"/>
      <c r="C282" s="247"/>
      <c r="D282" s="229" t="s">
        <v>183</v>
      </c>
      <c r="E282" s="248" t="s">
        <v>19</v>
      </c>
      <c r="F282" s="249" t="s">
        <v>6671</v>
      </c>
      <c r="G282" s="247"/>
      <c r="H282" s="250">
        <v>1.335</v>
      </c>
      <c r="I282" s="251"/>
      <c r="J282" s="247"/>
      <c r="K282" s="247"/>
      <c r="L282" s="252"/>
      <c r="M282" s="253"/>
      <c r="N282" s="254"/>
      <c r="O282" s="254"/>
      <c r="P282" s="254"/>
      <c r="Q282" s="254"/>
      <c r="R282" s="254"/>
      <c r="S282" s="254"/>
      <c r="T282" s="255"/>
      <c r="U282" s="14"/>
      <c r="V282" s="14"/>
      <c r="W282" s="14"/>
      <c r="X282" s="14"/>
      <c r="Y282" s="14"/>
      <c r="Z282" s="14"/>
      <c r="AA282" s="14"/>
      <c r="AB282" s="14"/>
      <c r="AC282" s="14"/>
      <c r="AD282" s="14"/>
      <c r="AE282" s="14"/>
      <c r="AT282" s="256" t="s">
        <v>183</v>
      </c>
      <c r="AU282" s="256" t="s">
        <v>84</v>
      </c>
      <c r="AV282" s="14" t="s">
        <v>84</v>
      </c>
      <c r="AW282" s="14" t="s">
        <v>37</v>
      </c>
      <c r="AX282" s="14" t="s">
        <v>75</v>
      </c>
      <c r="AY282" s="256" t="s">
        <v>170</v>
      </c>
    </row>
    <row r="283" s="14" customFormat="1">
      <c r="A283" s="14"/>
      <c r="B283" s="246"/>
      <c r="C283" s="247"/>
      <c r="D283" s="229" t="s">
        <v>183</v>
      </c>
      <c r="E283" s="248" t="s">
        <v>19</v>
      </c>
      <c r="F283" s="249" t="s">
        <v>6672</v>
      </c>
      <c r="G283" s="247"/>
      <c r="H283" s="250">
        <v>1.1850000000000001</v>
      </c>
      <c r="I283" s="251"/>
      <c r="J283" s="247"/>
      <c r="K283" s="247"/>
      <c r="L283" s="252"/>
      <c r="M283" s="253"/>
      <c r="N283" s="254"/>
      <c r="O283" s="254"/>
      <c r="P283" s="254"/>
      <c r="Q283" s="254"/>
      <c r="R283" s="254"/>
      <c r="S283" s="254"/>
      <c r="T283" s="255"/>
      <c r="U283" s="14"/>
      <c r="V283" s="14"/>
      <c r="W283" s="14"/>
      <c r="X283" s="14"/>
      <c r="Y283" s="14"/>
      <c r="Z283" s="14"/>
      <c r="AA283" s="14"/>
      <c r="AB283" s="14"/>
      <c r="AC283" s="14"/>
      <c r="AD283" s="14"/>
      <c r="AE283" s="14"/>
      <c r="AT283" s="256" t="s">
        <v>183</v>
      </c>
      <c r="AU283" s="256" t="s">
        <v>84</v>
      </c>
      <c r="AV283" s="14" t="s">
        <v>84</v>
      </c>
      <c r="AW283" s="14" t="s">
        <v>37</v>
      </c>
      <c r="AX283" s="14" t="s">
        <v>75</v>
      </c>
      <c r="AY283" s="256" t="s">
        <v>170</v>
      </c>
    </row>
    <row r="284" s="14" customFormat="1">
      <c r="A284" s="14"/>
      <c r="B284" s="246"/>
      <c r="C284" s="247"/>
      <c r="D284" s="229" t="s">
        <v>183</v>
      </c>
      <c r="E284" s="248" t="s">
        <v>19</v>
      </c>
      <c r="F284" s="249" t="s">
        <v>6673</v>
      </c>
      <c r="G284" s="247"/>
      <c r="H284" s="250">
        <v>3.2250000000000001</v>
      </c>
      <c r="I284" s="251"/>
      <c r="J284" s="247"/>
      <c r="K284" s="247"/>
      <c r="L284" s="252"/>
      <c r="M284" s="253"/>
      <c r="N284" s="254"/>
      <c r="O284" s="254"/>
      <c r="P284" s="254"/>
      <c r="Q284" s="254"/>
      <c r="R284" s="254"/>
      <c r="S284" s="254"/>
      <c r="T284" s="255"/>
      <c r="U284" s="14"/>
      <c r="V284" s="14"/>
      <c r="W284" s="14"/>
      <c r="X284" s="14"/>
      <c r="Y284" s="14"/>
      <c r="Z284" s="14"/>
      <c r="AA284" s="14"/>
      <c r="AB284" s="14"/>
      <c r="AC284" s="14"/>
      <c r="AD284" s="14"/>
      <c r="AE284" s="14"/>
      <c r="AT284" s="256" t="s">
        <v>183</v>
      </c>
      <c r="AU284" s="256" t="s">
        <v>84</v>
      </c>
      <c r="AV284" s="14" t="s">
        <v>84</v>
      </c>
      <c r="AW284" s="14" t="s">
        <v>37</v>
      </c>
      <c r="AX284" s="14" t="s">
        <v>75</v>
      </c>
      <c r="AY284" s="256" t="s">
        <v>170</v>
      </c>
    </row>
    <row r="285" s="14" customFormat="1">
      <c r="A285" s="14"/>
      <c r="B285" s="246"/>
      <c r="C285" s="247"/>
      <c r="D285" s="229" t="s">
        <v>183</v>
      </c>
      <c r="E285" s="248" t="s">
        <v>19</v>
      </c>
      <c r="F285" s="249" t="s">
        <v>6674</v>
      </c>
      <c r="G285" s="247"/>
      <c r="H285" s="250">
        <v>0.40000000000000002</v>
      </c>
      <c r="I285" s="251"/>
      <c r="J285" s="247"/>
      <c r="K285" s="247"/>
      <c r="L285" s="252"/>
      <c r="M285" s="253"/>
      <c r="N285" s="254"/>
      <c r="O285" s="254"/>
      <c r="P285" s="254"/>
      <c r="Q285" s="254"/>
      <c r="R285" s="254"/>
      <c r="S285" s="254"/>
      <c r="T285" s="255"/>
      <c r="U285" s="14"/>
      <c r="V285" s="14"/>
      <c r="W285" s="14"/>
      <c r="X285" s="14"/>
      <c r="Y285" s="14"/>
      <c r="Z285" s="14"/>
      <c r="AA285" s="14"/>
      <c r="AB285" s="14"/>
      <c r="AC285" s="14"/>
      <c r="AD285" s="14"/>
      <c r="AE285" s="14"/>
      <c r="AT285" s="256" t="s">
        <v>183</v>
      </c>
      <c r="AU285" s="256" t="s">
        <v>84</v>
      </c>
      <c r="AV285" s="14" t="s">
        <v>84</v>
      </c>
      <c r="AW285" s="14" t="s">
        <v>37</v>
      </c>
      <c r="AX285" s="14" t="s">
        <v>75</v>
      </c>
      <c r="AY285" s="256" t="s">
        <v>170</v>
      </c>
    </row>
    <row r="286" s="15" customFormat="1">
      <c r="A286" s="15"/>
      <c r="B286" s="257"/>
      <c r="C286" s="258"/>
      <c r="D286" s="229" t="s">
        <v>183</v>
      </c>
      <c r="E286" s="259" t="s">
        <v>19</v>
      </c>
      <c r="F286" s="260" t="s">
        <v>186</v>
      </c>
      <c r="G286" s="258"/>
      <c r="H286" s="261">
        <v>6.1449999999999996</v>
      </c>
      <c r="I286" s="262"/>
      <c r="J286" s="258"/>
      <c r="K286" s="258"/>
      <c r="L286" s="263"/>
      <c r="M286" s="264"/>
      <c r="N286" s="265"/>
      <c r="O286" s="265"/>
      <c r="P286" s="265"/>
      <c r="Q286" s="265"/>
      <c r="R286" s="265"/>
      <c r="S286" s="265"/>
      <c r="T286" s="266"/>
      <c r="U286" s="15"/>
      <c r="V286" s="15"/>
      <c r="W286" s="15"/>
      <c r="X286" s="15"/>
      <c r="Y286" s="15"/>
      <c r="Z286" s="15"/>
      <c r="AA286" s="15"/>
      <c r="AB286" s="15"/>
      <c r="AC286" s="15"/>
      <c r="AD286" s="15"/>
      <c r="AE286" s="15"/>
      <c r="AT286" s="267" t="s">
        <v>183</v>
      </c>
      <c r="AU286" s="267" t="s">
        <v>84</v>
      </c>
      <c r="AV286" s="15" t="s">
        <v>177</v>
      </c>
      <c r="AW286" s="15" t="s">
        <v>37</v>
      </c>
      <c r="AX286" s="15" t="s">
        <v>82</v>
      </c>
      <c r="AY286" s="267" t="s">
        <v>170</v>
      </c>
    </row>
    <row r="287" s="2" customFormat="1" ht="21.75" customHeight="1">
      <c r="A287" s="41"/>
      <c r="B287" s="42"/>
      <c r="C287" s="216" t="s">
        <v>377</v>
      </c>
      <c r="D287" s="216" t="s">
        <v>172</v>
      </c>
      <c r="E287" s="217" t="s">
        <v>3521</v>
      </c>
      <c r="F287" s="218" t="s">
        <v>3522</v>
      </c>
      <c r="G287" s="219" t="s">
        <v>266</v>
      </c>
      <c r="H287" s="220">
        <v>1</v>
      </c>
      <c r="I287" s="221"/>
      <c r="J287" s="222">
        <f>ROUND(I287*H287,2)</f>
        <v>0</v>
      </c>
      <c r="K287" s="218" t="s">
        <v>176</v>
      </c>
      <c r="L287" s="47"/>
      <c r="M287" s="223" t="s">
        <v>19</v>
      </c>
      <c r="N287" s="224" t="s">
        <v>46</v>
      </c>
      <c r="O287" s="87"/>
      <c r="P287" s="225">
        <f>O287*H287</f>
        <v>0</v>
      </c>
      <c r="Q287" s="225">
        <v>0.087419999999999998</v>
      </c>
      <c r="R287" s="225">
        <f>Q287*H287</f>
        <v>0.087419999999999998</v>
      </c>
      <c r="S287" s="225">
        <v>0</v>
      </c>
      <c r="T287" s="226">
        <f>S287*H287</f>
        <v>0</v>
      </c>
      <c r="U287" s="41"/>
      <c r="V287" s="41"/>
      <c r="W287" s="41"/>
      <c r="X287" s="41"/>
      <c r="Y287" s="41"/>
      <c r="Z287" s="41"/>
      <c r="AA287" s="41"/>
      <c r="AB287" s="41"/>
      <c r="AC287" s="41"/>
      <c r="AD287" s="41"/>
      <c r="AE287" s="41"/>
      <c r="AR287" s="227" t="s">
        <v>177</v>
      </c>
      <c r="AT287" s="227" t="s">
        <v>172</v>
      </c>
      <c r="AU287" s="227" t="s">
        <v>84</v>
      </c>
      <c r="AY287" s="20" t="s">
        <v>170</v>
      </c>
      <c r="BE287" s="228">
        <f>IF(N287="základní",J287,0)</f>
        <v>0</v>
      </c>
      <c r="BF287" s="228">
        <f>IF(N287="snížená",J287,0)</f>
        <v>0</v>
      </c>
      <c r="BG287" s="228">
        <f>IF(N287="zákl. přenesená",J287,0)</f>
        <v>0</v>
      </c>
      <c r="BH287" s="228">
        <f>IF(N287="sníž. přenesená",J287,0)</f>
        <v>0</v>
      </c>
      <c r="BI287" s="228">
        <f>IF(N287="nulová",J287,0)</f>
        <v>0</v>
      </c>
      <c r="BJ287" s="20" t="s">
        <v>82</v>
      </c>
      <c r="BK287" s="228">
        <f>ROUND(I287*H287,2)</f>
        <v>0</v>
      </c>
      <c r="BL287" s="20" t="s">
        <v>177</v>
      </c>
      <c r="BM287" s="227" t="s">
        <v>6675</v>
      </c>
    </row>
    <row r="288" s="2" customFormat="1">
      <c r="A288" s="41"/>
      <c r="B288" s="42"/>
      <c r="C288" s="43"/>
      <c r="D288" s="229" t="s">
        <v>179</v>
      </c>
      <c r="E288" s="43"/>
      <c r="F288" s="230" t="s">
        <v>3524</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179</v>
      </c>
      <c r="AU288" s="20" t="s">
        <v>84</v>
      </c>
    </row>
    <row r="289" s="2" customFormat="1">
      <c r="A289" s="41"/>
      <c r="B289" s="42"/>
      <c r="C289" s="43"/>
      <c r="D289" s="234" t="s">
        <v>181</v>
      </c>
      <c r="E289" s="43"/>
      <c r="F289" s="235" t="s">
        <v>3525</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181</v>
      </c>
      <c r="AU289" s="20" t="s">
        <v>84</v>
      </c>
    </row>
    <row r="290" s="2" customFormat="1" ht="16.5" customHeight="1">
      <c r="A290" s="41"/>
      <c r="B290" s="42"/>
      <c r="C290" s="285" t="s">
        <v>629</v>
      </c>
      <c r="D290" s="285" t="s">
        <v>461</v>
      </c>
      <c r="E290" s="286" t="s">
        <v>6676</v>
      </c>
      <c r="F290" s="287" t="s">
        <v>6677</v>
      </c>
      <c r="G290" s="288" t="s">
        <v>266</v>
      </c>
      <c r="H290" s="289">
        <v>1</v>
      </c>
      <c r="I290" s="290"/>
      <c r="J290" s="291">
        <f>ROUND(I290*H290,2)</f>
        <v>0</v>
      </c>
      <c r="K290" s="287" t="s">
        <v>176</v>
      </c>
      <c r="L290" s="292"/>
      <c r="M290" s="293" t="s">
        <v>19</v>
      </c>
      <c r="N290" s="294" t="s">
        <v>46</v>
      </c>
      <c r="O290" s="87"/>
      <c r="P290" s="225">
        <f>O290*H290</f>
        <v>0</v>
      </c>
      <c r="Q290" s="225">
        <v>0.081000000000000003</v>
      </c>
      <c r="R290" s="225">
        <f>Q290*H290</f>
        <v>0.081000000000000003</v>
      </c>
      <c r="S290" s="225">
        <v>0</v>
      </c>
      <c r="T290" s="226">
        <f>S290*H290</f>
        <v>0</v>
      </c>
      <c r="U290" s="41"/>
      <c r="V290" s="41"/>
      <c r="W290" s="41"/>
      <c r="X290" s="41"/>
      <c r="Y290" s="41"/>
      <c r="Z290" s="41"/>
      <c r="AA290" s="41"/>
      <c r="AB290" s="41"/>
      <c r="AC290" s="41"/>
      <c r="AD290" s="41"/>
      <c r="AE290" s="41"/>
      <c r="AR290" s="227" t="s">
        <v>234</v>
      </c>
      <c r="AT290" s="227" t="s">
        <v>461</v>
      </c>
      <c r="AU290" s="227" t="s">
        <v>84</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6678</v>
      </c>
    </row>
    <row r="291" s="2" customFormat="1">
      <c r="A291" s="41"/>
      <c r="B291" s="42"/>
      <c r="C291" s="43"/>
      <c r="D291" s="229" t="s">
        <v>179</v>
      </c>
      <c r="E291" s="43"/>
      <c r="F291" s="230" t="s">
        <v>6677</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179</v>
      </c>
      <c r="AU291" s="20" t="s">
        <v>84</v>
      </c>
    </row>
    <row r="292" s="14" customFormat="1">
      <c r="A292" s="14"/>
      <c r="B292" s="246"/>
      <c r="C292" s="247"/>
      <c r="D292" s="229" t="s">
        <v>183</v>
      </c>
      <c r="E292" s="248" t="s">
        <v>19</v>
      </c>
      <c r="F292" s="249" t="s">
        <v>5871</v>
      </c>
      <c r="G292" s="247"/>
      <c r="H292" s="250">
        <v>1</v>
      </c>
      <c r="I292" s="251"/>
      <c r="J292" s="247"/>
      <c r="K292" s="247"/>
      <c r="L292" s="252"/>
      <c r="M292" s="253"/>
      <c r="N292" s="254"/>
      <c r="O292" s="254"/>
      <c r="P292" s="254"/>
      <c r="Q292" s="254"/>
      <c r="R292" s="254"/>
      <c r="S292" s="254"/>
      <c r="T292" s="255"/>
      <c r="U292" s="14"/>
      <c r="V292" s="14"/>
      <c r="W292" s="14"/>
      <c r="X292" s="14"/>
      <c r="Y292" s="14"/>
      <c r="Z292" s="14"/>
      <c r="AA292" s="14"/>
      <c r="AB292" s="14"/>
      <c r="AC292" s="14"/>
      <c r="AD292" s="14"/>
      <c r="AE292" s="14"/>
      <c r="AT292" s="256" t="s">
        <v>183</v>
      </c>
      <c r="AU292" s="256" t="s">
        <v>84</v>
      </c>
      <c r="AV292" s="14" t="s">
        <v>84</v>
      </c>
      <c r="AW292" s="14" t="s">
        <v>37</v>
      </c>
      <c r="AX292" s="14" t="s">
        <v>82</v>
      </c>
      <c r="AY292" s="256" t="s">
        <v>170</v>
      </c>
    </row>
    <row r="293" s="12" customFormat="1" ht="22.8" customHeight="1">
      <c r="A293" s="12"/>
      <c r="B293" s="200"/>
      <c r="C293" s="201"/>
      <c r="D293" s="202" t="s">
        <v>74</v>
      </c>
      <c r="E293" s="214" t="s">
        <v>234</v>
      </c>
      <c r="F293" s="214" t="s">
        <v>262</v>
      </c>
      <c r="G293" s="201"/>
      <c r="H293" s="201"/>
      <c r="I293" s="204"/>
      <c r="J293" s="215">
        <f>BK293</f>
        <v>0</v>
      </c>
      <c r="K293" s="201"/>
      <c r="L293" s="206"/>
      <c r="M293" s="207"/>
      <c r="N293" s="208"/>
      <c r="O293" s="208"/>
      <c r="P293" s="209">
        <f>SUM(P294:P433)</f>
        <v>0</v>
      </c>
      <c r="Q293" s="208"/>
      <c r="R293" s="209">
        <f>SUM(R294:R433)</f>
        <v>7.2013073300000006</v>
      </c>
      <c r="S293" s="208"/>
      <c r="T293" s="210">
        <f>SUM(T294:T433)</f>
        <v>0</v>
      </c>
      <c r="U293" s="12"/>
      <c r="V293" s="12"/>
      <c r="W293" s="12"/>
      <c r="X293" s="12"/>
      <c r="Y293" s="12"/>
      <c r="Z293" s="12"/>
      <c r="AA293" s="12"/>
      <c r="AB293" s="12"/>
      <c r="AC293" s="12"/>
      <c r="AD293" s="12"/>
      <c r="AE293" s="12"/>
      <c r="AR293" s="211" t="s">
        <v>82</v>
      </c>
      <c r="AT293" s="212" t="s">
        <v>74</v>
      </c>
      <c r="AU293" s="212" t="s">
        <v>82</v>
      </c>
      <c r="AY293" s="211" t="s">
        <v>170</v>
      </c>
      <c r="BK293" s="213">
        <f>SUM(BK294:BK433)</f>
        <v>0</v>
      </c>
    </row>
    <row r="294" s="2" customFormat="1" ht="16.5" customHeight="1">
      <c r="A294" s="41"/>
      <c r="B294" s="42"/>
      <c r="C294" s="216" t="s">
        <v>637</v>
      </c>
      <c r="D294" s="216" t="s">
        <v>172</v>
      </c>
      <c r="E294" s="217" t="s">
        <v>6679</v>
      </c>
      <c r="F294" s="218" t="s">
        <v>6680</v>
      </c>
      <c r="G294" s="219" t="s">
        <v>201</v>
      </c>
      <c r="H294" s="220">
        <v>8.9000000000000004</v>
      </c>
      <c r="I294" s="221"/>
      <c r="J294" s="222">
        <f>ROUND(I294*H294,2)</f>
        <v>0</v>
      </c>
      <c r="K294" s="218" t="s">
        <v>176</v>
      </c>
      <c r="L294" s="47"/>
      <c r="M294" s="223" t="s">
        <v>19</v>
      </c>
      <c r="N294" s="224" t="s">
        <v>46</v>
      </c>
      <c r="O294" s="87"/>
      <c r="P294" s="225">
        <f>O294*H294</f>
        <v>0</v>
      </c>
      <c r="Q294" s="225">
        <v>1.0000000000000001E-05</v>
      </c>
      <c r="R294" s="225">
        <f>Q294*H294</f>
        <v>8.9000000000000008E-05</v>
      </c>
      <c r="S294" s="225">
        <v>0</v>
      </c>
      <c r="T294" s="226">
        <f>S294*H294</f>
        <v>0</v>
      </c>
      <c r="U294" s="41"/>
      <c r="V294" s="41"/>
      <c r="W294" s="41"/>
      <c r="X294" s="41"/>
      <c r="Y294" s="41"/>
      <c r="Z294" s="41"/>
      <c r="AA294" s="41"/>
      <c r="AB294" s="41"/>
      <c r="AC294" s="41"/>
      <c r="AD294" s="41"/>
      <c r="AE294" s="41"/>
      <c r="AR294" s="227" t="s">
        <v>177</v>
      </c>
      <c r="AT294" s="227" t="s">
        <v>172</v>
      </c>
      <c r="AU294" s="227" t="s">
        <v>84</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6681</v>
      </c>
    </row>
    <row r="295" s="2" customFormat="1">
      <c r="A295" s="41"/>
      <c r="B295" s="42"/>
      <c r="C295" s="43"/>
      <c r="D295" s="229" t="s">
        <v>179</v>
      </c>
      <c r="E295" s="43"/>
      <c r="F295" s="230" t="s">
        <v>6682</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84</v>
      </c>
    </row>
    <row r="296" s="2" customFormat="1">
      <c r="A296" s="41"/>
      <c r="B296" s="42"/>
      <c r="C296" s="43"/>
      <c r="D296" s="234" t="s">
        <v>181</v>
      </c>
      <c r="E296" s="43"/>
      <c r="F296" s="235" t="s">
        <v>6683</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181</v>
      </c>
      <c r="AU296" s="20" t="s">
        <v>84</v>
      </c>
    </row>
    <row r="297" s="14" customFormat="1">
      <c r="A297" s="14"/>
      <c r="B297" s="246"/>
      <c r="C297" s="247"/>
      <c r="D297" s="229" t="s">
        <v>183</v>
      </c>
      <c r="E297" s="248" t="s">
        <v>19</v>
      </c>
      <c r="F297" s="249" t="s">
        <v>5936</v>
      </c>
      <c r="G297" s="247"/>
      <c r="H297" s="250">
        <v>8.9000000000000004</v>
      </c>
      <c r="I297" s="251"/>
      <c r="J297" s="247"/>
      <c r="K297" s="247"/>
      <c r="L297" s="252"/>
      <c r="M297" s="253"/>
      <c r="N297" s="254"/>
      <c r="O297" s="254"/>
      <c r="P297" s="254"/>
      <c r="Q297" s="254"/>
      <c r="R297" s="254"/>
      <c r="S297" s="254"/>
      <c r="T297" s="255"/>
      <c r="U297" s="14"/>
      <c r="V297" s="14"/>
      <c r="W297" s="14"/>
      <c r="X297" s="14"/>
      <c r="Y297" s="14"/>
      <c r="Z297" s="14"/>
      <c r="AA297" s="14"/>
      <c r="AB297" s="14"/>
      <c r="AC297" s="14"/>
      <c r="AD297" s="14"/>
      <c r="AE297" s="14"/>
      <c r="AT297" s="256" t="s">
        <v>183</v>
      </c>
      <c r="AU297" s="256" t="s">
        <v>84</v>
      </c>
      <c r="AV297" s="14" t="s">
        <v>84</v>
      </c>
      <c r="AW297" s="14" t="s">
        <v>37</v>
      </c>
      <c r="AX297" s="14" t="s">
        <v>82</v>
      </c>
      <c r="AY297" s="256" t="s">
        <v>170</v>
      </c>
    </row>
    <row r="298" s="2" customFormat="1" ht="16.5" customHeight="1">
      <c r="A298" s="41"/>
      <c r="B298" s="42"/>
      <c r="C298" s="285" t="s">
        <v>644</v>
      </c>
      <c r="D298" s="285" t="s">
        <v>461</v>
      </c>
      <c r="E298" s="286" t="s">
        <v>6684</v>
      </c>
      <c r="F298" s="287" t="s">
        <v>6685</v>
      </c>
      <c r="G298" s="288" t="s">
        <v>201</v>
      </c>
      <c r="H298" s="289">
        <v>9.1669999999999998</v>
      </c>
      <c r="I298" s="290"/>
      <c r="J298" s="291">
        <f>ROUND(I298*H298,2)</f>
        <v>0</v>
      </c>
      <c r="K298" s="287" t="s">
        <v>176</v>
      </c>
      <c r="L298" s="292"/>
      <c r="M298" s="293" t="s">
        <v>19</v>
      </c>
      <c r="N298" s="294" t="s">
        <v>46</v>
      </c>
      <c r="O298" s="87"/>
      <c r="P298" s="225">
        <f>O298*H298</f>
        <v>0</v>
      </c>
      <c r="Q298" s="225">
        <v>0.0014</v>
      </c>
      <c r="R298" s="225">
        <f>Q298*H298</f>
        <v>0.012833799999999999</v>
      </c>
      <c r="S298" s="225">
        <v>0</v>
      </c>
      <c r="T298" s="226">
        <f>S298*H298</f>
        <v>0</v>
      </c>
      <c r="U298" s="41"/>
      <c r="V298" s="41"/>
      <c r="W298" s="41"/>
      <c r="X298" s="41"/>
      <c r="Y298" s="41"/>
      <c r="Z298" s="41"/>
      <c r="AA298" s="41"/>
      <c r="AB298" s="41"/>
      <c r="AC298" s="41"/>
      <c r="AD298" s="41"/>
      <c r="AE298" s="41"/>
      <c r="AR298" s="227" t="s">
        <v>234</v>
      </c>
      <c r="AT298" s="227" t="s">
        <v>461</v>
      </c>
      <c r="AU298" s="227" t="s">
        <v>84</v>
      </c>
      <c r="AY298" s="20" t="s">
        <v>170</v>
      </c>
      <c r="BE298" s="228">
        <f>IF(N298="základní",J298,0)</f>
        <v>0</v>
      </c>
      <c r="BF298" s="228">
        <f>IF(N298="snížená",J298,0)</f>
        <v>0</v>
      </c>
      <c r="BG298" s="228">
        <f>IF(N298="zákl. přenesená",J298,0)</f>
        <v>0</v>
      </c>
      <c r="BH298" s="228">
        <f>IF(N298="sníž. přenesená",J298,0)</f>
        <v>0</v>
      </c>
      <c r="BI298" s="228">
        <f>IF(N298="nulová",J298,0)</f>
        <v>0</v>
      </c>
      <c r="BJ298" s="20" t="s">
        <v>82</v>
      </c>
      <c r="BK298" s="228">
        <f>ROUND(I298*H298,2)</f>
        <v>0</v>
      </c>
      <c r="BL298" s="20" t="s">
        <v>177</v>
      </c>
      <c r="BM298" s="227" t="s">
        <v>6686</v>
      </c>
    </row>
    <row r="299" s="2" customFormat="1">
      <c r="A299" s="41"/>
      <c r="B299" s="42"/>
      <c r="C299" s="43"/>
      <c r="D299" s="229" t="s">
        <v>179</v>
      </c>
      <c r="E299" s="43"/>
      <c r="F299" s="230" t="s">
        <v>6685</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179</v>
      </c>
      <c r="AU299" s="20" t="s">
        <v>84</v>
      </c>
    </row>
    <row r="300" s="14" customFormat="1">
      <c r="A300" s="14"/>
      <c r="B300" s="246"/>
      <c r="C300" s="247"/>
      <c r="D300" s="229" t="s">
        <v>183</v>
      </c>
      <c r="E300" s="247"/>
      <c r="F300" s="249" t="s">
        <v>6687</v>
      </c>
      <c r="G300" s="247"/>
      <c r="H300" s="250">
        <v>9.1669999999999998</v>
      </c>
      <c r="I300" s="251"/>
      <c r="J300" s="247"/>
      <c r="K300" s="247"/>
      <c r="L300" s="252"/>
      <c r="M300" s="253"/>
      <c r="N300" s="254"/>
      <c r="O300" s="254"/>
      <c r="P300" s="254"/>
      <c r="Q300" s="254"/>
      <c r="R300" s="254"/>
      <c r="S300" s="254"/>
      <c r="T300" s="255"/>
      <c r="U300" s="14"/>
      <c r="V300" s="14"/>
      <c r="W300" s="14"/>
      <c r="X300" s="14"/>
      <c r="Y300" s="14"/>
      <c r="Z300" s="14"/>
      <c r="AA300" s="14"/>
      <c r="AB300" s="14"/>
      <c r="AC300" s="14"/>
      <c r="AD300" s="14"/>
      <c r="AE300" s="14"/>
      <c r="AT300" s="256" t="s">
        <v>183</v>
      </c>
      <c r="AU300" s="256" t="s">
        <v>84</v>
      </c>
      <c r="AV300" s="14" t="s">
        <v>84</v>
      </c>
      <c r="AW300" s="14" t="s">
        <v>4</v>
      </c>
      <c r="AX300" s="14" t="s">
        <v>82</v>
      </c>
      <c r="AY300" s="256" t="s">
        <v>170</v>
      </c>
    </row>
    <row r="301" s="2" customFormat="1" ht="16.5" customHeight="1">
      <c r="A301" s="41"/>
      <c r="B301" s="42"/>
      <c r="C301" s="216" t="s">
        <v>651</v>
      </c>
      <c r="D301" s="216" t="s">
        <v>172</v>
      </c>
      <c r="E301" s="217" t="s">
        <v>6688</v>
      </c>
      <c r="F301" s="218" t="s">
        <v>6689</v>
      </c>
      <c r="G301" s="219" t="s">
        <v>201</v>
      </c>
      <c r="H301" s="220">
        <v>8.5</v>
      </c>
      <c r="I301" s="221"/>
      <c r="J301" s="222">
        <f>ROUND(I301*H301,2)</f>
        <v>0</v>
      </c>
      <c r="K301" s="218" t="s">
        <v>176</v>
      </c>
      <c r="L301" s="47"/>
      <c r="M301" s="223" t="s">
        <v>19</v>
      </c>
      <c r="N301" s="224" t="s">
        <v>46</v>
      </c>
      <c r="O301" s="87"/>
      <c r="P301" s="225">
        <f>O301*H301</f>
        <v>0</v>
      </c>
      <c r="Q301" s="225">
        <v>1.0000000000000001E-05</v>
      </c>
      <c r="R301" s="225">
        <f>Q301*H301</f>
        <v>8.5000000000000006E-05</v>
      </c>
      <c r="S301" s="225">
        <v>0</v>
      </c>
      <c r="T301" s="226">
        <f>S301*H301</f>
        <v>0</v>
      </c>
      <c r="U301" s="41"/>
      <c r="V301" s="41"/>
      <c r="W301" s="41"/>
      <c r="X301" s="41"/>
      <c r="Y301" s="41"/>
      <c r="Z301" s="41"/>
      <c r="AA301" s="41"/>
      <c r="AB301" s="41"/>
      <c r="AC301" s="41"/>
      <c r="AD301" s="41"/>
      <c r="AE301" s="41"/>
      <c r="AR301" s="227" t="s">
        <v>177</v>
      </c>
      <c r="AT301" s="227" t="s">
        <v>172</v>
      </c>
      <c r="AU301" s="227" t="s">
        <v>84</v>
      </c>
      <c r="AY301" s="20" t="s">
        <v>170</v>
      </c>
      <c r="BE301" s="228">
        <f>IF(N301="základní",J301,0)</f>
        <v>0</v>
      </c>
      <c r="BF301" s="228">
        <f>IF(N301="snížená",J301,0)</f>
        <v>0</v>
      </c>
      <c r="BG301" s="228">
        <f>IF(N301="zákl. přenesená",J301,0)</f>
        <v>0</v>
      </c>
      <c r="BH301" s="228">
        <f>IF(N301="sníž. přenesená",J301,0)</f>
        <v>0</v>
      </c>
      <c r="BI301" s="228">
        <f>IF(N301="nulová",J301,0)</f>
        <v>0</v>
      </c>
      <c r="BJ301" s="20" t="s">
        <v>82</v>
      </c>
      <c r="BK301" s="228">
        <f>ROUND(I301*H301,2)</f>
        <v>0</v>
      </c>
      <c r="BL301" s="20" t="s">
        <v>177</v>
      </c>
      <c r="BM301" s="227" t="s">
        <v>6690</v>
      </c>
    </row>
    <row r="302" s="2" customFormat="1">
      <c r="A302" s="41"/>
      <c r="B302" s="42"/>
      <c r="C302" s="43"/>
      <c r="D302" s="229" t="s">
        <v>179</v>
      </c>
      <c r="E302" s="43"/>
      <c r="F302" s="230" t="s">
        <v>6691</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179</v>
      </c>
      <c r="AU302" s="20" t="s">
        <v>84</v>
      </c>
    </row>
    <row r="303" s="2" customFormat="1">
      <c r="A303" s="41"/>
      <c r="B303" s="42"/>
      <c r="C303" s="43"/>
      <c r="D303" s="234" t="s">
        <v>181</v>
      </c>
      <c r="E303" s="43"/>
      <c r="F303" s="235" t="s">
        <v>6692</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181</v>
      </c>
      <c r="AU303" s="20" t="s">
        <v>84</v>
      </c>
    </row>
    <row r="304" s="14" customFormat="1">
      <c r="A304" s="14"/>
      <c r="B304" s="246"/>
      <c r="C304" s="247"/>
      <c r="D304" s="229" t="s">
        <v>183</v>
      </c>
      <c r="E304" s="248" t="s">
        <v>19</v>
      </c>
      <c r="F304" s="249" t="s">
        <v>5937</v>
      </c>
      <c r="G304" s="247"/>
      <c r="H304" s="250">
        <v>8.5</v>
      </c>
      <c r="I304" s="251"/>
      <c r="J304" s="247"/>
      <c r="K304" s="247"/>
      <c r="L304" s="252"/>
      <c r="M304" s="253"/>
      <c r="N304" s="254"/>
      <c r="O304" s="254"/>
      <c r="P304" s="254"/>
      <c r="Q304" s="254"/>
      <c r="R304" s="254"/>
      <c r="S304" s="254"/>
      <c r="T304" s="255"/>
      <c r="U304" s="14"/>
      <c r="V304" s="14"/>
      <c r="W304" s="14"/>
      <c r="X304" s="14"/>
      <c r="Y304" s="14"/>
      <c r="Z304" s="14"/>
      <c r="AA304" s="14"/>
      <c r="AB304" s="14"/>
      <c r="AC304" s="14"/>
      <c r="AD304" s="14"/>
      <c r="AE304" s="14"/>
      <c r="AT304" s="256" t="s">
        <v>183</v>
      </c>
      <c r="AU304" s="256" t="s">
        <v>84</v>
      </c>
      <c r="AV304" s="14" t="s">
        <v>84</v>
      </c>
      <c r="AW304" s="14" t="s">
        <v>37</v>
      </c>
      <c r="AX304" s="14" t="s">
        <v>82</v>
      </c>
      <c r="AY304" s="256" t="s">
        <v>170</v>
      </c>
    </row>
    <row r="305" s="2" customFormat="1" ht="16.5" customHeight="1">
      <c r="A305" s="41"/>
      <c r="B305" s="42"/>
      <c r="C305" s="285" t="s">
        <v>656</v>
      </c>
      <c r="D305" s="285" t="s">
        <v>461</v>
      </c>
      <c r="E305" s="286" t="s">
        <v>6693</v>
      </c>
      <c r="F305" s="287" t="s">
        <v>6694</v>
      </c>
      <c r="G305" s="288" t="s">
        <v>201</v>
      </c>
      <c r="H305" s="289">
        <v>8.7550000000000008</v>
      </c>
      <c r="I305" s="290"/>
      <c r="J305" s="291">
        <f>ROUND(I305*H305,2)</f>
        <v>0</v>
      </c>
      <c r="K305" s="287" t="s">
        <v>176</v>
      </c>
      <c r="L305" s="292"/>
      <c r="M305" s="293" t="s">
        <v>19</v>
      </c>
      <c r="N305" s="294" t="s">
        <v>46</v>
      </c>
      <c r="O305" s="87"/>
      <c r="P305" s="225">
        <f>O305*H305</f>
        <v>0</v>
      </c>
      <c r="Q305" s="225">
        <v>0.0026700000000000001</v>
      </c>
      <c r="R305" s="225">
        <f>Q305*H305</f>
        <v>0.023375850000000004</v>
      </c>
      <c r="S305" s="225">
        <v>0</v>
      </c>
      <c r="T305" s="226">
        <f>S305*H305</f>
        <v>0</v>
      </c>
      <c r="U305" s="41"/>
      <c r="V305" s="41"/>
      <c r="W305" s="41"/>
      <c r="X305" s="41"/>
      <c r="Y305" s="41"/>
      <c r="Z305" s="41"/>
      <c r="AA305" s="41"/>
      <c r="AB305" s="41"/>
      <c r="AC305" s="41"/>
      <c r="AD305" s="41"/>
      <c r="AE305" s="41"/>
      <c r="AR305" s="227" t="s">
        <v>234</v>
      </c>
      <c r="AT305" s="227" t="s">
        <v>461</v>
      </c>
      <c r="AU305" s="227" t="s">
        <v>84</v>
      </c>
      <c r="AY305" s="20" t="s">
        <v>170</v>
      </c>
      <c r="BE305" s="228">
        <f>IF(N305="základní",J305,0)</f>
        <v>0</v>
      </c>
      <c r="BF305" s="228">
        <f>IF(N305="snížená",J305,0)</f>
        <v>0</v>
      </c>
      <c r="BG305" s="228">
        <f>IF(N305="zákl. přenesená",J305,0)</f>
        <v>0</v>
      </c>
      <c r="BH305" s="228">
        <f>IF(N305="sníž. přenesená",J305,0)</f>
        <v>0</v>
      </c>
      <c r="BI305" s="228">
        <f>IF(N305="nulová",J305,0)</f>
        <v>0</v>
      </c>
      <c r="BJ305" s="20" t="s">
        <v>82</v>
      </c>
      <c r="BK305" s="228">
        <f>ROUND(I305*H305,2)</f>
        <v>0</v>
      </c>
      <c r="BL305" s="20" t="s">
        <v>177</v>
      </c>
      <c r="BM305" s="227" t="s">
        <v>6695</v>
      </c>
    </row>
    <row r="306" s="2" customFormat="1">
      <c r="A306" s="41"/>
      <c r="B306" s="42"/>
      <c r="C306" s="43"/>
      <c r="D306" s="229" t="s">
        <v>179</v>
      </c>
      <c r="E306" s="43"/>
      <c r="F306" s="230" t="s">
        <v>6694</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179</v>
      </c>
      <c r="AU306" s="20" t="s">
        <v>84</v>
      </c>
    </row>
    <row r="307" s="14" customFormat="1">
      <c r="A307" s="14"/>
      <c r="B307" s="246"/>
      <c r="C307" s="247"/>
      <c r="D307" s="229" t="s">
        <v>183</v>
      </c>
      <c r="E307" s="247"/>
      <c r="F307" s="249" t="s">
        <v>6696</v>
      </c>
      <c r="G307" s="247"/>
      <c r="H307" s="250">
        <v>8.7550000000000008</v>
      </c>
      <c r="I307" s="251"/>
      <c r="J307" s="247"/>
      <c r="K307" s="247"/>
      <c r="L307" s="252"/>
      <c r="M307" s="253"/>
      <c r="N307" s="254"/>
      <c r="O307" s="254"/>
      <c r="P307" s="254"/>
      <c r="Q307" s="254"/>
      <c r="R307" s="254"/>
      <c r="S307" s="254"/>
      <c r="T307" s="255"/>
      <c r="U307" s="14"/>
      <c r="V307" s="14"/>
      <c r="W307" s="14"/>
      <c r="X307" s="14"/>
      <c r="Y307" s="14"/>
      <c r="Z307" s="14"/>
      <c r="AA307" s="14"/>
      <c r="AB307" s="14"/>
      <c r="AC307" s="14"/>
      <c r="AD307" s="14"/>
      <c r="AE307" s="14"/>
      <c r="AT307" s="256" t="s">
        <v>183</v>
      </c>
      <c r="AU307" s="256" t="s">
        <v>84</v>
      </c>
      <c r="AV307" s="14" t="s">
        <v>84</v>
      </c>
      <c r="AW307" s="14" t="s">
        <v>4</v>
      </c>
      <c r="AX307" s="14" t="s">
        <v>82</v>
      </c>
      <c r="AY307" s="256" t="s">
        <v>170</v>
      </c>
    </row>
    <row r="308" s="2" customFormat="1" ht="16.5" customHeight="1">
      <c r="A308" s="41"/>
      <c r="B308" s="42"/>
      <c r="C308" s="216" t="s">
        <v>664</v>
      </c>
      <c r="D308" s="216" t="s">
        <v>172</v>
      </c>
      <c r="E308" s="217" t="s">
        <v>6697</v>
      </c>
      <c r="F308" s="218" t="s">
        <v>6698</v>
      </c>
      <c r="G308" s="219" t="s">
        <v>201</v>
      </c>
      <c r="H308" s="220">
        <v>25.600000000000001</v>
      </c>
      <c r="I308" s="221"/>
      <c r="J308" s="222">
        <f>ROUND(I308*H308,2)</f>
        <v>0</v>
      </c>
      <c r="K308" s="218" t="s">
        <v>176</v>
      </c>
      <c r="L308" s="47"/>
      <c r="M308" s="223" t="s">
        <v>19</v>
      </c>
      <c r="N308" s="224" t="s">
        <v>46</v>
      </c>
      <c r="O308" s="87"/>
      <c r="P308" s="225">
        <f>O308*H308</f>
        <v>0</v>
      </c>
      <c r="Q308" s="225">
        <v>1.0000000000000001E-05</v>
      </c>
      <c r="R308" s="225">
        <f>Q308*H308</f>
        <v>0.00025600000000000004</v>
      </c>
      <c r="S308" s="225">
        <v>0</v>
      </c>
      <c r="T308" s="226">
        <f>S308*H308</f>
        <v>0</v>
      </c>
      <c r="U308" s="41"/>
      <c r="V308" s="41"/>
      <c r="W308" s="41"/>
      <c r="X308" s="41"/>
      <c r="Y308" s="41"/>
      <c r="Z308" s="41"/>
      <c r="AA308" s="41"/>
      <c r="AB308" s="41"/>
      <c r="AC308" s="41"/>
      <c r="AD308" s="41"/>
      <c r="AE308" s="41"/>
      <c r="AR308" s="227" t="s">
        <v>177</v>
      </c>
      <c r="AT308" s="227" t="s">
        <v>172</v>
      </c>
      <c r="AU308" s="227" t="s">
        <v>84</v>
      </c>
      <c r="AY308" s="20" t="s">
        <v>170</v>
      </c>
      <c r="BE308" s="228">
        <f>IF(N308="základní",J308,0)</f>
        <v>0</v>
      </c>
      <c r="BF308" s="228">
        <f>IF(N308="snížená",J308,0)</f>
        <v>0</v>
      </c>
      <c r="BG308" s="228">
        <f>IF(N308="zákl. přenesená",J308,0)</f>
        <v>0</v>
      </c>
      <c r="BH308" s="228">
        <f>IF(N308="sníž. přenesená",J308,0)</f>
        <v>0</v>
      </c>
      <c r="BI308" s="228">
        <f>IF(N308="nulová",J308,0)</f>
        <v>0</v>
      </c>
      <c r="BJ308" s="20" t="s">
        <v>82</v>
      </c>
      <c r="BK308" s="228">
        <f>ROUND(I308*H308,2)</f>
        <v>0</v>
      </c>
      <c r="BL308" s="20" t="s">
        <v>177</v>
      </c>
      <c r="BM308" s="227" t="s">
        <v>6699</v>
      </c>
    </row>
    <row r="309" s="2" customFormat="1">
      <c r="A309" s="41"/>
      <c r="B309" s="42"/>
      <c r="C309" s="43"/>
      <c r="D309" s="229" t="s">
        <v>179</v>
      </c>
      <c r="E309" s="43"/>
      <c r="F309" s="230" t="s">
        <v>6700</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179</v>
      </c>
      <c r="AU309" s="20" t="s">
        <v>84</v>
      </c>
    </row>
    <row r="310" s="2" customFormat="1">
      <c r="A310" s="41"/>
      <c r="B310" s="42"/>
      <c r="C310" s="43"/>
      <c r="D310" s="234" t="s">
        <v>181</v>
      </c>
      <c r="E310" s="43"/>
      <c r="F310" s="235" t="s">
        <v>6701</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181</v>
      </c>
      <c r="AU310" s="20" t="s">
        <v>84</v>
      </c>
    </row>
    <row r="311" s="14" customFormat="1">
      <c r="A311" s="14"/>
      <c r="B311" s="246"/>
      <c r="C311" s="247"/>
      <c r="D311" s="229" t="s">
        <v>183</v>
      </c>
      <c r="E311" s="248" t="s">
        <v>19</v>
      </c>
      <c r="F311" s="249" t="s">
        <v>5938</v>
      </c>
      <c r="G311" s="247"/>
      <c r="H311" s="250">
        <v>23.600000000000001</v>
      </c>
      <c r="I311" s="251"/>
      <c r="J311" s="247"/>
      <c r="K311" s="247"/>
      <c r="L311" s="252"/>
      <c r="M311" s="253"/>
      <c r="N311" s="254"/>
      <c r="O311" s="254"/>
      <c r="P311" s="254"/>
      <c r="Q311" s="254"/>
      <c r="R311" s="254"/>
      <c r="S311" s="254"/>
      <c r="T311" s="255"/>
      <c r="U311" s="14"/>
      <c r="V311" s="14"/>
      <c r="W311" s="14"/>
      <c r="X311" s="14"/>
      <c r="Y311" s="14"/>
      <c r="Z311" s="14"/>
      <c r="AA311" s="14"/>
      <c r="AB311" s="14"/>
      <c r="AC311" s="14"/>
      <c r="AD311" s="14"/>
      <c r="AE311" s="14"/>
      <c r="AT311" s="256" t="s">
        <v>183</v>
      </c>
      <c r="AU311" s="256" t="s">
        <v>84</v>
      </c>
      <c r="AV311" s="14" t="s">
        <v>84</v>
      </c>
      <c r="AW311" s="14" t="s">
        <v>37</v>
      </c>
      <c r="AX311" s="14" t="s">
        <v>75</v>
      </c>
      <c r="AY311" s="256" t="s">
        <v>170</v>
      </c>
    </row>
    <row r="312" s="14" customFormat="1">
      <c r="A312" s="14"/>
      <c r="B312" s="246"/>
      <c r="C312" s="247"/>
      <c r="D312" s="229" t="s">
        <v>183</v>
      </c>
      <c r="E312" s="248" t="s">
        <v>19</v>
      </c>
      <c r="F312" s="249" t="s">
        <v>6702</v>
      </c>
      <c r="G312" s="247"/>
      <c r="H312" s="250">
        <v>2</v>
      </c>
      <c r="I312" s="251"/>
      <c r="J312" s="247"/>
      <c r="K312" s="247"/>
      <c r="L312" s="252"/>
      <c r="M312" s="253"/>
      <c r="N312" s="254"/>
      <c r="O312" s="254"/>
      <c r="P312" s="254"/>
      <c r="Q312" s="254"/>
      <c r="R312" s="254"/>
      <c r="S312" s="254"/>
      <c r="T312" s="255"/>
      <c r="U312" s="14"/>
      <c r="V312" s="14"/>
      <c r="W312" s="14"/>
      <c r="X312" s="14"/>
      <c r="Y312" s="14"/>
      <c r="Z312" s="14"/>
      <c r="AA312" s="14"/>
      <c r="AB312" s="14"/>
      <c r="AC312" s="14"/>
      <c r="AD312" s="14"/>
      <c r="AE312" s="14"/>
      <c r="AT312" s="256" t="s">
        <v>183</v>
      </c>
      <c r="AU312" s="256" t="s">
        <v>84</v>
      </c>
      <c r="AV312" s="14" t="s">
        <v>84</v>
      </c>
      <c r="AW312" s="14" t="s">
        <v>37</v>
      </c>
      <c r="AX312" s="14" t="s">
        <v>75</v>
      </c>
      <c r="AY312" s="256" t="s">
        <v>170</v>
      </c>
    </row>
    <row r="313" s="15" customFormat="1">
      <c r="A313" s="15"/>
      <c r="B313" s="257"/>
      <c r="C313" s="258"/>
      <c r="D313" s="229" t="s">
        <v>183</v>
      </c>
      <c r="E313" s="259" t="s">
        <v>19</v>
      </c>
      <c r="F313" s="260" t="s">
        <v>186</v>
      </c>
      <c r="G313" s="258"/>
      <c r="H313" s="261">
        <v>25.600000000000001</v>
      </c>
      <c r="I313" s="262"/>
      <c r="J313" s="258"/>
      <c r="K313" s="258"/>
      <c r="L313" s="263"/>
      <c r="M313" s="264"/>
      <c r="N313" s="265"/>
      <c r="O313" s="265"/>
      <c r="P313" s="265"/>
      <c r="Q313" s="265"/>
      <c r="R313" s="265"/>
      <c r="S313" s="265"/>
      <c r="T313" s="266"/>
      <c r="U313" s="15"/>
      <c r="V313" s="15"/>
      <c r="W313" s="15"/>
      <c r="X313" s="15"/>
      <c r="Y313" s="15"/>
      <c r="Z313" s="15"/>
      <c r="AA313" s="15"/>
      <c r="AB313" s="15"/>
      <c r="AC313" s="15"/>
      <c r="AD313" s="15"/>
      <c r="AE313" s="15"/>
      <c r="AT313" s="267" t="s">
        <v>183</v>
      </c>
      <c r="AU313" s="267" t="s">
        <v>84</v>
      </c>
      <c r="AV313" s="15" t="s">
        <v>177</v>
      </c>
      <c r="AW313" s="15" t="s">
        <v>37</v>
      </c>
      <c r="AX313" s="15" t="s">
        <v>82</v>
      </c>
      <c r="AY313" s="267" t="s">
        <v>170</v>
      </c>
    </row>
    <row r="314" s="2" customFormat="1" ht="16.5" customHeight="1">
      <c r="A314" s="41"/>
      <c r="B314" s="42"/>
      <c r="C314" s="285" t="s">
        <v>672</v>
      </c>
      <c r="D314" s="285" t="s">
        <v>461</v>
      </c>
      <c r="E314" s="286" t="s">
        <v>6703</v>
      </c>
      <c r="F314" s="287" t="s">
        <v>6704</v>
      </c>
      <c r="G314" s="288" t="s">
        <v>201</v>
      </c>
      <c r="H314" s="289">
        <v>26.367999999999999</v>
      </c>
      <c r="I314" s="290"/>
      <c r="J314" s="291">
        <f>ROUND(I314*H314,2)</f>
        <v>0</v>
      </c>
      <c r="K314" s="287" t="s">
        <v>176</v>
      </c>
      <c r="L314" s="292"/>
      <c r="M314" s="293" t="s">
        <v>19</v>
      </c>
      <c r="N314" s="294" t="s">
        <v>46</v>
      </c>
      <c r="O314" s="87"/>
      <c r="P314" s="225">
        <f>O314*H314</f>
        <v>0</v>
      </c>
      <c r="Q314" s="225">
        <v>0.0042599999999999999</v>
      </c>
      <c r="R314" s="225">
        <f>Q314*H314</f>
        <v>0.11232767999999999</v>
      </c>
      <c r="S314" s="225">
        <v>0</v>
      </c>
      <c r="T314" s="226">
        <f>S314*H314</f>
        <v>0</v>
      </c>
      <c r="U314" s="41"/>
      <c r="V314" s="41"/>
      <c r="W314" s="41"/>
      <c r="X314" s="41"/>
      <c r="Y314" s="41"/>
      <c r="Z314" s="41"/>
      <c r="AA314" s="41"/>
      <c r="AB314" s="41"/>
      <c r="AC314" s="41"/>
      <c r="AD314" s="41"/>
      <c r="AE314" s="41"/>
      <c r="AR314" s="227" t="s">
        <v>234</v>
      </c>
      <c r="AT314" s="227" t="s">
        <v>461</v>
      </c>
      <c r="AU314" s="227" t="s">
        <v>84</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177</v>
      </c>
      <c r="BM314" s="227" t="s">
        <v>6705</v>
      </c>
    </row>
    <row r="315" s="2" customFormat="1">
      <c r="A315" s="41"/>
      <c r="B315" s="42"/>
      <c r="C315" s="43"/>
      <c r="D315" s="229" t="s">
        <v>179</v>
      </c>
      <c r="E315" s="43"/>
      <c r="F315" s="230" t="s">
        <v>6704</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179</v>
      </c>
      <c r="AU315" s="20" t="s">
        <v>84</v>
      </c>
    </row>
    <row r="316" s="14" customFormat="1">
      <c r="A316" s="14"/>
      <c r="B316" s="246"/>
      <c r="C316" s="247"/>
      <c r="D316" s="229" t="s">
        <v>183</v>
      </c>
      <c r="E316" s="247"/>
      <c r="F316" s="249" t="s">
        <v>6706</v>
      </c>
      <c r="G316" s="247"/>
      <c r="H316" s="250">
        <v>26.367999999999999</v>
      </c>
      <c r="I316" s="251"/>
      <c r="J316" s="247"/>
      <c r="K316" s="247"/>
      <c r="L316" s="252"/>
      <c r="M316" s="253"/>
      <c r="N316" s="254"/>
      <c r="O316" s="254"/>
      <c r="P316" s="254"/>
      <c r="Q316" s="254"/>
      <c r="R316" s="254"/>
      <c r="S316" s="254"/>
      <c r="T316" s="255"/>
      <c r="U316" s="14"/>
      <c r="V316" s="14"/>
      <c r="W316" s="14"/>
      <c r="X316" s="14"/>
      <c r="Y316" s="14"/>
      <c r="Z316" s="14"/>
      <c r="AA316" s="14"/>
      <c r="AB316" s="14"/>
      <c r="AC316" s="14"/>
      <c r="AD316" s="14"/>
      <c r="AE316" s="14"/>
      <c r="AT316" s="256" t="s">
        <v>183</v>
      </c>
      <c r="AU316" s="256" t="s">
        <v>84</v>
      </c>
      <c r="AV316" s="14" t="s">
        <v>84</v>
      </c>
      <c r="AW316" s="14" t="s">
        <v>4</v>
      </c>
      <c r="AX316" s="14" t="s">
        <v>82</v>
      </c>
      <c r="AY316" s="256" t="s">
        <v>170</v>
      </c>
    </row>
    <row r="317" s="2" customFormat="1" ht="21.75" customHeight="1">
      <c r="A317" s="41"/>
      <c r="B317" s="42"/>
      <c r="C317" s="216" t="s">
        <v>680</v>
      </c>
      <c r="D317" s="216" t="s">
        <v>172</v>
      </c>
      <c r="E317" s="217" t="s">
        <v>6707</v>
      </c>
      <c r="F317" s="218" t="s">
        <v>6708</v>
      </c>
      <c r="G317" s="219" t="s">
        <v>266</v>
      </c>
      <c r="H317" s="220">
        <v>1</v>
      </c>
      <c r="I317" s="221"/>
      <c r="J317" s="222">
        <f>ROUND(I317*H317,2)</f>
        <v>0</v>
      </c>
      <c r="K317" s="218" t="s">
        <v>176</v>
      </c>
      <c r="L317" s="47"/>
      <c r="M317" s="223" t="s">
        <v>19</v>
      </c>
      <c r="N317" s="224" t="s">
        <v>46</v>
      </c>
      <c r="O317" s="87"/>
      <c r="P317" s="225">
        <f>O317*H317</f>
        <v>0</v>
      </c>
      <c r="Q317" s="225">
        <v>0</v>
      </c>
      <c r="R317" s="225">
        <f>Q317*H317</f>
        <v>0</v>
      </c>
      <c r="S317" s="225">
        <v>0</v>
      </c>
      <c r="T317" s="226">
        <f>S317*H317</f>
        <v>0</v>
      </c>
      <c r="U317" s="41"/>
      <c r="V317" s="41"/>
      <c r="W317" s="41"/>
      <c r="X317" s="41"/>
      <c r="Y317" s="41"/>
      <c r="Z317" s="41"/>
      <c r="AA317" s="41"/>
      <c r="AB317" s="41"/>
      <c r="AC317" s="41"/>
      <c r="AD317" s="41"/>
      <c r="AE317" s="41"/>
      <c r="AR317" s="227" t="s">
        <v>177</v>
      </c>
      <c r="AT317" s="227" t="s">
        <v>172</v>
      </c>
      <c r="AU317" s="227" t="s">
        <v>84</v>
      </c>
      <c r="AY317" s="20" t="s">
        <v>170</v>
      </c>
      <c r="BE317" s="228">
        <f>IF(N317="základní",J317,0)</f>
        <v>0</v>
      </c>
      <c r="BF317" s="228">
        <f>IF(N317="snížená",J317,0)</f>
        <v>0</v>
      </c>
      <c r="BG317" s="228">
        <f>IF(N317="zákl. přenesená",J317,0)</f>
        <v>0</v>
      </c>
      <c r="BH317" s="228">
        <f>IF(N317="sníž. přenesená",J317,0)</f>
        <v>0</v>
      </c>
      <c r="BI317" s="228">
        <f>IF(N317="nulová",J317,0)</f>
        <v>0</v>
      </c>
      <c r="BJ317" s="20" t="s">
        <v>82</v>
      </c>
      <c r="BK317" s="228">
        <f>ROUND(I317*H317,2)</f>
        <v>0</v>
      </c>
      <c r="BL317" s="20" t="s">
        <v>177</v>
      </c>
      <c r="BM317" s="227" t="s">
        <v>6709</v>
      </c>
    </row>
    <row r="318" s="2" customFormat="1">
      <c r="A318" s="41"/>
      <c r="B318" s="42"/>
      <c r="C318" s="43"/>
      <c r="D318" s="229" t="s">
        <v>179</v>
      </c>
      <c r="E318" s="43"/>
      <c r="F318" s="230" t="s">
        <v>6710</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179</v>
      </c>
      <c r="AU318" s="20" t="s">
        <v>84</v>
      </c>
    </row>
    <row r="319" s="2" customFormat="1">
      <c r="A319" s="41"/>
      <c r="B319" s="42"/>
      <c r="C319" s="43"/>
      <c r="D319" s="234" t="s">
        <v>181</v>
      </c>
      <c r="E319" s="43"/>
      <c r="F319" s="235" t="s">
        <v>6711</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181</v>
      </c>
      <c r="AU319" s="20" t="s">
        <v>84</v>
      </c>
    </row>
    <row r="320" s="14" customFormat="1">
      <c r="A320" s="14"/>
      <c r="B320" s="246"/>
      <c r="C320" s="247"/>
      <c r="D320" s="229" t="s">
        <v>183</v>
      </c>
      <c r="E320" s="248" t="s">
        <v>19</v>
      </c>
      <c r="F320" s="249" t="s">
        <v>6712</v>
      </c>
      <c r="G320" s="247"/>
      <c r="H320" s="250">
        <v>1</v>
      </c>
      <c r="I320" s="251"/>
      <c r="J320" s="247"/>
      <c r="K320" s="247"/>
      <c r="L320" s="252"/>
      <c r="M320" s="253"/>
      <c r="N320" s="254"/>
      <c r="O320" s="254"/>
      <c r="P320" s="254"/>
      <c r="Q320" s="254"/>
      <c r="R320" s="254"/>
      <c r="S320" s="254"/>
      <c r="T320" s="255"/>
      <c r="U320" s="14"/>
      <c r="V320" s="14"/>
      <c r="W320" s="14"/>
      <c r="X320" s="14"/>
      <c r="Y320" s="14"/>
      <c r="Z320" s="14"/>
      <c r="AA320" s="14"/>
      <c r="AB320" s="14"/>
      <c r="AC320" s="14"/>
      <c r="AD320" s="14"/>
      <c r="AE320" s="14"/>
      <c r="AT320" s="256" t="s">
        <v>183</v>
      </c>
      <c r="AU320" s="256" t="s">
        <v>84</v>
      </c>
      <c r="AV320" s="14" t="s">
        <v>84</v>
      </c>
      <c r="AW320" s="14" t="s">
        <v>37</v>
      </c>
      <c r="AX320" s="14" t="s">
        <v>82</v>
      </c>
      <c r="AY320" s="256" t="s">
        <v>170</v>
      </c>
    </row>
    <row r="321" s="2" customFormat="1" ht="16.5" customHeight="1">
      <c r="A321" s="41"/>
      <c r="B321" s="42"/>
      <c r="C321" s="285" t="s">
        <v>691</v>
      </c>
      <c r="D321" s="285" t="s">
        <v>461</v>
      </c>
      <c r="E321" s="286" t="s">
        <v>6713</v>
      </c>
      <c r="F321" s="287" t="s">
        <v>6714</v>
      </c>
      <c r="G321" s="288" t="s">
        <v>266</v>
      </c>
      <c r="H321" s="289">
        <v>1</v>
      </c>
      <c r="I321" s="290"/>
      <c r="J321" s="291">
        <f>ROUND(I321*H321,2)</f>
        <v>0</v>
      </c>
      <c r="K321" s="287" t="s">
        <v>176</v>
      </c>
      <c r="L321" s="292"/>
      <c r="M321" s="293" t="s">
        <v>19</v>
      </c>
      <c r="N321" s="294" t="s">
        <v>46</v>
      </c>
      <c r="O321" s="87"/>
      <c r="P321" s="225">
        <f>O321*H321</f>
        <v>0</v>
      </c>
      <c r="Q321" s="225">
        <v>0.00034000000000000002</v>
      </c>
      <c r="R321" s="225">
        <f>Q321*H321</f>
        <v>0.00034000000000000002</v>
      </c>
      <c r="S321" s="225">
        <v>0</v>
      </c>
      <c r="T321" s="226">
        <f>S321*H321</f>
        <v>0</v>
      </c>
      <c r="U321" s="41"/>
      <c r="V321" s="41"/>
      <c r="W321" s="41"/>
      <c r="X321" s="41"/>
      <c r="Y321" s="41"/>
      <c r="Z321" s="41"/>
      <c r="AA321" s="41"/>
      <c r="AB321" s="41"/>
      <c r="AC321" s="41"/>
      <c r="AD321" s="41"/>
      <c r="AE321" s="41"/>
      <c r="AR321" s="227" t="s">
        <v>234</v>
      </c>
      <c r="AT321" s="227" t="s">
        <v>461</v>
      </c>
      <c r="AU321" s="227" t="s">
        <v>84</v>
      </c>
      <c r="AY321" s="20" t="s">
        <v>170</v>
      </c>
      <c r="BE321" s="228">
        <f>IF(N321="základní",J321,0)</f>
        <v>0</v>
      </c>
      <c r="BF321" s="228">
        <f>IF(N321="snížená",J321,0)</f>
        <v>0</v>
      </c>
      <c r="BG321" s="228">
        <f>IF(N321="zákl. přenesená",J321,0)</f>
        <v>0</v>
      </c>
      <c r="BH321" s="228">
        <f>IF(N321="sníž. přenesená",J321,0)</f>
        <v>0</v>
      </c>
      <c r="BI321" s="228">
        <f>IF(N321="nulová",J321,0)</f>
        <v>0</v>
      </c>
      <c r="BJ321" s="20" t="s">
        <v>82</v>
      </c>
      <c r="BK321" s="228">
        <f>ROUND(I321*H321,2)</f>
        <v>0</v>
      </c>
      <c r="BL321" s="20" t="s">
        <v>177</v>
      </c>
      <c r="BM321" s="227" t="s">
        <v>6715</v>
      </c>
    </row>
    <row r="322" s="2" customFormat="1">
      <c r="A322" s="41"/>
      <c r="B322" s="42"/>
      <c r="C322" s="43"/>
      <c r="D322" s="229" t="s">
        <v>179</v>
      </c>
      <c r="E322" s="43"/>
      <c r="F322" s="230" t="s">
        <v>6714</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179</v>
      </c>
      <c r="AU322" s="20" t="s">
        <v>84</v>
      </c>
    </row>
    <row r="323" s="2" customFormat="1" ht="21.75" customHeight="1">
      <c r="A323" s="41"/>
      <c r="B323" s="42"/>
      <c r="C323" s="216" t="s">
        <v>698</v>
      </c>
      <c r="D323" s="216" t="s">
        <v>172</v>
      </c>
      <c r="E323" s="217" t="s">
        <v>6716</v>
      </c>
      <c r="F323" s="218" t="s">
        <v>6717</v>
      </c>
      <c r="G323" s="219" t="s">
        <v>266</v>
      </c>
      <c r="H323" s="220">
        <v>1</v>
      </c>
      <c r="I323" s="221"/>
      <c r="J323" s="222">
        <f>ROUND(I323*H323,2)</f>
        <v>0</v>
      </c>
      <c r="K323" s="218" t="s">
        <v>176</v>
      </c>
      <c r="L323" s="47"/>
      <c r="M323" s="223" t="s">
        <v>19</v>
      </c>
      <c r="N323" s="224" t="s">
        <v>46</v>
      </c>
      <c r="O323" s="87"/>
      <c r="P323" s="225">
        <f>O323*H323</f>
        <v>0</v>
      </c>
      <c r="Q323" s="225">
        <v>0</v>
      </c>
      <c r="R323" s="225">
        <f>Q323*H323</f>
        <v>0</v>
      </c>
      <c r="S323" s="225">
        <v>0</v>
      </c>
      <c r="T323" s="226">
        <f>S323*H323</f>
        <v>0</v>
      </c>
      <c r="U323" s="41"/>
      <c r="V323" s="41"/>
      <c r="W323" s="41"/>
      <c r="X323" s="41"/>
      <c r="Y323" s="41"/>
      <c r="Z323" s="41"/>
      <c r="AA323" s="41"/>
      <c r="AB323" s="41"/>
      <c r="AC323" s="41"/>
      <c r="AD323" s="41"/>
      <c r="AE323" s="41"/>
      <c r="AR323" s="227" t="s">
        <v>177</v>
      </c>
      <c r="AT323" s="227" t="s">
        <v>172</v>
      </c>
      <c r="AU323" s="227" t="s">
        <v>84</v>
      </c>
      <c r="AY323" s="20" t="s">
        <v>170</v>
      </c>
      <c r="BE323" s="228">
        <f>IF(N323="základní",J323,0)</f>
        <v>0</v>
      </c>
      <c r="BF323" s="228">
        <f>IF(N323="snížená",J323,0)</f>
        <v>0</v>
      </c>
      <c r="BG323" s="228">
        <f>IF(N323="zákl. přenesená",J323,0)</f>
        <v>0</v>
      </c>
      <c r="BH323" s="228">
        <f>IF(N323="sníž. přenesená",J323,0)</f>
        <v>0</v>
      </c>
      <c r="BI323" s="228">
        <f>IF(N323="nulová",J323,0)</f>
        <v>0</v>
      </c>
      <c r="BJ323" s="20" t="s">
        <v>82</v>
      </c>
      <c r="BK323" s="228">
        <f>ROUND(I323*H323,2)</f>
        <v>0</v>
      </c>
      <c r="BL323" s="20" t="s">
        <v>177</v>
      </c>
      <c r="BM323" s="227" t="s">
        <v>6718</v>
      </c>
    </row>
    <row r="324" s="2" customFormat="1">
      <c r="A324" s="41"/>
      <c r="B324" s="42"/>
      <c r="C324" s="43"/>
      <c r="D324" s="229" t="s">
        <v>179</v>
      </c>
      <c r="E324" s="43"/>
      <c r="F324" s="230" t="s">
        <v>6719</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179</v>
      </c>
      <c r="AU324" s="20" t="s">
        <v>84</v>
      </c>
    </row>
    <row r="325" s="2" customFormat="1">
      <c r="A325" s="41"/>
      <c r="B325" s="42"/>
      <c r="C325" s="43"/>
      <c r="D325" s="234" t="s">
        <v>181</v>
      </c>
      <c r="E325" s="43"/>
      <c r="F325" s="235" t="s">
        <v>6720</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181</v>
      </c>
      <c r="AU325" s="20" t="s">
        <v>84</v>
      </c>
    </row>
    <row r="326" s="14" customFormat="1">
      <c r="A326" s="14"/>
      <c r="B326" s="246"/>
      <c r="C326" s="247"/>
      <c r="D326" s="229" t="s">
        <v>183</v>
      </c>
      <c r="E326" s="248" t="s">
        <v>19</v>
      </c>
      <c r="F326" s="249" t="s">
        <v>6721</v>
      </c>
      <c r="G326" s="247"/>
      <c r="H326" s="250">
        <v>1</v>
      </c>
      <c r="I326" s="251"/>
      <c r="J326" s="247"/>
      <c r="K326" s="247"/>
      <c r="L326" s="252"/>
      <c r="M326" s="253"/>
      <c r="N326" s="254"/>
      <c r="O326" s="254"/>
      <c r="P326" s="254"/>
      <c r="Q326" s="254"/>
      <c r="R326" s="254"/>
      <c r="S326" s="254"/>
      <c r="T326" s="255"/>
      <c r="U326" s="14"/>
      <c r="V326" s="14"/>
      <c r="W326" s="14"/>
      <c r="X326" s="14"/>
      <c r="Y326" s="14"/>
      <c r="Z326" s="14"/>
      <c r="AA326" s="14"/>
      <c r="AB326" s="14"/>
      <c r="AC326" s="14"/>
      <c r="AD326" s="14"/>
      <c r="AE326" s="14"/>
      <c r="AT326" s="256" t="s">
        <v>183</v>
      </c>
      <c r="AU326" s="256" t="s">
        <v>84</v>
      </c>
      <c r="AV326" s="14" t="s">
        <v>84</v>
      </c>
      <c r="AW326" s="14" t="s">
        <v>37</v>
      </c>
      <c r="AX326" s="14" t="s">
        <v>82</v>
      </c>
      <c r="AY326" s="256" t="s">
        <v>170</v>
      </c>
    </row>
    <row r="327" s="2" customFormat="1" ht="16.5" customHeight="1">
      <c r="A327" s="41"/>
      <c r="B327" s="42"/>
      <c r="C327" s="285" t="s">
        <v>704</v>
      </c>
      <c r="D327" s="285" t="s">
        <v>461</v>
      </c>
      <c r="E327" s="286" t="s">
        <v>6722</v>
      </c>
      <c r="F327" s="287" t="s">
        <v>6723</v>
      </c>
      <c r="G327" s="288" t="s">
        <v>266</v>
      </c>
      <c r="H327" s="289">
        <v>1</v>
      </c>
      <c r="I327" s="290"/>
      <c r="J327" s="291">
        <f>ROUND(I327*H327,2)</f>
        <v>0</v>
      </c>
      <c r="K327" s="287" t="s">
        <v>176</v>
      </c>
      <c r="L327" s="292"/>
      <c r="M327" s="293" t="s">
        <v>19</v>
      </c>
      <c r="N327" s="294" t="s">
        <v>46</v>
      </c>
      <c r="O327" s="87"/>
      <c r="P327" s="225">
        <f>O327*H327</f>
        <v>0</v>
      </c>
      <c r="Q327" s="225">
        <v>0.00088000000000000003</v>
      </c>
      <c r="R327" s="225">
        <f>Q327*H327</f>
        <v>0.00088000000000000003</v>
      </c>
      <c r="S327" s="225">
        <v>0</v>
      </c>
      <c r="T327" s="226">
        <f>S327*H327</f>
        <v>0</v>
      </c>
      <c r="U327" s="41"/>
      <c r="V327" s="41"/>
      <c r="W327" s="41"/>
      <c r="X327" s="41"/>
      <c r="Y327" s="41"/>
      <c r="Z327" s="41"/>
      <c r="AA327" s="41"/>
      <c r="AB327" s="41"/>
      <c r="AC327" s="41"/>
      <c r="AD327" s="41"/>
      <c r="AE327" s="41"/>
      <c r="AR327" s="227" t="s">
        <v>234</v>
      </c>
      <c r="AT327" s="227" t="s">
        <v>461</v>
      </c>
      <c r="AU327" s="227" t="s">
        <v>84</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177</v>
      </c>
      <c r="BM327" s="227" t="s">
        <v>6724</v>
      </c>
    </row>
    <row r="328" s="2" customFormat="1">
      <c r="A328" s="41"/>
      <c r="B328" s="42"/>
      <c r="C328" s="43"/>
      <c r="D328" s="229" t="s">
        <v>179</v>
      </c>
      <c r="E328" s="43"/>
      <c r="F328" s="230" t="s">
        <v>6723</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179</v>
      </c>
      <c r="AU328" s="20" t="s">
        <v>84</v>
      </c>
    </row>
    <row r="329" s="2" customFormat="1" ht="21.75" customHeight="1">
      <c r="A329" s="41"/>
      <c r="B329" s="42"/>
      <c r="C329" s="216" t="s">
        <v>712</v>
      </c>
      <c r="D329" s="216" t="s">
        <v>172</v>
      </c>
      <c r="E329" s="217" t="s">
        <v>6725</v>
      </c>
      <c r="F329" s="218" t="s">
        <v>6726</v>
      </c>
      <c r="G329" s="219" t="s">
        <v>266</v>
      </c>
      <c r="H329" s="220">
        <v>1</v>
      </c>
      <c r="I329" s="221"/>
      <c r="J329" s="222">
        <f>ROUND(I329*H329,2)</f>
        <v>0</v>
      </c>
      <c r="K329" s="218" t="s">
        <v>176</v>
      </c>
      <c r="L329" s="47"/>
      <c r="M329" s="223" t="s">
        <v>19</v>
      </c>
      <c r="N329" s="224" t="s">
        <v>46</v>
      </c>
      <c r="O329" s="87"/>
      <c r="P329" s="225">
        <f>O329*H329</f>
        <v>0</v>
      </c>
      <c r="Q329" s="225">
        <v>0</v>
      </c>
      <c r="R329" s="225">
        <f>Q329*H329</f>
        <v>0</v>
      </c>
      <c r="S329" s="225">
        <v>0</v>
      </c>
      <c r="T329" s="226">
        <f>S329*H329</f>
        <v>0</v>
      </c>
      <c r="U329" s="41"/>
      <c r="V329" s="41"/>
      <c r="W329" s="41"/>
      <c r="X329" s="41"/>
      <c r="Y329" s="41"/>
      <c r="Z329" s="41"/>
      <c r="AA329" s="41"/>
      <c r="AB329" s="41"/>
      <c r="AC329" s="41"/>
      <c r="AD329" s="41"/>
      <c r="AE329" s="41"/>
      <c r="AR329" s="227" t="s">
        <v>177</v>
      </c>
      <c r="AT329" s="227" t="s">
        <v>172</v>
      </c>
      <c r="AU329" s="227" t="s">
        <v>84</v>
      </c>
      <c r="AY329" s="20" t="s">
        <v>170</v>
      </c>
      <c r="BE329" s="228">
        <f>IF(N329="základní",J329,0)</f>
        <v>0</v>
      </c>
      <c r="BF329" s="228">
        <f>IF(N329="snížená",J329,0)</f>
        <v>0</v>
      </c>
      <c r="BG329" s="228">
        <f>IF(N329="zákl. přenesená",J329,0)</f>
        <v>0</v>
      </c>
      <c r="BH329" s="228">
        <f>IF(N329="sníž. přenesená",J329,0)</f>
        <v>0</v>
      </c>
      <c r="BI329" s="228">
        <f>IF(N329="nulová",J329,0)</f>
        <v>0</v>
      </c>
      <c r="BJ329" s="20" t="s">
        <v>82</v>
      </c>
      <c r="BK329" s="228">
        <f>ROUND(I329*H329,2)</f>
        <v>0</v>
      </c>
      <c r="BL329" s="20" t="s">
        <v>177</v>
      </c>
      <c r="BM329" s="227" t="s">
        <v>6727</v>
      </c>
    </row>
    <row r="330" s="2" customFormat="1">
      <c r="A330" s="41"/>
      <c r="B330" s="42"/>
      <c r="C330" s="43"/>
      <c r="D330" s="229" t="s">
        <v>179</v>
      </c>
      <c r="E330" s="43"/>
      <c r="F330" s="230" t="s">
        <v>6728</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179</v>
      </c>
      <c r="AU330" s="20" t="s">
        <v>84</v>
      </c>
    </row>
    <row r="331" s="2" customFormat="1">
      <c r="A331" s="41"/>
      <c r="B331" s="42"/>
      <c r="C331" s="43"/>
      <c r="D331" s="234" t="s">
        <v>181</v>
      </c>
      <c r="E331" s="43"/>
      <c r="F331" s="235" t="s">
        <v>6729</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181</v>
      </c>
      <c r="AU331" s="20" t="s">
        <v>84</v>
      </c>
    </row>
    <row r="332" s="14" customFormat="1">
      <c r="A332" s="14"/>
      <c r="B332" s="246"/>
      <c r="C332" s="247"/>
      <c r="D332" s="229" t="s">
        <v>183</v>
      </c>
      <c r="E332" s="248" t="s">
        <v>19</v>
      </c>
      <c r="F332" s="249" t="s">
        <v>6712</v>
      </c>
      <c r="G332" s="247"/>
      <c r="H332" s="250">
        <v>1</v>
      </c>
      <c r="I332" s="251"/>
      <c r="J332" s="247"/>
      <c r="K332" s="247"/>
      <c r="L332" s="252"/>
      <c r="M332" s="253"/>
      <c r="N332" s="254"/>
      <c r="O332" s="254"/>
      <c r="P332" s="254"/>
      <c r="Q332" s="254"/>
      <c r="R332" s="254"/>
      <c r="S332" s="254"/>
      <c r="T332" s="255"/>
      <c r="U332" s="14"/>
      <c r="V332" s="14"/>
      <c r="W332" s="14"/>
      <c r="X332" s="14"/>
      <c r="Y332" s="14"/>
      <c r="Z332" s="14"/>
      <c r="AA332" s="14"/>
      <c r="AB332" s="14"/>
      <c r="AC332" s="14"/>
      <c r="AD332" s="14"/>
      <c r="AE332" s="14"/>
      <c r="AT332" s="256" t="s">
        <v>183</v>
      </c>
      <c r="AU332" s="256" t="s">
        <v>84</v>
      </c>
      <c r="AV332" s="14" t="s">
        <v>84</v>
      </c>
      <c r="AW332" s="14" t="s">
        <v>37</v>
      </c>
      <c r="AX332" s="14" t="s">
        <v>82</v>
      </c>
      <c r="AY332" s="256" t="s">
        <v>170</v>
      </c>
    </row>
    <row r="333" s="2" customFormat="1" ht="16.5" customHeight="1">
      <c r="A333" s="41"/>
      <c r="B333" s="42"/>
      <c r="C333" s="285" t="s">
        <v>726</v>
      </c>
      <c r="D333" s="285" t="s">
        <v>461</v>
      </c>
      <c r="E333" s="286" t="s">
        <v>6730</v>
      </c>
      <c r="F333" s="287" t="s">
        <v>6731</v>
      </c>
      <c r="G333" s="288" t="s">
        <v>266</v>
      </c>
      <c r="H333" s="289">
        <v>1</v>
      </c>
      <c r="I333" s="290"/>
      <c r="J333" s="291">
        <f>ROUND(I333*H333,2)</f>
        <v>0</v>
      </c>
      <c r="K333" s="287" t="s">
        <v>176</v>
      </c>
      <c r="L333" s="292"/>
      <c r="M333" s="293" t="s">
        <v>19</v>
      </c>
      <c r="N333" s="294" t="s">
        <v>46</v>
      </c>
      <c r="O333" s="87"/>
      <c r="P333" s="225">
        <f>O333*H333</f>
        <v>0</v>
      </c>
      <c r="Q333" s="225">
        <v>0.00055000000000000003</v>
      </c>
      <c r="R333" s="225">
        <f>Q333*H333</f>
        <v>0.00055000000000000003</v>
      </c>
      <c r="S333" s="225">
        <v>0</v>
      </c>
      <c r="T333" s="226">
        <f>S333*H333</f>
        <v>0</v>
      </c>
      <c r="U333" s="41"/>
      <c r="V333" s="41"/>
      <c r="W333" s="41"/>
      <c r="X333" s="41"/>
      <c r="Y333" s="41"/>
      <c r="Z333" s="41"/>
      <c r="AA333" s="41"/>
      <c r="AB333" s="41"/>
      <c r="AC333" s="41"/>
      <c r="AD333" s="41"/>
      <c r="AE333" s="41"/>
      <c r="AR333" s="227" t="s">
        <v>234</v>
      </c>
      <c r="AT333" s="227" t="s">
        <v>461</v>
      </c>
      <c r="AU333" s="227" t="s">
        <v>84</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177</v>
      </c>
      <c r="BM333" s="227" t="s">
        <v>6732</v>
      </c>
    </row>
    <row r="334" s="2" customFormat="1">
      <c r="A334" s="41"/>
      <c r="B334" s="42"/>
      <c r="C334" s="43"/>
      <c r="D334" s="229" t="s">
        <v>179</v>
      </c>
      <c r="E334" s="43"/>
      <c r="F334" s="230" t="s">
        <v>6731</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179</v>
      </c>
      <c r="AU334" s="20" t="s">
        <v>84</v>
      </c>
    </row>
    <row r="335" s="2" customFormat="1" ht="16.5" customHeight="1">
      <c r="A335" s="41"/>
      <c r="B335" s="42"/>
      <c r="C335" s="216" t="s">
        <v>740</v>
      </c>
      <c r="D335" s="216" t="s">
        <v>172</v>
      </c>
      <c r="E335" s="217" t="s">
        <v>6733</v>
      </c>
      <c r="F335" s="218" t="s">
        <v>6734</v>
      </c>
      <c r="G335" s="219" t="s">
        <v>266</v>
      </c>
      <c r="H335" s="220">
        <v>1</v>
      </c>
      <c r="I335" s="221"/>
      <c r="J335" s="222">
        <f>ROUND(I335*H335,2)</f>
        <v>0</v>
      </c>
      <c r="K335" s="218" t="s">
        <v>176</v>
      </c>
      <c r="L335" s="47"/>
      <c r="M335" s="223" t="s">
        <v>19</v>
      </c>
      <c r="N335" s="224" t="s">
        <v>46</v>
      </c>
      <c r="O335" s="87"/>
      <c r="P335" s="225">
        <f>O335*H335</f>
        <v>0</v>
      </c>
      <c r="Q335" s="225">
        <v>8.0000000000000007E-05</v>
      </c>
      <c r="R335" s="225">
        <f>Q335*H335</f>
        <v>8.0000000000000007E-05</v>
      </c>
      <c r="S335" s="225">
        <v>0</v>
      </c>
      <c r="T335" s="226">
        <f>S335*H335</f>
        <v>0</v>
      </c>
      <c r="U335" s="41"/>
      <c r="V335" s="41"/>
      <c r="W335" s="41"/>
      <c r="X335" s="41"/>
      <c r="Y335" s="41"/>
      <c r="Z335" s="41"/>
      <c r="AA335" s="41"/>
      <c r="AB335" s="41"/>
      <c r="AC335" s="41"/>
      <c r="AD335" s="41"/>
      <c r="AE335" s="41"/>
      <c r="AR335" s="227" t="s">
        <v>177</v>
      </c>
      <c r="AT335" s="227" t="s">
        <v>172</v>
      </c>
      <c r="AU335" s="227" t="s">
        <v>84</v>
      </c>
      <c r="AY335" s="20" t="s">
        <v>170</v>
      </c>
      <c r="BE335" s="228">
        <f>IF(N335="základní",J335,0)</f>
        <v>0</v>
      </c>
      <c r="BF335" s="228">
        <f>IF(N335="snížená",J335,0)</f>
        <v>0</v>
      </c>
      <c r="BG335" s="228">
        <f>IF(N335="zákl. přenesená",J335,0)</f>
        <v>0</v>
      </c>
      <c r="BH335" s="228">
        <f>IF(N335="sníž. přenesená",J335,0)</f>
        <v>0</v>
      </c>
      <c r="BI335" s="228">
        <f>IF(N335="nulová",J335,0)</f>
        <v>0</v>
      </c>
      <c r="BJ335" s="20" t="s">
        <v>82</v>
      </c>
      <c r="BK335" s="228">
        <f>ROUND(I335*H335,2)</f>
        <v>0</v>
      </c>
      <c r="BL335" s="20" t="s">
        <v>177</v>
      </c>
      <c r="BM335" s="227" t="s">
        <v>6735</v>
      </c>
    </row>
    <row r="336" s="2" customFormat="1">
      <c r="A336" s="41"/>
      <c r="B336" s="42"/>
      <c r="C336" s="43"/>
      <c r="D336" s="229" t="s">
        <v>179</v>
      </c>
      <c r="E336" s="43"/>
      <c r="F336" s="230" t="s">
        <v>6736</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179</v>
      </c>
      <c r="AU336" s="20" t="s">
        <v>84</v>
      </c>
    </row>
    <row r="337" s="2" customFormat="1">
      <c r="A337" s="41"/>
      <c r="B337" s="42"/>
      <c r="C337" s="43"/>
      <c r="D337" s="234" t="s">
        <v>181</v>
      </c>
      <c r="E337" s="43"/>
      <c r="F337" s="235" t="s">
        <v>6737</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181</v>
      </c>
      <c r="AU337" s="20" t="s">
        <v>84</v>
      </c>
    </row>
    <row r="338" s="14" customFormat="1">
      <c r="A338" s="14"/>
      <c r="B338" s="246"/>
      <c r="C338" s="247"/>
      <c r="D338" s="229" t="s">
        <v>183</v>
      </c>
      <c r="E338" s="248" t="s">
        <v>19</v>
      </c>
      <c r="F338" s="249" t="s">
        <v>6721</v>
      </c>
      <c r="G338" s="247"/>
      <c r="H338" s="250">
        <v>1</v>
      </c>
      <c r="I338" s="251"/>
      <c r="J338" s="247"/>
      <c r="K338" s="247"/>
      <c r="L338" s="252"/>
      <c r="M338" s="253"/>
      <c r="N338" s="254"/>
      <c r="O338" s="254"/>
      <c r="P338" s="254"/>
      <c r="Q338" s="254"/>
      <c r="R338" s="254"/>
      <c r="S338" s="254"/>
      <c r="T338" s="255"/>
      <c r="U338" s="14"/>
      <c r="V338" s="14"/>
      <c r="W338" s="14"/>
      <c r="X338" s="14"/>
      <c r="Y338" s="14"/>
      <c r="Z338" s="14"/>
      <c r="AA338" s="14"/>
      <c r="AB338" s="14"/>
      <c r="AC338" s="14"/>
      <c r="AD338" s="14"/>
      <c r="AE338" s="14"/>
      <c r="AT338" s="256" t="s">
        <v>183</v>
      </c>
      <c r="AU338" s="256" t="s">
        <v>84</v>
      </c>
      <c r="AV338" s="14" t="s">
        <v>84</v>
      </c>
      <c r="AW338" s="14" t="s">
        <v>37</v>
      </c>
      <c r="AX338" s="14" t="s">
        <v>82</v>
      </c>
      <c r="AY338" s="256" t="s">
        <v>170</v>
      </c>
    </row>
    <row r="339" s="2" customFormat="1" ht="16.5" customHeight="1">
      <c r="A339" s="41"/>
      <c r="B339" s="42"/>
      <c r="C339" s="285" t="s">
        <v>746</v>
      </c>
      <c r="D339" s="285" t="s">
        <v>461</v>
      </c>
      <c r="E339" s="286" t="s">
        <v>6738</v>
      </c>
      <c r="F339" s="287" t="s">
        <v>6739</v>
      </c>
      <c r="G339" s="288" t="s">
        <v>266</v>
      </c>
      <c r="H339" s="289">
        <v>1</v>
      </c>
      <c r="I339" s="290"/>
      <c r="J339" s="291">
        <f>ROUND(I339*H339,2)</f>
        <v>0</v>
      </c>
      <c r="K339" s="287" t="s">
        <v>176</v>
      </c>
      <c r="L339" s="292"/>
      <c r="M339" s="293" t="s">
        <v>19</v>
      </c>
      <c r="N339" s="294" t="s">
        <v>46</v>
      </c>
      <c r="O339" s="87"/>
      <c r="P339" s="225">
        <f>O339*H339</f>
        <v>0</v>
      </c>
      <c r="Q339" s="225">
        <v>0.00089999999999999998</v>
      </c>
      <c r="R339" s="225">
        <f>Q339*H339</f>
        <v>0.00089999999999999998</v>
      </c>
      <c r="S339" s="225">
        <v>0</v>
      </c>
      <c r="T339" s="226">
        <f>S339*H339</f>
        <v>0</v>
      </c>
      <c r="U339" s="41"/>
      <c r="V339" s="41"/>
      <c r="W339" s="41"/>
      <c r="X339" s="41"/>
      <c r="Y339" s="41"/>
      <c r="Z339" s="41"/>
      <c r="AA339" s="41"/>
      <c r="AB339" s="41"/>
      <c r="AC339" s="41"/>
      <c r="AD339" s="41"/>
      <c r="AE339" s="41"/>
      <c r="AR339" s="227" t="s">
        <v>234</v>
      </c>
      <c r="AT339" s="227" t="s">
        <v>461</v>
      </c>
      <c r="AU339" s="227" t="s">
        <v>84</v>
      </c>
      <c r="AY339" s="20" t="s">
        <v>170</v>
      </c>
      <c r="BE339" s="228">
        <f>IF(N339="základní",J339,0)</f>
        <v>0</v>
      </c>
      <c r="BF339" s="228">
        <f>IF(N339="snížená",J339,0)</f>
        <v>0</v>
      </c>
      <c r="BG339" s="228">
        <f>IF(N339="zákl. přenesená",J339,0)</f>
        <v>0</v>
      </c>
      <c r="BH339" s="228">
        <f>IF(N339="sníž. přenesená",J339,0)</f>
        <v>0</v>
      </c>
      <c r="BI339" s="228">
        <f>IF(N339="nulová",J339,0)</f>
        <v>0</v>
      </c>
      <c r="BJ339" s="20" t="s">
        <v>82</v>
      </c>
      <c r="BK339" s="228">
        <f>ROUND(I339*H339,2)</f>
        <v>0</v>
      </c>
      <c r="BL339" s="20" t="s">
        <v>177</v>
      </c>
      <c r="BM339" s="227" t="s">
        <v>6740</v>
      </c>
    </row>
    <row r="340" s="2" customFormat="1">
      <c r="A340" s="41"/>
      <c r="B340" s="42"/>
      <c r="C340" s="43"/>
      <c r="D340" s="229" t="s">
        <v>179</v>
      </c>
      <c r="E340" s="43"/>
      <c r="F340" s="230" t="s">
        <v>6739</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179</v>
      </c>
      <c r="AU340" s="20" t="s">
        <v>84</v>
      </c>
    </row>
    <row r="341" s="2" customFormat="1" ht="21.75" customHeight="1">
      <c r="A341" s="41"/>
      <c r="B341" s="42"/>
      <c r="C341" s="216" t="s">
        <v>754</v>
      </c>
      <c r="D341" s="216" t="s">
        <v>172</v>
      </c>
      <c r="E341" s="217" t="s">
        <v>6741</v>
      </c>
      <c r="F341" s="218" t="s">
        <v>6742</v>
      </c>
      <c r="G341" s="219" t="s">
        <v>266</v>
      </c>
      <c r="H341" s="220">
        <v>2</v>
      </c>
      <c r="I341" s="221"/>
      <c r="J341" s="222">
        <f>ROUND(I341*H341,2)</f>
        <v>0</v>
      </c>
      <c r="K341" s="218" t="s">
        <v>176</v>
      </c>
      <c r="L341" s="47"/>
      <c r="M341" s="223" t="s">
        <v>19</v>
      </c>
      <c r="N341" s="224" t="s">
        <v>46</v>
      </c>
      <c r="O341" s="87"/>
      <c r="P341" s="225">
        <f>O341*H341</f>
        <v>0</v>
      </c>
      <c r="Q341" s="225">
        <v>0</v>
      </c>
      <c r="R341" s="225">
        <f>Q341*H341</f>
        <v>0</v>
      </c>
      <c r="S341" s="225">
        <v>0</v>
      </c>
      <c r="T341" s="226">
        <f>S341*H341</f>
        <v>0</v>
      </c>
      <c r="U341" s="41"/>
      <c r="V341" s="41"/>
      <c r="W341" s="41"/>
      <c r="X341" s="41"/>
      <c r="Y341" s="41"/>
      <c r="Z341" s="41"/>
      <c r="AA341" s="41"/>
      <c r="AB341" s="41"/>
      <c r="AC341" s="41"/>
      <c r="AD341" s="41"/>
      <c r="AE341" s="41"/>
      <c r="AR341" s="227" t="s">
        <v>177</v>
      </c>
      <c r="AT341" s="227" t="s">
        <v>172</v>
      </c>
      <c r="AU341" s="227" t="s">
        <v>84</v>
      </c>
      <c r="AY341" s="20" t="s">
        <v>170</v>
      </c>
      <c r="BE341" s="228">
        <f>IF(N341="základní",J341,0)</f>
        <v>0</v>
      </c>
      <c r="BF341" s="228">
        <f>IF(N341="snížená",J341,0)</f>
        <v>0</v>
      </c>
      <c r="BG341" s="228">
        <f>IF(N341="zákl. přenesená",J341,0)</f>
        <v>0</v>
      </c>
      <c r="BH341" s="228">
        <f>IF(N341="sníž. přenesená",J341,0)</f>
        <v>0</v>
      </c>
      <c r="BI341" s="228">
        <f>IF(N341="nulová",J341,0)</f>
        <v>0</v>
      </c>
      <c r="BJ341" s="20" t="s">
        <v>82</v>
      </c>
      <c r="BK341" s="228">
        <f>ROUND(I341*H341,2)</f>
        <v>0</v>
      </c>
      <c r="BL341" s="20" t="s">
        <v>177</v>
      </c>
      <c r="BM341" s="227" t="s">
        <v>6743</v>
      </c>
    </row>
    <row r="342" s="2" customFormat="1">
      <c r="A342" s="41"/>
      <c r="B342" s="42"/>
      <c r="C342" s="43"/>
      <c r="D342" s="229" t="s">
        <v>179</v>
      </c>
      <c r="E342" s="43"/>
      <c r="F342" s="230" t="s">
        <v>6744</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179</v>
      </c>
      <c r="AU342" s="20" t="s">
        <v>84</v>
      </c>
    </row>
    <row r="343" s="2" customFormat="1">
      <c r="A343" s="41"/>
      <c r="B343" s="42"/>
      <c r="C343" s="43"/>
      <c r="D343" s="234" t="s">
        <v>181</v>
      </c>
      <c r="E343" s="43"/>
      <c r="F343" s="235" t="s">
        <v>6745</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181</v>
      </c>
      <c r="AU343" s="20" t="s">
        <v>84</v>
      </c>
    </row>
    <row r="344" s="14" customFormat="1">
      <c r="A344" s="14"/>
      <c r="B344" s="246"/>
      <c r="C344" s="247"/>
      <c r="D344" s="229" t="s">
        <v>183</v>
      </c>
      <c r="E344" s="248" t="s">
        <v>19</v>
      </c>
      <c r="F344" s="249" t="s">
        <v>6746</v>
      </c>
      <c r="G344" s="247"/>
      <c r="H344" s="250">
        <v>2</v>
      </c>
      <c r="I344" s="251"/>
      <c r="J344" s="247"/>
      <c r="K344" s="247"/>
      <c r="L344" s="252"/>
      <c r="M344" s="253"/>
      <c r="N344" s="254"/>
      <c r="O344" s="254"/>
      <c r="P344" s="254"/>
      <c r="Q344" s="254"/>
      <c r="R344" s="254"/>
      <c r="S344" s="254"/>
      <c r="T344" s="255"/>
      <c r="U344" s="14"/>
      <c r="V344" s="14"/>
      <c r="W344" s="14"/>
      <c r="X344" s="14"/>
      <c r="Y344" s="14"/>
      <c r="Z344" s="14"/>
      <c r="AA344" s="14"/>
      <c r="AB344" s="14"/>
      <c r="AC344" s="14"/>
      <c r="AD344" s="14"/>
      <c r="AE344" s="14"/>
      <c r="AT344" s="256" t="s">
        <v>183</v>
      </c>
      <c r="AU344" s="256" t="s">
        <v>84</v>
      </c>
      <c r="AV344" s="14" t="s">
        <v>84</v>
      </c>
      <c r="AW344" s="14" t="s">
        <v>37</v>
      </c>
      <c r="AX344" s="14" t="s">
        <v>82</v>
      </c>
      <c r="AY344" s="256" t="s">
        <v>170</v>
      </c>
    </row>
    <row r="345" s="2" customFormat="1" ht="16.5" customHeight="1">
      <c r="A345" s="41"/>
      <c r="B345" s="42"/>
      <c r="C345" s="285" t="s">
        <v>770</v>
      </c>
      <c r="D345" s="285" t="s">
        <v>461</v>
      </c>
      <c r="E345" s="286" t="s">
        <v>6747</v>
      </c>
      <c r="F345" s="287" t="s">
        <v>6748</v>
      </c>
      <c r="G345" s="288" t="s">
        <v>266</v>
      </c>
      <c r="H345" s="289">
        <v>1</v>
      </c>
      <c r="I345" s="290"/>
      <c r="J345" s="291">
        <f>ROUND(I345*H345,2)</f>
        <v>0</v>
      </c>
      <c r="K345" s="287" t="s">
        <v>176</v>
      </c>
      <c r="L345" s="292"/>
      <c r="M345" s="293" t="s">
        <v>19</v>
      </c>
      <c r="N345" s="294" t="s">
        <v>46</v>
      </c>
      <c r="O345" s="87"/>
      <c r="P345" s="225">
        <f>O345*H345</f>
        <v>0</v>
      </c>
      <c r="Q345" s="225">
        <v>0.0014</v>
      </c>
      <c r="R345" s="225">
        <f>Q345*H345</f>
        <v>0.0014</v>
      </c>
      <c r="S345" s="225">
        <v>0</v>
      </c>
      <c r="T345" s="226">
        <f>S345*H345</f>
        <v>0</v>
      </c>
      <c r="U345" s="41"/>
      <c r="V345" s="41"/>
      <c r="W345" s="41"/>
      <c r="X345" s="41"/>
      <c r="Y345" s="41"/>
      <c r="Z345" s="41"/>
      <c r="AA345" s="41"/>
      <c r="AB345" s="41"/>
      <c r="AC345" s="41"/>
      <c r="AD345" s="41"/>
      <c r="AE345" s="41"/>
      <c r="AR345" s="227" t="s">
        <v>234</v>
      </c>
      <c r="AT345" s="227" t="s">
        <v>461</v>
      </c>
      <c r="AU345" s="227" t="s">
        <v>84</v>
      </c>
      <c r="AY345" s="20" t="s">
        <v>170</v>
      </c>
      <c r="BE345" s="228">
        <f>IF(N345="základní",J345,0)</f>
        <v>0</v>
      </c>
      <c r="BF345" s="228">
        <f>IF(N345="snížená",J345,0)</f>
        <v>0</v>
      </c>
      <c r="BG345" s="228">
        <f>IF(N345="zákl. přenesená",J345,0)</f>
        <v>0</v>
      </c>
      <c r="BH345" s="228">
        <f>IF(N345="sníž. přenesená",J345,0)</f>
        <v>0</v>
      </c>
      <c r="BI345" s="228">
        <f>IF(N345="nulová",J345,0)</f>
        <v>0</v>
      </c>
      <c r="BJ345" s="20" t="s">
        <v>82</v>
      </c>
      <c r="BK345" s="228">
        <f>ROUND(I345*H345,2)</f>
        <v>0</v>
      </c>
      <c r="BL345" s="20" t="s">
        <v>177</v>
      </c>
      <c r="BM345" s="227" t="s">
        <v>6749</v>
      </c>
    </row>
    <row r="346" s="2" customFormat="1">
      <c r="A346" s="41"/>
      <c r="B346" s="42"/>
      <c r="C346" s="43"/>
      <c r="D346" s="229" t="s">
        <v>179</v>
      </c>
      <c r="E346" s="43"/>
      <c r="F346" s="230" t="s">
        <v>6748</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179</v>
      </c>
      <c r="AU346" s="20" t="s">
        <v>84</v>
      </c>
    </row>
    <row r="347" s="2" customFormat="1" ht="16.5" customHeight="1">
      <c r="A347" s="41"/>
      <c r="B347" s="42"/>
      <c r="C347" s="285" t="s">
        <v>785</v>
      </c>
      <c r="D347" s="285" t="s">
        <v>461</v>
      </c>
      <c r="E347" s="286" t="s">
        <v>6750</v>
      </c>
      <c r="F347" s="287" t="s">
        <v>6751</v>
      </c>
      <c r="G347" s="288" t="s">
        <v>266</v>
      </c>
      <c r="H347" s="289">
        <v>1</v>
      </c>
      <c r="I347" s="290"/>
      <c r="J347" s="291">
        <f>ROUND(I347*H347,2)</f>
        <v>0</v>
      </c>
      <c r="K347" s="287" t="s">
        <v>176</v>
      </c>
      <c r="L347" s="292"/>
      <c r="M347" s="293" t="s">
        <v>19</v>
      </c>
      <c r="N347" s="294" t="s">
        <v>46</v>
      </c>
      <c r="O347" s="87"/>
      <c r="P347" s="225">
        <f>O347*H347</f>
        <v>0</v>
      </c>
      <c r="Q347" s="225">
        <v>0.00167</v>
      </c>
      <c r="R347" s="225">
        <f>Q347*H347</f>
        <v>0.00167</v>
      </c>
      <c r="S347" s="225">
        <v>0</v>
      </c>
      <c r="T347" s="226">
        <f>S347*H347</f>
        <v>0</v>
      </c>
      <c r="U347" s="41"/>
      <c r="V347" s="41"/>
      <c r="W347" s="41"/>
      <c r="X347" s="41"/>
      <c r="Y347" s="41"/>
      <c r="Z347" s="41"/>
      <c r="AA347" s="41"/>
      <c r="AB347" s="41"/>
      <c r="AC347" s="41"/>
      <c r="AD347" s="41"/>
      <c r="AE347" s="41"/>
      <c r="AR347" s="227" t="s">
        <v>234</v>
      </c>
      <c r="AT347" s="227" t="s">
        <v>461</v>
      </c>
      <c r="AU347" s="227" t="s">
        <v>84</v>
      </c>
      <c r="AY347" s="20" t="s">
        <v>170</v>
      </c>
      <c r="BE347" s="228">
        <f>IF(N347="základní",J347,0)</f>
        <v>0</v>
      </c>
      <c r="BF347" s="228">
        <f>IF(N347="snížená",J347,0)</f>
        <v>0</v>
      </c>
      <c r="BG347" s="228">
        <f>IF(N347="zákl. přenesená",J347,0)</f>
        <v>0</v>
      </c>
      <c r="BH347" s="228">
        <f>IF(N347="sníž. přenesená",J347,0)</f>
        <v>0</v>
      </c>
      <c r="BI347" s="228">
        <f>IF(N347="nulová",J347,0)</f>
        <v>0</v>
      </c>
      <c r="BJ347" s="20" t="s">
        <v>82</v>
      </c>
      <c r="BK347" s="228">
        <f>ROUND(I347*H347,2)</f>
        <v>0</v>
      </c>
      <c r="BL347" s="20" t="s">
        <v>177</v>
      </c>
      <c r="BM347" s="227" t="s">
        <v>6752</v>
      </c>
    </row>
    <row r="348" s="2" customFormat="1">
      <c r="A348" s="41"/>
      <c r="B348" s="42"/>
      <c r="C348" s="43"/>
      <c r="D348" s="229" t="s">
        <v>179</v>
      </c>
      <c r="E348" s="43"/>
      <c r="F348" s="230" t="s">
        <v>6751</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179</v>
      </c>
      <c r="AU348" s="20" t="s">
        <v>84</v>
      </c>
    </row>
    <row r="349" s="2" customFormat="1" ht="21.75" customHeight="1">
      <c r="A349" s="41"/>
      <c r="B349" s="42"/>
      <c r="C349" s="216" t="s">
        <v>808</v>
      </c>
      <c r="D349" s="216" t="s">
        <v>172</v>
      </c>
      <c r="E349" s="217" t="s">
        <v>6753</v>
      </c>
      <c r="F349" s="218" t="s">
        <v>6754</v>
      </c>
      <c r="G349" s="219" t="s">
        <v>266</v>
      </c>
      <c r="H349" s="220">
        <v>1</v>
      </c>
      <c r="I349" s="221"/>
      <c r="J349" s="222">
        <f>ROUND(I349*H349,2)</f>
        <v>0</v>
      </c>
      <c r="K349" s="218" t="s">
        <v>176</v>
      </c>
      <c r="L349" s="47"/>
      <c r="M349" s="223" t="s">
        <v>19</v>
      </c>
      <c r="N349" s="224" t="s">
        <v>46</v>
      </c>
      <c r="O349" s="87"/>
      <c r="P349" s="225">
        <f>O349*H349</f>
        <v>0</v>
      </c>
      <c r="Q349" s="225">
        <v>0</v>
      </c>
      <c r="R349" s="225">
        <f>Q349*H349</f>
        <v>0</v>
      </c>
      <c r="S349" s="225">
        <v>0</v>
      </c>
      <c r="T349" s="226">
        <f>S349*H349</f>
        <v>0</v>
      </c>
      <c r="U349" s="41"/>
      <c r="V349" s="41"/>
      <c r="W349" s="41"/>
      <c r="X349" s="41"/>
      <c r="Y349" s="41"/>
      <c r="Z349" s="41"/>
      <c r="AA349" s="41"/>
      <c r="AB349" s="41"/>
      <c r="AC349" s="41"/>
      <c r="AD349" s="41"/>
      <c r="AE349" s="41"/>
      <c r="AR349" s="227" t="s">
        <v>177</v>
      </c>
      <c r="AT349" s="227" t="s">
        <v>172</v>
      </c>
      <c r="AU349" s="227" t="s">
        <v>84</v>
      </c>
      <c r="AY349" s="20" t="s">
        <v>170</v>
      </c>
      <c r="BE349" s="228">
        <f>IF(N349="základní",J349,0)</f>
        <v>0</v>
      </c>
      <c r="BF349" s="228">
        <f>IF(N349="snížená",J349,0)</f>
        <v>0</v>
      </c>
      <c r="BG349" s="228">
        <f>IF(N349="zákl. přenesená",J349,0)</f>
        <v>0</v>
      </c>
      <c r="BH349" s="228">
        <f>IF(N349="sníž. přenesená",J349,0)</f>
        <v>0</v>
      </c>
      <c r="BI349" s="228">
        <f>IF(N349="nulová",J349,0)</f>
        <v>0</v>
      </c>
      <c r="BJ349" s="20" t="s">
        <v>82</v>
      </c>
      <c r="BK349" s="228">
        <f>ROUND(I349*H349,2)</f>
        <v>0</v>
      </c>
      <c r="BL349" s="20" t="s">
        <v>177</v>
      </c>
      <c r="BM349" s="227" t="s">
        <v>6755</v>
      </c>
    </row>
    <row r="350" s="2" customFormat="1">
      <c r="A350" s="41"/>
      <c r="B350" s="42"/>
      <c r="C350" s="43"/>
      <c r="D350" s="229" t="s">
        <v>179</v>
      </c>
      <c r="E350" s="43"/>
      <c r="F350" s="230" t="s">
        <v>6756</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179</v>
      </c>
      <c r="AU350" s="20" t="s">
        <v>84</v>
      </c>
    </row>
    <row r="351" s="2" customFormat="1">
      <c r="A351" s="41"/>
      <c r="B351" s="42"/>
      <c r="C351" s="43"/>
      <c r="D351" s="234" t="s">
        <v>181</v>
      </c>
      <c r="E351" s="43"/>
      <c r="F351" s="235" t="s">
        <v>6757</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181</v>
      </c>
      <c r="AU351" s="20" t="s">
        <v>84</v>
      </c>
    </row>
    <row r="352" s="14" customFormat="1">
      <c r="A352" s="14"/>
      <c r="B352" s="246"/>
      <c r="C352" s="247"/>
      <c r="D352" s="229" t="s">
        <v>183</v>
      </c>
      <c r="E352" s="248" t="s">
        <v>19</v>
      </c>
      <c r="F352" s="249" t="s">
        <v>6758</v>
      </c>
      <c r="G352" s="247"/>
      <c r="H352" s="250">
        <v>1</v>
      </c>
      <c r="I352" s="251"/>
      <c r="J352" s="247"/>
      <c r="K352" s="247"/>
      <c r="L352" s="252"/>
      <c r="M352" s="253"/>
      <c r="N352" s="254"/>
      <c r="O352" s="254"/>
      <c r="P352" s="254"/>
      <c r="Q352" s="254"/>
      <c r="R352" s="254"/>
      <c r="S352" s="254"/>
      <c r="T352" s="255"/>
      <c r="U352" s="14"/>
      <c r="V352" s="14"/>
      <c r="W352" s="14"/>
      <c r="X352" s="14"/>
      <c r="Y352" s="14"/>
      <c r="Z352" s="14"/>
      <c r="AA352" s="14"/>
      <c r="AB352" s="14"/>
      <c r="AC352" s="14"/>
      <c r="AD352" s="14"/>
      <c r="AE352" s="14"/>
      <c r="AT352" s="256" t="s">
        <v>183</v>
      </c>
      <c r="AU352" s="256" t="s">
        <v>84</v>
      </c>
      <c r="AV352" s="14" t="s">
        <v>84</v>
      </c>
      <c r="AW352" s="14" t="s">
        <v>37</v>
      </c>
      <c r="AX352" s="14" t="s">
        <v>82</v>
      </c>
      <c r="AY352" s="256" t="s">
        <v>170</v>
      </c>
    </row>
    <row r="353" s="2" customFormat="1" ht="16.5" customHeight="1">
      <c r="A353" s="41"/>
      <c r="B353" s="42"/>
      <c r="C353" s="285" t="s">
        <v>828</v>
      </c>
      <c r="D353" s="285" t="s">
        <v>461</v>
      </c>
      <c r="E353" s="286" t="s">
        <v>6759</v>
      </c>
      <c r="F353" s="287" t="s">
        <v>6760</v>
      </c>
      <c r="G353" s="288" t="s">
        <v>266</v>
      </c>
      <c r="H353" s="289">
        <v>1</v>
      </c>
      <c r="I353" s="290"/>
      <c r="J353" s="291">
        <f>ROUND(I353*H353,2)</f>
        <v>0</v>
      </c>
      <c r="K353" s="287" t="s">
        <v>176</v>
      </c>
      <c r="L353" s="292"/>
      <c r="M353" s="293" t="s">
        <v>19</v>
      </c>
      <c r="N353" s="294" t="s">
        <v>46</v>
      </c>
      <c r="O353" s="87"/>
      <c r="P353" s="225">
        <f>O353*H353</f>
        <v>0</v>
      </c>
      <c r="Q353" s="225">
        <v>0.002</v>
      </c>
      <c r="R353" s="225">
        <f>Q353*H353</f>
        <v>0.002</v>
      </c>
      <c r="S353" s="225">
        <v>0</v>
      </c>
      <c r="T353" s="226">
        <f>S353*H353</f>
        <v>0</v>
      </c>
      <c r="U353" s="41"/>
      <c r="V353" s="41"/>
      <c r="W353" s="41"/>
      <c r="X353" s="41"/>
      <c r="Y353" s="41"/>
      <c r="Z353" s="41"/>
      <c r="AA353" s="41"/>
      <c r="AB353" s="41"/>
      <c r="AC353" s="41"/>
      <c r="AD353" s="41"/>
      <c r="AE353" s="41"/>
      <c r="AR353" s="227" t="s">
        <v>234</v>
      </c>
      <c r="AT353" s="227" t="s">
        <v>461</v>
      </c>
      <c r="AU353" s="227" t="s">
        <v>84</v>
      </c>
      <c r="AY353" s="20" t="s">
        <v>170</v>
      </c>
      <c r="BE353" s="228">
        <f>IF(N353="základní",J353,0)</f>
        <v>0</v>
      </c>
      <c r="BF353" s="228">
        <f>IF(N353="snížená",J353,0)</f>
        <v>0</v>
      </c>
      <c r="BG353" s="228">
        <f>IF(N353="zákl. přenesená",J353,0)</f>
        <v>0</v>
      </c>
      <c r="BH353" s="228">
        <f>IF(N353="sníž. přenesená",J353,0)</f>
        <v>0</v>
      </c>
      <c r="BI353" s="228">
        <f>IF(N353="nulová",J353,0)</f>
        <v>0</v>
      </c>
      <c r="BJ353" s="20" t="s">
        <v>82</v>
      </c>
      <c r="BK353" s="228">
        <f>ROUND(I353*H353,2)</f>
        <v>0</v>
      </c>
      <c r="BL353" s="20" t="s">
        <v>177</v>
      </c>
      <c r="BM353" s="227" t="s">
        <v>6761</v>
      </c>
    </row>
    <row r="354" s="2" customFormat="1">
      <c r="A354" s="41"/>
      <c r="B354" s="42"/>
      <c r="C354" s="43"/>
      <c r="D354" s="229" t="s">
        <v>179</v>
      </c>
      <c r="E354" s="43"/>
      <c r="F354" s="230" t="s">
        <v>6760</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179</v>
      </c>
      <c r="AU354" s="20" t="s">
        <v>84</v>
      </c>
    </row>
    <row r="355" s="2" customFormat="1" ht="16.5" customHeight="1">
      <c r="A355" s="41"/>
      <c r="B355" s="42"/>
      <c r="C355" s="216" t="s">
        <v>834</v>
      </c>
      <c r="D355" s="216" t="s">
        <v>172</v>
      </c>
      <c r="E355" s="217" t="s">
        <v>6762</v>
      </c>
      <c r="F355" s="218" t="s">
        <v>6763</v>
      </c>
      <c r="G355" s="219" t="s">
        <v>266</v>
      </c>
      <c r="H355" s="220">
        <v>2</v>
      </c>
      <c r="I355" s="221"/>
      <c r="J355" s="222">
        <f>ROUND(I355*H355,2)</f>
        <v>0</v>
      </c>
      <c r="K355" s="218" t="s">
        <v>176</v>
      </c>
      <c r="L355" s="47"/>
      <c r="M355" s="223" t="s">
        <v>19</v>
      </c>
      <c r="N355" s="224" t="s">
        <v>46</v>
      </c>
      <c r="O355" s="87"/>
      <c r="P355" s="225">
        <f>O355*H355</f>
        <v>0</v>
      </c>
      <c r="Q355" s="225">
        <v>0.00010000000000000001</v>
      </c>
      <c r="R355" s="225">
        <f>Q355*H355</f>
        <v>0.00020000000000000001</v>
      </c>
      <c r="S355" s="225">
        <v>0</v>
      </c>
      <c r="T355" s="226">
        <f>S355*H355</f>
        <v>0</v>
      </c>
      <c r="U355" s="41"/>
      <c r="V355" s="41"/>
      <c r="W355" s="41"/>
      <c r="X355" s="41"/>
      <c r="Y355" s="41"/>
      <c r="Z355" s="41"/>
      <c r="AA355" s="41"/>
      <c r="AB355" s="41"/>
      <c r="AC355" s="41"/>
      <c r="AD355" s="41"/>
      <c r="AE355" s="41"/>
      <c r="AR355" s="227" t="s">
        <v>177</v>
      </c>
      <c r="AT355" s="227" t="s">
        <v>172</v>
      </c>
      <c r="AU355" s="227" t="s">
        <v>84</v>
      </c>
      <c r="AY355" s="20" t="s">
        <v>170</v>
      </c>
      <c r="BE355" s="228">
        <f>IF(N355="základní",J355,0)</f>
        <v>0</v>
      </c>
      <c r="BF355" s="228">
        <f>IF(N355="snížená",J355,0)</f>
        <v>0</v>
      </c>
      <c r="BG355" s="228">
        <f>IF(N355="zákl. přenesená",J355,0)</f>
        <v>0</v>
      </c>
      <c r="BH355" s="228">
        <f>IF(N355="sníž. přenesená",J355,0)</f>
        <v>0</v>
      </c>
      <c r="BI355" s="228">
        <f>IF(N355="nulová",J355,0)</f>
        <v>0</v>
      </c>
      <c r="BJ355" s="20" t="s">
        <v>82</v>
      </c>
      <c r="BK355" s="228">
        <f>ROUND(I355*H355,2)</f>
        <v>0</v>
      </c>
      <c r="BL355" s="20" t="s">
        <v>177</v>
      </c>
      <c r="BM355" s="227" t="s">
        <v>6764</v>
      </c>
    </row>
    <row r="356" s="2" customFormat="1">
      <c r="A356" s="41"/>
      <c r="B356" s="42"/>
      <c r="C356" s="43"/>
      <c r="D356" s="229" t="s">
        <v>179</v>
      </c>
      <c r="E356" s="43"/>
      <c r="F356" s="230" t="s">
        <v>6765</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179</v>
      </c>
      <c r="AU356" s="20" t="s">
        <v>84</v>
      </c>
    </row>
    <row r="357" s="2" customFormat="1">
      <c r="A357" s="41"/>
      <c r="B357" s="42"/>
      <c r="C357" s="43"/>
      <c r="D357" s="234" t="s">
        <v>181</v>
      </c>
      <c r="E357" s="43"/>
      <c r="F357" s="235" t="s">
        <v>6766</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181</v>
      </c>
      <c r="AU357" s="20" t="s">
        <v>84</v>
      </c>
    </row>
    <row r="358" s="14" customFormat="1">
      <c r="A358" s="14"/>
      <c r="B358" s="246"/>
      <c r="C358" s="247"/>
      <c r="D358" s="229" t="s">
        <v>183</v>
      </c>
      <c r="E358" s="248" t="s">
        <v>19</v>
      </c>
      <c r="F358" s="249" t="s">
        <v>6746</v>
      </c>
      <c r="G358" s="247"/>
      <c r="H358" s="250">
        <v>2</v>
      </c>
      <c r="I358" s="251"/>
      <c r="J358" s="247"/>
      <c r="K358" s="247"/>
      <c r="L358" s="252"/>
      <c r="M358" s="253"/>
      <c r="N358" s="254"/>
      <c r="O358" s="254"/>
      <c r="P358" s="254"/>
      <c r="Q358" s="254"/>
      <c r="R358" s="254"/>
      <c r="S358" s="254"/>
      <c r="T358" s="255"/>
      <c r="U358" s="14"/>
      <c r="V358" s="14"/>
      <c r="W358" s="14"/>
      <c r="X358" s="14"/>
      <c r="Y358" s="14"/>
      <c r="Z358" s="14"/>
      <c r="AA358" s="14"/>
      <c r="AB358" s="14"/>
      <c r="AC358" s="14"/>
      <c r="AD358" s="14"/>
      <c r="AE358" s="14"/>
      <c r="AT358" s="256" t="s">
        <v>183</v>
      </c>
      <c r="AU358" s="256" t="s">
        <v>84</v>
      </c>
      <c r="AV358" s="14" t="s">
        <v>84</v>
      </c>
      <c r="AW358" s="14" t="s">
        <v>37</v>
      </c>
      <c r="AX358" s="14" t="s">
        <v>82</v>
      </c>
      <c r="AY358" s="256" t="s">
        <v>170</v>
      </c>
    </row>
    <row r="359" s="2" customFormat="1" ht="16.5" customHeight="1">
      <c r="A359" s="41"/>
      <c r="B359" s="42"/>
      <c r="C359" s="285" t="s">
        <v>841</v>
      </c>
      <c r="D359" s="285" t="s">
        <v>461</v>
      </c>
      <c r="E359" s="286" t="s">
        <v>6767</v>
      </c>
      <c r="F359" s="287" t="s">
        <v>6768</v>
      </c>
      <c r="G359" s="288" t="s">
        <v>266</v>
      </c>
      <c r="H359" s="289">
        <v>2</v>
      </c>
      <c r="I359" s="290"/>
      <c r="J359" s="291">
        <f>ROUND(I359*H359,2)</f>
        <v>0</v>
      </c>
      <c r="K359" s="287" t="s">
        <v>176</v>
      </c>
      <c r="L359" s="292"/>
      <c r="M359" s="293" t="s">
        <v>19</v>
      </c>
      <c r="N359" s="294" t="s">
        <v>46</v>
      </c>
      <c r="O359" s="87"/>
      <c r="P359" s="225">
        <f>O359*H359</f>
        <v>0</v>
      </c>
      <c r="Q359" s="225">
        <v>0.0012999999999999999</v>
      </c>
      <c r="R359" s="225">
        <f>Q359*H359</f>
        <v>0.0025999999999999999</v>
      </c>
      <c r="S359" s="225">
        <v>0</v>
      </c>
      <c r="T359" s="226">
        <f>S359*H359</f>
        <v>0</v>
      </c>
      <c r="U359" s="41"/>
      <c r="V359" s="41"/>
      <c r="W359" s="41"/>
      <c r="X359" s="41"/>
      <c r="Y359" s="41"/>
      <c r="Z359" s="41"/>
      <c r="AA359" s="41"/>
      <c r="AB359" s="41"/>
      <c r="AC359" s="41"/>
      <c r="AD359" s="41"/>
      <c r="AE359" s="41"/>
      <c r="AR359" s="227" t="s">
        <v>234</v>
      </c>
      <c r="AT359" s="227" t="s">
        <v>461</v>
      </c>
      <c r="AU359" s="227" t="s">
        <v>84</v>
      </c>
      <c r="AY359" s="20" t="s">
        <v>170</v>
      </c>
      <c r="BE359" s="228">
        <f>IF(N359="základní",J359,0)</f>
        <v>0</v>
      </c>
      <c r="BF359" s="228">
        <f>IF(N359="snížená",J359,0)</f>
        <v>0</v>
      </c>
      <c r="BG359" s="228">
        <f>IF(N359="zákl. přenesená",J359,0)</f>
        <v>0</v>
      </c>
      <c r="BH359" s="228">
        <f>IF(N359="sníž. přenesená",J359,0)</f>
        <v>0</v>
      </c>
      <c r="BI359" s="228">
        <f>IF(N359="nulová",J359,0)</f>
        <v>0</v>
      </c>
      <c r="BJ359" s="20" t="s">
        <v>82</v>
      </c>
      <c r="BK359" s="228">
        <f>ROUND(I359*H359,2)</f>
        <v>0</v>
      </c>
      <c r="BL359" s="20" t="s">
        <v>177</v>
      </c>
      <c r="BM359" s="227" t="s">
        <v>6769</v>
      </c>
    </row>
    <row r="360" s="2" customFormat="1">
      <c r="A360" s="41"/>
      <c r="B360" s="42"/>
      <c r="C360" s="43"/>
      <c r="D360" s="229" t="s">
        <v>179</v>
      </c>
      <c r="E360" s="43"/>
      <c r="F360" s="230" t="s">
        <v>6768</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179</v>
      </c>
      <c r="AU360" s="20" t="s">
        <v>84</v>
      </c>
    </row>
    <row r="361" s="2" customFormat="1" ht="16.5" customHeight="1">
      <c r="A361" s="41"/>
      <c r="B361" s="42"/>
      <c r="C361" s="216" t="s">
        <v>848</v>
      </c>
      <c r="D361" s="216" t="s">
        <v>172</v>
      </c>
      <c r="E361" s="217" t="s">
        <v>6770</v>
      </c>
      <c r="F361" s="218" t="s">
        <v>6771</v>
      </c>
      <c r="G361" s="219" t="s">
        <v>266</v>
      </c>
      <c r="H361" s="220">
        <v>1</v>
      </c>
      <c r="I361" s="221"/>
      <c r="J361" s="222">
        <f>ROUND(I361*H361,2)</f>
        <v>0</v>
      </c>
      <c r="K361" s="218" t="s">
        <v>19</v>
      </c>
      <c r="L361" s="47"/>
      <c r="M361" s="223" t="s">
        <v>19</v>
      </c>
      <c r="N361" s="224" t="s">
        <v>46</v>
      </c>
      <c r="O361" s="87"/>
      <c r="P361" s="225">
        <f>O361*H361</f>
        <v>0</v>
      </c>
      <c r="Q361" s="225">
        <v>0.047149999999999997</v>
      </c>
      <c r="R361" s="225">
        <f>Q361*H361</f>
        <v>0.047149999999999997</v>
      </c>
      <c r="S361" s="225">
        <v>0</v>
      </c>
      <c r="T361" s="226">
        <f>S361*H361</f>
        <v>0</v>
      </c>
      <c r="U361" s="41"/>
      <c r="V361" s="41"/>
      <c r="W361" s="41"/>
      <c r="X361" s="41"/>
      <c r="Y361" s="41"/>
      <c r="Z361" s="41"/>
      <c r="AA361" s="41"/>
      <c r="AB361" s="41"/>
      <c r="AC361" s="41"/>
      <c r="AD361" s="41"/>
      <c r="AE361" s="41"/>
      <c r="AR361" s="227" t="s">
        <v>177</v>
      </c>
      <c r="AT361" s="227" t="s">
        <v>172</v>
      </c>
      <c r="AU361" s="227" t="s">
        <v>84</v>
      </c>
      <c r="AY361" s="20" t="s">
        <v>170</v>
      </c>
      <c r="BE361" s="228">
        <f>IF(N361="základní",J361,0)</f>
        <v>0</v>
      </c>
      <c r="BF361" s="228">
        <f>IF(N361="snížená",J361,0)</f>
        <v>0</v>
      </c>
      <c r="BG361" s="228">
        <f>IF(N361="zákl. přenesená",J361,0)</f>
        <v>0</v>
      </c>
      <c r="BH361" s="228">
        <f>IF(N361="sníž. přenesená",J361,0)</f>
        <v>0</v>
      </c>
      <c r="BI361" s="228">
        <f>IF(N361="nulová",J361,0)</f>
        <v>0</v>
      </c>
      <c r="BJ361" s="20" t="s">
        <v>82</v>
      </c>
      <c r="BK361" s="228">
        <f>ROUND(I361*H361,2)</f>
        <v>0</v>
      </c>
      <c r="BL361" s="20" t="s">
        <v>177</v>
      </c>
      <c r="BM361" s="227" t="s">
        <v>6772</v>
      </c>
    </row>
    <row r="362" s="2" customFormat="1">
      <c r="A362" s="41"/>
      <c r="B362" s="42"/>
      <c r="C362" s="43"/>
      <c r="D362" s="229" t="s">
        <v>179</v>
      </c>
      <c r="E362" s="43"/>
      <c r="F362" s="230" t="s">
        <v>6771</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179</v>
      </c>
      <c r="AU362" s="20" t="s">
        <v>84</v>
      </c>
    </row>
    <row r="363" s="14" customFormat="1">
      <c r="A363" s="14"/>
      <c r="B363" s="246"/>
      <c r="C363" s="247"/>
      <c r="D363" s="229" t="s">
        <v>183</v>
      </c>
      <c r="E363" s="248" t="s">
        <v>19</v>
      </c>
      <c r="F363" s="249" t="s">
        <v>6773</v>
      </c>
      <c r="G363" s="247"/>
      <c r="H363" s="250">
        <v>1</v>
      </c>
      <c r="I363" s="251"/>
      <c r="J363" s="247"/>
      <c r="K363" s="247"/>
      <c r="L363" s="252"/>
      <c r="M363" s="253"/>
      <c r="N363" s="254"/>
      <c r="O363" s="254"/>
      <c r="P363" s="254"/>
      <c r="Q363" s="254"/>
      <c r="R363" s="254"/>
      <c r="S363" s="254"/>
      <c r="T363" s="255"/>
      <c r="U363" s="14"/>
      <c r="V363" s="14"/>
      <c r="W363" s="14"/>
      <c r="X363" s="14"/>
      <c r="Y363" s="14"/>
      <c r="Z363" s="14"/>
      <c r="AA363" s="14"/>
      <c r="AB363" s="14"/>
      <c r="AC363" s="14"/>
      <c r="AD363" s="14"/>
      <c r="AE363" s="14"/>
      <c r="AT363" s="256" t="s">
        <v>183</v>
      </c>
      <c r="AU363" s="256" t="s">
        <v>84</v>
      </c>
      <c r="AV363" s="14" t="s">
        <v>84</v>
      </c>
      <c r="AW363" s="14" t="s">
        <v>37</v>
      </c>
      <c r="AX363" s="14" t="s">
        <v>82</v>
      </c>
      <c r="AY363" s="256" t="s">
        <v>170</v>
      </c>
    </row>
    <row r="364" s="2" customFormat="1" ht="16.5" customHeight="1">
      <c r="A364" s="41"/>
      <c r="B364" s="42"/>
      <c r="C364" s="285" t="s">
        <v>857</v>
      </c>
      <c r="D364" s="285" t="s">
        <v>461</v>
      </c>
      <c r="E364" s="286" t="s">
        <v>6774</v>
      </c>
      <c r="F364" s="287" t="s">
        <v>6775</v>
      </c>
      <c r="G364" s="288" t="s">
        <v>266</v>
      </c>
      <c r="H364" s="289">
        <v>1</v>
      </c>
      <c r="I364" s="290"/>
      <c r="J364" s="291">
        <f>ROUND(I364*H364,2)</f>
        <v>0</v>
      </c>
      <c r="K364" s="287" t="s">
        <v>19</v>
      </c>
      <c r="L364" s="292"/>
      <c r="M364" s="293" t="s">
        <v>19</v>
      </c>
      <c r="N364" s="294" t="s">
        <v>46</v>
      </c>
      <c r="O364" s="87"/>
      <c r="P364" s="225">
        <f>O364*H364</f>
        <v>0</v>
      </c>
      <c r="Q364" s="225">
        <v>0.016</v>
      </c>
      <c r="R364" s="225">
        <f>Q364*H364</f>
        <v>0.016</v>
      </c>
      <c r="S364" s="225">
        <v>0</v>
      </c>
      <c r="T364" s="226">
        <f>S364*H364</f>
        <v>0</v>
      </c>
      <c r="U364" s="41"/>
      <c r="V364" s="41"/>
      <c r="W364" s="41"/>
      <c r="X364" s="41"/>
      <c r="Y364" s="41"/>
      <c r="Z364" s="41"/>
      <c r="AA364" s="41"/>
      <c r="AB364" s="41"/>
      <c r="AC364" s="41"/>
      <c r="AD364" s="41"/>
      <c r="AE364" s="41"/>
      <c r="AR364" s="227" t="s">
        <v>234</v>
      </c>
      <c r="AT364" s="227" t="s">
        <v>461</v>
      </c>
      <c r="AU364" s="227" t="s">
        <v>84</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177</v>
      </c>
      <c r="BM364" s="227" t="s">
        <v>6776</v>
      </c>
    </row>
    <row r="365" s="2" customFormat="1">
      <c r="A365" s="41"/>
      <c r="B365" s="42"/>
      <c r="C365" s="43"/>
      <c r="D365" s="229" t="s">
        <v>179</v>
      </c>
      <c r="E365" s="43"/>
      <c r="F365" s="230" t="s">
        <v>6775</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179</v>
      </c>
      <c r="AU365" s="20" t="s">
        <v>84</v>
      </c>
    </row>
    <row r="366" s="2" customFormat="1" ht="16.5" customHeight="1">
      <c r="A366" s="41"/>
      <c r="B366" s="42"/>
      <c r="C366" s="216" t="s">
        <v>864</v>
      </c>
      <c r="D366" s="216" t="s">
        <v>172</v>
      </c>
      <c r="E366" s="217" t="s">
        <v>6777</v>
      </c>
      <c r="F366" s="218" t="s">
        <v>6778</v>
      </c>
      <c r="G366" s="219" t="s">
        <v>201</v>
      </c>
      <c r="H366" s="220">
        <v>8.9000000000000004</v>
      </c>
      <c r="I366" s="221"/>
      <c r="J366" s="222">
        <f>ROUND(I366*H366,2)</f>
        <v>0</v>
      </c>
      <c r="K366" s="218" t="s">
        <v>176</v>
      </c>
      <c r="L366" s="47"/>
      <c r="M366" s="223" t="s">
        <v>19</v>
      </c>
      <c r="N366" s="224" t="s">
        <v>46</v>
      </c>
      <c r="O366" s="87"/>
      <c r="P366" s="225">
        <f>O366*H366</f>
        <v>0</v>
      </c>
      <c r="Q366" s="225">
        <v>0</v>
      </c>
      <c r="R366" s="225">
        <f>Q366*H366</f>
        <v>0</v>
      </c>
      <c r="S366" s="225">
        <v>0</v>
      </c>
      <c r="T366" s="226">
        <f>S366*H366</f>
        <v>0</v>
      </c>
      <c r="U366" s="41"/>
      <c r="V366" s="41"/>
      <c r="W366" s="41"/>
      <c r="X366" s="41"/>
      <c r="Y366" s="41"/>
      <c r="Z366" s="41"/>
      <c r="AA366" s="41"/>
      <c r="AB366" s="41"/>
      <c r="AC366" s="41"/>
      <c r="AD366" s="41"/>
      <c r="AE366" s="41"/>
      <c r="AR366" s="227" t="s">
        <v>177</v>
      </c>
      <c r="AT366" s="227" t="s">
        <v>172</v>
      </c>
      <c r="AU366" s="227" t="s">
        <v>84</v>
      </c>
      <c r="AY366" s="20" t="s">
        <v>170</v>
      </c>
      <c r="BE366" s="228">
        <f>IF(N366="základní",J366,0)</f>
        <v>0</v>
      </c>
      <c r="BF366" s="228">
        <f>IF(N366="snížená",J366,0)</f>
        <v>0</v>
      </c>
      <c r="BG366" s="228">
        <f>IF(N366="zákl. přenesená",J366,0)</f>
        <v>0</v>
      </c>
      <c r="BH366" s="228">
        <f>IF(N366="sníž. přenesená",J366,0)</f>
        <v>0</v>
      </c>
      <c r="BI366" s="228">
        <f>IF(N366="nulová",J366,0)</f>
        <v>0</v>
      </c>
      <c r="BJ366" s="20" t="s">
        <v>82</v>
      </c>
      <c r="BK366" s="228">
        <f>ROUND(I366*H366,2)</f>
        <v>0</v>
      </c>
      <c r="BL366" s="20" t="s">
        <v>177</v>
      </c>
      <c r="BM366" s="227" t="s">
        <v>6779</v>
      </c>
    </row>
    <row r="367" s="2" customFormat="1">
      <c r="A367" s="41"/>
      <c r="B367" s="42"/>
      <c r="C367" s="43"/>
      <c r="D367" s="229" t="s">
        <v>179</v>
      </c>
      <c r="E367" s="43"/>
      <c r="F367" s="230" t="s">
        <v>6780</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179</v>
      </c>
      <c r="AU367" s="20" t="s">
        <v>84</v>
      </c>
    </row>
    <row r="368" s="2" customFormat="1">
      <c r="A368" s="41"/>
      <c r="B368" s="42"/>
      <c r="C368" s="43"/>
      <c r="D368" s="234" t="s">
        <v>181</v>
      </c>
      <c r="E368" s="43"/>
      <c r="F368" s="235" t="s">
        <v>6781</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181</v>
      </c>
      <c r="AU368" s="20" t="s">
        <v>84</v>
      </c>
    </row>
    <row r="369" s="14" customFormat="1">
      <c r="A369" s="14"/>
      <c r="B369" s="246"/>
      <c r="C369" s="247"/>
      <c r="D369" s="229" t="s">
        <v>183</v>
      </c>
      <c r="E369" s="248" t="s">
        <v>19</v>
      </c>
      <c r="F369" s="249" t="s">
        <v>5936</v>
      </c>
      <c r="G369" s="247"/>
      <c r="H369" s="250">
        <v>8.9000000000000004</v>
      </c>
      <c r="I369" s="251"/>
      <c r="J369" s="247"/>
      <c r="K369" s="247"/>
      <c r="L369" s="252"/>
      <c r="M369" s="253"/>
      <c r="N369" s="254"/>
      <c r="O369" s="254"/>
      <c r="P369" s="254"/>
      <c r="Q369" s="254"/>
      <c r="R369" s="254"/>
      <c r="S369" s="254"/>
      <c r="T369" s="255"/>
      <c r="U369" s="14"/>
      <c r="V369" s="14"/>
      <c r="W369" s="14"/>
      <c r="X369" s="14"/>
      <c r="Y369" s="14"/>
      <c r="Z369" s="14"/>
      <c r="AA369" s="14"/>
      <c r="AB369" s="14"/>
      <c r="AC369" s="14"/>
      <c r="AD369" s="14"/>
      <c r="AE369" s="14"/>
      <c r="AT369" s="256" t="s">
        <v>183</v>
      </c>
      <c r="AU369" s="256" t="s">
        <v>84</v>
      </c>
      <c r="AV369" s="14" t="s">
        <v>84</v>
      </c>
      <c r="AW369" s="14" t="s">
        <v>37</v>
      </c>
      <c r="AX369" s="14" t="s">
        <v>82</v>
      </c>
      <c r="AY369" s="256" t="s">
        <v>170</v>
      </c>
    </row>
    <row r="370" s="2" customFormat="1" ht="16.5" customHeight="1">
      <c r="A370" s="41"/>
      <c r="B370" s="42"/>
      <c r="C370" s="216" t="s">
        <v>870</v>
      </c>
      <c r="D370" s="216" t="s">
        <v>172</v>
      </c>
      <c r="E370" s="217" t="s">
        <v>6131</v>
      </c>
      <c r="F370" s="218" t="s">
        <v>6132</v>
      </c>
      <c r="G370" s="219" t="s">
        <v>201</v>
      </c>
      <c r="H370" s="220">
        <v>32.100000000000001</v>
      </c>
      <c r="I370" s="221"/>
      <c r="J370" s="222">
        <f>ROUND(I370*H370,2)</f>
        <v>0</v>
      </c>
      <c r="K370" s="218" t="s">
        <v>176</v>
      </c>
      <c r="L370" s="47"/>
      <c r="M370" s="223" t="s">
        <v>19</v>
      </c>
      <c r="N370" s="224" t="s">
        <v>46</v>
      </c>
      <c r="O370" s="87"/>
      <c r="P370" s="225">
        <f>O370*H370</f>
        <v>0</v>
      </c>
      <c r="Q370" s="225">
        <v>0</v>
      </c>
      <c r="R370" s="225">
        <f>Q370*H370</f>
        <v>0</v>
      </c>
      <c r="S370" s="225">
        <v>0</v>
      </c>
      <c r="T370" s="226">
        <f>S370*H370</f>
        <v>0</v>
      </c>
      <c r="U370" s="41"/>
      <c r="V370" s="41"/>
      <c r="W370" s="41"/>
      <c r="X370" s="41"/>
      <c r="Y370" s="41"/>
      <c r="Z370" s="41"/>
      <c r="AA370" s="41"/>
      <c r="AB370" s="41"/>
      <c r="AC370" s="41"/>
      <c r="AD370" s="41"/>
      <c r="AE370" s="41"/>
      <c r="AR370" s="227" t="s">
        <v>177</v>
      </c>
      <c r="AT370" s="227" t="s">
        <v>172</v>
      </c>
      <c r="AU370" s="227" t="s">
        <v>84</v>
      </c>
      <c r="AY370" s="20" t="s">
        <v>170</v>
      </c>
      <c r="BE370" s="228">
        <f>IF(N370="základní",J370,0)</f>
        <v>0</v>
      </c>
      <c r="BF370" s="228">
        <f>IF(N370="snížená",J370,0)</f>
        <v>0</v>
      </c>
      <c r="BG370" s="228">
        <f>IF(N370="zákl. přenesená",J370,0)</f>
        <v>0</v>
      </c>
      <c r="BH370" s="228">
        <f>IF(N370="sníž. přenesená",J370,0)</f>
        <v>0</v>
      </c>
      <c r="BI370" s="228">
        <f>IF(N370="nulová",J370,0)</f>
        <v>0</v>
      </c>
      <c r="BJ370" s="20" t="s">
        <v>82</v>
      </c>
      <c r="BK370" s="228">
        <f>ROUND(I370*H370,2)</f>
        <v>0</v>
      </c>
      <c r="BL370" s="20" t="s">
        <v>177</v>
      </c>
      <c r="BM370" s="227" t="s">
        <v>6782</v>
      </c>
    </row>
    <row r="371" s="2" customFormat="1">
      <c r="A371" s="41"/>
      <c r="B371" s="42"/>
      <c r="C371" s="43"/>
      <c r="D371" s="229" t="s">
        <v>179</v>
      </c>
      <c r="E371" s="43"/>
      <c r="F371" s="230" t="s">
        <v>6134</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179</v>
      </c>
      <c r="AU371" s="20" t="s">
        <v>84</v>
      </c>
    </row>
    <row r="372" s="2" customFormat="1">
      <c r="A372" s="41"/>
      <c r="B372" s="42"/>
      <c r="C372" s="43"/>
      <c r="D372" s="234" t="s">
        <v>181</v>
      </c>
      <c r="E372" s="43"/>
      <c r="F372" s="235" t="s">
        <v>6135</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181</v>
      </c>
      <c r="AU372" s="20" t="s">
        <v>84</v>
      </c>
    </row>
    <row r="373" s="14" customFormat="1">
      <c r="A373" s="14"/>
      <c r="B373" s="246"/>
      <c r="C373" s="247"/>
      <c r="D373" s="229" t="s">
        <v>183</v>
      </c>
      <c r="E373" s="248" t="s">
        <v>19</v>
      </c>
      <c r="F373" s="249" t="s">
        <v>5937</v>
      </c>
      <c r="G373" s="247"/>
      <c r="H373" s="250">
        <v>8.5</v>
      </c>
      <c r="I373" s="251"/>
      <c r="J373" s="247"/>
      <c r="K373" s="247"/>
      <c r="L373" s="252"/>
      <c r="M373" s="253"/>
      <c r="N373" s="254"/>
      <c r="O373" s="254"/>
      <c r="P373" s="254"/>
      <c r="Q373" s="254"/>
      <c r="R373" s="254"/>
      <c r="S373" s="254"/>
      <c r="T373" s="255"/>
      <c r="U373" s="14"/>
      <c r="V373" s="14"/>
      <c r="W373" s="14"/>
      <c r="X373" s="14"/>
      <c r="Y373" s="14"/>
      <c r="Z373" s="14"/>
      <c r="AA373" s="14"/>
      <c r="AB373" s="14"/>
      <c r="AC373" s="14"/>
      <c r="AD373" s="14"/>
      <c r="AE373" s="14"/>
      <c r="AT373" s="256" t="s">
        <v>183</v>
      </c>
      <c r="AU373" s="256" t="s">
        <v>84</v>
      </c>
      <c r="AV373" s="14" t="s">
        <v>84</v>
      </c>
      <c r="AW373" s="14" t="s">
        <v>37</v>
      </c>
      <c r="AX373" s="14" t="s">
        <v>75</v>
      </c>
      <c r="AY373" s="256" t="s">
        <v>170</v>
      </c>
    </row>
    <row r="374" s="14" customFormat="1">
      <c r="A374" s="14"/>
      <c r="B374" s="246"/>
      <c r="C374" s="247"/>
      <c r="D374" s="229" t="s">
        <v>183</v>
      </c>
      <c r="E374" s="248" t="s">
        <v>19</v>
      </c>
      <c r="F374" s="249" t="s">
        <v>5938</v>
      </c>
      <c r="G374" s="247"/>
      <c r="H374" s="250">
        <v>23.600000000000001</v>
      </c>
      <c r="I374" s="251"/>
      <c r="J374" s="247"/>
      <c r="K374" s="247"/>
      <c r="L374" s="252"/>
      <c r="M374" s="253"/>
      <c r="N374" s="254"/>
      <c r="O374" s="254"/>
      <c r="P374" s="254"/>
      <c r="Q374" s="254"/>
      <c r="R374" s="254"/>
      <c r="S374" s="254"/>
      <c r="T374" s="255"/>
      <c r="U374" s="14"/>
      <c r="V374" s="14"/>
      <c r="W374" s="14"/>
      <c r="X374" s="14"/>
      <c r="Y374" s="14"/>
      <c r="Z374" s="14"/>
      <c r="AA374" s="14"/>
      <c r="AB374" s="14"/>
      <c r="AC374" s="14"/>
      <c r="AD374" s="14"/>
      <c r="AE374" s="14"/>
      <c r="AT374" s="256" t="s">
        <v>183</v>
      </c>
      <c r="AU374" s="256" t="s">
        <v>84</v>
      </c>
      <c r="AV374" s="14" t="s">
        <v>84</v>
      </c>
      <c r="AW374" s="14" t="s">
        <v>37</v>
      </c>
      <c r="AX374" s="14" t="s">
        <v>75</v>
      </c>
      <c r="AY374" s="256" t="s">
        <v>170</v>
      </c>
    </row>
    <row r="375" s="15" customFormat="1">
      <c r="A375" s="15"/>
      <c r="B375" s="257"/>
      <c r="C375" s="258"/>
      <c r="D375" s="229" t="s">
        <v>183</v>
      </c>
      <c r="E375" s="259" t="s">
        <v>19</v>
      </c>
      <c r="F375" s="260" t="s">
        <v>186</v>
      </c>
      <c r="G375" s="258"/>
      <c r="H375" s="261">
        <v>32.100000000000001</v>
      </c>
      <c r="I375" s="262"/>
      <c r="J375" s="258"/>
      <c r="K375" s="258"/>
      <c r="L375" s="263"/>
      <c r="M375" s="264"/>
      <c r="N375" s="265"/>
      <c r="O375" s="265"/>
      <c r="P375" s="265"/>
      <c r="Q375" s="265"/>
      <c r="R375" s="265"/>
      <c r="S375" s="265"/>
      <c r="T375" s="266"/>
      <c r="U375" s="15"/>
      <c r="V375" s="15"/>
      <c r="W375" s="15"/>
      <c r="X375" s="15"/>
      <c r="Y375" s="15"/>
      <c r="Z375" s="15"/>
      <c r="AA375" s="15"/>
      <c r="AB375" s="15"/>
      <c r="AC375" s="15"/>
      <c r="AD375" s="15"/>
      <c r="AE375" s="15"/>
      <c r="AT375" s="267" t="s">
        <v>183</v>
      </c>
      <c r="AU375" s="267" t="s">
        <v>84</v>
      </c>
      <c r="AV375" s="15" t="s">
        <v>177</v>
      </c>
      <c r="AW375" s="15" t="s">
        <v>37</v>
      </c>
      <c r="AX375" s="15" t="s">
        <v>82</v>
      </c>
      <c r="AY375" s="267" t="s">
        <v>170</v>
      </c>
    </row>
    <row r="376" s="2" customFormat="1" ht="16.5" customHeight="1">
      <c r="A376" s="41"/>
      <c r="B376" s="42"/>
      <c r="C376" s="216" t="s">
        <v>878</v>
      </c>
      <c r="D376" s="216" t="s">
        <v>172</v>
      </c>
      <c r="E376" s="217" t="s">
        <v>6138</v>
      </c>
      <c r="F376" s="218" t="s">
        <v>6139</v>
      </c>
      <c r="G376" s="219" t="s">
        <v>266</v>
      </c>
      <c r="H376" s="220">
        <v>5</v>
      </c>
      <c r="I376" s="221"/>
      <c r="J376" s="222">
        <f>ROUND(I376*H376,2)</f>
        <v>0</v>
      </c>
      <c r="K376" s="218" t="s">
        <v>176</v>
      </c>
      <c r="L376" s="47"/>
      <c r="M376" s="223" t="s">
        <v>19</v>
      </c>
      <c r="N376" s="224" t="s">
        <v>46</v>
      </c>
      <c r="O376" s="87"/>
      <c r="P376" s="225">
        <f>O376*H376</f>
        <v>0</v>
      </c>
      <c r="Q376" s="225">
        <v>0.45937</v>
      </c>
      <c r="R376" s="225">
        <f>Q376*H376</f>
        <v>2.2968500000000001</v>
      </c>
      <c r="S376" s="225">
        <v>0</v>
      </c>
      <c r="T376" s="226">
        <f>S376*H376</f>
        <v>0</v>
      </c>
      <c r="U376" s="41"/>
      <c r="V376" s="41"/>
      <c r="W376" s="41"/>
      <c r="X376" s="41"/>
      <c r="Y376" s="41"/>
      <c r="Z376" s="41"/>
      <c r="AA376" s="41"/>
      <c r="AB376" s="41"/>
      <c r="AC376" s="41"/>
      <c r="AD376" s="41"/>
      <c r="AE376" s="41"/>
      <c r="AR376" s="227" t="s">
        <v>177</v>
      </c>
      <c r="AT376" s="227" t="s">
        <v>172</v>
      </c>
      <c r="AU376" s="227" t="s">
        <v>84</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177</v>
      </c>
      <c r="BM376" s="227" t="s">
        <v>6783</v>
      </c>
    </row>
    <row r="377" s="2" customFormat="1">
      <c r="A377" s="41"/>
      <c r="B377" s="42"/>
      <c r="C377" s="43"/>
      <c r="D377" s="229" t="s">
        <v>179</v>
      </c>
      <c r="E377" s="43"/>
      <c r="F377" s="230" t="s">
        <v>6141</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179</v>
      </c>
      <c r="AU377" s="20" t="s">
        <v>84</v>
      </c>
    </row>
    <row r="378" s="2" customFormat="1">
      <c r="A378" s="41"/>
      <c r="B378" s="42"/>
      <c r="C378" s="43"/>
      <c r="D378" s="234" t="s">
        <v>181</v>
      </c>
      <c r="E378" s="43"/>
      <c r="F378" s="235" t="s">
        <v>6142</v>
      </c>
      <c r="G378" s="43"/>
      <c r="H378" s="43"/>
      <c r="I378" s="231"/>
      <c r="J378" s="43"/>
      <c r="K378" s="43"/>
      <c r="L378" s="47"/>
      <c r="M378" s="232"/>
      <c r="N378" s="233"/>
      <c r="O378" s="87"/>
      <c r="P378" s="87"/>
      <c r="Q378" s="87"/>
      <c r="R378" s="87"/>
      <c r="S378" s="87"/>
      <c r="T378" s="88"/>
      <c r="U378" s="41"/>
      <c r="V378" s="41"/>
      <c r="W378" s="41"/>
      <c r="X378" s="41"/>
      <c r="Y378" s="41"/>
      <c r="Z378" s="41"/>
      <c r="AA378" s="41"/>
      <c r="AB378" s="41"/>
      <c r="AC378" s="41"/>
      <c r="AD378" s="41"/>
      <c r="AE378" s="41"/>
      <c r="AT378" s="20" t="s">
        <v>181</v>
      </c>
      <c r="AU378" s="20" t="s">
        <v>84</v>
      </c>
    </row>
    <row r="379" s="2" customFormat="1" ht="16.5" customHeight="1">
      <c r="A379" s="41"/>
      <c r="B379" s="42"/>
      <c r="C379" s="216" t="s">
        <v>885</v>
      </c>
      <c r="D379" s="216" t="s">
        <v>172</v>
      </c>
      <c r="E379" s="217" t="s">
        <v>5866</v>
      </c>
      <c r="F379" s="218" t="s">
        <v>5867</v>
      </c>
      <c r="G379" s="219" t="s">
        <v>266</v>
      </c>
      <c r="H379" s="220">
        <v>1</v>
      </c>
      <c r="I379" s="221"/>
      <c r="J379" s="222">
        <f>ROUND(I379*H379,2)</f>
        <v>0</v>
      </c>
      <c r="K379" s="218" t="s">
        <v>176</v>
      </c>
      <c r="L379" s="47"/>
      <c r="M379" s="223" t="s">
        <v>19</v>
      </c>
      <c r="N379" s="224" t="s">
        <v>46</v>
      </c>
      <c r="O379" s="87"/>
      <c r="P379" s="225">
        <f>O379*H379</f>
        <v>0</v>
      </c>
      <c r="Q379" s="225">
        <v>0.0097300000000000008</v>
      </c>
      <c r="R379" s="225">
        <f>Q379*H379</f>
        <v>0.0097300000000000008</v>
      </c>
      <c r="S379" s="225">
        <v>0</v>
      </c>
      <c r="T379" s="226">
        <f>S379*H379</f>
        <v>0</v>
      </c>
      <c r="U379" s="41"/>
      <c r="V379" s="41"/>
      <c r="W379" s="41"/>
      <c r="X379" s="41"/>
      <c r="Y379" s="41"/>
      <c r="Z379" s="41"/>
      <c r="AA379" s="41"/>
      <c r="AB379" s="41"/>
      <c r="AC379" s="41"/>
      <c r="AD379" s="41"/>
      <c r="AE379" s="41"/>
      <c r="AR379" s="227" t="s">
        <v>177</v>
      </c>
      <c r="AT379" s="227" t="s">
        <v>172</v>
      </c>
      <c r="AU379" s="227" t="s">
        <v>84</v>
      </c>
      <c r="AY379" s="20" t="s">
        <v>170</v>
      </c>
      <c r="BE379" s="228">
        <f>IF(N379="základní",J379,0)</f>
        <v>0</v>
      </c>
      <c r="BF379" s="228">
        <f>IF(N379="snížená",J379,0)</f>
        <v>0</v>
      </c>
      <c r="BG379" s="228">
        <f>IF(N379="zákl. přenesená",J379,0)</f>
        <v>0</v>
      </c>
      <c r="BH379" s="228">
        <f>IF(N379="sníž. přenesená",J379,0)</f>
        <v>0</v>
      </c>
      <c r="BI379" s="228">
        <f>IF(N379="nulová",J379,0)</f>
        <v>0</v>
      </c>
      <c r="BJ379" s="20" t="s">
        <v>82</v>
      </c>
      <c r="BK379" s="228">
        <f>ROUND(I379*H379,2)</f>
        <v>0</v>
      </c>
      <c r="BL379" s="20" t="s">
        <v>177</v>
      </c>
      <c r="BM379" s="227" t="s">
        <v>6784</v>
      </c>
    </row>
    <row r="380" s="2" customFormat="1">
      <c r="A380" s="41"/>
      <c r="B380" s="42"/>
      <c r="C380" s="43"/>
      <c r="D380" s="229" t="s">
        <v>179</v>
      </c>
      <c r="E380" s="43"/>
      <c r="F380" s="230" t="s">
        <v>5869</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179</v>
      </c>
      <c r="AU380" s="20" t="s">
        <v>84</v>
      </c>
    </row>
    <row r="381" s="2" customFormat="1">
      <c r="A381" s="41"/>
      <c r="B381" s="42"/>
      <c r="C381" s="43"/>
      <c r="D381" s="234" t="s">
        <v>181</v>
      </c>
      <c r="E381" s="43"/>
      <c r="F381" s="235" t="s">
        <v>5870</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181</v>
      </c>
      <c r="AU381" s="20" t="s">
        <v>84</v>
      </c>
    </row>
    <row r="382" s="14" customFormat="1">
      <c r="A382" s="14"/>
      <c r="B382" s="246"/>
      <c r="C382" s="247"/>
      <c r="D382" s="229" t="s">
        <v>183</v>
      </c>
      <c r="E382" s="248" t="s">
        <v>19</v>
      </c>
      <c r="F382" s="249" t="s">
        <v>5871</v>
      </c>
      <c r="G382" s="247"/>
      <c r="H382" s="250">
        <v>1</v>
      </c>
      <c r="I382" s="251"/>
      <c r="J382" s="247"/>
      <c r="K382" s="247"/>
      <c r="L382" s="252"/>
      <c r="M382" s="253"/>
      <c r="N382" s="254"/>
      <c r="O382" s="254"/>
      <c r="P382" s="254"/>
      <c r="Q382" s="254"/>
      <c r="R382" s="254"/>
      <c r="S382" s="254"/>
      <c r="T382" s="255"/>
      <c r="U382" s="14"/>
      <c r="V382" s="14"/>
      <c r="W382" s="14"/>
      <c r="X382" s="14"/>
      <c r="Y382" s="14"/>
      <c r="Z382" s="14"/>
      <c r="AA382" s="14"/>
      <c r="AB382" s="14"/>
      <c r="AC382" s="14"/>
      <c r="AD382" s="14"/>
      <c r="AE382" s="14"/>
      <c r="AT382" s="256" t="s">
        <v>183</v>
      </c>
      <c r="AU382" s="256" t="s">
        <v>84</v>
      </c>
      <c r="AV382" s="14" t="s">
        <v>84</v>
      </c>
      <c r="AW382" s="14" t="s">
        <v>37</v>
      </c>
      <c r="AX382" s="14" t="s">
        <v>82</v>
      </c>
      <c r="AY382" s="256" t="s">
        <v>170</v>
      </c>
    </row>
    <row r="383" s="2" customFormat="1" ht="16.5" customHeight="1">
      <c r="A383" s="41"/>
      <c r="B383" s="42"/>
      <c r="C383" s="285" t="s">
        <v>892</v>
      </c>
      <c r="D383" s="285" t="s">
        <v>461</v>
      </c>
      <c r="E383" s="286" t="s">
        <v>5872</v>
      </c>
      <c r="F383" s="287" t="s">
        <v>5873</v>
      </c>
      <c r="G383" s="288" t="s">
        <v>266</v>
      </c>
      <c r="H383" s="289">
        <v>1</v>
      </c>
      <c r="I383" s="290"/>
      <c r="J383" s="291">
        <f>ROUND(I383*H383,2)</f>
        <v>0</v>
      </c>
      <c r="K383" s="287" t="s">
        <v>176</v>
      </c>
      <c r="L383" s="292"/>
      <c r="M383" s="293" t="s">
        <v>19</v>
      </c>
      <c r="N383" s="294" t="s">
        <v>46</v>
      </c>
      <c r="O383" s="87"/>
      <c r="P383" s="225">
        <f>O383*H383</f>
        <v>0</v>
      </c>
      <c r="Q383" s="225">
        <v>0.16</v>
      </c>
      <c r="R383" s="225">
        <f>Q383*H383</f>
        <v>0.16</v>
      </c>
      <c r="S383" s="225">
        <v>0</v>
      </c>
      <c r="T383" s="226">
        <f>S383*H383</f>
        <v>0</v>
      </c>
      <c r="U383" s="41"/>
      <c r="V383" s="41"/>
      <c r="W383" s="41"/>
      <c r="X383" s="41"/>
      <c r="Y383" s="41"/>
      <c r="Z383" s="41"/>
      <c r="AA383" s="41"/>
      <c r="AB383" s="41"/>
      <c r="AC383" s="41"/>
      <c r="AD383" s="41"/>
      <c r="AE383" s="41"/>
      <c r="AR383" s="227" t="s">
        <v>234</v>
      </c>
      <c r="AT383" s="227" t="s">
        <v>461</v>
      </c>
      <c r="AU383" s="227" t="s">
        <v>84</v>
      </c>
      <c r="AY383" s="20" t="s">
        <v>170</v>
      </c>
      <c r="BE383" s="228">
        <f>IF(N383="základní",J383,0)</f>
        <v>0</v>
      </c>
      <c r="BF383" s="228">
        <f>IF(N383="snížená",J383,0)</f>
        <v>0</v>
      </c>
      <c r="BG383" s="228">
        <f>IF(N383="zákl. přenesená",J383,0)</f>
        <v>0</v>
      </c>
      <c r="BH383" s="228">
        <f>IF(N383="sníž. přenesená",J383,0)</f>
        <v>0</v>
      </c>
      <c r="BI383" s="228">
        <f>IF(N383="nulová",J383,0)</f>
        <v>0</v>
      </c>
      <c r="BJ383" s="20" t="s">
        <v>82</v>
      </c>
      <c r="BK383" s="228">
        <f>ROUND(I383*H383,2)</f>
        <v>0</v>
      </c>
      <c r="BL383" s="20" t="s">
        <v>177</v>
      </c>
      <c r="BM383" s="227" t="s">
        <v>6785</v>
      </c>
    </row>
    <row r="384" s="2" customFormat="1">
      <c r="A384" s="41"/>
      <c r="B384" s="42"/>
      <c r="C384" s="43"/>
      <c r="D384" s="229" t="s">
        <v>179</v>
      </c>
      <c r="E384" s="43"/>
      <c r="F384" s="230" t="s">
        <v>5873</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179</v>
      </c>
      <c r="AU384" s="20" t="s">
        <v>84</v>
      </c>
    </row>
    <row r="385" s="2" customFormat="1" ht="16.5" customHeight="1">
      <c r="A385" s="41"/>
      <c r="B385" s="42"/>
      <c r="C385" s="285" t="s">
        <v>898</v>
      </c>
      <c r="D385" s="285" t="s">
        <v>461</v>
      </c>
      <c r="E385" s="286" t="s">
        <v>6145</v>
      </c>
      <c r="F385" s="287" t="s">
        <v>6146</v>
      </c>
      <c r="G385" s="288" t="s">
        <v>266</v>
      </c>
      <c r="H385" s="289">
        <v>2</v>
      </c>
      <c r="I385" s="290"/>
      <c r="J385" s="291">
        <f>ROUND(I385*H385,2)</f>
        <v>0</v>
      </c>
      <c r="K385" s="287" t="s">
        <v>176</v>
      </c>
      <c r="L385" s="292"/>
      <c r="M385" s="293" t="s">
        <v>19</v>
      </c>
      <c r="N385" s="294" t="s">
        <v>46</v>
      </c>
      <c r="O385" s="87"/>
      <c r="P385" s="225">
        <f>O385*H385</f>
        <v>0</v>
      </c>
      <c r="Q385" s="225">
        <v>0.002</v>
      </c>
      <c r="R385" s="225">
        <f>Q385*H385</f>
        <v>0.0040000000000000001</v>
      </c>
      <c r="S385" s="225">
        <v>0</v>
      </c>
      <c r="T385" s="226">
        <f>S385*H385</f>
        <v>0</v>
      </c>
      <c r="U385" s="41"/>
      <c r="V385" s="41"/>
      <c r="W385" s="41"/>
      <c r="X385" s="41"/>
      <c r="Y385" s="41"/>
      <c r="Z385" s="41"/>
      <c r="AA385" s="41"/>
      <c r="AB385" s="41"/>
      <c r="AC385" s="41"/>
      <c r="AD385" s="41"/>
      <c r="AE385" s="41"/>
      <c r="AR385" s="227" t="s">
        <v>234</v>
      </c>
      <c r="AT385" s="227" t="s">
        <v>461</v>
      </c>
      <c r="AU385" s="227" t="s">
        <v>84</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177</v>
      </c>
      <c r="BM385" s="227" t="s">
        <v>6786</v>
      </c>
    </row>
    <row r="386" s="2" customFormat="1">
      <c r="A386" s="41"/>
      <c r="B386" s="42"/>
      <c r="C386" s="43"/>
      <c r="D386" s="229" t="s">
        <v>179</v>
      </c>
      <c r="E386" s="43"/>
      <c r="F386" s="230" t="s">
        <v>6146</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179</v>
      </c>
      <c r="AU386" s="20" t="s">
        <v>84</v>
      </c>
    </row>
    <row r="387" s="14" customFormat="1">
      <c r="A387" s="14"/>
      <c r="B387" s="246"/>
      <c r="C387" s="247"/>
      <c r="D387" s="229" t="s">
        <v>183</v>
      </c>
      <c r="E387" s="248" t="s">
        <v>19</v>
      </c>
      <c r="F387" s="249" t="s">
        <v>6787</v>
      </c>
      <c r="G387" s="247"/>
      <c r="H387" s="250">
        <v>2</v>
      </c>
      <c r="I387" s="251"/>
      <c r="J387" s="247"/>
      <c r="K387" s="247"/>
      <c r="L387" s="252"/>
      <c r="M387" s="253"/>
      <c r="N387" s="254"/>
      <c r="O387" s="254"/>
      <c r="P387" s="254"/>
      <c r="Q387" s="254"/>
      <c r="R387" s="254"/>
      <c r="S387" s="254"/>
      <c r="T387" s="255"/>
      <c r="U387" s="14"/>
      <c r="V387" s="14"/>
      <c r="W387" s="14"/>
      <c r="X387" s="14"/>
      <c r="Y387" s="14"/>
      <c r="Z387" s="14"/>
      <c r="AA387" s="14"/>
      <c r="AB387" s="14"/>
      <c r="AC387" s="14"/>
      <c r="AD387" s="14"/>
      <c r="AE387" s="14"/>
      <c r="AT387" s="256" t="s">
        <v>183</v>
      </c>
      <c r="AU387" s="256" t="s">
        <v>84</v>
      </c>
      <c r="AV387" s="14" t="s">
        <v>84</v>
      </c>
      <c r="AW387" s="14" t="s">
        <v>37</v>
      </c>
      <c r="AX387" s="14" t="s">
        <v>82</v>
      </c>
      <c r="AY387" s="256" t="s">
        <v>170</v>
      </c>
    </row>
    <row r="388" s="2" customFormat="1" ht="16.5" customHeight="1">
      <c r="A388" s="41"/>
      <c r="B388" s="42"/>
      <c r="C388" s="216" t="s">
        <v>916</v>
      </c>
      <c r="D388" s="216" t="s">
        <v>172</v>
      </c>
      <c r="E388" s="217" t="s">
        <v>5875</v>
      </c>
      <c r="F388" s="218" t="s">
        <v>5876</v>
      </c>
      <c r="G388" s="219" t="s">
        <v>266</v>
      </c>
      <c r="H388" s="220">
        <v>1</v>
      </c>
      <c r="I388" s="221"/>
      <c r="J388" s="222">
        <f>ROUND(I388*H388,2)</f>
        <v>0</v>
      </c>
      <c r="K388" s="218" t="s">
        <v>176</v>
      </c>
      <c r="L388" s="47"/>
      <c r="M388" s="223" t="s">
        <v>19</v>
      </c>
      <c r="N388" s="224" t="s">
        <v>46</v>
      </c>
      <c r="O388" s="87"/>
      <c r="P388" s="225">
        <f>O388*H388</f>
        <v>0</v>
      </c>
      <c r="Q388" s="225">
        <v>0.0098899999999999995</v>
      </c>
      <c r="R388" s="225">
        <f>Q388*H388</f>
        <v>0.0098899999999999995</v>
      </c>
      <c r="S388" s="225">
        <v>0</v>
      </c>
      <c r="T388" s="226">
        <f>S388*H388</f>
        <v>0</v>
      </c>
      <c r="U388" s="41"/>
      <c r="V388" s="41"/>
      <c r="W388" s="41"/>
      <c r="X388" s="41"/>
      <c r="Y388" s="41"/>
      <c r="Z388" s="41"/>
      <c r="AA388" s="41"/>
      <c r="AB388" s="41"/>
      <c r="AC388" s="41"/>
      <c r="AD388" s="41"/>
      <c r="AE388" s="41"/>
      <c r="AR388" s="227" t="s">
        <v>177</v>
      </c>
      <c r="AT388" s="227" t="s">
        <v>172</v>
      </c>
      <c r="AU388" s="227" t="s">
        <v>84</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177</v>
      </c>
      <c r="BM388" s="227" t="s">
        <v>6788</v>
      </c>
    </row>
    <row r="389" s="2" customFormat="1">
      <c r="A389" s="41"/>
      <c r="B389" s="42"/>
      <c r="C389" s="43"/>
      <c r="D389" s="229" t="s">
        <v>179</v>
      </c>
      <c r="E389" s="43"/>
      <c r="F389" s="230" t="s">
        <v>5878</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179</v>
      </c>
      <c r="AU389" s="20" t="s">
        <v>84</v>
      </c>
    </row>
    <row r="390" s="2" customFormat="1">
      <c r="A390" s="41"/>
      <c r="B390" s="42"/>
      <c r="C390" s="43"/>
      <c r="D390" s="234" t="s">
        <v>181</v>
      </c>
      <c r="E390" s="43"/>
      <c r="F390" s="235" t="s">
        <v>5879</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181</v>
      </c>
      <c r="AU390" s="20" t="s">
        <v>84</v>
      </c>
    </row>
    <row r="391" s="14" customFormat="1">
      <c r="A391" s="14"/>
      <c r="B391" s="246"/>
      <c r="C391" s="247"/>
      <c r="D391" s="229" t="s">
        <v>183</v>
      </c>
      <c r="E391" s="248" t="s">
        <v>19</v>
      </c>
      <c r="F391" s="249" t="s">
        <v>5871</v>
      </c>
      <c r="G391" s="247"/>
      <c r="H391" s="250">
        <v>1</v>
      </c>
      <c r="I391" s="251"/>
      <c r="J391" s="247"/>
      <c r="K391" s="247"/>
      <c r="L391" s="252"/>
      <c r="M391" s="253"/>
      <c r="N391" s="254"/>
      <c r="O391" s="254"/>
      <c r="P391" s="254"/>
      <c r="Q391" s="254"/>
      <c r="R391" s="254"/>
      <c r="S391" s="254"/>
      <c r="T391" s="255"/>
      <c r="U391" s="14"/>
      <c r="V391" s="14"/>
      <c r="W391" s="14"/>
      <c r="X391" s="14"/>
      <c r="Y391" s="14"/>
      <c r="Z391" s="14"/>
      <c r="AA391" s="14"/>
      <c r="AB391" s="14"/>
      <c r="AC391" s="14"/>
      <c r="AD391" s="14"/>
      <c r="AE391" s="14"/>
      <c r="AT391" s="256" t="s">
        <v>183</v>
      </c>
      <c r="AU391" s="256" t="s">
        <v>84</v>
      </c>
      <c r="AV391" s="14" t="s">
        <v>84</v>
      </c>
      <c r="AW391" s="14" t="s">
        <v>37</v>
      </c>
      <c r="AX391" s="14" t="s">
        <v>82</v>
      </c>
      <c r="AY391" s="256" t="s">
        <v>170</v>
      </c>
    </row>
    <row r="392" s="2" customFormat="1" ht="16.5" customHeight="1">
      <c r="A392" s="41"/>
      <c r="B392" s="42"/>
      <c r="C392" s="285" t="s">
        <v>951</v>
      </c>
      <c r="D392" s="285" t="s">
        <v>461</v>
      </c>
      <c r="E392" s="286" t="s">
        <v>5880</v>
      </c>
      <c r="F392" s="287" t="s">
        <v>5881</v>
      </c>
      <c r="G392" s="288" t="s">
        <v>266</v>
      </c>
      <c r="H392" s="289">
        <v>1</v>
      </c>
      <c r="I392" s="290"/>
      <c r="J392" s="291">
        <f>ROUND(I392*H392,2)</f>
        <v>0</v>
      </c>
      <c r="K392" s="287" t="s">
        <v>176</v>
      </c>
      <c r="L392" s="292"/>
      <c r="M392" s="293" t="s">
        <v>19</v>
      </c>
      <c r="N392" s="294" t="s">
        <v>46</v>
      </c>
      <c r="O392" s="87"/>
      <c r="P392" s="225">
        <f>O392*H392</f>
        <v>0</v>
      </c>
      <c r="Q392" s="225">
        <v>0.26200000000000001</v>
      </c>
      <c r="R392" s="225">
        <f>Q392*H392</f>
        <v>0.26200000000000001</v>
      </c>
      <c r="S392" s="225">
        <v>0</v>
      </c>
      <c r="T392" s="226">
        <f>S392*H392</f>
        <v>0</v>
      </c>
      <c r="U392" s="41"/>
      <c r="V392" s="41"/>
      <c r="W392" s="41"/>
      <c r="X392" s="41"/>
      <c r="Y392" s="41"/>
      <c r="Z392" s="41"/>
      <c r="AA392" s="41"/>
      <c r="AB392" s="41"/>
      <c r="AC392" s="41"/>
      <c r="AD392" s="41"/>
      <c r="AE392" s="41"/>
      <c r="AR392" s="227" t="s">
        <v>234</v>
      </c>
      <c r="AT392" s="227" t="s">
        <v>461</v>
      </c>
      <c r="AU392" s="227" t="s">
        <v>84</v>
      </c>
      <c r="AY392" s="20" t="s">
        <v>170</v>
      </c>
      <c r="BE392" s="228">
        <f>IF(N392="základní",J392,0)</f>
        <v>0</v>
      </c>
      <c r="BF392" s="228">
        <f>IF(N392="snížená",J392,0)</f>
        <v>0</v>
      </c>
      <c r="BG392" s="228">
        <f>IF(N392="zákl. přenesená",J392,0)</f>
        <v>0</v>
      </c>
      <c r="BH392" s="228">
        <f>IF(N392="sníž. přenesená",J392,0)</f>
        <v>0</v>
      </c>
      <c r="BI392" s="228">
        <f>IF(N392="nulová",J392,0)</f>
        <v>0</v>
      </c>
      <c r="BJ392" s="20" t="s">
        <v>82</v>
      </c>
      <c r="BK392" s="228">
        <f>ROUND(I392*H392,2)</f>
        <v>0</v>
      </c>
      <c r="BL392" s="20" t="s">
        <v>177</v>
      </c>
      <c r="BM392" s="227" t="s">
        <v>6789</v>
      </c>
    </row>
    <row r="393" s="2" customFormat="1">
      <c r="A393" s="41"/>
      <c r="B393" s="42"/>
      <c r="C393" s="43"/>
      <c r="D393" s="229" t="s">
        <v>179</v>
      </c>
      <c r="E393" s="43"/>
      <c r="F393" s="230" t="s">
        <v>5881</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179</v>
      </c>
      <c r="AU393" s="20" t="s">
        <v>84</v>
      </c>
    </row>
    <row r="394" s="2" customFormat="1" ht="16.5" customHeight="1">
      <c r="A394" s="41"/>
      <c r="B394" s="42"/>
      <c r="C394" s="216" t="s">
        <v>961</v>
      </c>
      <c r="D394" s="216" t="s">
        <v>172</v>
      </c>
      <c r="E394" s="217" t="s">
        <v>5891</v>
      </c>
      <c r="F394" s="218" t="s">
        <v>5892</v>
      </c>
      <c r="G394" s="219" t="s">
        <v>266</v>
      </c>
      <c r="H394" s="220">
        <v>1</v>
      </c>
      <c r="I394" s="221"/>
      <c r="J394" s="222">
        <f>ROUND(I394*H394,2)</f>
        <v>0</v>
      </c>
      <c r="K394" s="218" t="s">
        <v>176</v>
      </c>
      <c r="L394" s="47"/>
      <c r="M394" s="223" t="s">
        <v>19</v>
      </c>
      <c r="N394" s="224" t="s">
        <v>46</v>
      </c>
      <c r="O394" s="87"/>
      <c r="P394" s="225">
        <f>O394*H394</f>
        <v>0</v>
      </c>
      <c r="Q394" s="225">
        <v>0.0098899999999999995</v>
      </c>
      <c r="R394" s="225">
        <f>Q394*H394</f>
        <v>0.0098899999999999995</v>
      </c>
      <c r="S394" s="225">
        <v>0</v>
      </c>
      <c r="T394" s="226">
        <f>S394*H394</f>
        <v>0</v>
      </c>
      <c r="U394" s="41"/>
      <c r="V394" s="41"/>
      <c r="W394" s="41"/>
      <c r="X394" s="41"/>
      <c r="Y394" s="41"/>
      <c r="Z394" s="41"/>
      <c r="AA394" s="41"/>
      <c r="AB394" s="41"/>
      <c r="AC394" s="41"/>
      <c r="AD394" s="41"/>
      <c r="AE394" s="41"/>
      <c r="AR394" s="227" t="s">
        <v>177</v>
      </c>
      <c r="AT394" s="227" t="s">
        <v>172</v>
      </c>
      <c r="AU394" s="227" t="s">
        <v>84</v>
      </c>
      <c r="AY394" s="20" t="s">
        <v>170</v>
      </c>
      <c r="BE394" s="228">
        <f>IF(N394="základní",J394,0)</f>
        <v>0</v>
      </c>
      <c r="BF394" s="228">
        <f>IF(N394="snížená",J394,0)</f>
        <v>0</v>
      </c>
      <c r="BG394" s="228">
        <f>IF(N394="zákl. přenesená",J394,0)</f>
        <v>0</v>
      </c>
      <c r="BH394" s="228">
        <f>IF(N394="sníž. přenesená",J394,0)</f>
        <v>0</v>
      </c>
      <c r="BI394" s="228">
        <f>IF(N394="nulová",J394,0)</f>
        <v>0</v>
      </c>
      <c r="BJ394" s="20" t="s">
        <v>82</v>
      </c>
      <c r="BK394" s="228">
        <f>ROUND(I394*H394,2)</f>
        <v>0</v>
      </c>
      <c r="BL394" s="20" t="s">
        <v>177</v>
      </c>
      <c r="BM394" s="227" t="s">
        <v>6790</v>
      </c>
    </row>
    <row r="395" s="2" customFormat="1">
      <c r="A395" s="41"/>
      <c r="B395" s="42"/>
      <c r="C395" s="43"/>
      <c r="D395" s="229" t="s">
        <v>179</v>
      </c>
      <c r="E395" s="43"/>
      <c r="F395" s="230" t="s">
        <v>5894</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179</v>
      </c>
      <c r="AU395" s="20" t="s">
        <v>84</v>
      </c>
    </row>
    <row r="396" s="2" customFormat="1">
      <c r="A396" s="41"/>
      <c r="B396" s="42"/>
      <c r="C396" s="43"/>
      <c r="D396" s="234" t="s">
        <v>181</v>
      </c>
      <c r="E396" s="43"/>
      <c r="F396" s="235" t="s">
        <v>5895</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181</v>
      </c>
      <c r="AU396" s="20" t="s">
        <v>84</v>
      </c>
    </row>
    <row r="397" s="14" customFormat="1">
      <c r="A397" s="14"/>
      <c r="B397" s="246"/>
      <c r="C397" s="247"/>
      <c r="D397" s="229" t="s">
        <v>183</v>
      </c>
      <c r="E397" s="248" t="s">
        <v>19</v>
      </c>
      <c r="F397" s="249" t="s">
        <v>5871</v>
      </c>
      <c r="G397" s="247"/>
      <c r="H397" s="250">
        <v>1</v>
      </c>
      <c r="I397" s="251"/>
      <c r="J397" s="247"/>
      <c r="K397" s="247"/>
      <c r="L397" s="252"/>
      <c r="M397" s="253"/>
      <c r="N397" s="254"/>
      <c r="O397" s="254"/>
      <c r="P397" s="254"/>
      <c r="Q397" s="254"/>
      <c r="R397" s="254"/>
      <c r="S397" s="254"/>
      <c r="T397" s="255"/>
      <c r="U397" s="14"/>
      <c r="V397" s="14"/>
      <c r="W397" s="14"/>
      <c r="X397" s="14"/>
      <c r="Y397" s="14"/>
      <c r="Z397" s="14"/>
      <c r="AA397" s="14"/>
      <c r="AB397" s="14"/>
      <c r="AC397" s="14"/>
      <c r="AD397" s="14"/>
      <c r="AE397" s="14"/>
      <c r="AT397" s="256" t="s">
        <v>183</v>
      </c>
      <c r="AU397" s="256" t="s">
        <v>84</v>
      </c>
      <c r="AV397" s="14" t="s">
        <v>84</v>
      </c>
      <c r="AW397" s="14" t="s">
        <v>37</v>
      </c>
      <c r="AX397" s="14" t="s">
        <v>82</v>
      </c>
      <c r="AY397" s="256" t="s">
        <v>170</v>
      </c>
    </row>
    <row r="398" s="2" customFormat="1" ht="16.5" customHeight="1">
      <c r="A398" s="41"/>
      <c r="B398" s="42"/>
      <c r="C398" s="285" t="s">
        <v>970</v>
      </c>
      <c r="D398" s="285" t="s">
        <v>461</v>
      </c>
      <c r="E398" s="286" t="s">
        <v>5899</v>
      </c>
      <c r="F398" s="287" t="s">
        <v>5900</v>
      </c>
      <c r="G398" s="288" t="s">
        <v>266</v>
      </c>
      <c r="H398" s="289">
        <v>1</v>
      </c>
      <c r="I398" s="290"/>
      <c r="J398" s="291">
        <f>ROUND(I398*H398,2)</f>
        <v>0</v>
      </c>
      <c r="K398" s="287" t="s">
        <v>176</v>
      </c>
      <c r="L398" s="292"/>
      <c r="M398" s="293" t="s">
        <v>19</v>
      </c>
      <c r="N398" s="294" t="s">
        <v>46</v>
      </c>
      <c r="O398" s="87"/>
      <c r="P398" s="225">
        <f>O398*H398</f>
        <v>0</v>
      </c>
      <c r="Q398" s="225">
        <v>1.0540000000000001</v>
      </c>
      <c r="R398" s="225">
        <f>Q398*H398</f>
        <v>1.0540000000000001</v>
      </c>
      <c r="S398" s="225">
        <v>0</v>
      </c>
      <c r="T398" s="226">
        <f>S398*H398</f>
        <v>0</v>
      </c>
      <c r="U398" s="41"/>
      <c r="V398" s="41"/>
      <c r="W398" s="41"/>
      <c r="X398" s="41"/>
      <c r="Y398" s="41"/>
      <c r="Z398" s="41"/>
      <c r="AA398" s="41"/>
      <c r="AB398" s="41"/>
      <c r="AC398" s="41"/>
      <c r="AD398" s="41"/>
      <c r="AE398" s="41"/>
      <c r="AR398" s="227" t="s">
        <v>234</v>
      </c>
      <c r="AT398" s="227" t="s">
        <v>461</v>
      </c>
      <c r="AU398" s="227" t="s">
        <v>84</v>
      </c>
      <c r="AY398" s="20" t="s">
        <v>170</v>
      </c>
      <c r="BE398" s="228">
        <f>IF(N398="základní",J398,0)</f>
        <v>0</v>
      </c>
      <c r="BF398" s="228">
        <f>IF(N398="snížená",J398,0)</f>
        <v>0</v>
      </c>
      <c r="BG398" s="228">
        <f>IF(N398="zákl. přenesená",J398,0)</f>
        <v>0</v>
      </c>
      <c r="BH398" s="228">
        <f>IF(N398="sníž. přenesená",J398,0)</f>
        <v>0</v>
      </c>
      <c r="BI398" s="228">
        <f>IF(N398="nulová",J398,0)</f>
        <v>0</v>
      </c>
      <c r="BJ398" s="20" t="s">
        <v>82</v>
      </c>
      <c r="BK398" s="228">
        <f>ROUND(I398*H398,2)</f>
        <v>0</v>
      </c>
      <c r="BL398" s="20" t="s">
        <v>177</v>
      </c>
      <c r="BM398" s="227" t="s">
        <v>6791</v>
      </c>
    </row>
    <row r="399" s="2" customFormat="1">
      <c r="A399" s="41"/>
      <c r="B399" s="42"/>
      <c r="C399" s="43"/>
      <c r="D399" s="229" t="s">
        <v>179</v>
      </c>
      <c r="E399" s="43"/>
      <c r="F399" s="230" t="s">
        <v>5900</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179</v>
      </c>
      <c r="AU399" s="20" t="s">
        <v>84</v>
      </c>
    </row>
    <row r="400" s="2" customFormat="1" ht="16.5" customHeight="1">
      <c r="A400" s="41"/>
      <c r="B400" s="42"/>
      <c r="C400" s="285" t="s">
        <v>976</v>
      </c>
      <c r="D400" s="285" t="s">
        <v>461</v>
      </c>
      <c r="E400" s="286" t="s">
        <v>5902</v>
      </c>
      <c r="F400" s="287" t="s">
        <v>5903</v>
      </c>
      <c r="G400" s="288" t="s">
        <v>266</v>
      </c>
      <c r="H400" s="289">
        <v>3</v>
      </c>
      <c r="I400" s="290"/>
      <c r="J400" s="291">
        <f>ROUND(I400*H400,2)</f>
        <v>0</v>
      </c>
      <c r="K400" s="287" t="s">
        <v>176</v>
      </c>
      <c r="L400" s="292"/>
      <c r="M400" s="293" t="s">
        <v>19</v>
      </c>
      <c r="N400" s="294" t="s">
        <v>46</v>
      </c>
      <c r="O400" s="87"/>
      <c r="P400" s="225">
        <f>O400*H400</f>
        <v>0</v>
      </c>
      <c r="Q400" s="225">
        <v>0.002</v>
      </c>
      <c r="R400" s="225">
        <f>Q400*H400</f>
        <v>0.0060000000000000001</v>
      </c>
      <c r="S400" s="225">
        <v>0</v>
      </c>
      <c r="T400" s="226">
        <f>S400*H400</f>
        <v>0</v>
      </c>
      <c r="U400" s="41"/>
      <c r="V400" s="41"/>
      <c r="W400" s="41"/>
      <c r="X400" s="41"/>
      <c r="Y400" s="41"/>
      <c r="Z400" s="41"/>
      <c r="AA400" s="41"/>
      <c r="AB400" s="41"/>
      <c r="AC400" s="41"/>
      <c r="AD400" s="41"/>
      <c r="AE400" s="41"/>
      <c r="AR400" s="227" t="s">
        <v>234</v>
      </c>
      <c r="AT400" s="227" t="s">
        <v>461</v>
      </c>
      <c r="AU400" s="227" t="s">
        <v>84</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177</v>
      </c>
      <c r="BM400" s="227" t="s">
        <v>6792</v>
      </c>
    </row>
    <row r="401" s="2" customFormat="1">
      <c r="A401" s="41"/>
      <c r="B401" s="42"/>
      <c r="C401" s="43"/>
      <c r="D401" s="229" t="s">
        <v>179</v>
      </c>
      <c r="E401" s="43"/>
      <c r="F401" s="230" t="s">
        <v>5903</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179</v>
      </c>
      <c r="AU401" s="20" t="s">
        <v>84</v>
      </c>
    </row>
    <row r="402" s="14" customFormat="1">
      <c r="A402" s="14"/>
      <c r="B402" s="246"/>
      <c r="C402" s="247"/>
      <c r="D402" s="229" t="s">
        <v>183</v>
      </c>
      <c r="E402" s="248" t="s">
        <v>19</v>
      </c>
      <c r="F402" s="249" t="s">
        <v>6793</v>
      </c>
      <c r="G402" s="247"/>
      <c r="H402" s="250">
        <v>3</v>
      </c>
      <c r="I402" s="251"/>
      <c r="J402" s="247"/>
      <c r="K402" s="247"/>
      <c r="L402" s="252"/>
      <c r="M402" s="253"/>
      <c r="N402" s="254"/>
      <c r="O402" s="254"/>
      <c r="P402" s="254"/>
      <c r="Q402" s="254"/>
      <c r="R402" s="254"/>
      <c r="S402" s="254"/>
      <c r="T402" s="255"/>
      <c r="U402" s="14"/>
      <c r="V402" s="14"/>
      <c r="W402" s="14"/>
      <c r="X402" s="14"/>
      <c r="Y402" s="14"/>
      <c r="Z402" s="14"/>
      <c r="AA402" s="14"/>
      <c r="AB402" s="14"/>
      <c r="AC402" s="14"/>
      <c r="AD402" s="14"/>
      <c r="AE402" s="14"/>
      <c r="AT402" s="256" t="s">
        <v>183</v>
      </c>
      <c r="AU402" s="256" t="s">
        <v>84</v>
      </c>
      <c r="AV402" s="14" t="s">
        <v>84</v>
      </c>
      <c r="AW402" s="14" t="s">
        <v>37</v>
      </c>
      <c r="AX402" s="14" t="s">
        <v>82</v>
      </c>
      <c r="AY402" s="256" t="s">
        <v>170</v>
      </c>
    </row>
    <row r="403" s="2" customFormat="1" ht="16.5" customHeight="1">
      <c r="A403" s="41"/>
      <c r="B403" s="42"/>
      <c r="C403" s="216" t="s">
        <v>984</v>
      </c>
      <c r="D403" s="216" t="s">
        <v>172</v>
      </c>
      <c r="E403" s="217" t="s">
        <v>6161</v>
      </c>
      <c r="F403" s="218" t="s">
        <v>6162</v>
      </c>
      <c r="G403" s="219" t="s">
        <v>266</v>
      </c>
      <c r="H403" s="220">
        <v>1</v>
      </c>
      <c r="I403" s="221"/>
      <c r="J403" s="222">
        <f>ROUND(I403*H403,2)</f>
        <v>0</v>
      </c>
      <c r="K403" s="218" t="s">
        <v>176</v>
      </c>
      <c r="L403" s="47"/>
      <c r="M403" s="223" t="s">
        <v>19</v>
      </c>
      <c r="N403" s="224" t="s">
        <v>46</v>
      </c>
      <c r="O403" s="87"/>
      <c r="P403" s="225">
        <f>O403*H403</f>
        <v>0</v>
      </c>
      <c r="Q403" s="225">
        <v>0.012030000000000001</v>
      </c>
      <c r="R403" s="225">
        <f>Q403*H403</f>
        <v>0.012030000000000001</v>
      </c>
      <c r="S403" s="225">
        <v>0</v>
      </c>
      <c r="T403" s="226">
        <f>S403*H403</f>
        <v>0</v>
      </c>
      <c r="U403" s="41"/>
      <c r="V403" s="41"/>
      <c r="W403" s="41"/>
      <c r="X403" s="41"/>
      <c r="Y403" s="41"/>
      <c r="Z403" s="41"/>
      <c r="AA403" s="41"/>
      <c r="AB403" s="41"/>
      <c r="AC403" s="41"/>
      <c r="AD403" s="41"/>
      <c r="AE403" s="41"/>
      <c r="AR403" s="227" t="s">
        <v>177</v>
      </c>
      <c r="AT403" s="227" t="s">
        <v>172</v>
      </c>
      <c r="AU403" s="227" t="s">
        <v>84</v>
      </c>
      <c r="AY403" s="20" t="s">
        <v>170</v>
      </c>
      <c r="BE403" s="228">
        <f>IF(N403="základní",J403,0)</f>
        <v>0</v>
      </c>
      <c r="BF403" s="228">
        <f>IF(N403="snížená",J403,0)</f>
        <v>0</v>
      </c>
      <c r="BG403" s="228">
        <f>IF(N403="zákl. přenesená",J403,0)</f>
        <v>0</v>
      </c>
      <c r="BH403" s="228">
        <f>IF(N403="sníž. přenesená",J403,0)</f>
        <v>0</v>
      </c>
      <c r="BI403" s="228">
        <f>IF(N403="nulová",J403,0)</f>
        <v>0</v>
      </c>
      <c r="BJ403" s="20" t="s">
        <v>82</v>
      </c>
      <c r="BK403" s="228">
        <f>ROUND(I403*H403,2)</f>
        <v>0</v>
      </c>
      <c r="BL403" s="20" t="s">
        <v>177</v>
      </c>
      <c r="BM403" s="227" t="s">
        <v>6794</v>
      </c>
    </row>
    <row r="404" s="2" customFormat="1">
      <c r="A404" s="41"/>
      <c r="B404" s="42"/>
      <c r="C404" s="43"/>
      <c r="D404" s="229" t="s">
        <v>179</v>
      </c>
      <c r="E404" s="43"/>
      <c r="F404" s="230" t="s">
        <v>6164</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179</v>
      </c>
      <c r="AU404" s="20" t="s">
        <v>84</v>
      </c>
    </row>
    <row r="405" s="2" customFormat="1">
      <c r="A405" s="41"/>
      <c r="B405" s="42"/>
      <c r="C405" s="43"/>
      <c r="D405" s="234" t="s">
        <v>181</v>
      </c>
      <c r="E405" s="43"/>
      <c r="F405" s="235" t="s">
        <v>6165</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181</v>
      </c>
      <c r="AU405" s="20" t="s">
        <v>84</v>
      </c>
    </row>
    <row r="406" s="14" customFormat="1">
      <c r="A406" s="14"/>
      <c r="B406" s="246"/>
      <c r="C406" s="247"/>
      <c r="D406" s="229" t="s">
        <v>183</v>
      </c>
      <c r="E406" s="248" t="s">
        <v>19</v>
      </c>
      <c r="F406" s="249" t="s">
        <v>5871</v>
      </c>
      <c r="G406" s="247"/>
      <c r="H406" s="250">
        <v>1</v>
      </c>
      <c r="I406" s="251"/>
      <c r="J406" s="247"/>
      <c r="K406" s="247"/>
      <c r="L406" s="252"/>
      <c r="M406" s="253"/>
      <c r="N406" s="254"/>
      <c r="O406" s="254"/>
      <c r="P406" s="254"/>
      <c r="Q406" s="254"/>
      <c r="R406" s="254"/>
      <c r="S406" s="254"/>
      <c r="T406" s="255"/>
      <c r="U406" s="14"/>
      <c r="V406" s="14"/>
      <c r="W406" s="14"/>
      <c r="X406" s="14"/>
      <c r="Y406" s="14"/>
      <c r="Z406" s="14"/>
      <c r="AA406" s="14"/>
      <c r="AB406" s="14"/>
      <c r="AC406" s="14"/>
      <c r="AD406" s="14"/>
      <c r="AE406" s="14"/>
      <c r="AT406" s="256" t="s">
        <v>183</v>
      </c>
      <c r="AU406" s="256" t="s">
        <v>84</v>
      </c>
      <c r="AV406" s="14" t="s">
        <v>84</v>
      </c>
      <c r="AW406" s="14" t="s">
        <v>37</v>
      </c>
      <c r="AX406" s="14" t="s">
        <v>82</v>
      </c>
      <c r="AY406" s="256" t="s">
        <v>170</v>
      </c>
    </row>
    <row r="407" s="2" customFormat="1" ht="16.5" customHeight="1">
      <c r="A407" s="41"/>
      <c r="B407" s="42"/>
      <c r="C407" s="285" t="s">
        <v>1004</v>
      </c>
      <c r="D407" s="285" t="s">
        <v>461</v>
      </c>
      <c r="E407" s="286" t="s">
        <v>6166</v>
      </c>
      <c r="F407" s="287" t="s">
        <v>6167</v>
      </c>
      <c r="G407" s="288" t="s">
        <v>266</v>
      </c>
      <c r="H407" s="289">
        <v>1</v>
      </c>
      <c r="I407" s="290"/>
      <c r="J407" s="291">
        <f>ROUND(I407*H407,2)</f>
        <v>0</v>
      </c>
      <c r="K407" s="287" t="s">
        <v>176</v>
      </c>
      <c r="L407" s="292"/>
      <c r="M407" s="293" t="s">
        <v>19</v>
      </c>
      <c r="N407" s="294" t="s">
        <v>46</v>
      </c>
      <c r="O407" s="87"/>
      <c r="P407" s="225">
        <f>O407*H407</f>
        <v>0</v>
      </c>
      <c r="Q407" s="225">
        <v>0.50800000000000001</v>
      </c>
      <c r="R407" s="225">
        <f>Q407*H407</f>
        <v>0.50800000000000001</v>
      </c>
      <c r="S407" s="225">
        <v>0</v>
      </c>
      <c r="T407" s="226">
        <f>S407*H407</f>
        <v>0</v>
      </c>
      <c r="U407" s="41"/>
      <c r="V407" s="41"/>
      <c r="W407" s="41"/>
      <c r="X407" s="41"/>
      <c r="Y407" s="41"/>
      <c r="Z407" s="41"/>
      <c r="AA407" s="41"/>
      <c r="AB407" s="41"/>
      <c r="AC407" s="41"/>
      <c r="AD407" s="41"/>
      <c r="AE407" s="41"/>
      <c r="AR407" s="227" t="s">
        <v>234</v>
      </c>
      <c r="AT407" s="227" t="s">
        <v>461</v>
      </c>
      <c r="AU407" s="227" t="s">
        <v>84</v>
      </c>
      <c r="AY407" s="20" t="s">
        <v>170</v>
      </c>
      <c r="BE407" s="228">
        <f>IF(N407="základní",J407,0)</f>
        <v>0</v>
      </c>
      <c r="BF407" s="228">
        <f>IF(N407="snížená",J407,0)</f>
        <v>0</v>
      </c>
      <c r="BG407" s="228">
        <f>IF(N407="zákl. přenesená",J407,0)</f>
        <v>0</v>
      </c>
      <c r="BH407" s="228">
        <f>IF(N407="sníž. přenesená",J407,0)</f>
        <v>0</v>
      </c>
      <c r="BI407" s="228">
        <f>IF(N407="nulová",J407,0)</f>
        <v>0</v>
      </c>
      <c r="BJ407" s="20" t="s">
        <v>82</v>
      </c>
      <c r="BK407" s="228">
        <f>ROUND(I407*H407,2)</f>
        <v>0</v>
      </c>
      <c r="BL407" s="20" t="s">
        <v>177</v>
      </c>
      <c r="BM407" s="227" t="s">
        <v>6795</v>
      </c>
    </row>
    <row r="408" s="2" customFormat="1">
      <c r="A408" s="41"/>
      <c r="B408" s="42"/>
      <c r="C408" s="43"/>
      <c r="D408" s="229" t="s">
        <v>179</v>
      </c>
      <c r="E408" s="43"/>
      <c r="F408" s="230" t="s">
        <v>6167</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179</v>
      </c>
      <c r="AU408" s="20" t="s">
        <v>84</v>
      </c>
    </row>
    <row r="409" s="2" customFormat="1" ht="16.5" customHeight="1">
      <c r="A409" s="41"/>
      <c r="B409" s="42"/>
      <c r="C409" s="216" t="s">
        <v>1016</v>
      </c>
      <c r="D409" s="216" t="s">
        <v>172</v>
      </c>
      <c r="E409" s="217" t="s">
        <v>5908</v>
      </c>
      <c r="F409" s="218" t="s">
        <v>5909</v>
      </c>
      <c r="G409" s="219" t="s">
        <v>266</v>
      </c>
      <c r="H409" s="220">
        <v>1</v>
      </c>
      <c r="I409" s="221"/>
      <c r="J409" s="222">
        <f>ROUND(I409*H409,2)</f>
        <v>0</v>
      </c>
      <c r="K409" s="218" t="s">
        <v>176</v>
      </c>
      <c r="L409" s="47"/>
      <c r="M409" s="223" t="s">
        <v>19</v>
      </c>
      <c r="N409" s="224" t="s">
        <v>46</v>
      </c>
      <c r="O409" s="87"/>
      <c r="P409" s="225">
        <f>O409*H409</f>
        <v>0</v>
      </c>
      <c r="Q409" s="225">
        <v>0.01218</v>
      </c>
      <c r="R409" s="225">
        <f>Q409*H409</f>
        <v>0.01218</v>
      </c>
      <c r="S409" s="225">
        <v>0</v>
      </c>
      <c r="T409" s="226">
        <f>S409*H409</f>
        <v>0</v>
      </c>
      <c r="U409" s="41"/>
      <c r="V409" s="41"/>
      <c r="W409" s="41"/>
      <c r="X409" s="41"/>
      <c r="Y409" s="41"/>
      <c r="Z409" s="41"/>
      <c r="AA409" s="41"/>
      <c r="AB409" s="41"/>
      <c r="AC409" s="41"/>
      <c r="AD409" s="41"/>
      <c r="AE409" s="41"/>
      <c r="AR409" s="227" t="s">
        <v>177</v>
      </c>
      <c r="AT409" s="227" t="s">
        <v>172</v>
      </c>
      <c r="AU409" s="227" t="s">
        <v>84</v>
      </c>
      <c r="AY409" s="20" t="s">
        <v>170</v>
      </c>
      <c r="BE409" s="228">
        <f>IF(N409="základní",J409,0)</f>
        <v>0</v>
      </c>
      <c r="BF409" s="228">
        <f>IF(N409="snížená",J409,0)</f>
        <v>0</v>
      </c>
      <c r="BG409" s="228">
        <f>IF(N409="zákl. přenesená",J409,0)</f>
        <v>0</v>
      </c>
      <c r="BH409" s="228">
        <f>IF(N409="sníž. přenesená",J409,0)</f>
        <v>0</v>
      </c>
      <c r="BI409" s="228">
        <f>IF(N409="nulová",J409,0)</f>
        <v>0</v>
      </c>
      <c r="BJ409" s="20" t="s">
        <v>82</v>
      </c>
      <c r="BK409" s="228">
        <f>ROUND(I409*H409,2)</f>
        <v>0</v>
      </c>
      <c r="BL409" s="20" t="s">
        <v>177</v>
      </c>
      <c r="BM409" s="227" t="s">
        <v>6796</v>
      </c>
    </row>
    <row r="410" s="2" customFormat="1">
      <c r="A410" s="41"/>
      <c r="B410" s="42"/>
      <c r="C410" s="43"/>
      <c r="D410" s="229" t="s">
        <v>179</v>
      </c>
      <c r="E410" s="43"/>
      <c r="F410" s="230" t="s">
        <v>5911</v>
      </c>
      <c r="G410" s="43"/>
      <c r="H410" s="43"/>
      <c r="I410" s="231"/>
      <c r="J410" s="43"/>
      <c r="K410" s="43"/>
      <c r="L410" s="47"/>
      <c r="M410" s="232"/>
      <c r="N410" s="233"/>
      <c r="O410" s="87"/>
      <c r="P410" s="87"/>
      <c r="Q410" s="87"/>
      <c r="R410" s="87"/>
      <c r="S410" s="87"/>
      <c r="T410" s="88"/>
      <c r="U410" s="41"/>
      <c r="V410" s="41"/>
      <c r="W410" s="41"/>
      <c r="X410" s="41"/>
      <c r="Y410" s="41"/>
      <c r="Z410" s="41"/>
      <c r="AA410" s="41"/>
      <c r="AB410" s="41"/>
      <c r="AC410" s="41"/>
      <c r="AD410" s="41"/>
      <c r="AE410" s="41"/>
      <c r="AT410" s="20" t="s">
        <v>179</v>
      </c>
      <c r="AU410" s="20" t="s">
        <v>84</v>
      </c>
    </row>
    <row r="411" s="2" customFormat="1">
      <c r="A411" s="41"/>
      <c r="B411" s="42"/>
      <c r="C411" s="43"/>
      <c r="D411" s="234" t="s">
        <v>181</v>
      </c>
      <c r="E411" s="43"/>
      <c r="F411" s="235" t="s">
        <v>5912</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181</v>
      </c>
      <c r="AU411" s="20" t="s">
        <v>84</v>
      </c>
    </row>
    <row r="412" s="14" customFormat="1">
      <c r="A412" s="14"/>
      <c r="B412" s="246"/>
      <c r="C412" s="247"/>
      <c r="D412" s="229" t="s">
        <v>183</v>
      </c>
      <c r="E412" s="248" t="s">
        <v>19</v>
      </c>
      <c r="F412" s="249" t="s">
        <v>5871</v>
      </c>
      <c r="G412" s="247"/>
      <c r="H412" s="250">
        <v>1</v>
      </c>
      <c r="I412" s="251"/>
      <c r="J412" s="247"/>
      <c r="K412" s="247"/>
      <c r="L412" s="252"/>
      <c r="M412" s="253"/>
      <c r="N412" s="254"/>
      <c r="O412" s="254"/>
      <c r="P412" s="254"/>
      <c r="Q412" s="254"/>
      <c r="R412" s="254"/>
      <c r="S412" s="254"/>
      <c r="T412" s="255"/>
      <c r="U412" s="14"/>
      <c r="V412" s="14"/>
      <c r="W412" s="14"/>
      <c r="X412" s="14"/>
      <c r="Y412" s="14"/>
      <c r="Z412" s="14"/>
      <c r="AA412" s="14"/>
      <c r="AB412" s="14"/>
      <c r="AC412" s="14"/>
      <c r="AD412" s="14"/>
      <c r="AE412" s="14"/>
      <c r="AT412" s="256" t="s">
        <v>183</v>
      </c>
      <c r="AU412" s="256" t="s">
        <v>84</v>
      </c>
      <c r="AV412" s="14" t="s">
        <v>84</v>
      </c>
      <c r="AW412" s="14" t="s">
        <v>37</v>
      </c>
      <c r="AX412" s="14" t="s">
        <v>82</v>
      </c>
      <c r="AY412" s="256" t="s">
        <v>170</v>
      </c>
    </row>
    <row r="413" s="2" customFormat="1" ht="16.5" customHeight="1">
      <c r="A413" s="41"/>
      <c r="B413" s="42"/>
      <c r="C413" s="285" t="s">
        <v>1029</v>
      </c>
      <c r="D413" s="285" t="s">
        <v>461</v>
      </c>
      <c r="E413" s="286" t="s">
        <v>6170</v>
      </c>
      <c r="F413" s="287" t="s">
        <v>6171</v>
      </c>
      <c r="G413" s="288" t="s">
        <v>266</v>
      </c>
      <c r="H413" s="289">
        <v>1</v>
      </c>
      <c r="I413" s="290"/>
      <c r="J413" s="291">
        <f>ROUND(I413*H413,2)</f>
        <v>0</v>
      </c>
      <c r="K413" s="287" t="s">
        <v>176</v>
      </c>
      <c r="L413" s="292"/>
      <c r="M413" s="293" t="s">
        <v>19</v>
      </c>
      <c r="N413" s="294" t="s">
        <v>46</v>
      </c>
      <c r="O413" s="87"/>
      <c r="P413" s="225">
        <f>O413*H413</f>
        <v>0</v>
      </c>
      <c r="Q413" s="225">
        <v>0.5</v>
      </c>
      <c r="R413" s="225">
        <f>Q413*H413</f>
        <v>0.5</v>
      </c>
      <c r="S413" s="225">
        <v>0</v>
      </c>
      <c r="T413" s="226">
        <f>S413*H413</f>
        <v>0</v>
      </c>
      <c r="U413" s="41"/>
      <c r="V413" s="41"/>
      <c r="W413" s="41"/>
      <c r="X413" s="41"/>
      <c r="Y413" s="41"/>
      <c r="Z413" s="41"/>
      <c r="AA413" s="41"/>
      <c r="AB413" s="41"/>
      <c r="AC413" s="41"/>
      <c r="AD413" s="41"/>
      <c r="AE413" s="41"/>
      <c r="AR413" s="227" t="s">
        <v>234</v>
      </c>
      <c r="AT413" s="227" t="s">
        <v>461</v>
      </c>
      <c r="AU413" s="227" t="s">
        <v>84</v>
      </c>
      <c r="AY413" s="20" t="s">
        <v>170</v>
      </c>
      <c r="BE413" s="228">
        <f>IF(N413="základní",J413,0)</f>
        <v>0</v>
      </c>
      <c r="BF413" s="228">
        <f>IF(N413="snížená",J413,0)</f>
        <v>0</v>
      </c>
      <c r="BG413" s="228">
        <f>IF(N413="zákl. přenesená",J413,0)</f>
        <v>0</v>
      </c>
      <c r="BH413" s="228">
        <f>IF(N413="sníž. přenesená",J413,0)</f>
        <v>0</v>
      </c>
      <c r="BI413" s="228">
        <f>IF(N413="nulová",J413,0)</f>
        <v>0</v>
      </c>
      <c r="BJ413" s="20" t="s">
        <v>82</v>
      </c>
      <c r="BK413" s="228">
        <f>ROUND(I413*H413,2)</f>
        <v>0</v>
      </c>
      <c r="BL413" s="20" t="s">
        <v>177</v>
      </c>
      <c r="BM413" s="227" t="s">
        <v>6797</v>
      </c>
    </row>
    <row r="414" s="2" customFormat="1">
      <c r="A414" s="41"/>
      <c r="B414" s="42"/>
      <c r="C414" s="43"/>
      <c r="D414" s="229" t="s">
        <v>179</v>
      </c>
      <c r="E414" s="43"/>
      <c r="F414" s="230" t="s">
        <v>6171</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179</v>
      </c>
      <c r="AU414" s="20" t="s">
        <v>84</v>
      </c>
    </row>
    <row r="415" s="2" customFormat="1" ht="16.5" customHeight="1">
      <c r="A415" s="41"/>
      <c r="B415" s="42"/>
      <c r="C415" s="216" t="s">
        <v>1035</v>
      </c>
      <c r="D415" s="216" t="s">
        <v>172</v>
      </c>
      <c r="E415" s="217" t="s">
        <v>6173</v>
      </c>
      <c r="F415" s="218" t="s">
        <v>6174</v>
      </c>
      <c r="G415" s="219" t="s">
        <v>266</v>
      </c>
      <c r="H415" s="220">
        <v>1</v>
      </c>
      <c r="I415" s="221"/>
      <c r="J415" s="222">
        <f>ROUND(I415*H415,2)</f>
        <v>0</v>
      </c>
      <c r="K415" s="218" t="s">
        <v>176</v>
      </c>
      <c r="L415" s="47"/>
      <c r="M415" s="223" t="s">
        <v>19</v>
      </c>
      <c r="N415" s="224" t="s">
        <v>46</v>
      </c>
      <c r="O415" s="87"/>
      <c r="P415" s="225">
        <f>O415*H415</f>
        <v>0</v>
      </c>
      <c r="Q415" s="225">
        <v>0.028539999999999999</v>
      </c>
      <c r="R415" s="225">
        <f>Q415*H415</f>
        <v>0.028539999999999999</v>
      </c>
      <c r="S415" s="225">
        <v>0</v>
      </c>
      <c r="T415" s="226">
        <f>S415*H415</f>
        <v>0</v>
      </c>
      <c r="U415" s="41"/>
      <c r="V415" s="41"/>
      <c r="W415" s="41"/>
      <c r="X415" s="41"/>
      <c r="Y415" s="41"/>
      <c r="Z415" s="41"/>
      <c r="AA415" s="41"/>
      <c r="AB415" s="41"/>
      <c r="AC415" s="41"/>
      <c r="AD415" s="41"/>
      <c r="AE415" s="41"/>
      <c r="AR415" s="227" t="s">
        <v>177</v>
      </c>
      <c r="AT415" s="227" t="s">
        <v>172</v>
      </c>
      <c r="AU415" s="227" t="s">
        <v>84</v>
      </c>
      <c r="AY415" s="20" t="s">
        <v>170</v>
      </c>
      <c r="BE415" s="228">
        <f>IF(N415="základní",J415,0)</f>
        <v>0</v>
      </c>
      <c r="BF415" s="228">
        <f>IF(N415="snížená",J415,0)</f>
        <v>0</v>
      </c>
      <c r="BG415" s="228">
        <f>IF(N415="zákl. přenesená",J415,0)</f>
        <v>0</v>
      </c>
      <c r="BH415" s="228">
        <f>IF(N415="sníž. přenesená",J415,0)</f>
        <v>0</v>
      </c>
      <c r="BI415" s="228">
        <f>IF(N415="nulová",J415,0)</f>
        <v>0</v>
      </c>
      <c r="BJ415" s="20" t="s">
        <v>82</v>
      </c>
      <c r="BK415" s="228">
        <f>ROUND(I415*H415,2)</f>
        <v>0</v>
      </c>
      <c r="BL415" s="20" t="s">
        <v>177</v>
      </c>
      <c r="BM415" s="227" t="s">
        <v>6798</v>
      </c>
    </row>
    <row r="416" s="2" customFormat="1">
      <c r="A416" s="41"/>
      <c r="B416" s="42"/>
      <c r="C416" s="43"/>
      <c r="D416" s="229" t="s">
        <v>179</v>
      </c>
      <c r="E416" s="43"/>
      <c r="F416" s="230" t="s">
        <v>6174</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179</v>
      </c>
      <c r="AU416" s="20" t="s">
        <v>84</v>
      </c>
    </row>
    <row r="417" s="2" customFormat="1">
      <c r="A417" s="41"/>
      <c r="B417" s="42"/>
      <c r="C417" s="43"/>
      <c r="D417" s="234" t="s">
        <v>181</v>
      </c>
      <c r="E417" s="43"/>
      <c r="F417" s="235" t="s">
        <v>6176</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181</v>
      </c>
      <c r="AU417" s="20" t="s">
        <v>84</v>
      </c>
    </row>
    <row r="418" s="14" customFormat="1">
      <c r="A418" s="14"/>
      <c r="B418" s="246"/>
      <c r="C418" s="247"/>
      <c r="D418" s="229" t="s">
        <v>183</v>
      </c>
      <c r="E418" s="248" t="s">
        <v>19</v>
      </c>
      <c r="F418" s="249" t="s">
        <v>5871</v>
      </c>
      <c r="G418" s="247"/>
      <c r="H418" s="250">
        <v>1</v>
      </c>
      <c r="I418" s="251"/>
      <c r="J418" s="247"/>
      <c r="K418" s="247"/>
      <c r="L418" s="252"/>
      <c r="M418" s="253"/>
      <c r="N418" s="254"/>
      <c r="O418" s="254"/>
      <c r="P418" s="254"/>
      <c r="Q418" s="254"/>
      <c r="R418" s="254"/>
      <c r="S418" s="254"/>
      <c r="T418" s="255"/>
      <c r="U418" s="14"/>
      <c r="V418" s="14"/>
      <c r="W418" s="14"/>
      <c r="X418" s="14"/>
      <c r="Y418" s="14"/>
      <c r="Z418" s="14"/>
      <c r="AA418" s="14"/>
      <c r="AB418" s="14"/>
      <c r="AC418" s="14"/>
      <c r="AD418" s="14"/>
      <c r="AE418" s="14"/>
      <c r="AT418" s="256" t="s">
        <v>183</v>
      </c>
      <c r="AU418" s="256" t="s">
        <v>84</v>
      </c>
      <c r="AV418" s="14" t="s">
        <v>84</v>
      </c>
      <c r="AW418" s="14" t="s">
        <v>37</v>
      </c>
      <c r="AX418" s="14" t="s">
        <v>82</v>
      </c>
      <c r="AY418" s="256" t="s">
        <v>170</v>
      </c>
    </row>
    <row r="419" s="2" customFormat="1" ht="16.5" customHeight="1">
      <c r="A419" s="41"/>
      <c r="B419" s="42"/>
      <c r="C419" s="285" t="s">
        <v>1041</v>
      </c>
      <c r="D419" s="285" t="s">
        <v>461</v>
      </c>
      <c r="E419" s="286" t="s">
        <v>6177</v>
      </c>
      <c r="F419" s="287" t="s">
        <v>6178</v>
      </c>
      <c r="G419" s="288" t="s">
        <v>266</v>
      </c>
      <c r="H419" s="289">
        <v>1</v>
      </c>
      <c r="I419" s="290"/>
      <c r="J419" s="291">
        <f>ROUND(I419*H419,2)</f>
        <v>0</v>
      </c>
      <c r="K419" s="287" t="s">
        <v>176</v>
      </c>
      <c r="L419" s="292"/>
      <c r="M419" s="293" t="s">
        <v>19</v>
      </c>
      <c r="N419" s="294" t="s">
        <v>46</v>
      </c>
      <c r="O419" s="87"/>
      <c r="P419" s="225">
        <f>O419*H419</f>
        <v>0</v>
      </c>
      <c r="Q419" s="225">
        <v>1.817</v>
      </c>
      <c r="R419" s="225">
        <f>Q419*H419</f>
        <v>1.817</v>
      </c>
      <c r="S419" s="225">
        <v>0</v>
      </c>
      <c r="T419" s="226">
        <f>S419*H419</f>
        <v>0</v>
      </c>
      <c r="U419" s="41"/>
      <c r="V419" s="41"/>
      <c r="W419" s="41"/>
      <c r="X419" s="41"/>
      <c r="Y419" s="41"/>
      <c r="Z419" s="41"/>
      <c r="AA419" s="41"/>
      <c r="AB419" s="41"/>
      <c r="AC419" s="41"/>
      <c r="AD419" s="41"/>
      <c r="AE419" s="41"/>
      <c r="AR419" s="227" t="s">
        <v>234</v>
      </c>
      <c r="AT419" s="227" t="s">
        <v>461</v>
      </c>
      <c r="AU419" s="227" t="s">
        <v>84</v>
      </c>
      <c r="AY419" s="20" t="s">
        <v>170</v>
      </c>
      <c r="BE419" s="228">
        <f>IF(N419="základní",J419,0)</f>
        <v>0</v>
      </c>
      <c r="BF419" s="228">
        <f>IF(N419="snížená",J419,0)</f>
        <v>0</v>
      </c>
      <c r="BG419" s="228">
        <f>IF(N419="zákl. přenesená",J419,0)</f>
        <v>0</v>
      </c>
      <c r="BH419" s="228">
        <f>IF(N419="sníž. přenesená",J419,0)</f>
        <v>0</v>
      </c>
      <c r="BI419" s="228">
        <f>IF(N419="nulová",J419,0)</f>
        <v>0</v>
      </c>
      <c r="BJ419" s="20" t="s">
        <v>82</v>
      </c>
      <c r="BK419" s="228">
        <f>ROUND(I419*H419,2)</f>
        <v>0</v>
      </c>
      <c r="BL419" s="20" t="s">
        <v>177</v>
      </c>
      <c r="BM419" s="227" t="s">
        <v>6799</v>
      </c>
    </row>
    <row r="420" s="2" customFormat="1">
      <c r="A420" s="41"/>
      <c r="B420" s="42"/>
      <c r="C420" s="43"/>
      <c r="D420" s="229" t="s">
        <v>179</v>
      </c>
      <c r="E420" s="43"/>
      <c r="F420" s="230" t="s">
        <v>6178</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179</v>
      </c>
      <c r="AU420" s="20" t="s">
        <v>84</v>
      </c>
    </row>
    <row r="421" s="2" customFormat="1" ht="21.75" customHeight="1">
      <c r="A421" s="41"/>
      <c r="B421" s="42"/>
      <c r="C421" s="216" t="s">
        <v>1055</v>
      </c>
      <c r="D421" s="216" t="s">
        <v>172</v>
      </c>
      <c r="E421" s="217" t="s">
        <v>5916</v>
      </c>
      <c r="F421" s="218" t="s">
        <v>5917</v>
      </c>
      <c r="G421" s="219" t="s">
        <v>266</v>
      </c>
      <c r="H421" s="220">
        <v>1</v>
      </c>
      <c r="I421" s="221"/>
      <c r="J421" s="222">
        <f>ROUND(I421*H421,2)</f>
        <v>0</v>
      </c>
      <c r="K421" s="218" t="s">
        <v>176</v>
      </c>
      <c r="L421" s="47"/>
      <c r="M421" s="223" t="s">
        <v>19</v>
      </c>
      <c r="N421" s="224" t="s">
        <v>46</v>
      </c>
      <c r="O421" s="87"/>
      <c r="P421" s="225">
        <f>O421*H421</f>
        <v>0</v>
      </c>
      <c r="Q421" s="225">
        <v>0.089999999999999997</v>
      </c>
      <c r="R421" s="225">
        <f>Q421*H421</f>
        <v>0.089999999999999997</v>
      </c>
      <c r="S421" s="225">
        <v>0</v>
      </c>
      <c r="T421" s="226">
        <f>S421*H421</f>
        <v>0</v>
      </c>
      <c r="U421" s="41"/>
      <c r="V421" s="41"/>
      <c r="W421" s="41"/>
      <c r="X421" s="41"/>
      <c r="Y421" s="41"/>
      <c r="Z421" s="41"/>
      <c r="AA421" s="41"/>
      <c r="AB421" s="41"/>
      <c r="AC421" s="41"/>
      <c r="AD421" s="41"/>
      <c r="AE421" s="41"/>
      <c r="AR421" s="227" t="s">
        <v>177</v>
      </c>
      <c r="AT421" s="227" t="s">
        <v>172</v>
      </c>
      <c r="AU421" s="227" t="s">
        <v>84</v>
      </c>
      <c r="AY421" s="20" t="s">
        <v>170</v>
      </c>
      <c r="BE421" s="228">
        <f>IF(N421="základní",J421,0)</f>
        <v>0</v>
      </c>
      <c r="BF421" s="228">
        <f>IF(N421="snížená",J421,0)</f>
        <v>0</v>
      </c>
      <c r="BG421" s="228">
        <f>IF(N421="zákl. přenesená",J421,0)</f>
        <v>0</v>
      </c>
      <c r="BH421" s="228">
        <f>IF(N421="sníž. přenesená",J421,0)</f>
        <v>0</v>
      </c>
      <c r="BI421" s="228">
        <f>IF(N421="nulová",J421,0)</f>
        <v>0</v>
      </c>
      <c r="BJ421" s="20" t="s">
        <v>82</v>
      </c>
      <c r="BK421" s="228">
        <f>ROUND(I421*H421,2)</f>
        <v>0</v>
      </c>
      <c r="BL421" s="20" t="s">
        <v>177</v>
      </c>
      <c r="BM421" s="227" t="s">
        <v>6800</v>
      </c>
    </row>
    <row r="422" s="2" customFormat="1">
      <c r="A422" s="41"/>
      <c r="B422" s="42"/>
      <c r="C422" s="43"/>
      <c r="D422" s="229" t="s">
        <v>179</v>
      </c>
      <c r="E422" s="43"/>
      <c r="F422" s="230" t="s">
        <v>5919</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179</v>
      </c>
      <c r="AU422" s="20" t="s">
        <v>84</v>
      </c>
    </row>
    <row r="423" s="2" customFormat="1">
      <c r="A423" s="41"/>
      <c r="B423" s="42"/>
      <c r="C423" s="43"/>
      <c r="D423" s="234" t="s">
        <v>181</v>
      </c>
      <c r="E423" s="43"/>
      <c r="F423" s="235" t="s">
        <v>5920</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181</v>
      </c>
      <c r="AU423" s="20" t="s">
        <v>84</v>
      </c>
    </row>
    <row r="424" s="2" customFormat="1" ht="16.5" customHeight="1">
      <c r="A424" s="41"/>
      <c r="B424" s="42"/>
      <c r="C424" s="285" t="s">
        <v>1063</v>
      </c>
      <c r="D424" s="285" t="s">
        <v>461</v>
      </c>
      <c r="E424" s="286" t="s">
        <v>5921</v>
      </c>
      <c r="F424" s="287" t="s">
        <v>5922</v>
      </c>
      <c r="G424" s="288" t="s">
        <v>266</v>
      </c>
      <c r="H424" s="289">
        <v>1</v>
      </c>
      <c r="I424" s="290"/>
      <c r="J424" s="291">
        <f>ROUND(I424*H424,2)</f>
        <v>0</v>
      </c>
      <c r="K424" s="287" t="s">
        <v>176</v>
      </c>
      <c r="L424" s="292"/>
      <c r="M424" s="293" t="s">
        <v>19</v>
      </c>
      <c r="N424" s="294" t="s">
        <v>46</v>
      </c>
      <c r="O424" s="87"/>
      <c r="P424" s="225">
        <f>O424*H424</f>
        <v>0</v>
      </c>
      <c r="Q424" s="225">
        <v>0.19600000000000001</v>
      </c>
      <c r="R424" s="225">
        <f>Q424*H424</f>
        <v>0.19600000000000001</v>
      </c>
      <c r="S424" s="225">
        <v>0</v>
      </c>
      <c r="T424" s="226">
        <f>S424*H424</f>
        <v>0</v>
      </c>
      <c r="U424" s="41"/>
      <c r="V424" s="41"/>
      <c r="W424" s="41"/>
      <c r="X424" s="41"/>
      <c r="Y424" s="41"/>
      <c r="Z424" s="41"/>
      <c r="AA424" s="41"/>
      <c r="AB424" s="41"/>
      <c r="AC424" s="41"/>
      <c r="AD424" s="41"/>
      <c r="AE424" s="41"/>
      <c r="AR424" s="227" t="s">
        <v>234</v>
      </c>
      <c r="AT424" s="227" t="s">
        <v>461</v>
      </c>
      <c r="AU424" s="227" t="s">
        <v>84</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177</v>
      </c>
      <c r="BM424" s="227" t="s">
        <v>6801</v>
      </c>
    </row>
    <row r="425" s="2" customFormat="1">
      <c r="A425" s="41"/>
      <c r="B425" s="42"/>
      <c r="C425" s="43"/>
      <c r="D425" s="229" t="s">
        <v>179</v>
      </c>
      <c r="E425" s="43"/>
      <c r="F425" s="230" t="s">
        <v>5922</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179</v>
      </c>
      <c r="AU425" s="20" t="s">
        <v>84</v>
      </c>
    </row>
    <row r="426" s="14" customFormat="1">
      <c r="A426" s="14"/>
      <c r="B426" s="246"/>
      <c r="C426" s="247"/>
      <c r="D426" s="229" t="s">
        <v>183</v>
      </c>
      <c r="E426" s="248" t="s">
        <v>19</v>
      </c>
      <c r="F426" s="249" t="s">
        <v>5871</v>
      </c>
      <c r="G426" s="247"/>
      <c r="H426" s="250">
        <v>1</v>
      </c>
      <c r="I426" s="251"/>
      <c r="J426" s="247"/>
      <c r="K426" s="247"/>
      <c r="L426" s="252"/>
      <c r="M426" s="253"/>
      <c r="N426" s="254"/>
      <c r="O426" s="254"/>
      <c r="P426" s="254"/>
      <c r="Q426" s="254"/>
      <c r="R426" s="254"/>
      <c r="S426" s="254"/>
      <c r="T426" s="255"/>
      <c r="U426" s="14"/>
      <c r="V426" s="14"/>
      <c r="W426" s="14"/>
      <c r="X426" s="14"/>
      <c r="Y426" s="14"/>
      <c r="Z426" s="14"/>
      <c r="AA426" s="14"/>
      <c r="AB426" s="14"/>
      <c r="AC426" s="14"/>
      <c r="AD426" s="14"/>
      <c r="AE426" s="14"/>
      <c r="AT426" s="256" t="s">
        <v>183</v>
      </c>
      <c r="AU426" s="256" t="s">
        <v>84</v>
      </c>
      <c r="AV426" s="14" t="s">
        <v>84</v>
      </c>
      <c r="AW426" s="14" t="s">
        <v>37</v>
      </c>
      <c r="AX426" s="14" t="s">
        <v>82</v>
      </c>
      <c r="AY426" s="256" t="s">
        <v>170</v>
      </c>
    </row>
    <row r="427" s="2" customFormat="1" ht="16.5" customHeight="1">
      <c r="A427" s="41"/>
      <c r="B427" s="42"/>
      <c r="C427" s="216" t="s">
        <v>1070</v>
      </c>
      <c r="D427" s="216" t="s">
        <v>172</v>
      </c>
      <c r="E427" s="217" t="s">
        <v>5931</v>
      </c>
      <c r="F427" s="218" t="s">
        <v>5932</v>
      </c>
      <c r="G427" s="219" t="s">
        <v>201</v>
      </c>
      <c r="H427" s="220">
        <v>41</v>
      </c>
      <c r="I427" s="221"/>
      <c r="J427" s="222">
        <f>ROUND(I427*H427,2)</f>
        <v>0</v>
      </c>
      <c r="K427" s="218" t="s">
        <v>176</v>
      </c>
      <c r="L427" s="47"/>
      <c r="M427" s="223" t="s">
        <v>19</v>
      </c>
      <c r="N427" s="224" t="s">
        <v>46</v>
      </c>
      <c r="O427" s="87"/>
      <c r="P427" s="225">
        <f>O427*H427</f>
        <v>0</v>
      </c>
      <c r="Q427" s="225">
        <v>6.0000000000000002E-05</v>
      </c>
      <c r="R427" s="225">
        <f>Q427*H427</f>
        <v>0.0024599999999999999</v>
      </c>
      <c r="S427" s="225">
        <v>0</v>
      </c>
      <c r="T427" s="226">
        <f>S427*H427</f>
        <v>0</v>
      </c>
      <c r="U427" s="41"/>
      <c r="V427" s="41"/>
      <c r="W427" s="41"/>
      <c r="X427" s="41"/>
      <c r="Y427" s="41"/>
      <c r="Z427" s="41"/>
      <c r="AA427" s="41"/>
      <c r="AB427" s="41"/>
      <c r="AC427" s="41"/>
      <c r="AD427" s="41"/>
      <c r="AE427" s="41"/>
      <c r="AR427" s="227" t="s">
        <v>177</v>
      </c>
      <c r="AT427" s="227" t="s">
        <v>172</v>
      </c>
      <c r="AU427" s="227" t="s">
        <v>84</v>
      </c>
      <c r="AY427" s="20" t="s">
        <v>170</v>
      </c>
      <c r="BE427" s="228">
        <f>IF(N427="základní",J427,0)</f>
        <v>0</v>
      </c>
      <c r="BF427" s="228">
        <f>IF(N427="snížená",J427,0)</f>
        <v>0</v>
      </c>
      <c r="BG427" s="228">
        <f>IF(N427="zákl. přenesená",J427,0)</f>
        <v>0</v>
      </c>
      <c r="BH427" s="228">
        <f>IF(N427="sníž. přenesená",J427,0)</f>
        <v>0</v>
      </c>
      <c r="BI427" s="228">
        <f>IF(N427="nulová",J427,0)</f>
        <v>0</v>
      </c>
      <c r="BJ427" s="20" t="s">
        <v>82</v>
      </c>
      <c r="BK427" s="228">
        <f>ROUND(I427*H427,2)</f>
        <v>0</v>
      </c>
      <c r="BL427" s="20" t="s">
        <v>177</v>
      </c>
      <c r="BM427" s="227" t="s">
        <v>6802</v>
      </c>
    </row>
    <row r="428" s="2" customFormat="1">
      <c r="A428" s="41"/>
      <c r="B428" s="42"/>
      <c r="C428" s="43"/>
      <c r="D428" s="229" t="s">
        <v>179</v>
      </c>
      <c r="E428" s="43"/>
      <c r="F428" s="230" t="s">
        <v>5934</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179</v>
      </c>
      <c r="AU428" s="20" t="s">
        <v>84</v>
      </c>
    </row>
    <row r="429" s="2" customFormat="1">
      <c r="A429" s="41"/>
      <c r="B429" s="42"/>
      <c r="C429" s="43"/>
      <c r="D429" s="234" t="s">
        <v>181</v>
      </c>
      <c r="E429" s="43"/>
      <c r="F429" s="235" t="s">
        <v>5935</v>
      </c>
      <c r="G429" s="43"/>
      <c r="H429" s="43"/>
      <c r="I429" s="231"/>
      <c r="J429" s="43"/>
      <c r="K429" s="43"/>
      <c r="L429" s="47"/>
      <c r="M429" s="232"/>
      <c r="N429" s="233"/>
      <c r="O429" s="87"/>
      <c r="P429" s="87"/>
      <c r="Q429" s="87"/>
      <c r="R429" s="87"/>
      <c r="S429" s="87"/>
      <c r="T429" s="88"/>
      <c r="U429" s="41"/>
      <c r="V429" s="41"/>
      <c r="W429" s="41"/>
      <c r="X429" s="41"/>
      <c r="Y429" s="41"/>
      <c r="Z429" s="41"/>
      <c r="AA429" s="41"/>
      <c r="AB429" s="41"/>
      <c r="AC429" s="41"/>
      <c r="AD429" s="41"/>
      <c r="AE429" s="41"/>
      <c r="AT429" s="20" t="s">
        <v>181</v>
      </c>
      <c r="AU429" s="20" t="s">
        <v>84</v>
      </c>
    </row>
    <row r="430" s="14" customFormat="1">
      <c r="A430" s="14"/>
      <c r="B430" s="246"/>
      <c r="C430" s="247"/>
      <c r="D430" s="229" t="s">
        <v>183</v>
      </c>
      <c r="E430" s="248" t="s">
        <v>19</v>
      </c>
      <c r="F430" s="249" t="s">
        <v>5936</v>
      </c>
      <c r="G430" s="247"/>
      <c r="H430" s="250">
        <v>8.9000000000000004</v>
      </c>
      <c r="I430" s="251"/>
      <c r="J430" s="247"/>
      <c r="K430" s="247"/>
      <c r="L430" s="252"/>
      <c r="M430" s="253"/>
      <c r="N430" s="254"/>
      <c r="O430" s="254"/>
      <c r="P430" s="254"/>
      <c r="Q430" s="254"/>
      <c r="R430" s="254"/>
      <c r="S430" s="254"/>
      <c r="T430" s="255"/>
      <c r="U430" s="14"/>
      <c r="V430" s="14"/>
      <c r="W430" s="14"/>
      <c r="X430" s="14"/>
      <c r="Y430" s="14"/>
      <c r="Z430" s="14"/>
      <c r="AA430" s="14"/>
      <c r="AB430" s="14"/>
      <c r="AC430" s="14"/>
      <c r="AD430" s="14"/>
      <c r="AE430" s="14"/>
      <c r="AT430" s="256" t="s">
        <v>183</v>
      </c>
      <c r="AU430" s="256" t="s">
        <v>84</v>
      </c>
      <c r="AV430" s="14" t="s">
        <v>84</v>
      </c>
      <c r="AW430" s="14" t="s">
        <v>37</v>
      </c>
      <c r="AX430" s="14" t="s">
        <v>75</v>
      </c>
      <c r="AY430" s="256" t="s">
        <v>170</v>
      </c>
    </row>
    <row r="431" s="14" customFormat="1">
      <c r="A431" s="14"/>
      <c r="B431" s="246"/>
      <c r="C431" s="247"/>
      <c r="D431" s="229" t="s">
        <v>183</v>
      </c>
      <c r="E431" s="248" t="s">
        <v>19</v>
      </c>
      <c r="F431" s="249" t="s">
        <v>5937</v>
      </c>
      <c r="G431" s="247"/>
      <c r="H431" s="250">
        <v>8.5</v>
      </c>
      <c r="I431" s="251"/>
      <c r="J431" s="247"/>
      <c r="K431" s="247"/>
      <c r="L431" s="252"/>
      <c r="M431" s="253"/>
      <c r="N431" s="254"/>
      <c r="O431" s="254"/>
      <c r="P431" s="254"/>
      <c r="Q431" s="254"/>
      <c r="R431" s="254"/>
      <c r="S431" s="254"/>
      <c r="T431" s="255"/>
      <c r="U431" s="14"/>
      <c r="V431" s="14"/>
      <c r="W431" s="14"/>
      <c r="X431" s="14"/>
      <c r="Y431" s="14"/>
      <c r="Z431" s="14"/>
      <c r="AA431" s="14"/>
      <c r="AB431" s="14"/>
      <c r="AC431" s="14"/>
      <c r="AD431" s="14"/>
      <c r="AE431" s="14"/>
      <c r="AT431" s="256" t="s">
        <v>183</v>
      </c>
      <c r="AU431" s="256" t="s">
        <v>84</v>
      </c>
      <c r="AV431" s="14" t="s">
        <v>84</v>
      </c>
      <c r="AW431" s="14" t="s">
        <v>37</v>
      </c>
      <c r="AX431" s="14" t="s">
        <v>75</v>
      </c>
      <c r="AY431" s="256" t="s">
        <v>170</v>
      </c>
    </row>
    <row r="432" s="14" customFormat="1">
      <c r="A432" s="14"/>
      <c r="B432" s="246"/>
      <c r="C432" s="247"/>
      <c r="D432" s="229" t="s">
        <v>183</v>
      </c>
      <c r="E432" s="248" t="s">
        <v>19</v>
      </c>
      <c r="F432" s="249" t="s">
        <v>5938</v>
      </c>
      <c r="G432" s="247"/>
      <c r="H432" s="250">
        <v>23.600000000000001</v>
      </c>
      <c r="I432" s="251"/>
      <c r="J432" s="247"/>
      <c r="K432" s="247"/>
      <c r="L432" s="252"/>
      <c r="M432" s="253"/>
      <c r="N432" s="254"/>
      <c r="O432" s="254"/>
      <c r="P432" s="254"/>
      <c r="Q432" s="254"/>
      <c r="R432" s="254"/>
      <c r="S432" s="254"/>
      <c r="T432" s="255"/>
      <c r="U432" s="14"/>
      <c r="V432" s="14"/>
      <c r="W432" s="14"/>
      <c r="X432" s="14"/>
      <c r="Y432" s="14"/>
      <c r="Z432" s="14"/>
      <c r="AA432" s="14"/>
      <c r="AB432" s="14"/>
      <c r="AC432" s="14"/>
      <c r="AD432" s="14"/>
      <c r="AE432" s="14"/>
      <c r="AT432" s="256" t="s">
        <v>183</v>
      </c>
      <c r="AU432" s="256" t="s">
        <v>84</v>
      </c>
      <c r="AV432" s="14" t="s">
        <v>84</v>
      </c>
      <c r="AW432" s="14" t="s">
        <v>37</v>
      </c>
      <c r="AX432" s="14" t="s">
        <v>75</v>
      </c>
      <c r="AY432" s="256" t="s">
        <v>170</v>
      </c>
    </row>
    <row r="433" s="15" customFormat="1">
      <c r="A433" s="15"/>
      <c r="B433" s="257"/>
      <c r="C433" s="258"/>
      <c r="D433" s="229" t="s">
        <v>183</v>
      </c>
      <c r="E433" s="259" t="s">
        <v>19</v>
      </c>
      <c r="F433" s="260" t="s">
        <v>186</v>
      </c>
      <c r="G433" s="258"/>
      <c r="H433" s="261">
        <v>41</v>
      </c>
      <c r="I433" s="262"/>
      <c r="J433" s="258"/>
      <c r="K433" s="258"/>
      <c r="L433" s="263"/>
      <c r="M433" s="264"/>
      <c r="N433" s="265"/>
      <c r="O433" s="265"/>
      <c r="P433" s="265"/>
      <c r="Q433" s="265"/>
      <c r="R433" s="265"/>
      <c r="S433" s="265"/>
      <c r="T433" s="266"/>
      <c r="U433" s="15"/>
      <c r="V433" s="15"/>
      <c r="W433" s="15"/>
      <c r="X433" s="15"/>
      <c r="Y433" s="15"/>
      <c r="Z433" s="15"/>
      <c r="AA433" s="15"/>
      <c r="AB433" s="15"/>
      <c r="AC433" s="15"/>
      <c r="AD433" s="15"/>
      <c r="AE433" s="15"/>
      <c r="AT433" s="267" t="s">
        <v>183</v>
      </c>
      <c r="AU433" s="267" t="s">
        <v>84</v>
      </c>
      <c r="AV433" s="15" t="s">
        <v>177</v>
      </c>
      <c r="AW433" s="15" t="s">
        <v>37</v>
      </c>
      <c r="AX433" s="15" t="s">
        <v>82</v>
      </c>
      <c r="AY433" s="267" t="s">
        <v>170</v>
      </c>
    </row>
    <row r="434" s="12" customFormat="1" ht="22.8" customHeight="1">
      <c r="A434" s="12"/>
      <c r="B434" s="200"/>
      <c r="C434" s="201"/>
      <c r="D434" s="202" t="s">
        <v>74</v>
      </c>
      <c r="E434" s="214" t="s">
        <v>244</v>
      </c>
      <c r="F434" s="214" t="s">
        <v>275</v>
      </c>
      <c r="G434" s="201"/>
      <c r="H434" s="201"/>
      <c r="I434" s="204"/>
      <c r="J434" s="215">
        <f>BK434</f>
        <v>0</v>
      </c>
      <c r="K434" s="201"/>
      <c r="L434" s="206"/>
      <c r="M434" s="207"/>
      <c r="N434" s="208"/>
      <c r="O434" s="208"/>
      <c r="P434" s="209">
        <f>SUM(P435:P453)</f>
        <v>0</v>
      </c>
      <c r="Q434" s="208"/>
      <c r="R434" s="209">
        <f>SUM(R435:R453)</f>
        <v>0.16330283000000001</v>
      </c>
      <c r="S434" s="208"/>
      <c r="T434" s="210">
        <f>SUM(T435:T453)</f>
        <v>0</v>
      </c>
      <c r="U434" s="12"/>
      <c r="V434" s="12"/>
      <c r="W434" s="12"/>
      <c r="X434" s="12"/>
      <c r="Y434" s="12"/>
      <c r="Z434" s="12"/>
      <c r="AA434" s="12"/>
      <c r="AB434" s="12"/>
      <c r="AC434" s="12"/>
      <c r="AD434" s="12"/>
      <c r="AE434" s="12"/>
      <c r="AR434" s="211" t="s">
        <v>82</v>
      </c>
      <c r="AT434" s="212" t="s">
        <v>74</v>
      </c>
      <c r="AU434" s="212" t="s">
        <v>82</v>
      </c>
      <c r="AY434" s="211" t="s">
        <v>170</v>
      </c>
      <c r="BK434" s="213">
        <f>SUM(BK435:BK453)</f>
        <v>0</v>
      </c>
    </row>
    <row r="435" s="2" customFormat="1" ht="16.5" customHeight="1">
      <c r="A435" s="41"/>
      <c r="B435" s="42"/>
      <c r="C435" s="216" t="s">
        <v>1076</v>
      </c>
      <c r="D435" s="216" t="s">
        <v>172</v>
      </c>
      <c r="E435" s="217" t="s">
        <v>6803</v>
      </c>
      <c r="F435" s="218" t="s">
        <v>6804</v>
      </c>
      <c r="G435" s="219" t="s">
        <v>266</v>
      </c>
      <c r="H435" s="220">
        <v>1</v>
      </c>
      <c r="I435" s="221"/>
      <c r="J435" s="222">
        <f>ROUND(I435*H435,2)</f>
        <v>0</v>
      </c>
      <c r="K435" s="218" t="s">
        <v>176</v>
      </c>
      <c r="L435" s="47"/>
      <c r="M435" s="223" t="s">
        <v>19</v>
      </c>
      <c r="N435" s="224" t="s">
        <v>46</v>
      </c>
      <c r="O435" s="87"/>
      <c r="P435" s="225">
        <f>O435*H435</f>
        <v>0</v>
      </c>
      <c r="Q435" s="225">
        <v>0.0068799999999999998</v>
      </c>
      <c r="R435" s="225">
        <f>Q435*H435</f>
        <v>0.0068799999999999998</v>
      </c>
      <c r="S435" s="225">
        <v>0</v>
      </c>
      <c r="T435" s="226">
        <f>S435*H435</f>
        <v>0</v>
      </c>
      <c r="U435" s="41"/>
      <c r="V435" s="41"/>
      <c r="W435" s="41"/>
      <c r="X435" s="41"/>
      <c r="Y435" s="41"/>
      <c r="Z435" s="41"/>
      <c r="AA435" s="41"/>
      <c r="AB435" s="41"/>
      <c r="AC435" s="41"/>
      <c r="AD435" s="41"/>
      <c r="AE435" s="41"/>
      <c r="AR435" s="227" t="s">
        <v>177</v>
      </c>
      <c r="AT435" s="227" t="s">
        <v>172</v>
      </c>
      <c r="AU435" s="227" t="s">
        <v>84</v>
      </c>
      <c r="AY435" s="20" t="s">
        <v>170</v>
      </c>
      <c r="BE435" s="228">
        <f>IF(N435="základní",J435,0)</f>
        <v>0</v>
      </c>
      <c r="BF435" s="228">
        <f>IF(N435="snížená",J435,0)</f>
        <v>0</v>
      </c>
      <c r="BG435" s="228">
        <f>IF(N435="zákl. přenesená",J435,0)</f>
        <v>0</v>
      </c>
      <c r="BH435" s="228">
        <f>IF(N435="sníž. přenesená",J435,0)</f>
        <v>0</v>
      </c>
      <c r="BI435" s="228">
        <f>IF(N435="nulová",J435,0)</f>
        <v>0</v>
      </c>
      <c r="BJ435" s="20" t="s">
        <v>82</v>
      </c>
      <c r="BK435" s="228">
        <f>ROUND(I435*H435,2)</f>
        <v>0</v>
      </c>
      <c r="BL435" s="20" t="s">
        <v>177</v>
      </c>
      <c r="BM435" s="227" t="s">
        <v>6805</v>
      </c>
    </row>
    <row r="436" s="2" customFormat="1">
      <c r="A436" s="41"/>
      <c r="B436" s="42"/>
      <c r="C436" s="43"/>
      <c r="D436" s="229" t="s">
        <v>179</v>
      </c>
      <c r="E436" s="43"/>
      <c r="F436" s="230" t="s">
        <v>6806</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179</v>
      </c>
      <c r="AU436" s="20" t="s">
        <v>84</v>
      </c>
    </row>
    <row r="437" s="2" customFormat="1">
      <c r="A437" s="41"/>
      <c r="B437" s="42"/>
      <c r="C437" s="43"/>
      <c r="D437" s="234" t="s">
        <v>181</v>
      </c>
      <c r="E437" s="43"/>
      <c r="F437" s="235" t="s">
        <v>6807</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181</v>
      </c>
      <c r="AU437" s="20" t="s">
        <v>84</v>
      </c>
    </row>
    <row r="438" s="14" customFormat="1">
      <c r="A438" s="14"/>
      <c r="B438" s="246"/>
      <c r="C438" s="247"/>
      <c r="D438" s="229" t="s">
        <v>183</v>
      </c>
      <c r="E438" s="248" t="s">
        <v>19</v>
      </c>
      <c r="F438" s="249" t="s">
        <v>6773</v>
      </c>
      <c r="G438" s="247"/>
      <c r="H438" s="250">
        <v>1</v>
      </c>
      <c r="I438" s="251"/>
      <c r="J438" s="247"/>
      <c r="K438" s="247"/>
      <c r="L438" s="252"/>
      <c r="M438" s="253"/>
      <c r="N438" s="254"/>
      <c r="O438" s="254"/>
      <c r="P438" s="254"/>
      <c r="Q438" s="254"/>
      <c r="R438" s="254"/>
      <c r="S438" s="254"/>
      <c r="T438" s="255"/>
      <c r="U438" s="14"/>
      <c r="V438" s="14"/>
      <c r="W438" s="14"/>
      <c r="X438" s="14"/>
      <c r="Y438" s="14"/>
      <c r="Z438" s="14"/>
      <c r="AA438" s="14"/>
      <c r="AB438" s="14"/>
      <c r="AC438" s="14"/>
      <c r="AD438" s="14"/>
      <c r="AE438" s="14"/>
      <c r="AT438" s="256" t="s">
        <v>183</v>
      </c>
      <c r="AU438" s="256" t="s">
        <v>84</v>
      </c>
      <c r="AV438" s="14" t="s">
        <v>84</v>
      </c>
      <c r="AW438" s="14" t="s">
        <v>37</v>
      </c>
      <c r="AX438" s="14" t="s">
        <v>82</v>
      </c>
      <c r="AY438" s="256" t="s">
        <v>170</v>
      </c>
    </row>
    <row r="439" s="2" customFormat="1" ht="16.5" customHeight="1">
      <c r="A439" s="41"/>
      <c r="B439" s="42"/>
      <c r="C439" s="285" t="s">
        <v>1083</v>
      </c>
      <c r="D439" s="285" t="s">
        <v>461</v>
      </c>
      <c r="E439" s="286" t="s">
        <v>6808</v>
      </c>
      <c r="F439" s="287" t="s">
        <v>6809</v>
      </c>
      <c r="G439" s="288" t="s">
        <v>266</v>
      </c>
      <c r="H439" s="289">
        <v>1</v>
      </c>
      <c r="I439" s="290"/>
      <c r="J439" s="291">
        <f>ROUND(I439*H439,2)</f>
        <v>0</v>
      </c>
      <c r="K439" s="287" t="s">
        <v>176</v>
      </c>
      <c r="L439" s="292"/>
      <c r="M439" s="293" t="s">
        <v>19</v>
      </c>
      <c r="N439" s="294" t="s">
        <v>46</v>
      </c>
      <c r="O439" s="87"/>
      <c r="P439" s="225">
        <f>O439*H439</f>
        <v>0</v>
      </c>
      <c r="Q439" s="225">
        <v>0.10100000000000001</v>
      </c>
      <c r="R439" s="225">
        <f>Q439*H439</f>
        <v>0.10100000000000001</v>
      </c>
      <c r="S439" s="225">
        <v>0</v>
      </c>
      <c r="T439" s="226">
        <f>S439*H439</f>
        <v>0</v>
      </c>
      <c r="U439" s="41"/>
      <c r="V439" s="41"/>
      <c r="W439" s="41"/>
      <c r="X439" s="41"/>
      <c r="Y439" s="41"/>
      <c r="Z439" s="41"/>
      <c r="AA439" s="41"/>
      <c r="AB439" s="41"/>
      <c r="AC439" s="41"/>
      <c r="AD439" s="41"/>
      <c r="AE439" s="41"/>
      <c r="AR439" s="227" t="s">
        <v>234</v>
      </c>
      <c r="AT439" s="227" t="s">
        <v>461</v>
      </c>
      <c r="AU439" s="227" t="s">
        <v>84</v>
      </c>
      <c r="AY439" s="20" t="s">
        <v>170</v>
      </c>
      <c r="BE439" s="228">
        <f>IF(N439="základní",J439,0)</f>
        <v>0</v>
      </c>
      <c r="BF439" s="228">
        <f>IF(N439="snížená",J439,0)</f>
        <v>0</v>
      </c>
      <c r="BG439" s="228">
        <f>IF(N439="zákl. přenesená",J439,0)</f>
        <v>0</v>
      </c>
      <c r="BH439" s="228">
        <f>IF(N439="sníž. přenesená",J439,0)</f>
        <v>0</v>
      </c>
      <c r="BI439" s="228">
        <f>IF(N439="nulová",J439,0)</f>
        <v>0</v>
      </c>
      <c r="BJ439" s="20" t="s">
        <v>82</v>
      </c>
      <c r="BK439" s="228">
        <f>ROUND(I439*H439,2)</f>
        <v>0</v>
      </c>
      <c r="BL439" s="20" t="s">
        <v>177</v>
      </c>
      <c r="BM439" s="227" t="s">
        <v>6810</v>
      </c>
    </row>
    <row r="440" s="2" customFormat="1">
      <c r="A440" s="41"/>
      <c r="B440" s="42"/>
      <c r="C440" s="43"/>
      <c r="D440" s="229" t="s">
        <v>179</v>
      </c>
      <c r="E440" s="43"/>
      <c r="F440" s="230" t="s">
        <v>6809</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179</v>
      </c>
      <c r="AU440" s="20" t="s">
        <v>84</v>
      </c>
    </row>
    <row r="441" s="2" customFormat="1" ht="16.5" customHeight="1">
      <c r="A441" s="41"/>
      <c r="B441" s="42"/>
      <c r="C441" s="216" t="s">
        <v>1089</v>
      </c>
      <c r="D441" s="216" t="s">
        <v>172</v>
      </c>
      <c r="E441" s="217" t="s">
        <v>6811</v>
      </c>
      <c r="F441" s="218" t="s">
        <v>6812</v>
      </c>
      <c r="G441" s="219" t="s">
        <v>201</v>
      </c>
      <c r="H441" s="220">
        <v>10.367000000000001</v>
      </c>
      <c r="I441" s="221"/>
      <c r="J441" s="222">
        <f>ROUND(I441*H441,2)</f>
        <v>0</v>
      </c>
      <c r="K441" s="218" t="s">
        <v>176</v>
      </c>
      <c r="L441" s="47"/>
      <c r="M441" s="223" t="s">
        <v>19</v>
      </c>
      <c r="N441" s="224" t="s">
        <v>46</v>
      </c>
      <c r="O441" s="87"/>
      <c r="P441" s="225">
        <f>O441*H441</f>
        <v>0</v>
      </c>
      <c r="Q441" s="225">
        <v>0.00142</v>
      </c>
      <c r="R441" s="225">
        <f>Q441*H441</f>
        <v>0.014721140000000002</v>
      </c>
      <c r="S441" s="225">
        <v>0</v>
      </c>
      <c r="T441" s="226">
        <f>S441*H441</f>
        <v>0</v>
      </c>
      <c r="U441" s="41"/>
      <c r="V441" s="41"/>
      <c r="W441" s="41"/>
      <c r="X441" s="41"/>
      <c r="Y441" s="41"/>
      <c r="Z441" s="41"/>
      <c r="AA441" s="41"/>
      <c r="AB441" s="41"/>
      <c r="AC441" s="41"/>
      <c r="AD441" s="41"/>
      <c r="AE441" s="41"/>
      <c r="AR441" s="227" t="s">
        <v>177</v>
      </c>
      <c r="AT441" s="227" t="s">
        <v>172</v>
      </c>
      <c r="AU441" s="227" t="s">
        <v>84</v>
      </c>
      <c r="AY441" s="20" t="s">
        <v>170</v>
      </c>
      <c r="BE441" s="228">
        <f>IF(N441="základní",J441,0)</f>
        <v>0</v>
      </c>
      <c r="BF441" s="228">
        <f>IF(N441="snížená",J441,0)</f>
        <v>0</v>
      </c>
      <c r="BG441" s="228">
        <f>IF(N441="zákl. přenesená",J441,0)</f>
        <v>0</v>
      </c>
      <c r="BH441" s="228">
        <f>IF(N441="sníž. přenesená",J441,0)</f>
        <v>0</v>
      </c>
      <c r="BI441" s="228">
        <f>IF(N441="nulová",J441,0)</f>
        <v>0</v>
      </c>
      <c r="BJ441" s="20" t="s">
        <v>82</v>
      </c>
      <c r="BK441" s="228">
        <f>ROUND(I441*H441,2)</f>
        <v>0</v>
      </c>
      <c r="BL441" s="20" t="s">
        <v>177</v>
      </c>
      <c r="BM441" s="227" t="s">
        <v>6813</v>
      </c>
    </row>
    <row r="442" s="2" customFormat="1">
      <c r="A442" s="41"/>
      <c r="B442" s="42"/>
      <c r="C442" s="43"/>
      <c r="D442" s="229" t="s">
        <v>179</v>
      </c>
      <c r="E442" s="43"/>
      <c r="F442" s="230" t="s">
        <v>6814</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179</v>
      </c>
      <c r="AU442" s="20" t="s">
        <v>84</v>
      </c>
    </row>
    <row r="443" s="2" customFormat="1">
      <c r="A443" s="41"/>
      <c r="B443" s="42"/>
      <c r="C443" s="43"/>
      <c r="D443" s="234" t="s">
        <v>181</v>
      </c>
      <c r="E443" s="43"/>
      <c r="F443" s="235" t="s">
        <v>6815</v>
      </c>
      <c r="G443" s="43"/>
      <c r="H443" s="43"/>
      <c r="I443" s="231"/>
      <c r="J443" s="43"/>
      <c r="K443" s="43"/>
      <c r="L443" s="47"/>
      <c r="M443" s="232"/>
      <c r="N443" s="233"/>
      <c r="O443" s="87"/>
      <c r="P443" s="87"/>
      <c r="Q443" s="87"/>
      <c r="R443" s="87"/>
      <c r="S443" s="87"/>
      <c r="T443" s="88"/>
      <c r="U443" s="41"/>
      <c r="V443" s="41"/>
      <c r="W443" s="41"/>
      <c r="X443" s="41"/>
      <c r="Y443" s="41"/>
      <c r="Z443" s="41"/>
      <c r="AA443" s="41"/>
      <c r="AB443" s="41"/>
      <c r="AC443" s="41"/>
      <c r="AD443" s="41"/>
      <c r="AE443" s="41"/>
      <c r="AT443" s="20" t="s">
        <v>181</v>
      </c>
      <c r="AU443" s="20" t="s">
        <v>84</v>
      </c>
    </row>
    <row r="444" s="13" customFormat="1">
      <c r="A444" s="13"/>
      <c r="B444" s="236"/>
      <c r="C444" s="237"/>
      <c r="D444" s="229" t="s">
        <v>183</v>
      </c>
      <c r="E444" s="238" t="s">
        <v>19</v>
      </c>
      <c r="F444" s="239" t="s">
        <v>6571</v>
      </c>
      <c r="G444" s="237"/>
      <c r="H444" s="238" t="s">
        <v>19</v>
      </c>
      <c r="I444" s="240"/>
      <c r="J444" s="237"/>
      <c r="K444" s="237"/>
      <c r="L444" s="241"/>
      <c r="M444" s="242"/>
      <c r="N444" s="243"/>
      <c r="O444" s="243"/>
      <c r="P444" s="243"/>
      <c r="Q444" s="243"/>
      <c r="R444" s="243"/>
      <c r="S444" s="243"/>
      <c r="T444" s="244"/>
      <c r="U444" s="13"/>
      <c r="V444" s="13"/>
      <c r="W444" s="13"/>
      <c r="X444" s="13"/>
      <c r="Y444" s="13"/>
      <c r="Z444" s="13"/>
      <c r="AA444" s="13"/>
      <c r="AB444" s="13"/>
      <c r="AC444" s="13"/>
      <c r="AD444" s="13"/>
      <c r="AE444" s="13"/>
      <c r="AT444" s="245" t="s">
        <v>183</v>
      </c>
      <c r="AU444" s="245" t="s">
        <v>84</v>
      </c>
      <c r="AV444" s="13" t="s">
        <v>82</v>
      </c>
      <c r="AW444" s="13" t="s">
        <v>37</v>
      </c>
      <c r="AX444" s="13" t="s">
        <v>75</v>
      </c>
      <c r="AY444" s="245" t="s">
        <v>170</v>
      </c>
    </row>
    <row r="445" s="14" customFormat="1">
      <c r="A445" s="14"/>
      <c r="B445" s="246"/>
      <c r="C445" s="247"/>
      <c r="D445" s="229" t="s">
        <v>183</v>
      </c>
      <c r="E445" s="248" t="s">
        <v>19</v>
      </c>
      <c r="F445" s="249" t="s">
        <v>6816</v>
      </c>
      <c r="G445" s="247"/>
      <c r="H445" s="250">
        <v>10.367000000000001</v>
      </c>
      <c r="I445" s="251"/>
      <c r="J445" s="247"/>
      <c r="K445" s="247"/>
      <c r="L445" s="252"/>
      <c r="M445" s="253"/>
      <c r="N445" s="254"/>
      <c r="O445" s="254"/>
      <c r="P445" s="254"/>
      <c r="Q445" s="254"/>
      <c r="R445" s="254"/>
      <c r="S445" s="254"/>
      <c r="T445" s="255"/>
      <c r="U445" s="14"/>
      <c r="V445" s="14"/>
      <c r="W445" s="14"/>
      <c r="X445" s="14"/>
      <c r="Y445" s="14"/>
      <c r="Z445" s="14"/>
      <c r="AA445" s="14"/>
      <c r="AB445" s="14"/>
      <c r="AC445" s="14"/>
      <c r="AD445" s="14"/>
      <c r="AE445" s="14"/>
      <c r="AT445" s="256" t="s">
        <v>183</v>
      </c>
      <c r="AU445" s="256" t="s">
        <v>84</v>
      </c>
      <c r="AV445" s="14" t="s">
        <v>84</v>
      </c>
      <c r="AW445" s="14" t="s">
        <v>37</v>
      </c>
      <c r="AX445" s="14" t="s">
        <v>82</v>
      </c>
      <c r="AY445" s="256" t="s">
        <v>170</v>
      </c>
    </row>
    <row r="446" s="2" customFormat="1" ht="16.5" customHeight="1">
      <c r="A446" s="41"/>
      <c r="B446" s="42"/>
      <c r="C446" s="216" t="s">
        <v>1096</v>
      </c>
      <c r="D446" s="216" t="s">
        <v>172</v>
      </c>
      <c r="E446" s="217" t="s">
        <v>6817</v>
      </c>
      <c r="F446" s="218" t="s">
        <v>6818</v>
      </c>
      <c r="G446" s="219" t="s">
        <v>175</v>
      </c>
      <c r="H446" s="220">
        <v>37.341000000000001</v>
      </c>
      <c r="I446" s="221"/>
      <c r="J446" s="222">
        <f>ROUND(I446*H446,2)</f>
        <v>0</v>
      </c>
      <c r="K446" s="218" t="s">
        <v>176</v>
      </c>
      <c r="L446" s="47"/>
      <c r="M446" s="223" t="s">
        <v>19</v>
      </c>
      <c r="N446" s="224" t="s">
        <v>46</v>
      </c>
      <c r="O446" s="87"/>
      <c r="P446" s="225">
        <f>O446*H446</f>
        <v>0</v>
      </c>
      <c r="Q446" s="225">
        <v>0.00109</v>
      </c>
      <c r="R446" s="225">
        <f>Q446*H446</f>
        <v>0.040701690000000006</v>
      </c>
      <c r="S446" s="225">
        <v>0</v>
      </c>
      <c r="T446" s="226">
        <f>S446*H446</f>
        <v>0</v>
      </c>
      <c r="U446" s="41"/>
      <c r="V446" s="41"/>
      <c r="W446" s="41"/>
      <c r="X446" s="41"/>
      <c r="Y446" s="41"/>
      <c r="Z446" s="41"/>
      <c r="AA446" s="41"/>
      <c r="AB446" s="41"/>
      <c r="AC446" s="41"/>
      <c r="AD446" s="41"/>
      <c r="AE446" s="41"/>
      <c r="AR446" s="227" t="s">
        <v>177</v>
      </c>
      <c r="AT446" s="227" t="s">
        <v>172</v>
      </c>
      <c r="AU446" s="227" t="s">
        <v>84</v>
      </c>
      <c r="AY446" s="20" t="s">
        <v>170</v>
      </c>
      <c r="BE446" s="228">
        <f>IF(N446="základní",J446,0)</f>
        <v>0</v>
      </c>
      <c r="BF446" s="228">
        <f>IF(N446="snížená",J446,0)</f>
        <v>0</v>
      </c>
      <c r="BG446" s="228">
        <f>IF(N446="zákl. přenesená",J446,0)</f>
        <v>0</v>
      </c>
      <c r="BH446" s="228">
        <f>IF(N446="sníž. přenesená",J446,0)</f>
        <v>0</v>
      </c>
      <c r="BI446" s="228">
        <f>IF(N446="nulová",J446,0)</f>
        <v>0</v>
      </c>
      <c r="BJ446" s="20" t="s">
        <v>82</v>
      </c>
      <c r="BK446" s="228">
        <f>ROUND(I446*H446,2)</f>
        <v>0</v>
      </c>
      <c r="BL446" s="20" t="s">
        <v>177</v>
      </c>
      <c r="BM446" s="227" t="s">
        <v>6819</v>
      </c>
    </row>
    <row r="447" s="2" customFormat="1">
      <c r="A447" s="41"/>
      <c r="B447" s="42"/>
      <c r="C447" s="43"/>
      <c r="D447" s="229" t="s">
        <v>179</v>
      </c>
      <c r="E447" s="43"/>
      <c r="F447" s="230" t="s">
        <v>6820</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179</v>
      </c>
      <c r="AU447" s="20" t="s">
        <v>84</v>
      </c>
    </row>
    <row r="448" s="2" customFormat="1">
      <c r="A448" s="41"/>
      <c r="B448" s="42"/>
      <c r="C448" s="43"/>
      <c r="D448" s="234" t="s">
        <v>181</v>
      </c>
      <c r="E448" s="43"/>
      <c r="F448" s="235" t="s">
        <v>6821</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181</v>
      </c>
      <c r="AU448" s="20" t="s">
        <v>84</v>
      </c>
    </row>
    <row r="449" s="13" customFormat="1">
      <c r="A449" s="13"/>
      <c r="B449" s="236"/>
      <c r="C449" s="237"/>
      <c r="D449" s="229" t="s">
        <v>183</v>
      </c>
      <c r="E449" s="238" t="s">
        <v>19</v>
      </c>
      <c r="F449" s="239" t="s">
        <v>6571</v>
      </c>
      <c r="G449" s="237"/>
      <c r="H449" s="238" t="s">
        <v>19</v>
      </c>
      <c r="I449" s="240"/>
      <c r="J449" s="237"/>
      <c r="K449" s="237"/>
      <c r="L449" s="241"/>
      <c r="M449" s="242"/>
      <c r="N449" s="243"/>
      <c r="O449" s="243"/>
      <c r="P449" s="243"/>
      <c r="Q449" s="243"/>
      <c r="R449" s="243"/>
      <c r="S449" s="243"/>
      <c r="T449" s="244"/>
      <c r="U449" s="13"/>
      <c r="V449" s="13"/>
      <c r="W449" s="13"/>
      <c r="X449" s="13"/>
      <c r="Y449" s="13"/>
      <c r="Z449" s="13"/>
      <c r="AA449" s="13"/>
      <c r="AB449" s="13"/>
      <c r="AC449" s="13"/>
      <c r="AD449" s="13"/>
      <c r="AE449" s="13"/>
      <c r="AT449" s="245" t="s">
        <v>183</v>
      </c>
      <c r="AU449" s="245" t="s">
        <v>84</v>
      </c>
      <c r="AV449" s="13" t="s">
        <v>82</v>
      </c>
      <c r="AW449" s="13" t="s">
        <v>37</v>
      </c>
      <c r="AX449" s="13" t="s">
        <v>75</v>
      </c>
      <c r="AY449" s="245" t="s">
        <v>170</v>
      </c>
    </row>
    <row r="450" s="14" customFormat="1">
      <c r="A450" s="14"/>
      <c r="B450" s="246"/>
      <c r="C450" s="247"/>
      <c r="D450" s="229" t="s">
        <v>183</v>
      </c>
      <c r="E450" s="248" t="s">
        <v>19</v>
      </c>
      <c r="F450" s="249" t="s">
        <v>6822</v>
      </c>
      <c r="G450" s="247"/>
      <c r="H450" s="250">
        <v>30.158999999999999</v>
      </c>
      <c r="I450" s="251"/>
      <c r="J450" s="247"/>
      <c r="K450" s="247"/>
      <c r="L450" s="252"/>
      <c r="M450" s="253"/>
      <c r="N450" s="254"/>
      <c r="O450" s="254"/>
      <c r="P450" s="254"/>
      <c r="Q450" s="254"/>
      <c r="R450" s="254"/>
      <c r="S450" s="254"/>
      <c r="T450" s="255"/>
      <c r="U450" s="14"/>
      <c r="V450" s="14"/>
      <c r="W450" s="14"/>
      <c r="X450" s="14"/>
      <c r="Y450" s="14"/>
      <c r="Z450" s="14"/>
      <c r="AA450" s="14"/>
      <c r="AB450" s="14"/>
      <c r="AC450" s="14"/>
      <c r="AD450" s="14"/>
      <c r="AE450" s="14"/>
      <c r="AT450" s="256" t="s">
        <v>183</v>
      </c>
      <c r="AU450" s="256" t="s">
        <v>84</v>
      </c>
      <c r="AV450" s="14" t="s">
        <v>84</v>
      </c>
      <c r="AW450" s="14" t="s">
        <v>37</v>
      </c>
      <c r="AX450" s="14" t="s">
        <v>75</v>
      </c>
      <c r="AY450" s="256" t="s">
        <v>170</v>
      </c>
    </row>
    <row r="451" s="14" customFormat="1">
      <c r="A451" s="14"/>
      <c r="B451" s="246"/>
      <c r="C451" s="247"/>
      <c r="D451" s="229" t="s">
        <v>183</v>
      </c>
      <c r="E451" s="248" t="s">
        <v>19</v>
      </c>
      <c r="F451" s="249" t="s">
        <v>6823</v>
      </c>
      <c r="G451" s="247"/>
      <c r="H451" s="250">
        <v>7.069</v>
      </c>
      <c r="I451" s="251"/>
      <c r="J451" s="247"/>
      <c r="K451" s="247"/>
      <c r="L451" s="252"/>
      <c r="M451" s="253"/>
      <c r="N451" s="254"/>
      <c r="O451" s="254"/>
      <c r="P451" s="254"/>
      <c r="Q451" s="254"/>
      <c r="R451" s="254"/>
      <c r="S451" s="254"/>
      <c r="T451" s="255"/>
      <c r="U451" s="14"/>
      <c r="V451" s="14"/>
      <c r="W451" s="14"/>
      <c r="X451" s="14"/>
      <c r="Y451" s="14"/>
      <c r="Z451" s="14"/>
      <c r="AA451" s="14"/>
      <c r="AB451" s="14"/>
      <c r="AC451" s="14"/>
      <c r="AD451" s="14"/>
      <c r="AE451" s="14"/>
      <c r="AT451" s="256" t="s">
        <v>183</v>
      </c>
      <c r="AU451" s="256" t="s">
        <v>84</v>
      </c>
      <c r="AV451" s="14" t="s">
        <v>84</v>
      </c>
      <c r="AW451" s="14" t="s">
        <v>37</v>
      </c>
      <c r="AX451" s="14" t="s">
        <v>75</v>
      </c>
      <c r="AY451" s="256" t="s">
        <v>170</v>
      </c>
    </row>
    <row r="452" s="14" customFormat="1">
      <c r="A452" s="14"/>
      <c r="B452" s="246"/>
      <c r="C452" s="247"/>
      <c r="D452" s="229" t="s">
        <v>183</v>
      </c>
      <c r="E452" s="248" t="s">
        <v>19</v>
      </c>
      <c r="F452" s="249" t="s">
        <v>6824</v>
      </c>
      <c r="G452" s="247"/>
      <c r="H452" s="250">
        <v>0.113</v>
      </c>
      <c r="I452" s="251"/>
      <c r="J452" s="247"/>
      <c r="K452" s="247"/>
      <c r="L452" s="252"/>
      <c r="M452" s="253"/>
      <c r="N452" s="254"/>
      <c r="O452" s="254"/>
      <c r="P452" s="254"/>
      <c r="Q452" s="254"/>
      <c r="R452" s="254"/>
      <c r="S452" s="254"/>
      <c r="T452" s="255"/>
      <c r="U452" s="14"/>
      <c r="V452" s="14"/>
      <c r="W452" s="14"/>
      <c r="X452" s="14"/>
      <c r="Y452" s="14"/>
      <c r="Z452" s="14"/>
      <c r="AA452" s="14"/>
      <c r="AB452" s="14"/>
      <c r="AC452" s="14"/>
      <c r="AD452" s="14"/>
      <c r="AE452" s="14"/>
      <c r="AT452" s="256" t="s">
        <v>183</v>
      </c>
      <c r="AU452" s="256" t="s">
        <v>84</v>
      </c>
      <c r="AV452" s="14" t="s">
        <v>84</v>
      </c>
      <c r="AW452" s="14" t="s">
        <v>37</v>
      </c>
      <c r="AX452" s="14" t="s">
        <v>75</v>
      </c>
      <c r="AY452" s="256" t="s">
        <v>170</v>
      </c>
    </row>
    <row r="453" s="15" customFormat="1">
      <c r="A453" s="15"/>
      <c r="B453" s="257"/>
      <c r="C453" s="258"/>
      <c r="D453" s="229" t="s">
        <v>183</v>
      </c>
      <c r="E453" s="259" t="s">
        <v>19</v>
      </c>
      <c r="F453" s="260" t="s">
        <v>186</v>
      </c>
      <c r="G453" s="258"/>
      <c r="H453" s="261">
        <v>37.341000000000001</v>
      </c>
      <c r="I453" s="262"/>
      <c r="J453" s="258"/>
      <c r="K453" s="258"/>
      <c r="L453" s="263"/>
      <c r="M453" s="264"/>
      <c r="N453" s="265"/>
      <c r="O453" s="265"/>
      <c r="P453" s="265"/>
      <c r="Q453" s="265"/>
      <c r="R453" s="265"/>
      <c r="S453" s="265"/>
      <c r="T453" s="266"/>
      <c r="U453" s="15"/>
      <c r="V453" s="15"/>
      <c r="W453" s="15"/>
      <c r="X453" s="15"/>
      <c r="Y453" s="15"/>
      <c r="Z453" s="15"/>
      <c r="AA453" s="15"/>
      <c r="AB453" s="15"/>
      <c r="AC453" s="15"/>
      <c r="AD453" s="15"/>
      <c r="AE453" s="15"/>
      <c r="AT453" s="267" t="s">
        <v>183</v>
      </c>
      <c r="AU453" s="267" t="s">
        <v>84</v>
      </c>
      <c r="AV453" s="15" t="s">
        <v>177</v>
      </c>
      <c r="AW453" s="15" t="s">
        <v>37</v>
      </c>
      <c r="AX453" s="15" t="s">
        <v>82</v>
      </c>
      <c r="AY453" s="267" t="s">
        <v>170</v>
      </c>
    </row>
    <row r="454" s="12" customFormat="1" ht="22.8" customHeight="1">
      <c r="A454" s="12"/>
      <c r="B454" s="200"/>
      <c r="C454" s="201"/>
      <c r="D454" s="202" t="s">
        <v>74</v>
      </c>
      <c r="E454" s="214" t="s">
        <v>375</v>
      </c>
      <c r="F454" s="214" t="s">
        <v>376</v>
      </c>
      <c r="G454" s="201"/>
      <c r="H454" s="201"/>
      <c r="I454" s="204"/>
      <c r="J454" s="215">
        <f>BK454</f>
        <v>0</v>
      </c>
      <c r="K454" s="201"/>
      <c r="L454" s="206"/>
      <c r="M454" s="207"/>
      <c r="N454" s="208"/>
      <c r="O454" s="208"/>
      <c r="P454" s="209">
        <f>SUM(P455:P457)</f>
        <v>0</v>
      </c>
      <c r="Q454" s="208"/>
      <c r="R454" s="209">
        <f>SUM(R455:R457)</f>
        <v>0</v>
      </c>
      <c r="S454" s="208"/>
      <c r="T454" s="210">
        <f>SUM(T455:T457)</f>
        <v>0</v>
      </c>
      <c r="U454" s="12"/>
      <c r="V454" s="12"/>
      <c r="W454" s="12"/>
      <c r="X454" s="12"/>
      <c r="Y454" s="12"/>
      <c r="Z454" s="12"/>
      <c r="AA454" s="12"/>
      <c r="AB454" s="12"/>
      <c r="AC454" s="12"/>
      <c r="AD454" s="12"/>
      <c r="AE454" s="12"/>
      <c r="AR454" s="211" t="s">
        <v>82</v>
      </c>
      <c r="AT454" s="212" t="s">
        <v>74</v>
      </c>
      <c r="AU454" s="212" t="s">
        <v>82</v>
      </c>
      <c r="AY454" s="211" t="s">
        <v>170</v>
      </c>
      <c r="BK454" s="213">
        <f>SUM(BK455:BK457)</f>
        <v>0</v>
      </c>
    </row>
    <row r="455" s="2" customFormat="1" ht="16.5" customHeight="1">
      <c r="A455" s="41"/>
      <c r="B455" s="42"/>
      <c r="C455" s="216" t="s">
        <v>1110</v>
      </c>
      <c r="D455" s="216" t="s">
        <v>172</v>
      </c>
      <c r="E455" s="217" t="s">
        <v>6825</v>
      </c>
      <c r="F455" s="218" t="s">
        <v>6826</v>
      </c>
      <c r="G455" s="219" t="s">
        <v>256</v>
      </c>
      <c r="H455" s="220">
        <v>89.516999999999996</v>
      </c>
      <c r="I455" s="221"/>
      <c r="J455" s="222">
        <f>ROUND(I455*H455,2)</f>
        <v>0</v>
      </c>
      <c r="K455" s="218" t="s">
        <v>176</v>
      </c>
      <c r="L455" s="47"/>
      <c r="M455" s="223" t="s">
        <v>19</v>
      </c>
      <c r="N455" s="224" t="s">
        <v>46</v>
      </c>
      <c r="O455" s="87"/>
      <c r="P455" s="225">
        <f>O455*H455</f>
        <v>0</v>
      </c>
      <c r="Q455" s="225">
        <v>0</v>
      </c>
      <c r="R455" s="225">
        <f>Q455*H455</f>
        <v>0</v>
      </c>
      <c r="S455" s="225">
        <v>0</v>
      </c>
      <c r="T455" s="226">
        <f>S455*H455</f>
        <v>0</v>
      </c>
      <c r="U455" s="41"/>
      <c r="V455" s="41"/>
      <c r="W455" s="41"/>
      <c r="X455" s="41"/>
      <c r="Y455" s="41"/>
      <c r="Z455" s="41"/>
      <c r="AA455" s="41"/>
      <c r="AB455" s="41"/>
      <c r="AC455" s="41"/>
      <c r="AD455" s="41"/>
      <c r="AE455" s="41"/>
      <c r="AR455" s="227" t="s">
        <v>177</v>
      </c>
      <c r="AT455" s="227" t="s">
        <v>172</v>
      </c>
      <c r="AU455" s="227" t="s">
        <v>84</v>
      </c>
      <c r="AY455" s="20" t="s">
        <v>170</v>
      </c>
      <c r="BE455" s="228">
        <f>IF(N455="základní",J455,0)</f>
        <v>0</v>
      </c>
      <c r="BF455" s="228">
        <f>IF(N455="snížená",J455,0)</f>
        <v>0</v>
      </c>
      <c r="BG455" s="228">
        <f>IF(N455="zákl. přenesená",J455,0)</f>
        <v>0</v>
      </c>
      <c r="BH455" s="228">
        <f>IF(N455="sníž. přenesená",J455,0)</f>
        <v>0</v>
      </c>
      <c r="BI455" s="228">
        <f>IF(N455="nulová",J455,0)</f>
        <v>0</v>
      </c>
      <c r="BJ455" s="20" t="s">
        <v>82</v>
      </c>
      <c r="BK455" s="228">
        <f>ROUND(I455*H455,2)</f>
        <v>0</v>
      </c>
      <c r="BL455" s="20" t="s">
        <v>177</v>
      </c>
      <c r="BM455" s="227" t="s">
        <v>6827</v>
      </c>
    </row>
    <row r="456" s="2" customFormat="1">
      <c r="A456" s="41"/>
      <c r="B456" s="42"/>
      <c r="C456" s="43"/>
      <c r="D456" s="229" t="s">
        <v>179</v>
      </c>
      <c r="E456" s="43"/>
      <c r="F456" s="230" t="s">
        <v>6828</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179</v>
      </c>
      <c r="AU456" s="20" t="s">
        <v>84</v>
      </c>
    </row>
    <row r="457" s="2" customFormat="1">
      <c r="A457" s="41"/>
      <c r="B457" s="42"/>
      <c r="C457" s="43"/>
      <c r="D457" s="234" t="s">
        <v>181</v>
      </c>
      <c r="E457" s="43"/>
      <c r="F457" s="235" t="s">
        <v>6829</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181</v>
      </c>
      <c r="AU457" s="20" t="s">
        <v>84</v>
      </c>
    </row>
    <row r="458" s="12" customFormat="1" ht="25.92" customHeight="1">
      <c r="A458" s="12"/>
      <c r="B458" s="200"/>
      <c r="C458" s="201"/>
      <c r="D458" s="202" t="s">
        <v>74</v>
      </c>
      <c r="E458" s="203" t="s">
        <v>1753</v>
      </c>
      <c r="F458" s="203" t="s">
        <v>1754</v>
      </c>
      <c r="G458" s="201"/>
      <c r="H458" s="201"/>
      <c r="I458" s="204"/>
      <c r="J458" s="205">
        <f>BK458</f>
        <v>0</v>
      </c>
      <c r="K458" s="201"/>
      <c r="L458" s="206"/>
      <c r="M458" s="207"/>
      <c r="N458" s="208"/>
      <c r="O458" s="208"/>
      <c r="P458" s="209">
        <f>P459+P523</f>
        <v>0</v>
      </c>
      <c r="Q458" s="208"/>
      <c r="R458" s="209">
        <f>R459+R523</f>
        <v>0.17794979999999999</v>
      </c>
      <c r="S458" s="208"/>
      <c r="T458" s="210">
        <f>T459+T523</f>
        <v>0</v>
      </c>
      <c r="U458" s="12"/>
      <c r="V458" s="12"/>
      <c r="W458" s="12"/>
      <c r="X458" s="12"/>
      <c r="Y458" s="12"/>
      <c r="Z458" s="12"/>
      <c r="AA458" s="12"/>
      <c r="AB458" s="12"/>
      <c r="AC458" s="12"/>
      <c r="AD458" s="12"/>
      <c r="AE458" s="12"/>
      <c r="AR458" s="211" t="s">
        <v>84</v>
      </c>
      <c r="AT458" s="212" t="s">
        <v>74</v>
      </c>
      <c r="AU458" s="212" t="s">
        <v>75</v>
      </c>
      <c r="AY458" s="211" t="s">
        <v>170</v>
      </c>
      <c r="BK458" s="213">
        <f>BK459+BK523</f>
        <v>0</v>
      </c>
    </row>
    <row r="459" s="12" customFormat="1" ht="22.8" customHeight="1">
      <c r="A459" s="12"/>
      <c r="B459" s="200"/>
      <c r="C459" s="201"/>
      <c r="D459" s="202" t="s">
        <v>74</v>
      </c>
      <c r="E459" s="214" t="s">
        <v>1755</v>
      </c>
      <c r="F459" s="214" t="s">
        <v>1756</v>
      </c>
      <c r="G459" s="201"/>
      <c r="H459" s="201"/>
      <c r="I459" s="204"/>
      <c r="J459" s="215">
        <f>BK459</f>
        <v>0</v>
      </c>
      <c r="K459" s="201"/>
      <c r="L459" s="206"/>
      <c r="M459" s="207"/>
      <c r="N459" s="208"/>
      <c r="O459" s="208"/>
      <c r="P459" s="209">
        <f>SUM(P460:P522)</f>
        <v>0</v>
      </c>
      <c r="Q459" s="208"/>
      <c r="R459" s="209">
        <f>SUM(R460:R522)</f>
        <v>0.1587498</v>
      </c>
      <c r="S459" s="208"/>
      <c r="T459" s="210">
        <f>SUM(T460:T522)</f>
        <v>0</v>
      </c>
      <c r="U459" s="12"/>
      <c r="V459" s="12"/>
      <c r="W459" s="12"/>
      <c r="X459" s="12"/>
      <c r="Y459" s="12"/>
      <c r="Z459" s="12"/>
      <c r="AA459" s="12"/>
      <c r="AB459" s="12"/>
      <c r="AC459" s="12"/>
      <c r="AD459" s="12"/>
      <c r="AE459" s="12"/>
      <c r="AR459" s="211" t="s">
        <v>84</v>
      </c>
      <c r="AT459" s="212" t="s">
        <v>74</v>
      </c>
      <c r="AU459" s="212" t="s">
        <v>82</v>
      </c>
      <c r="AY459" s="211" t="s">
        <v>170</v>
      </c>
      <c r="BK459" s="213">
        <f>SUM(BK460:BK522)</f>
        <v>0</v>
      </c>
    </row>
    <row r="460" s="2" customFormat="1" ht="16.5" customHeight="1">
      <c r="A460" s="41"/>
      <c r="B460" s="42"/>
      <c r="C460" s="216" t="s">
        <v>1117</v>
      </c>
      <c r="D460" s="216" t="s">
        <v>172</v>
      </c>
      <c r="E460" s="217" t="s">
        <v>6192</v>
      </c>
      <c r="F460" s="218" t="s">
        <v>6193</v>
      </c>
      <c r="G460" s="219" t="s">
        <v>175</v>
      </c>
      <c r="H460" s="220">
        <v>10.807</v>
      </c>
      <c r="I460" s="221"/>
      <c r="J460" s="222">
        <f>ROUND(I460*H460,2)</f>
        <v>0</v>
      </c>
      <c r="K460" s="218" t="s">
        <v>176</v>
      </c>
      <c r="L460" s="47"/>
      <c r="M460" s="223" t="s">
        <v>19</v>
      </c>
      <c r="N460" s="224" t="s">
        <v>46</v>
      </c>
      <c r="O460" s="87"/>
      <c r="P460" s="225">
        <f>O460*H460</f>
        <v>0</v>
      </c>
      <c r="Q460" s="225">
        <v>0</v>
      </c>
      <c r="R460" s="225">
        <f>Q460*H460</f>
        <v>0</v>
      </c>
      <c r="S460" s="225">
        <v>0</v>
      </c>
      <c r="T460" s="226">
        <f>S460*H460</f>
        <v>0</v>
      </c>
      <c r="U460" s="41"/>
      <c r="V460" s="41"/>
      <c r="W460" s="41"/>
      <c r="X460" s="41"/>
      <c r="Y460" s="41"/>
      <c r="Z460" s="41"/>
      <c r="AA460" s="41"/>
      <c r="AB460" s="41"/>
      <c r="AC460" s="41"/>
      <c r="AD460" s="41"/>
      <c r="AE460" s="41"/>
      <c r="AR460" s="227" t="s">
        <v>287</v>
      </c>
      <c r="AT460" s="227" t="s">
        <v>172</v>
      </c>
      <c r="AU460" s="227" t="s">
        <v>84</v>
      </c>
      <c r="AY460" s="20" t="s">
        <v>170</v>
      </c>
      <c r="BE460" s="228">
        <f>IF(N460="základní",J460,0)</f>
        <v>0</v>
      </c>
      <c r="BF460" s="228">
        <f>IF(N460="snížená",J460,0)</f>
        <v>0</v>
      </c>
      <c r="BG460" s="228">
        <f>IF(N460="zákl. přenesená",J460,0)</f>
        <v>0</v>
      </c>
      <c r="BH460" s="228">
        <f>IF(N460="sníž. přenesená",J460,0)</f>
        <v>0</v>
      </c>
      <c r="BI460" s="228">
        <f>IF(N460="nulová",J460,0)</f>
        <v>0</v>
      </c>
      <c r="BJ460" s="20" t="s">
        <v>82</v>
      </c>
      <c r="BK460" s="228">
        <f>ROUND(I460*H460,2)</f>
        <v>0</v>
      </c>
      <c r="BL460" s="20" t="s">
        <v>287</v>
      </c>
      <c r="BM460" s="227" t="s">
        <v>6830</v>
      </c>
    </row>
    <row r="461" s="2" customFormat="1">
      <c r="A461" s="41"/>
      <c r="B461" s="42"/>
      <c r="C461" s="43"/>
      <c r="D461" s="229" t="s">
        <v>179</v>
      </c>
      <c r="E461" s="43"/>
      <c r="F461" s="230" t="s">
        <v>6195</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179</v>
      </c>
      <c r="AU461" s="20" t="s">
        <v>84</v>
      </c>
    </row>
    <row r="462" s="2" customFormat="1">
      <c r="A462" s="41"/>
      <c r="B462" s="42"/>
      <c r="C462" s="43"/>
      <c r="D462" s="234" t="s">
        <v>181</v>
      </c>
      <c r="E462" s="43"/>
      <c r="F462" s="235" t="s">
        <v>6196</v>
      </c>
      <c r="G462" s="43"/>
      <c r="H462" s="43"/>
      <c r="I462" s="231"/>
      <c r="J462" s="43"/>
      <c r="K462" s="43"/>
      <c r="L462" s="47"/>
      <c r="M462" s="232"/>
      <c r="N462" s="233"/>
      <c r="O462" s="87"/>
      <c r="P462" s="87"/>
      <c r="Q462" s="87"/>
      <c r="R462" s="87"/>
      <c r="S462" s="87"/>
      <c r="T462" s="88"/>
      <c r="U462" s="41"/>
      <c r="V462" s="41"/>
      <c r="W462" s="41"/>
      <c r="X462" s="41"/>
      <c r="Y462" s="41"/>
      <c r="Z462" s="41"/>
      <c r="AA462" s="41"/>
      <c r="AB462" s="41"/>
      <c r="AC462" s="41"/>
      <c r="AD462" s="41"/>
      <c r="AE462" s="41"/>
      <c r="AT462" s="20" t="s">
        <v>181</v>
      </c>
      <c r="AU462" s="20" t="s">
        <v>84</v>
      </c>
    </row>
    <row r="463" s="14" customFormat="1">
      <c r="A463" s="14"/>
      <c r="B463" s="246"/>
      <c r="C463" s="247"/>
      <c r="D463" s="229" t="s">
        <v>183</v>
      </c>
      <c r="E463" s="248" t="s">
        <v>19</v>
      </c>
      <c r="F463" s="249" t="s">
        <v>6831</v>
      </c>
      <c r="G463" s="247"/>
      <c r="H463" s="250">
        <v>1.131</v>
      </c>
      <c r="I463" s="251"/>
      <c r="J463" s="247"/>
      <c r="K463" s="247"/>
      <c r="L463" s="252"/>
      <c r="M463" s="253"/>
      <c r="N463" s="254"/>
      <c r="O463" s="254"/>
      <c r="P463" s="254"/>
      <c r="Q463" s="254"/>
      <c r="R463" s="254"/>
      <c r="S463" s="254"/>
      <c r="T463" s="255"/>
      <c r="U463" s="14"/>
      <c r="V463" s="14"/>
      <c r="W463" s="14"/>
      <c r="X463" s="14"/>
      <c r="Y463" s="14"/>
      <c r="Z463" s="14"/>
      <c r="AA463" s="14"/>
      <c r="AB463" s="14"/>
      <c r="AC463" s="14"/>
      <c r="AD463" s="14"/>
      <c r="AE463" s="14"/>
      <c r="AT463" s="256" t="s">
        <v>183</v>
      </c>
      <c r="AU463" s="256" t="s">
        <v>84</v>
      </c>
      <c r="AV463" s="14" t="s">
        <v>84</v>
      </c>
      <c r="AW463" s="14" t="s">
        <v>37</v>
      </c>
      <c r="AX463" s="14" t="s">
        <v>75</v>
      </c>
      <c r="AY463" s="256" t="s">
        <v>170</v>
      </c>
    </row>
    <row r="464" s="13" customFormat="1">
      <c r="A464" s="13"/>
      <c r="B464" s="236"/>
      <c r="C464" s="237"/>
      <c r="D464" s="229" t="s">
        <v>183</v>
      </c>
      <c r="E464" s="238" t="s">
        <v>19</v>
      </c>
      <c r="F464" s="239" t="s">
        <v>6571</v>
      </c>
      <c r="G464" s="237"/>
      <c r="H464" s="238" t="s">
        <v>19</v>
      </c>
      <c r="I464" s="240"/>
      <c r="J464" s="237"/>
      <c r="K464" s="237"/>
      <c r="L464" s="241"/>
      <c r="M464" s="242"/>
      <c r="N464" s="243"/>
      <c r="O464" s="243"/>
      <c r="P464" s="243"/>
      <c r="Q464" s="243"/>
      <c r="R464" s="243"/>
      <c r="S464" s="243"/>
      <c r="T464" s="244"/>
      <c r="U464" s="13"/>
      <c r="V464" s="13"/>
      <c r="W464" s="13"/>
      <c r="X464" s="13"/>
      <c r="Y464" s="13"/>
      <c r="Z464" s="13"/>
      <c r="AA464" s="13"/>
      <c r="AB464" s="13"/>
      <c r="AC464" s="13"/>
      <c r="AD464" s="13"/>
      <c r="AE464" s="13"/>
      <c r="AT464" s="245" t="s">
        <v>183</v>
      </c>
      <c r="AU464" s="245" t="s">
        <v>84</v>
      </c>
      <c r="AV464" s="13" t="s">
        <v>82</v>
      </c>
      <c r="AW464" s="13" t="s">
        <v>37</v>
      </c>
      <c r="AX464" s="13" t="s">
        <v>75</v>
      </c>
      <c r="AY464" s="245" t="s">
        <v>170</v>
      </c>
    </row>
    <row r="465" s="14" customFormat="1">
      <c r="A465" s="14"/>
      <c r="B465" s="246"/>
      <c r="C465" s="247"/>
      <c r="D465" s="229" t="s">
        <v>183</v>
      </c>
      <c r="E465" s="248" t="s">
        <v>19</v>
      </c>
      <c r="F465" s="249" t="s">
        <v>6832</v>
      </c>
      <c r="G465" s="247"/>
      <c r="H465" s="250">
        <v>9.6760000000000002</v>
      </c>
      <c r="I465" s="251"/>
      <c r="J465" s="247"/>
      <c r="K465" s="247"/>
      <c r="L465" s="252"/>
      <c r="M465" s="253"/>
      <c r="N465" s="254"/>
      <c r="O465" s="254"/>
      <c r="P465" s="254"/>
      <c r="Q465" s="254"/>
      <c r="R465" s="254"/>
      <c r="S465" s="254"/>
      <c r="T465" s="255"/>
      <c r="U465" s="14"/>
      <c r="V465" s="14"/>
      <c r="W465" s="14"/>
      <c r="X465" s="14"/>
      <c r="Y465" s="14"/>
      <c r="Z465" s="14"/>
      <c r="AA465" s="14"/>
      <c r="AB465" s="14"/>
      <c r="AC465" s="14"/>
      <c r="AD465" s="14"/>
      <c r="AE465" s="14"/>
      <c r="AT465" s="256" t="s">
        <v>183</v>
      </c>
      <c r="AU465" s="256" t="s">
        <v>84</v>
      </c>
      <c r="AV465" s="14" t="s">
        <v>84</v>
      </c>
      <c r="AW465" s="14" t="s">
        <v>37</v>
      </c>
      <c r="AX465" s="14" t="s">
        <v>75</v>
      </c>
      <c r="AY465" s="256" t="s">
        <v>170</v>
      </c>
    </row>
    <row r="466" s="15" customFormat="1">
      <c r="A466" s="15"/>
      <c r="B466" s="257"/>
      <c r="C466" s="258"/>
      <c r="D466" s="229" t="s">
        <v>183</v>
      </c>
      <c r="E466" s="259" t="s">
        <v>19</v>
      </c>
      <c r="F466" s="260" t="s">
        <v>186</v>
      </c>
      <c r="G466" s="258"/>
      <c r="H466" s="261">
        <v>10.807</v>
      </c>
      <c r="I466" s="262"/>
      <c r="J466" s="258"/>
      <c r="K466" s="258"/>
      <c r="L466" s="263"/>
      <c r="M466" s="264"/>
      <c r="N466" s="265"/>
      <c r="O466" s="265"/>
      <c r="P466" s="265"/>
      <c r="Q466" s="265"/>
      <c r="R466" s="265"/>
      <c r="S466" s="265"/>
      <c r="T466" s="266"/>
      <c r="U466" s="15"/>
      <c r="V466" s="15"/>
      <c r="W466" s="15"/>
      <c r="X466" s="15"/>
      <c r="Y466" s="15"/>
      <c r="Z466" s="15"/>
      <c r="AA466" s="15"/>
      <c r="AB466" s="15"/>
      <c r="AC466" s="15"/>
      <c r="AD466" s="15"/>
      <c r="AE466" s="15"/>
      <c r="AT466" s="267" t="s">
        <v>183</v>
      </c>
      <c r="AU466" s="267" t="s">
        <v>84</v>
      </c>
      <c r="AV466" s="15" t="s">
        <v>177</v>
      </c>
      <c r="AW466" s="15" t="s">
        <v>37</v>
      </c>
      <c r="AX466" s="15" t="s">
        <v>82</v>
      </c>
      <c r="AY466" s="267" t="s">
        <v>170</v>
      </c>
    </row>
    <row r="467" s="2" customFormat="1" ht="16.5" customHeight="1">
      <c r="A467" s="41"/>
      <c r="B467" s="42"/>
      <c r="C467" s="285" t="s">
        <v>1128</v>
      </c>
      <c r="D467" s="285" t="s">
        <v>461</v>
      </c>
      <c r="E467" s="286" t="s">
        <v>6198</v>
      </c>
      <c r="F467" s="287" t="s">
        <v>6199</v>
      </c>
      <c r="G467" s="288" t="s">
        <v>256</v>
      </c>
      <c r="H467" s="289">
        <v>0.0030000000000000001</v>
      </c>
      <c r="I467" s="290"/>
      <c r="J467" s="291">
        <f>ROUND(I467*H467,2)</f>
        <v>0</v>
      </c>
      <c r="K467" s="287" t="s">
        <v>176</v>
      </c>
      <c r="L467" s="292"/>
      <c r="M467" s="293" t="s">
        <v>19</v>
      </c>
      <c r="N467" s="294" t="s">
        <v>46</v>
      </c>
      <c r="O467" s="87"/>
      <c r="P467" s="225">
        <f>O467*H467</f>
        <v>0</v>
      </c>
      <c r="Q467" s="225">
        <v>1</v>
      </c>
      <c r="R467" s="225">
        <f>Q467*H467</f>
        <v>0.0030000000000000001</v>
      </c>
      <c r="S467" s="225">
        <v>0</v>
      </c>
      <c r="T467" s="226">
        <f>S467*H467</f>
        <v>0</v>
      </c>
      <c r="U467" s="41"/>
      <c r="V467" s="41"/>
      <c r="W467" s="41"/>
      <c r="X467" s="41"/>
      <c r="Y467" s="41"/>
      <c r="Z467" s="41"/>
      <c r="AA467" s="41"/>
      <c r="AB467" s="41"/>
      <c r="AC467" s="41"/>
      <c r="AD467" s="41"/>
      <c r="AE467" s="41"/>
      <c r="AR467" s="227" t="s">
        <v>629</v>
      </c>
      <c r="AT467" s="227" t="s">
        <v>461</v>
      </c>
      <c r="AU467" s="227" t="s">
        <v>84</v>
      </c>
      <c r="AY467" s="20" t="s">
        <v>170</v>
      </c>
      <c r="BE467" s="228">
        <f>IF(N467="základní",J467,0)</f>
        <v>0</v>
      </c>
      <c r="BF467" s="228">
        <f>IF(N467="snížená",J467,0)</f>
        <v>0</v>
      </c>
      <c r="BG467" s="228">
        <f>IF(N467="zákl. přenesená",J467,0)</f>
        <v>0</v>
      </c>
      <c r="BH467" s="228">
        <f>IF(N467="sníž. přenesená",J467,0)</f>
        <v>0</v>
      </c>
      <c r="BI467" s="228">
        <f>IF(N467="nulová",J467,0)</f>
        <v>0</v>
      </c>
      <c r="BJ467" s="20" t="s">
        <v>82</v>
      </c>
      <c r="BK467" s="228">
        <f>ROUND(I467*H467,2)</f>
        <v>0</v>
      </c>
      <c r="BL467" s="20" t="s">
        <v>287</v>
      </c>
      <c r="BM467" s="227" t="s">
        <v>6833</v>
      </c>
    </row>
    <row r="468" s="2" customFormat="1">
      <c r="A468" s="41"/>
      <c r="B468" s="42"/>
      <c r="C468" s="43"/>
      <c r="D468" s="229" t="s">
        <v>179</v>
      </c>
      <c r="E468" s="43"/>
      <c r="F468" s="230" t="s">
        <v>6199</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179</v>
      </c>
      <c r="AU468" s="20" t="s">
        <v>84</v>
      </c>
    </row>
    <row r="469" s="14" customFormat="1">
      <c r="A469" s="14"/>
      <c r="B469" s="246"/>
      <c r="C469" s="247"/>
      <c r="D469" s="229" t="s">
        <v>183</v>
      </c>
      <c r="E469" s="247"/>
      <c r="F469" s="249" t="s">
        <v>6834</v>
      </c>
      <c r="G469" s="247"/>
      <c r="H469" s="250">
        <v>0.0030000000000000001</v>
      </c>
      <c r="I469" s="251"/>
      <c r="J469" s="247"/>
      <c r="K469" s="247"/>
      <c r="L469" s="252"/>
      <c r="M469" s="253"/>
      <c r="N469" s="254"/>
      <c r="O469" s="254"/>
      <c r="P469" s="254"/>
      <c r="Q469" s="254"/>
      <c r="R469" s="254"/>
      <c r="S469" s="254"/>
      <c r="T469" s="255"/>
      <c r="U469" s="14"/>
      <c r="V469" s="14"/>
      <c r="W469" s="14"/>
      <c r="X469" s="14"/>
      <c r="Y469" s="14"/>
      <c r="Z469" s="14"/>
      <c r="AA469" s="14"/>
      <c r="AB469" s="14"/>
      <c r="AC469" s="14"/>
      <c r="AD469" s="14"/>
      <c r="AE469" s="14"/>
      <c r="AT469" s="256" t="s">
        <v>183</v>
      </c>
      <c r="AU469" s="256" t="s">
        <v>84</v>
      </c>
      <c r="AV469" s="14" t="s">
        <v>84</v>
      </c>
      <c r="AW469" s="14" t="s">
        <v>4</v>
      </c>
      <c r="AX469" s="14" t="s">
        <v>82</v>
      </c>
      <c r="AY469" s="256" t="s">
        <v>170</v>
      </c>
    </row>
    <row r="470" s="2" customFormat="1" ht="16.5" customHeight="1">
      <c r="A470" s="41"/>
      <c r="B470" s="42"/>
      <c r="C470" s="216" t="s">
        <v>1134</v>
      </c>
      <c r="D470" s="216" t="s">
        <v>172</v>
      </c>
      <c r="E470" s="217" t="s">
        <v>6202</v>
      </c>
      <c r="F470" s="218" t="s">
        <v>6203</v>
      </c>
      <c r="G470" s="219" t="s">
        <v>175</v>
      </c>
      <c r="H470" s="220">
        <v>2.262</v>
      </c>
      <c r="I470" s="221"/>
      <c r="J470" s="222">
        <f>ROUND(I470*H470,2)</f>
        <v>0</v>
      </c>
      <c r="K470" s="218" t="s">
        <v>176</v>
      </c>
      <c r="L470" s="47"/>
      <c r="M470" s="223" t="s">
        <v>19</v>
      </c>
      <c r="N470" s="224" t="s">
        <v>46</v>
      </c>
      <c r="O470" s="87"/>
      <c r="P470" s="225">
        <f>O470*H470</f>
        <v>0</v>
      </c>
      <c r="Q470" s="225">
        <v>0</v>
      </c>
      <c r="R470" s="225">
        <f>Q470*H470</f>
        <v>0</v>
      </c>
      <c r="S470" s="225">
        <v>0</v>
      </c>
      <c r="T470" s="226">
        <f>S470*H470</f>
        <v>0</v>
      </c>
      <c r="U470" s="41"/>
      <c r="V470" s="41"/>
      <c r="W470" s="41"/>
      <c r="X470" s="41"/>
      <c r="Y470" s="41"/>
      <c r="Z470" s="41"/>
      <c r="AA470" s="41"/>
      <c r="AB470" s="41"/>
      <c r="AC470" s="41"/>
      <c r="AD470" s="41"/>
      <c r="AE470" s="41"/>
      <c r="AR470" s="227" t="s">
        <v>287</v>
      </c>
      <c r="AT470" s="227" t="s">
        <v>172</v>
      </c>
      <c r="AU470" s="227" t="s">
        <v>84</v>
      </c>
      <c r="AY470" s="20" t="s">
        <v>170</v>
      </c>
      <c r="BE470" s="228">
        <f>IF(N470="základní",J470,0)</f>
        <v>0</v>
      </c>
      <c r="BF470" s="228">
        <f>IF(N470="snížená",J470,0)</f>
        <v>0</v>
      </c>
      <c r="BG470" s="228">
        <f>IF(N470="zákl. přenesená",J470,0)</f>
        <v>0</v>
      </c>
      <c r="BH470" s="228">
        <f>IF(N470="sníž. přenesená",J470,0)</f>
        <v>0</v>
      </c>
      <c r="BI470" s="228">
        <f>IF(N470="nulová",J470,0)</f>
        <v>0</v>
      </c>
      <c r="BJ470" s="20" t="s">
        <v>82</v>
      </c>
      <c r="BK470" s="228">
        <f>ROUND(I470*H470,2)</f>
        <v>0</v>
      </c>
      <c r="BL470" s="20" t="s">
        <v>287</v>
      </c>
      <c r="BM470" s="227" t="s">
        <v>6835</v>
      </c>
    </row>
    <row r="471" s="2" customFormat="1">
      <c r="A471" s="41"/>
      <c r="B471" s="42"/>
      <c r="C471" s="43"/>
      <c r="D471" s="229" t="s">
        <v>179</v>
      </c>
      <c r="E471" s="43"/>
      <c r="F471" s="230" t="s">
        <v>6205</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179</v>
      </c>
      <c r="AU471" s="20" t="s">
        <v>84</v>
      </c>
    </row>
    <row r="472" s="2" customFormat="1">
      <c r="A472" s="41"/>
      <c r="B472" s="42"/>
      <c r="C472" s="43"/>
      <c r="D472" s="234" t="s">
        <v>181</v>
      </c>
      <c r="E472" s="43"/>
      <c r="F472" s="235" t="s">
        <v>6206</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181</v>
      </c>
      <c r="AU472" s="20" t="s">
        <v>84</v>
      </c>
    </row>
    <row r="473" s="14" customFormat="1">
      <c r="A473" s="14"/>
      <c r="B473" s="246"/>
      <c r="C473" s="247"/>
      <c r="D473" s="229" t="s">
        <v>183</v>
      </c>
      <c r="E473" s="248" t="s">
        <v>19</v>
      </c>
      <c r="F473" s="249" t="s">
        <v>6831</v>
      </c>
      <c r="G473" s="247"/>
      <c r="H473" s="250">
        <v>1.131</v>
      </c>
      <c r="I473" s="251"/>
      <c r="J473" s="247"/>
      <c r="K473" s="247"/>
      <c r="L473" s="252"/>
      <c r="M473" s="253"/>
      <c r="N473" s="254"/>
      <c r="O473" s="254"/>
      <c r="P473" s="254"/>
      <c r="Q473" s="254"/>
      <c r="R473" s="254"/>
      <c r="S473" s="254"/>
      <c r="T473" s="255"/>
      <c r="U473" s="14"/>
      <c r="V473" s="14"/>
      <c r="W473" s="14"/>
      <c r="X473" s="14"/>
      <c r="Y473" s="14"/>
      <c r="Z473" s="14"/>
      <c r="AA473" s="14"/>
      <c r="AB473" s="14"/>
      <c r="AC473" s="14"/>
      <c r="AD473" s="14"/>
      <c r="AE473" s="14"/>
      <c r="AT473" s="256" t="s">
        <v>183</v>
      </c>
      <c r="AU473" s="256" t="s">
        <v>84</v>
      </c>
      <c r="AV473" s="14" t="s">
        <v>84</v>
      </c>
      <c r="AW473" s="14" t="s">
        <v>37</v>
      </c>
      <c r="AX473" s="14" t="s">
        <v>82</v>
      </c>
      <c r="AY473" s="256" t="s">
        <v>170</v>
      </c>
    </row>
    <row r="474" s="14" customFormat="1">
      <c r="A474" s="14"/>
      <c r="B474" s="246"/>
      <c r="C474" s="247"/>
      <c r="D474" s="229" t="s">
        <v>183</v>
      </c>
      <c r="E474" s="247"/>
      <c r="F474" s="249" t="s">
        <v>6207</v>
      </c>
      <c r="G474" s="247"/>
      <c r="H474" s="250">
        <v>2.262</v>
      </c>
      <c r="I474" s="251"/>
      <c r="J474" s="247"/>
      <c r="K474" s="247"/>
      <c r="L474" s="252"/>
      <c r="M474" s="253"/>
      <c r="N474" s="254"/>
      <c r="O474" s="254"/>
      <c r="P474" s="254"/>
      <c r="Q474" s="254"/>
      <c r="R474" s="254"/>
      <c r="S474" s="254"/>
      <c r="T474" s="255"/>
      <c r="U474" s="14"/>
      <c r="V474" s="14"/>
      <c r="W474" s="14"/>
      <c r="X474" s="14"/>
      <c r="Y474" s="14"/>
      <c r="Z474" s="14"/>
      <c r="AA474" s="14"/>
      <c r="AB474" s="14"/>
      <c r="AC474" s="14"/>
      <c r="AD474" s="14"/>
      <c r="AE474" s="14"/>
      <c r="AT474" s="256" t="s">
        <v>183</v>
      </c>
      <c r="AU474" s="256" t="s">
        <v>84</v>
      </c>
      <c r="AV474" s="14" t="s">
        <v>84</v>
      </c>
      <c r="AW474" s="14" t="s">
        <v>4</v>
      </c>
      <c r="AX474" s="14" t="s">
        <v>82</v>
      </c>
      <c r="AY474" s="256" t="s">
        <v>170</v>
      </c>
    </row>
    <row r="475" s="2" customFormat="1" ht="16.5" customHeight="1">
      <c r="A475" s="41"/>
      <c r="B475" s="42"/>
      <c r="C475" s="285" t="s">
        <v>1143</v>
      </c>
      <c r="D475" s="285" t="s">
        <v>461</v>
      </c>
      <c r="E475" s="286" t="s">
        <v>6208</v>
      </c>
      <c r="F475" s="287" t="s">
        <v>6209</v>
      </c>
      <c r="G475" s="288" t="s">
        <v>256</v>
      </c>
      <c r="H475" s="289">
        <v>0.001</v>
      </c>
      <c r="I475" s="290"/>
      <c r="J475" s="291">
        <f>ROUND(I475*H475,2)</f>
        <v>0</v>
      </c>
      <c r="K475" s="287" t="s">
        <v>176</v>
      </c>
      <c r="L475" s="292"/>
      <c r="M475" s="293" t="s">
        <v>19</v>
      </c>
      <c r="N475" s="294" t="s">
        <v>46</v>
      </c>
      <c r="O475" s="87"/>
      <c r="P475" s="225">
        <f>O475*H475</f>
        <v>0</v>
      </c>
      <c r="Q475" s="225">
        <v>1</v>
      </c>
      <c r="R475" s="225">
        <f>Q475*H475</f>
        <v>0.001</v>
      </c>
      <c r="S475" s="225">
        <v>0</v>
      </c>
      <c r="T475" s="226">
        <f>S475*H475</f>
        <v>0</v>
      </c>
      <c r="U475" s="41"/>
      <c r="V475" s="41"/>
      <c r="W475" s="41"/>
      <c r="X475" s="41"/>
      <c r="Y475" s="41"/>
      <c r="Z475" s="41"/>
      <c r="AA475" s="41"/>
      <c r="AB475" s="41"/>
      <c r="AC475" s="41"/>
      <c r="AD475" s="41"/>
      <c r="AE475" s="41"/>
      <c r="AR475" s="227" t="s">
        <v>629</v>
      </c>
      <c r="AT475" s="227" t="s">
        <v>461</v>
      </c>
      <c r="AU475" s="227" t="s">
        <v>84</v>
      </c>
      <c r="AY475" s="20" t="s">
        <v>170</v>
      </c>
      <c r="BE475" s="228">
        <f>IF(N475="základní",J475,0)</f>
        <v>0</v>
      </c>
      <c r="BF475" s="228">
        <f>IF(N475="snížená",J475,0)</f>
        <v>0</v>
      </c>
      <c r="BG475" s="228">
        <f>IF(N475="zákl. přenesená",J475,0)</f>
        <v>0</v>
      </c>
      <c r="BH475" s="228">
        <f>IF(N475="sníž. přenesená",J475,0)</f>
        <v>0</v>
      </c>
      <c r="BI475" s="228">
        <f>IF(N475="nulová",J475,0)</f>
        <v>0</v>
      </c>
      <c r="BJ475" s="20" t="s">
        <v>82</v>
      </c>
      <c r="BK475" s="228">
        <f>ROUND(I475*H475,2)</f>
        <v>0</v>
      </c>
      <c r="BL475" s="20" t="s">
        <v>287</v>
      </c>
      <c r="BM475" s="227" t="s">
        <v>6836</v>
      </c>
    </row>
    <row r="476" s="2" customFormat="1">
      <c r="A476" s="41"/>
      <c r="B476" s="42"/>
      <c r="C476" s="43"/>
      <c r="D476" s="229" t="s">
        <v>179</v>
      </c>
      <c r="E476" s="43"/>
      <c r="F476" s="230" t="s">
        <v>6209</v>
      </c>
      <c r="G476" s="43"/>
      <c r="H476" s="43"/>
      <c r="I476" s="231"/>
      <c r="J476" s="43"/>
      <c r="K476" s="43"/>
      <c r="L476" s="47"/>
      <c r="M476" s="232"/>
      <c r="N476" s="233"/>
      <c r="O476" s="87"/>
      <c r="P476" s="87"/>
      <c r="Q476" s="87"/>
      <c r="R476" s="87"/>
      <c r="S476" s="87"/>
      <c r="T476" s="88"/>
      <c r="U476" s="41"/>
      <c r="V476" s="41"/>
      <c r="W476" s="41"/>
      <c r="X476" s="41"/>
      <c r="Y476" s="41"/>
      <c r="Z476" s="41"/>
      <c r="AA476" s="41"/>
      <c r="AB476" s="41"/>
      <c r="AC476" s="41"/>
      <c r="AD476" s="41"/>
      <c r="AE476" s="41"/>
      <c r="AT476" s="20" t="s">
        <v>179</v>
      </c>
      <c r="AU476" s="20" t="s">
        <v>84</v>
      </c>
    </row>
    <row r="477" s="14" customFormat="1">
      <c r="A477" s="14"/>
      <c r="B477" s="246"/>
      <c r="C477" s="247"/>
      <c r="D477" s="229" t="s">
        <v>183</v>
      </c>
      <c r="E477" s="247"/>
      <c r="F477" s="249" t="s">
        <v>6211</v>
      </c>
      <c r="G477" s="247"/>
      <c r="H477" s="250">
        <v>0.001</v>
      </c>
      <c r="I477" s="251"/>
      <c r="J477" s="247"/>
      <c r="K477" s="247"/>
      <c r="L477" s="252"/>
      <c r="M477" s="253"/>
      <c r="N477" s="254"/>
      <c r="O477" s="254"/>
      <c r="P477" s="254"/>
      <c r="Q477" s="254"/>
      <c r="R477" s="254"/>
      <c r="S477" s="254"/>
      <c r="T477" s="255"/>
      <c r="U477" s="14"/>
      <c r="V477" s="14"/>
      <c r="W477" s="14"/>
      <c r="X477" s="14"/>
      <c r="Y477" s="14"/>
      <c r="Z477" s="14"/>
      <c r="AA477" s="14"/>
      <c r="AB477" s="14"/>
      <c r="AC477" s="14"/>
      <c r="AD477" s="14"/>
      <c r="AE477" s="14"/>
      <c r="AT477" s="256" t="s">
        <v>183</v>
      </c>
      <c r="AU477" s="256" t="s">
        <v>84</v>
      </c>
      <c r="AV477" s="14" t="s">
        <v>84</v>
      </c>
      <c r="AW477" s="14" t="s">
        <v>4</v>
      </c>
      <c r="AX477" s="14" t="s">
        <v>82</v>
      </c>
      <c r="AY477" s="256" t="s">
        <v>170</v>
      </c>
    </row>
    <row r="478" s="2" customFormat="1" ht="16.5" customHeight="1">
      <c r="A478" s="41"/>
      <c r="B478" s="42"/>
      <c r="C478" s="216" t="s">
        <v>1149</v>
      </c>
      <c r="D478" s="216" t="s">
        <v>172</v>
      </c>
      <c r="E478" s="217" t="s">
        <v>6212</v>
      </c>
      <c r="F478" s="218" t="s">
        <v>6213</v>
      </c>
      <c r="G478" s="219" t="s">
        <v>175</v>
      </c>
      <c r="H478" s="220">
        <v>20.106000000000002</v>
      </c>
      <c r="I478" s="221"/>
      <c r="J478" s="222">
        <f>ROUND(I478*H478,2)</f>
        <v>0</v>
      </c>
      <c r="K478" s="218" t="s">
        <v>176</v>
      </c>
      <c r="L478" s="47"/>
      <c r="M478" s="223" t="s">
        <v>19</v>
      </c>
      <c r="N478" s="224" t="s">
        <v>46</v>
      </c>
      <c r="O478" s="87"/>
      <c r="P478" s="225">
        <f>O478*H478</f>
        <v>0</v>
      </c>
      <c r="Q478" s="225">
        <v>0</v>
      </c>
      <c r="R478" s="225">
        <f>Q478*H478</f>
        <v>0</v>
      </c>
      <c r="S478" s="225">
        <v>0</v>
      </c>
      <c r="T478" s="226">
        <f>S478*H478</f>
        <v>0</v>
      </c>
      <c r="U478" s="41"/>
      <c r="V478" s="41"/>
      <c r="W478" s="41"/>
      <c r="X478" s="41"/>
      <c r="Y478" s="41"/>
      <c r="Z478" s="41"/>
      <c r="AA478" s="41"/>
      <c r="AB478" s="41"/>
      <c r="AC478" s="41"/>
      <c r="AD478" s="41"/>
      <c r="AE478" s="41"/>
      <c r="AR478" s="227" t="s">
        <v>287</v>
      </c>
      <c r="AT478" s="227" t="s">
        <v>172</v>
      </c>
      <c r="AU478" s="227" t="s">
        <v>84</v>
      </c>
      <c r="AY478" s="20" t="s">
        <v>170</v>
      </c>
      <c r="BE478" s="228">
        <f>IF(N478="základní",J478,0)</f>
        <v>0</v>
      </c>
      <c r="BF478" s="228">
        <f>IF(N478="snížená",J478,0)</f>
        <v>0</v>
      </c>
      <c r="BG478" s="228">
        <f>IF(N478="zákl. přenesená",J478,0)</f>
        <v>0</v>
      </c>
      <c r="BH478" s="228">
        <f>IF(N478="sníž. přenesená",J478,0)</f>
        <v>0</v>
      </c>
      <c r="BI478" s="228">
        <f>IF(N478="nulová",J478,0)</f>
        <v>0</v>
      </c>
      <c r="BJ478" s="20" t="s">
        <v>82</v>
      </c>
      <c r="BK478" s="228">
        <f>ROUND(I478*H478,2)</f>
        <v>0</v>
      </c>
      <c r="BL478" s="20" t="s">
        <v>287</v>
      </c>
      <c r="BM478" s="227" t="s">
        <v>6837</v>
      </c>
    </row>
    <row r="479" s="2" customFormat="1">
      <c r="A479" s="41"/>
      <c r="B479" s="42"/>
      <c r="C479" s="43"/>
      <c r="D479" s="229" t="s">
        <v>179</v>
      </c>
      <c r="E479" s="43"/>
      <c r="F479" s="230" t="s">
        <v>6215</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179</v>
      </c>
      <c r="AU479" s="20" t="s">
        <v>84</v>
      </c>
    </row>
    <row r="480" s="2" customFormat="1">
      <c r="A480" s="41"/>
      <c r="B480" s="42"/>
      <c r="C480" s="43"/>
      <c r="D480" s="234" t="s">
        <v>181</v>
      </c>
      <c r="E480" s="43"/>
      <c r="F480" s="235" t="s">
        <v>6216</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181</v>
      </c>
      <c r="AU480" s="20" t="s">
        <v>84</v>
      </c>
    </row>
    <row r="481" s="14" customFormat="1">
      <c r="A481" s="14"/>
      <c r="B481" s="246"/>
      <c r="C481" s="247"/>
      <c r="D481" s="229" t="s">
        <v>183</v>
      </c>
      <c r="E481" s="248" t="s">
        <v>19</v>
      </c>
      <c r="F481" s="249" t="s">
        <v>6838</v>
      </c>
      <c r="G481" s="247"/>
      <c r="H481" s="250">
        <v>15.582000000000001</v>
      </c>
      <c r="I481" s="251"/>
      <c r="J481" s="247"/>
      <c r="K481" s="247"/>
      <c r="L481" s="252"/>
      <c r="M481" s="253"/>
      <c r="N481" s="254"/>
      <c r="O481" s="254"/>
      <c r="P481" s="254"/>
      <c r="Q481" s="254"/>
      <c r="R481" s="254"/>
      <c r="S481" s="254"/>
      <c r="T481" s="255"/>
      <c r="U481" s="14"/>
      <c r="V481" s="14"/>
      <c r="W481" s="14"/>
      <c r="X481" s="14"/>
      <c r="Y481" s="14"/>
      <c r="Z481" s="14"/>
      <c r="AA481" s="14"/>
      <c r="AB481" s="14"/>
      <c r="AC481" s="14"/>
      <c r="AD481" s="14"/>
      <c r="AE481" s="14"/>
      <c r="AT481" s="256" t="s">
        <v>183</v>
      </c>
      <c r="AU481" s="256" t="s">
        <v>84</v>
      </c>
      <c r="AV481" s="14" t="s">
        <v>84</v>
      </c>
      <c r="AW481" s="14" t="s">
        <v>37</v>
      </c>
      <c r="AX481" s="14" t="s">
        <v>75</v>
      </c>
      <c r="AY481" s="256" t="s">
        <v>170</v>
      </c>
    </row>
    <row r="482" s="13" customFormat="1">
      <c r="A482" s="13"/>
      <c r="B482" s="236"/>
      <c r="C482" s="237"/>
      <c r="D482" s="229" t="s">
        <v>183</v>
      </c>
      <c r="E482" s="238" t="s">
        <v>19</v>
      </c>
      <c r="F482" s="239" t="s">
        <v>6571</v>
      </c>
      <c r="G482" s="237"/>
      <c r="H482" s="238" t="s">
        <v>19</v>
      </c>
      <c r="I482" s="240"/>
      <c r="J482" s="237"/>
      <c r="K482" s="237"/>
      <c r="L482" s="241"/>
      <c r="M482" s="242"/>
      <c r="N482" s="243"/>
      <c r="O482" s="243"/>
      <c r="P482" s="243"/>
      <c r="Q482" s="243"/>
      <c r="R482" s="243"/>
      <c r="S482" s="243"/>
      <c r="T482" s="244"/>
      <c r="U482" s="13"/>
      <c r="V482" s="13"/>
      <c r="W482" s="13"/>
      <c r="X482" s="13"/>
      <c r="Y482" s="13"/>
      <c r="Z482" s="13"/>
      <c r="AA482" s="13"/>
      <c r="AB482" s="13"/>
      <c r="AC482" s="13"/>
      <c r="AD482" s="13"/>
      <c r="AE482" s="13"/>
      <c r="AT482" s="245" t="s">
        <v>183</v>
      </c>
      <c r="AU482" s="245" t="s">
        <v>84</v>
      </c>
      <c r="AV482" s="13" t="s">
        <v>82</v>
      </c>
      <c r="AW482" s="13" t="s">
        <v>37</v>
      </c>
      <c r="AX482" s="13" t="s">
        <v>75</v>
      </c>
      <c r="AY482" s="245" t="s">
        <v>170</v>
      </c>
    </row>
    <row r="483" s="14" customFormat="1">
      <c r="A483" s="14"/>
      <c r="B483" s="246"/>
      <c r="C483" s="247"/>
      <c r="D483" s="229" t="s">
        <v>183</v>
      </c>
      <c r="E483" s="248" t="s">
        <v>19</v>
      </c>
      <c r="F483" s="249" t="s">
        <v>6839</v>
      </c>
      <c r="G483" s="247"/>
      <c r="H483" s="250">
        <v>4.524</v>
      </c>
      <c r="I483" s="251"/>
      <c r="J483" s="247"/>
      <c r="K483" s="247"/>
      <c r="L483" s="252"/>
      <c r="M483" s="253"/>
      <c r="N483" s="254"/>
      <c r="O483" s="254"/>
      <c r="P483" s="254"/>
      <c r="Q483" s="254"/>
      <c r="R483" s="254"/>
      <c r="S483" s="254"/>
      <c r="T483" s="255"/>
      <c r="U483" s="14"/>
      <c r="V483" s="14"/>
      <c r="W483" s="14"/>
      <c r="X483" s="14"/>
      <c r="Y483" s="14"/>
      <c r="Z483" s="14"/>
      <c r="AA483" s="14"/>
      <c r="AB483" s="14"/>
      <c r="AC483" s="14"/>
      <c r="AD483" s="14"/>
      <c r="AE483" s="14"/>
      <c r="AT483" s="256" t="s">
        <v>183</v>
      </c>
      <c r="AU483" s="256" t="s">
        <v>84</v>
      </c>
      <c r="AV483" s="14" t="s">
        <v>84</v>
      </c>
      <c r="AW483" s="14" t="s">
        <v>37</v>
      </c>
      <c r="AX483" s="14" t="s">
        <v>75</v>
      </c>
      <c r="AY483" s="256" t="s">
        <v>170</v>
      </c>
    </row>
    <row r="484" s="15" customFormat="1">
      <c r="A484" s="15"/>
      <c r="B484" s="257"/>
      <c r="C484" s="258"/>
      <c r="D484" s="229" t="s">
        <v>183</v>
      </c>
      <c r="E484" s="259" t="s">
        <v>19</v>
      </c>
      <c r="F484" s="260" t="s">
        <v>186</v>
      </c>
      <c r="G484" s="258"/>
      <c r="H484" s="261">
        <v>20.106000000000002</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183</v>
      </c>
      <c r="AU484" s="267" t="s">
        <v>84</v>
      </c>
      <c r="AV484" s="15" t="s">
        <v>177</v>
      </c>
      <c r="AW484" s="15" t="s">
        <v>37</v>
      </c>
      <c r="AX484" s="15" t="s">
        <v>82</v>
      </c>
      <c r="AY484" s="267" t="s">
        <v>170</v>
      </c>
    </row>
    <row r="485" s="2" customFormat="1" ht="16.5" customHeight="1">
      <c r="A485" s="41"/>
      <c r="B485" s="42"/>
      <c r="C485" s="285" t="s">
        <v>1159</v>
      </c>
      <c r="D485" s="285" t="s">
        <v>461</v>
      </c>
      <c r="E485" s="286" t="s">
        <v>6198</v>
      </c>
      <c r="F485" s="287" t="s">
        <v>6199</v>
      </c>
      <c r="G485" s="288" t="s">
        <v>256</v>
      </c>
      <c r="H485" s="289">
        <v>0.0070000000000000001</v>
      </c>
      <c r="I485" s="290"/>
      <c r="J485" s="291">
        <f>ROUND(I485*H485,2)</f>
        <v>0</v>
      </c>
      <c r="K485" s="287" t="s">
        <v>176</v>
      </c>
      <c r="L485" s="292"/>
      <c r="M485" s="293" t="s">
        <v>19</v>
      </c>
      <c r="N485" s="294" t="s">
        <v>46</v>
      </c>
      <c r="O485" s="87"/>
      <c r="P485" s="225">
        <f>O485*H485</f>
        <v>0</v>
      </c>
      <c r="Q485" s="225">
        <v>1</v>
      </c>
      <c r="R485" s="225">
        <f>Q485*H485</f>
        <v>0.0070000000000000001</v>
      </c>
      <c r="S485" s="225">
        <v>0</v>
      </c>
      <c r="T485" s="226">
        <f>S485*H485</f>
        <v>0</v>
      </c>
      <c r="U485" s="41"/>
      <c r="V485" s="41"/>
      <c r="W485" s="41"/>
      <c r="X485" s="41"/>
      <c r="Y485" s="41"/>
      <c r="Z485" s="41"/>
      <c r="AA485" s="41"/>
      <c r="AB485" s="41"/>
      <c r="AC485" s="41"/>
      <c r="AD485" s="41"/>
      <c r="AE485" s="41"/>
      <c r="AR485" s="227" t="s">
        <v>629</v>
      </c>
      <c r="AT485" s="227" t="s">
        <v>461</v>
      </c>
      <c r="AU485" s="227" t="s">
        <v>84</v>
      </c>
      <c r="AY485" s="20" t="s">
        <v>170</v>
      </c>
      <c r="BE485" s="228">
        <f>IF(N485="základní",J485,0)</f>
        <v>0</v>
      </c>
      <c r="BF485" s="228">
        <f>IF(N485="snížená",J485,0)</f>
        <v>0</v>
      </c>
      <c r="BG485" s="228">
        <f>IF(N485="zákl. přenesená",J485,0)</f>
        <v>0</v>
      </c>
      <c r="BH485" s="228">
        <f>IF(N485="sníž. přenesená",J485,0)</f>
        <v>0</v>
      </c>
      <c r="BI485" s="228">
        <f>IF(N485="nulová",J485,0)</f>
        <v>0</v>
      </c>
      <c r="BJ485" s="20" t="s">
        <v>82</v>
      </c>
      <c r="BK485" s="228">
        <f>ROUND(I485*H485,2)</f>
        <v>0</v>
      </c>
      <c r="BL485" s="20" t="s">
        <v>287</v>
      </c>
      <c r="BM485" s="227" t="s">
        <v>6840</v>
      </c>
    </row>
    <row r="486" s="2" customFormat="1">
      <c r="A486" s="41"/>
      <c r="B486" s="42"/>
      <c r="C486" s="43"/>
      <c r="D486" s="229" t="s">
        <v>179</v>
      </c>
      <c r="E486" s="43"/>
      <c r="F486" s="230" t="s">
        <v>6199</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179</v>
      </c>
      <c r="AU486" s="20" t="s">
        <v>84</v>
      </c>
    </row>
    <row r="487" s="14" customFormat="1">
      <c r="A487" s="14"/>
      <c r="B487" s="246"/>
      <c r="C487" s="247"/>
      <c r="D487" s="229" t="s">
        <v>183</v>
      </c>
      <c r="E487" s="247"/>
      <c r="F487" s="249" t="s">
        <v>6841</v>
      </c>
      <c r="G487" s="247"/>
      <c r="H487" s="250">
        <v>0.0070000000000000001</v>
      </c>
      <c r="I487" s="251"/>
      <c r="J487" s="247"/>
      <c r="K487" s="247"/>
      <c r="L487" s="252"/>
      <c r="M487" s="253"/>
      <c r="N487" s="254"/>
      <c r="O487" s="254"/>
      <c r="P487" s="254"/>
      <c r="Q487" s="254"/>
      <c r="R487" s="254"/>
      <c r="S487" s="254"/>
      <c r="T487" s="255"/>
      <c r="U487" s="14"/>
      <c r="V487" s="14"/>
      <c r="W487" s="14"/>
      <c r="X487" s="14"/>
      <c r="Y487" s="14"/>
      <c r="Z487" s="14"/>
      <c r="AA487" s="14"/>
      <c r="AB487" s="14"/>
      <c r="AC487" s="14"/>
      <c r="AD487" s="14"/>
      <c r="AE487" s="14"/>
      <c r="AT487" s="256" t="s">
        <v>183</v>
      </c>
      <c r="AU487" s="256" t="s">
        <v>84</v>
      </c>
      <c r="AV487" s="14" t="s">
        <v>84</v>
      </c>
      <c r="AW487" s="14" t="s">
        <v>4</v>
      </c>
      <c r="AX487" s="14" t="s">
        <v>82</v>
      </c>
      <c r="AY487" s="256" t="s">
        <v>170</v>
      </c>
    </row>
    <row r="488" s="2" customFormat="1" ht="16.5" customHeight="1">
      <c r="A488" s="41"/>
      <c r="B488" s="42"/>
      <c r="C488" s="216" t="s">
        <v>1168</v>
      </c>
      <c r="D488" s="216" t="s">
        <v>172</v>
      </c>
      <c r="E488" s="217" t="s">
        <v>6220</v>
      </c>
      <c r="F488" s="218" t="s">
        <v>6221</v>
      </c>
      <c r="G488" s="219" t="s">
        <v>175</v>
      </c>
      <c r="H488" s="220">
        <v>31.164000000000001</v>
      </c>
      <c r="I488" s="221"/>
      <c r="J488" s="222">
        <f>ROUND(I488*H488,2)</f>
        <v>0</v>
      </c>
      <c r="K488" s="218" t="s">
        <v>176</v>
      </c>
      <c r="L488" s="47"/>
      <c r="M488" s="223" t="s">
        <v>19</v>
      </c>
      <c r="N488" s="224" t="s">
        <v>46</v>
      </c>
      <c r="O488" s="87"/>
      <c r="P488" s="225">
        <f>O488*H488</f>
        <v>0</v>
      </c>
      <c r="Q488" s="225">
        <v>0</v>
      </c>
      <c r="R488" s="225">
        <f>Q488*H488</f>
        <v>0</v>
      </c>
      <c r="S488" s="225">
        <v>0</v>
      </c>
      <c r="T488" s="226">
        <f>S488*H488</f>
        <v>0</v>
      </c>
      <c r="U488" s="41"/>
      <c r="V488" s="41"/>
      <c r="W488" s="41"/>
      <c r="X488" s="41"/>
      <c r="Y488" s="41"/>
      <c r="Z488" s="41"/>
      <c r="AA488" s="41"/>
      <c r="AB488" s="41"/>
      <c r="AC488" s="41"/>
      <c r="AD488" s="41"/>
      <c r="AE488" s="41"/>
      <c r="AR488" s="227" t="s">
        <v>287</v>
      </c>
      <c r="AT488" s="227" t="s">
        <v>172</v>
      </c>
      <c r="AU488" s="227" t="s">
        <v>84</v>
      </c>
      <c r="AY488" s="20" t="s">
        <v>170</v>
      </c>
      <c r="BE488" s="228">
        <f>IF(N488="základní",J488,0)</f>
        <v>0</v>
      </c>
      <c r="BF488" s="228">
        <f>IF(N488="snížená",J488,0)</f>
        <v>0</v>
      </c>
      <c r="BG488" s="228">
        <f>IF(N488="zákl. přenesená",J488,0)</f>
        <v>0</v>
      </c>
      <c r="BH488" s="228">
        <f>IF(N488="sníž. přenesená",J488,0)</f>
        <v>0</v>
      </c>
      <c r="BI488" s="228">
        <f>IF(N488="nulová",J488,0)</f>
        <v>0</v>
      </c>
      <c r="BJ488" s="20" t="s">
        <v>82</v>
      </c>
      <c r="BK488" s="228">
        <f>ROUND(I488*H488,2)</f>
        <v>0</v>
      </c>
      <c r="BL488" s="20" t="s">
        <v>287</v>
      </c>
      <c r="BM488" s="227" t="s">
        <v>6842</v>
      </c>
    </row>
    <row r="489" s="2" customFormat="1">
      <c r="A489" s="41"/>
      <c r="B489" s="42"/>
      <c r="C489" s="43"/>
      <c r="D489" s="229" t="s">
        <v>179</v>
      </c>
      <c r="E489" s="43"/>
      <c r="F489" s="230" t="s">
        <v>6223</v>
      </c>
      <c r="G489" s="43"/>
      <c r="H489" s="43"/>
      <c r="I489" s="231"/>
      <c r="J489" s="43"/>
      <c r="K489" s="43"/>
      <c r="L489" s="47"/>
      <c r="M489" s="232"/>
      <c r="N489" s="233"/>
      <c r="O489" s="87"/>
      <c r="P489" s="87"/>
      <c r="Q489" s="87"/>
      <c r="R489" s="87"/>
      <c r="S489" s="87"/>
      <c r="T489" s="88"/>
      <c r="U489" s="41"/>
      <c r="V489" s="41"/>
      <c r="W489" s="41"/>
      <c r="X489" s="41"/>
      <c r="Y489" s="41"/>
      <c r="Z489" s="41"/>
      <c r="AA489" s="41"/>
      <c r="AB489" s="41"/>
      <c r="AC489" s="41"/>
      <c r="AD489" s="41"/>
      <c r="AE489" s="41"/>
      <c r="AT489" s="20" t="s">
        <v>179</v>
      </c>
      <c r="AU489" s="20" t="s">
        <v>84</v>
      </c>
    </row>
    <row r="490" s="2" customFormat="1">
      <c r="A490" s="41"/>
      <c r="B490" s="42"/>
      <c r="C490" s="43"/>
      <c r="D490" s="234" t="s">
        <v>181</v>
      </c>
      <c r="E490" s="43"/>
      <c r="F490" s="235" t="s">
        <v>6224</v>
      </c>
      <c r="G490" s="43"/>
      <c r="H490" s="43"/>
      <c r="I490" s="231"/>
      <c r="J490" s="43"/>
      <c r="K490" s="43"/>
      <c r="L490" s="47"/>
      <c r="M490" s="232"/>
      <c r="N490" s="233"/>
      <c r="O490" s="87"/>
      <c r="P490" s="87"/>
      <c r="Q490" s="87"/>
      <c r="R490" s="87"/>
      <c r="S490" s="87"/>
      <c r="T490" s="88"/>
      <c r="U490" s="41"/>
      <c r="V490" s="41"/>
      <c r="W490" s="41"/>
      <c r="X490" s="41"/>
      <c r="Y490" s="41"/>
      <c r="Z490" s="41"/>
      <c r="AA490" s="41"/>
      <c r="AB490" s="41"/>
      <c r="AC490" s="41"/>
      <c r="AD490" s="41"/>
      <c r="AE490" s="41"/>
      <c r="AT490" s="20" t="s">
        <v>181</v>
      </c>
      <c r="AU490" s="20" t="s">
        <v>84</v>
      </c>
    </row>
    <row r="491" s="14" customFormat="1">
      <c r="A491" s="14"/>
      <c r="B491" s="246"/>
      <c r="C491" s="247"/>
      <c r="D491" s="229" t="s">
        <v>183</v>
      </c>
      <c r="E491" s="248" t="s">
        <v>19</v>
      </c>
      <c r="F491" s="249" t="s">
        <v>6838</v>
      </c>
      <c r="G491" s="247"/>
      <c r="H491" s="250">
        <v>15.582000000000001</v>
      </c>
      <c r="I491" s="251"/>
      <c r="J491" s="247"/>
      <c r="K491" s="247"/>
      <c r="L491" s="252"/>
      <c r="M491" s="253"/>
      <c r="N491" s="254"/>
      <c r="O491" s="254"/>
      <c r="P491" s="254"/>
      <c r="Q491" s="254"/>
      <c r="R491" s="254"/>
      <c r="S491" s="254"/>
      <c r="T491" s="255"/>
      <c r="U491" s="14"/>
      <c r="V491" s="14"/>
      <c r="W491" s="14"/>
      <c r="X491" s="14"/>
      <c r="Y491" s="14"/>
      <c r="Z491" s="14"/>
      <c r="AA491" s="14"/>
      <c r="AB491" s="14"/>
      <c r="AC491" s="14"/>
      <c r="AD491" s="14"/>
      <c r="AE491" s="14"/>
      <c r="AT491" s="256" t="s">
        <v>183</v>
      </c>
      <c r="AU491" s="256" t="s">
        <v>84</v>
      </c>
      <c r="AV491" s="14" t="s">
        <v>84</v>
      </c>
      <c r="AW491" s="14" t="s">
        <v>37</v>
      </c>
      <c r="AX491" s="14" t="s">
        <v>82</v>
      </c>
      <c r="AY491" s="256" t="s">
        <v>170</v>
      </c>
    </row>
    <row r="492" s="14" customFormat="1">
      <c r="A492" s="14"/>
      <c r="B492" s="246"/>
      <c r="C492" s="247"/>
      <c r="D492" s="229" t="s">
        <v>183</v>
      </c>
      <c r="E492" s="247"/>
      <c r="F492" s="249" t="s">
        <v>6843</v>
      </c>
      <c r="G492" s="247"/>
      <c r="H492" s="250">
        <v>31.164000000000001</v>
      </c>
      <c r="I492" s="251"/>
      <c r="J492" s="247"/>
      <c r="K492" s="247"/>
      <c r="L492" s="252"/>
      <c r="M492" s="253"/>
      <c r="N492" s="254"/>
      <c r="O492" s="254"/>
      <c r="P492" s="254"/>
      <c r="Q492" s="254"/>
      <c r="R492" s="254"/>
      <c r="S492" s="254"/>
      <c r="T492" s="255"/>
      <c r="U492" s="14"/>
      <c r="V492" s="14"/>
      <c r="W492" s="14"/>
      <c r="X492" s="14"/>
      <c r="Y492" s="14"/>
      <c r="Z492" s="14"/>
      <c r="AA492" s="14"/>
      <c r="AB492" s="14"/>
      <c r="AC492" s="14"/>
      <c r="AD492" s="14"/>
      <c r="AE492" s="14"/>
      <c r="AT492" s="256" t="s">
        <v>183</v>
      </c>
      <c r="AU492" s="256" t="s">
        <v>84</v>
      </c>
      <c r="AV492" s="14" t="s">
        <v>84</v>
      </c>
      <c r="AW492" s="14" t="s">
        <v>4</v>
      </c>
      <c r="AX492" s="14" t="s">
        <v>82</v>
      </c>
      <c r="AY492" s="256" t="s">
        <v>170</v>
      </c>
    </row>
    <row r="493" s="2" customFormat="1" ht="16.5" customHeight="1">
      <c r="A493" s="41"/>
      <c r="B493" s="42"/>
      <c r="C493" s="285" t="s">
        <v>1174</v>
      </c>
      <c r="D493" s="285" t="s">
        <v>461</v>
      </c>
      <c r="E493" s="286" t="s">
        <v>6208</v>
      </c>
      <c r="F493" s="287" t="s">
        <v>6209</v>
      </c>
      <c r="G493" s="288" t="s">
        <v>256</v>
      </c>
      <c r="H493" s="289">
        <v>0.012999999999999999</v>
      </c>
      <c r="I493" s="290"/>
      <c r="J493" s="291">
        <f>ROUND(I493*H493,2)</f>
        <v>0</v>
      </c>
      <c r="K493" s="287" t="s">
        <v>176</v>
      </c>
      <c r="L493" s="292"/>
      <c r="M493" s="293" t="s">
        <v>19</v>
      </c>
      <c r="N493" s="294" t="s">
        <v>46</v>
      </c>
      <c r="O493" s="87"/>
      <c r="P493" s="225">
        <f>O493*H493</f>
        <v>0</v>
      </c>
      <c r="Q493" s="225">
        <v>1</v>
      </c>
      <c r="R493" s="225">
        <f>Q493*H493</f>
        <v>0.012999999999999999</v>
      </c>
      <c r="S493" s="225">
        <v>0</v>
      </c>
      <c r="T493" s="226">
        <f>S493*H493</f>
        <v>0</v>
      </c>
      <c r="U493" s="41"/>
      <c r="V493" s="41"/>
      <c r="W493" s="41"/>
      <c r="X493" s="41"/>
      <c r="Y493" s="41"/>
      <c r="Z493" s="41"/>
      <c r="AA493" s="41"/>
      <c r="AB493" s="41"/>
      <c r="AC493" s="41"/>
      <c r="AD493" s="41"/>
      <c r="AE493" s="41"/>
      <c r="AR493" s="227" t="s">
        <v>629</v>
      </c>
      <c r="AT493" s="227" t="s">
        <v>461</v>
      </c>
      <c r="AU493" s="227" t="s">
        <v>84</v>
      </c>
      <c r="AY493" s="20" t="s">
        <v>170</v>
      </c>
      <c r="BE493" s="228">
        <f>IF(N493="základní",J493,0)</f>
        <v>0</v>
      </c>
      <c r="BF493" s="228">
        <f>IF(N493="snížená",J493,0)</f>
        <v>0</v>
      </c>
      <c r="BG493" s="228">
        <f>IF(N493="zákl. přenesená",J493,0)</f>
        <v>0</v>
      </c>
      <c r="BH493" s="228">
        <f>IF(N493="sníž. přenesená",J493,0)</f>
        <v>0</v>
      </c>
      <c r="BI493" s="228">
        <f>IF(N493="nulová",J493,0)</f>
        <v>0</v>
      </c>
      <c r="BJ493" s="20" t="s">
        <v>82</v>
      </c>
      <c r="BK493" s="228">
        <f>ROUND(I493*H493,2)</f>
        <v>0</v>
      </c>
      <c r="BL493" s="20" t="s">
        <v>287</v>
      </c>
      <c r="BM493" s="227" t="s">
        <v>6844</v>
      </c>
    </row>
    <row r="494" s="2" customFormat="1">
      <c r="A494" s="41"/>
      <c r="B494" s="42"/>
      <c r="C494" s="43"/>
      <c r="D494" s="229" t="s">
        <v>179</v>
      </c>
      <c r="E494" s="43"/>
      <c r="F494" s="230" t="s">
        <v>6209</v>
      </c>
      <c r="G494" s="43"/>
      <c r="H494" s="43"/>
      <c r="I494" s="231"/>
      <c r="J494" s="43"/>
      <c r="K494" s="43"/>
      <c r="L494" s="47"/>
      <c r="M494" s="232"/>
      <c r="N494" s="233"/>
      <c r="O494" s="87"/>
      <c r="P494" s="87"/>
      <c r="Q494" s="87"/>
      <c r="R494" s="87"/>
      <c r="S494" s="87"/>
      <c r="T494" s="88"/>
      <c r="U494" s="41"/>
      <c r="V494" s="41"/>
      <c r="W494" s="41"/>
      <c r="X494" s="41"/>
      <c r="Y494" s="41"/>
      <c r="Z494" s="41"/>
      <c r="AA494" s="41"/>
      <c r="AB494" s="41"/>
      <c r="AC494" s="41"/>
      <c r="AD494" s="41"/>
      <c r="AE494" s="41"/>
      <c r="AT494" s="20" t="s">
        <v>179</v>
      </c>
      <c r="AU494" s="20" t="s">
        <v>84</v>
      </c>
    </row>
    <row r="495" s="14" customFormat="1">
      <c r="A495" s="14"/>
      <c r="B495" s="246"/>
      <c r="C495" s="247"/>
      <c r="D495" s="229" t="s">
        <v>183</v>
      </c>
      <c r="E495" s="247"/>
      <c r="F495" s="249" t="s">
        <v>6845</v>
      </c>
      <c r="G495" s="247"/>
      <c r="H495" s="250">
        <v>0.012999999999999999</v>
      </c>
      <c r="I495" s="251"/>
      <c r="J495" s="247"/>
      <c r="K495" s="247"/>
      <c r="L495" s="252"/>
      <c r="M495" s="253"/>
      <c r="N495" s="254"/>
      <c r="O495" s="254"/>
      <c r="P495" s="254"/>
      <c r="Q495" s="254"/>
      <c r="R495" s="254"/>
      <c r="S495" s="254"/>
      <c r="T495" s="255"/>
      <c r="U495" s="14"/>
      <c r="V495" s="14"/>
      <c r="W495" s="14"/>
      <c r="X495" s="14"/>
      <c r="Y495" s="14"/>
      <c r="Z495" s="14"/>
      <c r="AA495" s="14"/>
      <c r="AB495" s="14"/>
      <c r="AC495" s="14"/>
      <c r="AD495" s="14"/>
      <c r="AE495" s="14"/>
      <c r="AT495" s="256" t="s">
        <v>183</v>
      </c>
      <c r="AU495" s="256" t="s">
        <v>84</v>
      </c>
      <c r="AV495" s="14" t="s">
        <v>84</v>
      </c>
      <c r="AW495" s="14" t="s">
        <v>4</v>
      </c>
      <c r="AX495" s="14" t="s">
        <v>82</v>
      </c>
      <c r="AY495" s="256" t="s">
        <v>170</v>
      </c>
    </row>
    <row r="496" s="2" customFormat="1" ht="16.5" customHeight="1">
      <c r="A496" s="41"/>
      <c r="B496" s="42"/>
      <c r="C496" s="216" t="s">
        <v>1180</v>
      </c>
      <c r="D496" s="216" t="s">
        <v>172</v>
      </c>
      <c r="E496" s="217" t="s">
        <v>1787</v>
      </c>
      <c r="F496" s="218" t="s">
        <v>1788</v>
      </c>
      <c r="G496" s="219" t="s">
        <v>175</v>
      </c>
      <c r="H496" s="220">
        <v>9.6760000000000002</v>
      </c>
      <c r="I496" s="221"/>
      <c r="J496" s="222">
        <f>ROUND(I496*H496,2)</f>
        <v>0</v>
      </c>
      <c r="K496" s="218" t="s">
        <v>176</v>
      </c>
      <c r="L496" s="47"/>
      <c r="M496" s="223" t="s">
        <v>19</v>
      </c>
      <c r="N496" s="224" t="s">
        <v>46</v>
      </c>
      <c r="O496" s="87"/>
      <c r="P496" s="225">
        <f>O496*H496</f>
        <v>0</v>
      </c>
      <c r="Q496" s="225">
        <v>0.00040000000000000002</v>
      </c>
      <c r="R496" s="225">
        <f>Q496*H496</f>
        <v>0.0038704000000000004</v>
      </c>
      <c r="S496" s="225">
        <v>0</v>
      </c>
      <c r="T496" s="226">
        <f>S496*H496</f>
        <v>0</v>
      </c>
      <c r="U496" s="41"/>
      <c r="V496" s="41"/>
      <c r="W496" s="41"/>
      <c r="X496" s="41"/>
      <c r="Y496" s="41"/>
      <c r="Z496" s="41"/>
      <c r="AA496" s="41"/>
      <c r="AB496" s="41"/>
      <c r="AC496" s="41"/>
      <c r="AD496" s="41"/>
      <c r="AE496" s="41"/>
      <c r="AR496" s="227" t="s">
        <v>287</v>
      </c>
      <c r="AT496" s="227" t="s">
        <v>172</v>
      </c>
      <c r="AU496" s="227" t="s">
        <v>84</v>
      </c>
      <c r="AY496" s="20" t="s">
        <v>170</v>
      </c>
      <c r="BE496" s="228">
        <f>IF(N496="základní",J496,0)</f>
        <v>0</v>
      </c>
      <c r="BF496" s="228">
        <f>IF(N496="snížená",J496,0)</f>
        <v>0</v>
      </c>
      <c r="BG496" s="228">
        <f>IF(N496="zákl. přenesená",J496,0)</f>
        <v>0</v>
      </c>
      <c r="BH496" s="228">
        <f>IF(N496="sníž. přenesená",J496,0)</f>
        <v>0</v>
      </c>
      <c r="BI496" s="228">
        <f>IF(N496="nulová",J496,0)</f>
        <v>0</v>
      </c>
      <c r="BJ496" s="20" t="s">
        <v>82</v>
      </c>
      <c r="BK496" s="228">
        <f>ROUND(I496*H496,2)</f>
        <v>0</v>
      </c>
      <c r="BL496" s="20" t="s">
        <v>287</v>
      </c>
      <c r="BM496" s="227" t="s">
        <v>6846</v>
      </c>
    </row>
    <row r="497" s="2" customFormat="1">
      <c r="A497" s="41"/>
      <c r="B497" s="42"/>
      <c r="C497" s="43"/>
      <c r="D497" s="229" t="s">
        <v>179</v>
      </c>
      <c r="E497" s="43"/>
      <c r="F497" s="230" t="s">
        <v>1790</v>
      </c>
      <c r="G497" s="43"/>
      <c r="H497" s="43"/>
      <c r="I497" s="231"/>
      <c r="J497" s="43"/>
      <c r="K497" s="43"/>
      <c r="L497" s="47"/>
      <c r="M497" s="232"/>
      <c r="N497" s="233"/>
      <c r="O497" s="87"/>
      <c r="P497" s="87"/>
      <c r="Q497" s="87"/>
      <c r="R497" s="87"/>
      <c r="S497" s="87"/>
      <c r="T497" s="88"/>
      <c r="U497" s="41"/>
      <c r="V497" s="41"/>
      <c r="W497" s="41"/>
      <c r="X497" s="41"/>
      <c r="Y497" s="41"/>
      <c r="Z497" s="41"/>
      <c r="AA497" s="41"/>
      <c r="AB497" s="41"/>
      <c r="AC497" s="41"/>
      <c r="AD497" s="41"/>
      <c r="AE497" s="41"/>
      <c r="AT497" s="20" t="s">
        <v>179</v>
      </c>
      <c r="AU497" s="20" t="s">
        <v>84</v>
      </c>
    </row>
    <row r="498" s="2" customFormat="1">
      <c r="A498" s="41"/>
      <c r="B498" s="42"/>
      <c r="C498" s="43"/>
      <c r="D498" s="234" t="s">
        <v>181</v>
      </c>
      <c r="E498" s="43"/>
      <c r="F498" s="235" t="s">
        <v>1791</v>
      </c>
      <c r="G498" s="43"/>
      <c r="H498" s="43"/>
      <c r="I498" s="231"/>
      <c r="J498" s="43"/>
      <c r="K498" s="43"/>
      <c r="L498" s="47"/>
      <c r="M498" s="232"/>
      <c r="N498" s="233"/>
      <c r="O498" s="87"/>
      <c r="P498" s="87"/>
      <c r="Q498" s="87"/>
      <c r="R498" s="87"/>
      <c r="S498" s="87"/>
      <c r="T498" s="88"/>
      <c r="U498" s="41"/>
      <c r="V498" s="41"/>
      <c r="W498" s="41"/>
      <c r="X498" s="41"/>
      <c r="Y498" s="41"/>
      <c r="Z498" s="41"/>
      <c r="AA498" s="41"/>
      <c r="AB498" s="41"/>
      <c r="AC498" s="41"/>
      <c r="AD498" s="41"/>
      <c r="AE498" s="41"/>
      <c r="AT498" s="20" t="s">
        <v>181</v>
      </c>
      <c r="AU498" s="20" t="s">
        <v>84</v>
      </c>
    </row>
    <row r="499" s="13" customFormat="1">
      <c r="A499" s="13"/>
      <c r="B499" s="236"/>
      <c r="C499" s="237"/>
      <c r="D499" s="229" t="s">
        <v>183</v>
      </c>
      <c r="E499" s="238" t="s">
        <v>19</v>
      </c>
      <c r="F499" s="239" t="s">
        <v>6571</v>
      </c>
      <c r="G499" s="237"/>
      <c r="H499" s="238" t="s">
        <v>19</v>
      </c>
      <c r="I499" s="240"/>
      <c r="J499" s="237"/>
      <c r="K499" s="237"/>
      <c r="L499" s="241"/>
      <c r="M499" s="242"/>
      <c r="N499" s="243"/>
      <c r="O499" s="243"/>
      <c r="P499" s="243"/>
      <c r="Q499" s="243"/>
      <c r="R499" s="243"/>
      <c r="S499" s="243"/>
      <c r="T499" s="244"/>
      <c r="U499" s="13"/>
      <c r="V499" s="13"/>
      <c r="W499" s="13"/>
      <c r="X499" s="13"/>
      <c r="Y499" s="13"/>
      <c r="Z499" s="13"/>
      <c r="AA499" s="13"/>
      <c r="AB499" s="13"/>
      <c r="AC499" s="13"/>
      <c r="AD499" s="13"/>
      <c r="AE499" s="13"/>
      <c r="AT499" s="245" t="s">
        <v>183</v>
      </c>
      <c r="AU499" s="245" t="s">
        <v>84</v>
      </c>
      <c r="AV499" s="13" t="s">
        <v>82</v>
      </c>
      <c r="AW499" s="13" t="s">
        <v>37</v>
      </c>
      <c r="AX499" s="13" t="s">
        <v>75</v>
      </c>
      <c r="AY499" s="245" t="s">
        <v>170</v>
      </c>
    </row>
    <row r="500" s="14" customFormat="1">
      <c r="A500" s="14"/>
      <c r="B500" s="246"/>
      <c r="C500" s="247"/>
      <c r="D500" s="229" t="s">
        <v>183</v>
      </c>
      <c r="E500" s="248" t="s">
        <v>19</v>
      </c>
      <c r="F500" s="249" t="s">
        <v>6832</v>
      </c>
      <c r="G500" s="247"/>
      <c r="H500" s="250">
        <v>9.6760000000000002</v>
      </c>
      <c r="I500" s="251"/>
      <c r="J500" s="247"/>
      <c r="K500" s="247"/>
      <c r="L500" s="252"/>
      <c r="M500" s="253"/>
      <c r="N500" s="254"/>
      <c r="O500" s="254"/>
      <c r="P500" s="254"/>
      <c r="Q500" s="254"/>
      <c r="R500" s="254"/>
      <c r="S500" s="254"/>
      <c r="T500" s="255"/>
      <c r="U500" s="14"/>
      <c r="V500" s="14"/>
      <c r="W500" s="14"/>
      <c r="X500" s="14"/>
      <c r="Y500" s="14"/>
      <c r="Z500" s="14"/>
      <c r="AA500" s="14"/>
      <c r="AB500" s="14"/>
      <c r="AC500" s="14"/>
      <c r="AD500" s="14"/>
      <c r="AE500" s="14"/>
      <c r="AT500" s="256" t="s">
        <v>183</v>
      </c>
      <c r="AU500" s="256" t="s">
        <v>84</v>
      </c>
      <c r="AV500" s="14" t="s">
        <v>84</v>
      </c>
      <c r="AW500" s="14" t="s">
        <v>37</v>
      </c>
      <c r="AX500" s="14" t="s">
        <v>82</v>
      </c>
      <c r="AY500" s="256" t="s">
        <v>170</v>
      </c>
    </row>
    <row r="501" s="2" customFormat="1" ht="24.15" customHeight="1">
      <c r="A501" s="41"/>
      <c r="B501" s="42"/>
      <c r="C501" s="285" t="s">
        <v>1187</v>
      </c>
      <c r="D501" s="285" t="s">
        <v>461</v>
      </c>
      <c r="E501" s="286" t="s">
        <v>6847</v>
      </c>
      <c r="F501" s="287" t="s">
        <v>6848</v>
      </c>
      <c r="G501" s="288" t="s">
        <v>175</v>
      </c>
      <c r="H501" s="289">
        <v>11.276999999999999</v>
      </c>
      <c r="I501" s="290"/>
      <c r="J501" s="291">
        <f>ROUND(I501*H501,2)</f>
        <v>0</v>
      </c>
      <c r="K501" s="287" t="s">
        <v>176</v>
      </c>
      <c r="L501" s="292"/>
      <c r="M501" s="293" t="s">
        <v>19</v>
      </c>
      <c r="N501" s="294" t="s">
        <v>46</v>
      </c>
      <c r="O501" s="87"/>
      <c r="P501" s="225">
        <f>O501*H501</f>
        <v>0</v>
      </c>
      <c r="Q501" s="225">
        <v>0.0053</v>
      </c>
      <c r="R501" s="225">
        <f>Q501*H501</f>
        <v>0.059768099999999998</v>
      </c>
      <c r="S501" s="225">
        <v>0</v>
      </c>
      <c r="T501" s="226">
        <f>S501*H501</f>
        <v>0</v>
      </c>
      <c r="U501" s="41"/>
      <c r="V501" s="41"/>
      <c r="W501" s="41"/>
      <c r="X501" s="41"/>
      <c r="Y501" s="41"/>
      <c r="Z501" s="41"/>
      <c r="AA501" s="41"/>
      <c r="AB501" s="41"/>
      <c r="AC501" s="41"/>
      <c r="AD501" s="41"/>
      <c r="AE501" s="41"/>
      <c r="AR501" s="227" t="s">
        <v>629</v>
      </c>
      <c r="AT501" s="227" t="s">
        <v>461</v>
      </c>
      <c r="AU501" s="227" t="s">
        <v>84</v>
      </c>
      <c r="AY501" s="20" t="s">
        <v>170</v>
      </c>
      <c r="BE501" s="228">
        <f>IF(N501="základní",J501,0)</f>
        <v>0</v>
      </c>
      <c r="BF501" s="228">
        <f>IF(N501="snížená",J501,0)</f>
        <v>0</v>
      </c>
      <c r="BG501" s="228">
        <f>IF(N501="zákl. přenesená",J501,0)</f>
        <v>0</v>
      </c>
      <c r="BH501" s="228">
        <f>IF(N501="sníž. přenesená",J501,0)</f>
        <v>0</v>
      </c>
      <c r="BI501" s="228">
        <f>IF(N501="nulová",J501,0)</f>
        <v>0</v>
      </c>
      <c r="BJ501" s="20" t="s">
        <v>82</v>
      </c>
      <c r="BK501" s="228">
        <f>ROUND(I501*H501,2)</f>
        <v>0</v>
      </c>
      <c r="BL501" s="20" t="s">
        <v>287</v>
      </c>
      <c r="BM501" s="227" t="s">
        <v>6849</v>
      </c>
    </row>
    <row r="502" s="2" customFormat="1">
      <c r="A502" s="41"/>
      <c r="B502" s="42"/>
      <c r="C502" s="43"/>
      <c r="D502" s="229" t="s">
        <v>179</v>
      </c>
      <c r="E502" s="43"/>
      <c r="F502" s="230" t="s">
        <v>6848</v>
      </c>
      <c r="G502" s="43"/>
      <c r="H502" s="43"/>
      <c r="I502" s="231"/>
      <c r="J502" s="43"/>
      <c r="K502" s="43"/>
      <c r="L502" s="47"/>
      <c r="M502" s="232"/>
      <c r="N502" s="233"/>
      <c r="O502" s="87"/>
      <c r="P502" s="87"/>
      <c r="Q502" s="87"/>
      <c r="R502" s="87"/>
      <c r="S502" s="87"/>
      <c r="T502" s="88"/>
      <c r="U502" s="41"/>
      <c r="V502" s="41"/>
      <c r="W502" s="41"/>
      <c r="X502" s="41"/>
      <c r="Y502" s="41"/>
      <c r="Z502" s="41"/>
      <c r="AA502" s="41"/>
      <c r="AB502" s="41"/>
      <c r="AC502" s="41"/>
      <c r="AD502" s="41"/>
      <c r="AE502" s="41"/>
      <c r="AT502" s="20" t="s">
        <v>179</v>
      </c>
      <c r="AU502" s="20" t="s">
        <v>84</v>
      </c>
    </row>
    <row r="503" s="14" customFormat="1">
      <c r="A503" s="14"/>
      <c r="B503" s="246"/>
      <c r="C503" s="247"/>
      <c r="D503" s="229" t="s">
        <v>183</v>
      </c>
      <c r="E503" s="247"/>
      <c r="F503" s="249" t="s">
        <v>6850</v>
      </c>
      <c r="G503" s="247"/>
      <c r="H503" s="250">
        <v>11.276999999999999</v>
      </c>
      <c r="I503" s="251"/>
      <c r="J503" s="247"/>
      <c r="K503" s="247"/>
      <c r="L503" s="252"/>
      <c r="M503" s="253"/>
      <c r="N503" s="254"/>
      <c r="O503" s="254"/>
      <c r="P503" s="254"/>
      <c r="Q503" s="254"/>
      <c r="R503" s="254"/>
      <c r="S503" s="254"/>
      <c r="T503" s="255"/>
      <c r="U503" s="14"/>
      <c r="V503" s="14"/>
      <c r="W503" s="14"/>
      <c r="X503" s="14"/>
      <c r="Y503" s="14"/>
      <c r="Z503" s="14"/>
      <c r="AA503" s="14"/>
      <c r="AB503" s="14"/>
      <c r="AC503" s="14"/>
      <c r="AD503" s="14"/>
      <c r="AE503" s="14"/>
      <c r="AT503" s="256" t="s">
        <v>183</v>
      </c>
      <c r="AU503" s="256" t="s">
        <v>84</v>
      </c>
      <c r="AV503" s="14" t="s">
        <v>84</v>
      </c>
      <c r="AW503" s="14" t="s">
        <v>4</v>
      </c>
      <c r="AX503" s="14" t="s">
        <v>82</v>
      </c>
      <c r="AY503" s="256" t="s">
        <v>170</v>
      </c>
    </row>
    <row r="504" s="2" customFormat="1" ht="16.5" customHeight="1">
      <c r="A504" s="41"/>
      <c r="B504" s="42"/>
      <c r="C504" s="216" t="s">
        <v>1195</v>
      </c>
      <c r="D504" s="216" t="s">
        <v>172</v>
      </c>
      <c r="E504" s="217" t="s">
        <v>1799</v>
      </c>
      <c r="F504" s="218" t="s">
        <v>1800</v>
      </c>
      <c r="G504" s="219" t="s">
        <v>175</v>
      </c>
      <c r="H504" s="220">
        <v>4.524</v>
      </c>
      <c r="I504" s="221"/>
      <c r="J504" s="222">
        <f>ROUND(I504*H504,2)</f>
        <v>0</v>
      </c>
      <c r="K504" s="218" t="s">
        <v>176</v>
      </c>
      <c r="L504" s="47"/>
      <c r="M504" s="223" t="s">
        <v>19</v>
      </c>
      <c r="N504" s="224" t="s">
        <v>46</v>
      </c>
      <c r="O504" s="87"/>
      <c r="P504" s="225">
        <f>O504*H504</f>
        <v>0</v>
      </c>
      <c r="Q504" s="225">
        <v>0.00040000000000000002</v>
      </c>
      <c r="R504" s="225">
        <f>Q504*H504</f>
        <v>0.0018096000000000002</v>
      </c>
      <c r="S504" s="225">
        <v>0</v>
      </c>
      <c r="T504" s="226">
        <f>S504*H504</f>
        <v>0</v>
      </c>
      <c r="U504" s="41"/>
      <c r="V504" s="41"/>
      <c r="W504" s="41"/>
      <c r="X504" s="41"/>
      <c r="Y504" s="41"/>
      <c r="Z504" s="41"/>
      <c r="AA504" s="41"/>
      <c r="AB504" s="41"/>
      <c r="AC504" s="41"/>
      <c r="AD504" s="41"/>
      <c r="AE504" s="41"/>
      <c r="AR504" s="227" t="s">
        <v>287</v>
      </c>
      <c r="AT504" s="227" t="s">
        <v>172</v>
      </c>
      <c r="AU504" s="227" t="s">
        <v>84</v>
      </c>
      <c r="AY504" s="20" t="s">
        <v>170</v>
      </c>
      <c r="BE504" s="228">
        <f>IF(N504="základní",J504,0)</f>
        <v>0</v>
      </c>
      <c r="BF504" s="228">
        <f>IF(N504="snížená",J504,0)</f>
        <v>0</v>
      </c>
      <c r="BG504" s="228">
        <f>IF(N504="zákl. přenesená",J504,0)</f>
        <v>0</v>
      </c>
      <c r="BH504" s="228">
        <f>IF(N504="sníž. přenesená",J504,0)</f>
        <v>0</v>
      </c>
      <c r="BI504" s="228">
        <f>IF(N504="nulová",J504,0)</f>
        <v>0</v>
      </c>
      <c r="BJ504" s="20" t="s">
        <v>82</v>
      </c>
      <c r="BK504" s="228">
        <f>ROUND(I504*H504,2)</f>
        <v>0</v>
      </c>
      <c r="BL504" s="20" t="s">
        <v>287</v>
      </c>
      <c r="BM504" s="227" t="s">
        <v>6851</v>
      </c>
    </row>
    <row r="505" s="2" customFormat="1">
      <c r="A505" s="41"/>
      <c r="B505" s="42"/>
      <c r="C505" s="43"/>
      <c r="D505" s="229" t="s">
        <v>179</v>
      </c>
      <c r="E505" s="43"/>
      <c r="F505" s="230" t="s">
        <v>1802</v>
      </c>
      <c r="G505" s="43"/>
      <c r="H505" s="43"/>
      <c r="I505" s="231"/>
      <c r="J505" s="43"/>
      <c r="K505" s="43"/>
      <c r="L505" s="47"/>
      <c r="M505" s="232"/>
      <c r="N505" s="233"/>
      <c r="O505" s="87"/>
      <c r="P505" s="87"/>
      <c r="Q505" s="87"/>
      <c r="R505" s="87"/>
      <c r="S505" s="87"/>
      <c r="T505" s="88"/>
      <c r="U505" s="41"/>
      <c r="V505" s="41"/>
      <c r="W505" s="41"/>
      <c r="X505" s="41"/>
      <c r="Y505" s="41"/>
      <c r="Z505" s="41"/>
      <c r="AA505" s="41"/>
      <c r="AB505" s="41"/>
      <c r="AC505" s="41"/>
      <c r="AD505" s="41"/>
      <c r="AE505" s="41"/>
      <c r="AT505" s="20" t="s">
        <v>179</v>
      </c>
      <c r="AU505" s="20" t="s">
        <v>84</v>
      </c>
    </row>
    <row r="506" s="2" customFormat="1">
      <c r="A506" s="41"/>
      <c r="B506" s="42"/>
      <c r="C506" s="43"/>
      <c r="D506" s="234" t="s">
        <v>181</v>
      </c>
      <c r="E506" s="43"/>
      <c r="F506" s="235" t="s">
        <v>1803</v>
      </c>
      <c r="G506" s="43"/>
      <c r="H506" s="43"/>
      <c r="I506" s="231"/>
      <c r="J506" s="43"/>
      <c r="K506" s="43"/>
      <c r="L506" s="47"/>
      <c r="M506" s="232"/>
      <c r="N506" s="233"/>
      <c r="O506" s="87"/>
      <c r="P506" s="87"/>
      <c r="Q506" s="87"/>
      <c r="R506" s="87"/>
      <c r="S506" s="87"/>
      <c r="T506" s="88"/>
      <c r="U506" s="41"/>
      <c r="V506" s="41"/>
      <c r="W506" s="41"/>
      <c r="X506" s="41"/>
      <c r="Y506" s="41"/>
      <c r="Z506" s="41"/>
      <c r="AA506" s="41"/>
      <c r="AB506" s="41"/>
      <c r="AC506" s="41"/>
      <c r="AD506" s="41"/>
      <c r="AE506" s="41"/>
      <c r="AT506" s="20" t="s">
        <v>181</v>
      </c>
      <c r="AU506" s="20" t="s">
        <v>84</v>
      </c>
    </row>
    <row r="507" s="13" customFormat="1">
      <c r="A507" s="13"/>
      <c r="B507" s="236"/>
      <c r="C507" s="237"/>
      <c r="D507" s="229" t="s">
        <v>183</v>
      </c>
      <c r="E507" s="238" t="s">
        <v>19</v>
      </c>
      <c r="F507" s="239" t="s">
        <v>6571</v>
      </c>
      <c r="G507" s="237"/>
      <c r="H507" s="238" t="s">
        <v>19</v>
      </c>
      <c r="I507" s="240"/>
      <c r="J507" s="237"/>
      <c r="K507" s="237"/>
      <c r="L507" s="241"/>
      <c r="M507" s="242"/>
      <c r="N507" s="243"/>
      <c r="O507" s="243"/>
      <c r="P507" s="243"/>
      <c r="Q507" s="243"/>
      <c r="R507" s="243"/>
      <c r="S507" s="243"/>
      <c r="T507" s="244"/>
      <c r="U507" s="13"/>
      <c r="V507" s="13"/>
      <c r="W507" s="13"/>
      <c r="X507" s="13"/>
      <c r="Y507" s="13"/>
      <c r="Z507" s="13"/>
      <c r="AA507" s="13"/>
      <c r="AB507" s="13"/>
      <c r="AC507" s="13"/>
      <c r="AD507" s="13"/>
      <c r="AE507" s="13"/>
      <c r="AT507" s="245" t="s">
        <v>183</v>
      </c>
      <c r="AU507" s="245" t="s">
        <v>84</v>
      </c>
      <c r="AV507" s="13" t="s">
        <v>82</v>
      </c>
      <c r="AW507" s="13" t="s">
        <v>37</v>
      </c>
      <c r="AX507" s="13" t="s">
        <v>75</v>
      </c>
      <c r="AY507" s="245" t="s">
        <v>170</v>
      </c>
    </row>
    <row r="508" s="14" customFormat="1">
      <c r="A508" s="14"/>
      <c r="B508" s="246"/>
      <c r="C508" s="247"/>
      <c r="D508" s="229" t="s">
        <v>183</v>
      </c>
      <c r="E508" s="248" t="s">
        <v>19</v>
      </c>
      <c r="F508" s="249" t="s">
        <v>6839</v>
      </c>
      <c r="G508" s="247"/>
      <c r="H508" s="250">
        <v>4.524</v>
      </c>
      <c r="I508" s="251"/>
      <c r="J508" s="247"/>
      <c r="K508" s="247"/>
      <c r="L508" s="252"/>
      <c r="M508" s="253"/>
      <c r="N508" s="254"/>
      <c r="O508" s="254"/>
      <c r="P508" s="254"/>
      <c r="Q508" s="254"/>
      <c r="R508" s="254"/>
      <c r="S508" s="254"/>
      <c r="T508" s="255"/>
      <c r="U508" s="14"/>
      <c r="V508" s="14"/>
      <c r="W508" s="14"/>
      <c r="X508" s="14"/>
      <c r="Y508" s="14"/>
      <c r="Z508" s="14"/>
      <c r="AA508" s="14"/>
      <c r="AB508" s="14"/>
      <c r="AC508" s="14"/>
      <c r="AD508" s="14"/>
      <c r="AE508" s="14"/>
      <c r="AT508" s="256" t="s">
        <v>183</v>
      </c>
      <c r="AU508" s="256" t="s">
        <v>84</v>
      </c>
      <c r="AV508" s="14" t="s">
        <v>84</v>
      </c>
      <c r="AW508" s="14" t="s">
        <v>37</v>
      </c>
      <c r="AX508" s="14" t="s">
        <v>82</v>
      </c>
      <c r="AY508" s="256" t="s">
        <v>170</v>
      </c>
    </row>
    <row r="509" s="2" customFormat="1" ht="24.15" customHeight="1">
      <c r="A509" s="41"/>
      <c r="B509" s="42"/>
      <c r="C509" s="285" t="s">
        <v>1206</v>
      </c>
      <c r="D509" s="285" t="s">
        <v>461</v>
      </c>
      <c r="E509" s="286" t="s">
        <v>6847</v>
      </c>
      <c r="F509" s="287" t="s">
        <v>6848</v>
      </c>
      <c r="G509" s="288" t="s">
        <v>175</v>
      </c>
      <c r="H509" s="289">
        <v>5.524</v>
      </c>
      <c r="I509" s="290"/>
      <c r="J509" s="291">
        <f>ROUND(I509*H509,2)</f>
        <v>0</v>
      </c>
      <c r="K509" s="287" t="s">
        <v>176</v>
      </c>
      <c r="L509" s="292"/>
      <c r="M509" s="293" t="s">
        <v>19</v>
      </c>
      <c r="N509" s="294" t="s">
        <v>46</v>
      </c>
      <c r="O509" s="87"/>
      <c r="P509" s="225">
        <f>O509*H509</f>
        <v>0</v>
      </c>
      <c r="Q509" s="225">
        <v>0.0053</v>
      </c>
      <c r="R509" s="225">
        <f>Q509*H509</f>
        <v>0.0292772</v>
      </c>
      <c r="S509" s="225">
        <v>0</v>
      </c>
      <c r="T509" s="226">
        <f>S509*H509</f>
        <v>0</v>
      </c>
      <c r="U509" s="41"/>
      <c r="V509" s="41"/>
      <c r="W509" s="41"/>
      <c r="X509" s="41"/>
      <c r="Y509" s="41"/>
      <c r="Z509" s="41"/>
      <c r="AA509" s="41"/>
      <c r="AB509" s="41"/>
      <c r="AC509" s="41"/>
      <c r="AD509" s="41"/>
      <c r="AE509" s="41"/>
      <c r="AR509" s="227" t="s">
        <v>629</v>
      </c>
      <c r="AT509" s="227" t="s">
        <v>461</v>
      </c>
      <c r="AU509" s="227" t="s">
        <v>84</v>
      </c>
      <c r="AY509" s="20" t="s">
        <v>170</v>
      </c>
      <c r="BE509" s="228">
        <f>IF(N509="základní",J509,0)</f>
        <v>0</v>
      </c>
      <c r="BF509" s="228">
        <f>IF(N509="snížená",J509,0)</f>
        <v>0</v>
      </c>
      <c r="BG509" s="228">
        <f>IF(N509="zákl. přenesená",J509,0)</f>
        <v>0</v>
      </c>
      <c r="BH509" s="228">
        <f>IF(N509="sníž. přenesená",J509,0)</f>
        <v>0</v>
      </c>
      <c r="BI509" s="228">
        <f>IF(N509="nulová",J509,0)</f>
        <v>0</v>
      </c>
      <c r="BJ509" s="20" t="s">
        <v>82</v>
      </c>
      <c r="BK509" s="228">
        <f>ROUND(I509*H509,2)</f>
        <v>0</v>
      </c>
      <c r="BL509" s="20" t="s">
        <v>287</v>
      </c>
      <c r="BM509" s="227" t="s">
        <v>6852</v>
      </c>
    </row>
    <row r="510" s="2" customFormat="1">
      <c r="A510" s="41"/>
      <c r="B510" s="42"/>
      <c r="C510" s="43"/>
      <c r="D510" s="229" t="s">
        <v>179</v>
      </c>
      <c r="E510" s="43"/>
      <c r="F510" s="230" t="s">
        <v>6848</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179</v>
      </c>
      <c r="AU510" s="20" t="s">
        <v>84</v>
      </c>
    </row>
    <row r="511" s="14" customFormat="1">
      <c r="A511" s="14"/>
      <c r="B511" s="246"/>
      <c r="C511" s="247"/>
      <c r="D511" s="229" t="s">
        <v>183</v>
      </c>
      <c r="E511" s="247"/>
      <c r="F511" s="249" t="s">
        <v>6853</v>
      </c>
      <c r="G511" s="247"/>
      <c r="H511" s="250">
        <v>5.524</v>
      </c>
      <c r="I511" s="251"/>
      <c r="J511" s="247"/>
      <c r="K511" s="247"/>
      <c r="L511" s="252"/>
      <c r="M511" s="253"/>
      <c r="N511" s="254"/>
      <c r="O511" s="254"/>
      <c r="P511" s="254"/>
      <c r="Q511" s="254"/>
      <c r="R511" s="254"/>
      <c r="S511" s="254"/>
      <c r="T511" s="255"/>
      <c r="U511" s="14"/>
      <c r="V511" s="14"/>
      <c r="W511" s="14"/>
      <c r="X511" s="14"/>
      <c r="Y511" s="14"/>
      <c r="Z511" s="14"/>
      <c r="AA511" s="14"/>
      <c r="AB511" s="14"/>
      <c r="AC511" s="14"/>
      <c r="AD511" s="14"/>
      <c r="AE511" s="14"/>
      <c r="AT511" s="256" t="s">
        <v>183</v>
      </c>
      <c r="AU511" s="256" t="s">
        <v>84</v>
      </c>
      <c r="AV511" s="14" t="s">
        <v>84</v>
      </c>
      <c r="AW511" s="14" t="s">
        <v>4</v>
      </c>
      <c r="AX511" s="14" t="s">
        <v>82</v>
      </c>
      <c r="AY511" s="256" t="s">
        <v>170</v>
      </c>
    </row>
    <row r="512" s="2" customFormat="1" ht="16.5" customHeight="1">
      <c r="A512" s="41"/>
      <c r="B512" s="42"/>
      <c r="C512" s="216" t="s">
        <v>1212</v>
      </c>
      <c r="D512" s="216" t="s">
        <v>172</v>
      </c>
      <c r="E512" s="217" t="s">
        <v>6854</v>
      </c>
      <c r="F512" s="218" t="s">
        <v>6855</v>
      </c>
      <c r="G512" s="219" t="s">
        <v>201</v>
      </c>
      <c r="H512" s="220">
        <v>11.310000000000001</v>
      </c>
      <c r="I512" s="221"/>
      <c r="J512" s="222">
        <f>ROUND(I512*H512,2)</f>
        <v>0</v>
      </c>
      <c r="K512" s="218" t="s">
        <v>176</v>
      </c>
      <c r="L512" s="47"/>
      <c r="M512" s="223" t="s">
        <v>19</v>
      </c>
      <c r="N512" s="224" t="s">
        <v>46</v>
      </c>
      <c r="O512" s="87"/>
      <c r="P512" s="225">
        <f>O512*H512</f>
        <v>0</v>
      </c>
      <c r="Q512" s="225">
        <v>0.00020000000000000001</v>
      </c>
      <c r="R512" s="225">
        <f>Q512*H512</f>
        <v>0.0022620000000000001</v>
      </c>
      <c r="S512" s="225">
        <v>0</v>
      </c>
      <c r="T512" s="226">
        <f>S512*H512</f>
        <v>0</v>
      </c>
      <c r="U512" s="41"/>
      <c r="V512" s="41"/>
      <c r="W512" s="41"/>
      <c r="X512" s="41"/>
      <c r="Y512" s="41"/>
      <c r="Z512" s="41"/>
      <c r="AA512" s="41"/>
      <c r="AB512" s="41"/>
      <c r="AC512" s="41"/>
      <c r="AD512" s="41"/>
      <c r="AE512" s="41"/>
      <c r="AR512" s="227" t="s">
        <v>287</v>
      </c>
      <c r="AT512" s="227" t="s">
        <v>172</v>
      </c>
      <c r="AU512" s="227" t="s">
        <v>84</v>
      </c>
      <c r="AY512" s="20" t="s">
        <v>170</v>
      </c>
      <c r="BE512" s="228">
        <f>IF(N512="základní",J512,0)</f>
        <v>0</v>
      </c>
      <c r="BF512" s="228">
        <f>IF(N512="snížená",J512,0)</f>
        <v>0</v>
      </c>
      <c r="BG512" s="228">
        <f>IF(N512="zákl. přenesená",J512,0)</f>
        <v>0</v>
      </c>
      <c r="BH512" s="228">
        <f>IF(N512="sníž. přenesená",J512,0)</f>
        <v>0</v>
      </c>
      <c r="BI512" s="228">
        <f>IF(N512="nulová",J512,0)</f>
        <v>0</v>
      </c>
      <c r="BJ512" s="20" t="s">
        <v>82</v>
      </c>
      <c r="BK512" s="228">
        <f>ROUND(I512*H512,2)</f>
        <v>0</v>
      </c>
      <c r="BL512" s="20" t="s">
        <v>287</v>
      </c>
      <c r="BM512" s="227" t="s">
        <v>6856</v>
      </c>
    </row>
    <row r="513" s="2" customFormat="1">
      <c r="A513" s="41"/>
      <c r="B513" s="42"/>
      <c r="C513" s="43"/>
      <c r="D513" s="229" t="s">
        <v>179</v>
      </c>
      <c r="E513" s="43"/>
      <c r="F513" s="230" t="s">
        <v>6857</v>
      </c>
      <c r="G513" s="43"/>
      <c r="H513" s="43"/>
      <c r="I513" s="231"/>
      <c r="J513" s="43"/>
      <c r="K513" s="43"/>
      <c r="L513" s="47"/>
      <c r="M513" s="232"/>
      <c r="N513" s="233"/>
      <c r="O513" s="87"/>
      <c r="P513" s="87"/>
      <c r="Q513" s="87"/>
      <c r="R513" s="87"/>
      <c r="S513" s="87"/>
      <c r="T513" s="88"/>
      <c r="U513" s="41"/>
      <c r="V513" s="41"/>
      <c r="W513" s="41"/>
      <c r="X513" s="41"/>
      <c r="Y513" s="41"/>
      <c r="Z513" s="41"/>
      <c r="AA513" s="41"/>
      <c r="AB513" s="41"/>
      <c r="AC513" s="41"/>
      <c r="AD513" s="41"/>
      <c r="AE513" s="41"/>
      <c r="AT513" s="20" t="s">
        <v>179</v>
      </c>
      <c r="AU513" s="20" t="s">
        <v>84</v>
      </c>
    </row>
    <row r="514" s="2" customFormat="1">
      <c r="A514" s="41"/>
      <c r="B514" s="42"/>
      <c r="C514" s="43"/>
      <c r="D514" s="234" t="s">
        <v>181</v>
      </c>
      <c r="E514" s="43"/>
      <c r="F514" s="235" t="s">
        <v>6858</v>
      </c>
      <c r="G514" s="43"/>
      <c r="H514" s="43"/>
      <c r="I514" s="231"/>
      <c r="J514" s="43"/>
      <c r="K514" s="43"/>
      <c r="L514" s="47"/>
      <c r="M514" s="232"/>
      <c r="N514" s="233"/>
      <c r="O514" s="87"/>
      <c r="P514" s="87"/>
      <c r="Q514" s="87"/>
      <c r="R514" s="87"/>
      <c r="S514" s="87"/>
      <c r="T514" s="88"/>
      <c r="U514" s="41"/>
      <c r="V514" s="41"/>
      <c r="W514" s="41"/>
      <c r="X514" s="41"/>
      <c r="Y514" s="41"/>
      <c r="Z514" s="41"/>
      <c r="AA514" s="41"/>
      <c r="AB514" s="41"/>
      <c r="AC514" s="41"/>
      <c r="AD514" s="41"/>
      <c r="AE514" s="41"/>
      <c r="AT514" s="20" t="s">
        <v>181</v>
      </c>
      <c r="AU514" s="20" t="s">
        <v>84</v>
      </c>
    </row>
    <row r="515" s="13" customFormat="1">
      <c r="A515" s="13"/>
      <c r="B515" s="236"/>
      <c r="C515" s="237"/>
      <c r="D515" s="229" t="s">
        <v>183</v>
      </c>
      <c r="E515" s="238" t="s">
        <v>19</v>
      </c>
      <c r="F515" s="239" t="s">
        <v>6571</v>
      </c>
      <c r="G515" s="237"/>
      <c r="H515" s="238" t="s">
        <v>19</v>
      </c>
      <c r="I515" s="240"/>
      <c r="J515" s="237"/>
      <c r="K515" s="237"/>
      <c r="L515" s="241"/>
      <c r="M515" s="242"/>
      <c r="N515" s="243"/>
      <c r="O515" s="243"/>
      <c r="P515" s="243"/>
      <c r="Q515" s="243"/>
      <c r="R515" s="243"/>
      <c r="S515" s="243"/>
      <c r="T515" s="244"/>
      <c r="U515" s="13"/>
      <c r="V515" s="13"/>
      <c r="W515" s="13"/>
      <c r="X515" s="13"/>
      <c r="Y515" s="13"/>
      <c r="Z515" s="13"/>
      <c r="AA515" s="13"/>
      <c r="AB515" s="13"/>
      <c r="AC515" s="13"/>
      <c r="AD515" s="13"/>
      <c r="AE515" s="13"/>
      <c r="AT515" s="245" t="s">
        <v>183</v>
      </c>
      <c r="AU515" s="245" t="s">
        <v>84</v>
      </c>
      <c r="AV515" s="13" t="s">
        <v>82</v>
      </c>
      <c r="AW515" s="13" t="s">
        <v>37</v>
      </c>
      <c r="AX515" s="13" t="s">
        <v>75</v>
      </c>
      <c r="AY515" s="245" t="s">
        <v>170</v>
      </c>
    </row>
    <row r="516" s="14" customFormat="1">
      <c r="A516" s="14"/>
      <c r="B516" s="246"/>
      <c r="C516" s="247"/>
      <c r="D516" s="229" t="s">
        <v>183</v>
      </c>
      <c r="E516" s="248" t="s">
        <v>19</v>
      </c>
      <c r="F516" s="249" t="s">
        <v>6859</v>
      </c>
      <c r="G516" s="247"/>
      <c r="H516" s="250">
        <v>11.310000000000001</v>
      </c>
      <c r="I516" s="251"/>
      <c r="J516" s="247"/>
      <c r="K516" s="247"/>
      <c r="L516" s="252"/>
      <c r="M516" s="253"/>
      <c r="N516" s="254"/>
      <c r="O516" s="254"/>
      <c r="P516" s="254"/>
      <c r="Q516" s="254"/>
      <c r="R516" s="254"/>
      <c r="S516" s="254"/>
      <c r="T516" s="255"/>
      <c r="U516" s="14"/>
      <c r="V516" s="14"/>
      <c r="W516" s="14"/>
      <c r="X516" s="14"/>
      <c r="Y516" s="14"/>
      <c r="Z516" s="14"/>
      <c r="AA516" s="14"/>
      <c r="AB516" s="14"/>
      <c r="AC516" s="14"/>
      <c r="AD516" s="14"/>
      <c r="AE516" s="14"/>
      <c r="AT516" s="256" t="s">
        <v>183</v>
      </c>
      <c r="AU516" s="256" t="s">
        <v>84</v>
      </c>
      <c r="AV516" s="14" t="s">
        <v>84</v>
      </c>
      <c r="AW516" s="14" t="s">
        <v>37</v>
      </c>
      <c r="AX516" s="14" t="s">
        <v>82</v>
      </c>
      <c r="AY516" s="256" t="s">
        <v>170</v>
      </c>
    </row>
    <row r="517" s="2" customFormat="1" ht="24.15" customHeight="1">
      <c r="A517" s="41"/>
      <c r="B517" s="42"/>
      <c r="C517" s="285" t="s">
        <v>1218</v>
      </c>
      <c r="D517" s="285" t="s">
        <v>461</v>
      </c>
      <c r="E517" s="286" t="s">
        <v>6847</v>
      </c>
      <c r="F517" s="287" t="s">
        <v>6848</v>
      </c>
      <c r="G517" s="288" t="s">
        <v>175</v>
      </c>
      <c r="H517" s="289">
        <v>7.125</v>
      </c>
      <c r="I517" s="290"/>
      <c r="J517" s="291">
        <f>ROUND(I517*H517,2)</f>
        <v>0</v>
      </c>
      <c r="K517" s="287" t="s">
        <v>176</v>
      </c>
      <c r="L517" s="292"/>
      <c r="M517" s="293" t="s">
        <v>19</v>
      </c>
      <c r="N517" s="294" t="s">
        <v>46</v>
      </c>
      <c r="O517" s="87"/>
      <c r="P517" s="225">
        <f>O517*H517</f>
        <v>0</v>
      </c>
      <c r="Q517" s="225">
        <v>0.0053</v>
      </c>
      <c r="R517" s="225">
        <f>Q517*H517</f>
        <v>0.037762499999999997</v>
      </c>
      <c r="S517" s="225">
        <v>0</v>
      </c>
      <c r="T517" s="226">
        <f>S517*H517</f>
        <v>0</v>
      </c>
      <c r="U517" s="41"/>
      <c r="V517" s="41"/>
      <c r="W517" s="41"/>
      <c r="X517" s="41"/>
      <c r="Y517" s="41"/>
      <c r="Z517" s="41"/>
      <c r="AA517" s="41"/>
      <c r="AB517" s="41"/>
      <c r="AC517" s="41"/>
      <c r="AD517" s="41"/>
      <c r="AE517" s="41"/>
      <c r="AR517" s="227" t="s">
        <v>629</v>
      </c>
      <c r="AT517" s="227" t="s">
        <v>461</v>
      </c>
      <c r="AU517" s="227" t="s">
        <v>84</v>
      </c>
      <c r="AY517" s="20" t="s">
        <v>170</v>
      </c>
      <c r="BE517" s="228">
        <f>IF(N517="základní",J517,0)</f>
        <v>0</v>
      </c>
      <c r="BF517" s="228">
        <f>IF(N517="snížená",J517,0)</f>
        <v>0</v>
      </c>
      <c r="BG517" s="228">
        <f>IF(N517="zákl. přenesená",J517,0)</f>
        <v>0</v>
      </c>
      <c r="BH517" s="228">
        <f>IF(N517="sníž. přenesená",J517,0)</f>
        <v>0</v>
      </c>
      <c r="BI517" s="228">
        <f>IF(N517="nulová",J517,0)</f>
        <v>0</v>
      </c>
      <c r="BJ517" s="20" t="s">
        <v>82</v>
      </c>
      <c r="BK517" s="228">
        <f>ROUND(I517*H517,2)</f>
        <v>0</v>
      </c>
      <c r="BL517" s="20" t="s">
        <v>287</v>
      </c>
      <c r="BM517" s="227" t="s">
        <v>6860</v>
      </c>
    </row>
    <row r="518" s="2" customFormat="1">
      <c r="A518" s="41"/>
      <c r="B518" s="42"/>
      <c r="C518" s="43"/>
      <c r="D518" s="229" t="s">
        <v>179</v>
      </c>
      <c r="E518" s="43"/>
      <c r="F518" s="230" t="s">
        <v>6848</v>
      </c>
      <c r="G518" s="43"/>
      <c r="H518" s="43"/>
      <c r="I518" s="231"/>
      <c r="J518" s="43"/>
      <c r="K518" s="43"/>
      <c r="L518" s="47"/>
      <c r="M518" s="232"/>
      <c r="N518" s="233"/>
      <c r="O518" s="87"/>
      <c r="P518" s="87"/>
      <c r="Q518" s="87"/>
      <c r="R518" s="87"/>
      <c r="S518" s="87"/>
      <c r="T518" s="88"/>
      <c r="U518" s="41"/>
      <c r="V518" s="41"/>
      <c r="W518" s="41"/>
      <c r="X518" s="41"/>
      <c r="Y518" s="41"/>
      <c r="Z518" s="41"/>
      <c r="AA518" s="41"/>
      <c r="AB518" s="41"/>
      <c r="AC518" s="41"/>
      <c r="AD518" s="41"/>
      <c r="AE518" s="41"/>
      <c r="AT518" s="20" t="s">
        <v>179</v>
      </c>
      <c r="AU518" s="20" t="s">
        <v>84</v>
      </c>
    </row>
    <row r="519" s="14" customFormat="1">
      <c r="A519" s="14"/>
      <c r="B519" s="246"/>
      <c r="C519" s="247"/>
      <c r="D519" s="229" t="s">
        <v>183</v>
      </c>
      <c r="E519" s="247"/>
      <c r="F519" s="249" t="s">
        <v>6861</v>
      </c>
      <c r="G519" s="247"/>
      <c r="H519" s="250">
        <v>7.125</v>
      </c>
      <c r="I519" s="251"/>
      <c r="J519" s="247"/>
      <c r="K519" s="247"/>
      <c r="L519" s="252"/>
      <c r="M519" s="253"/>
      <c r="N519" s="254"/>
      <c r="O519" s="254"/>
      <c r="P519" s="254"/>
      <c r="Q519" s="254"/>
      <c r="R519" s="254"/>
      <c r="S519" s="254"/>
      <c r="T519" s="255"/>
      <c r="U519" s="14"/>
      <c r="V519" s="14"/>
      <c r="W519" s="14"/>
      <c r="X519" s="14"/>
      <c r="Y519" s="14"/>
      <c r="Z519" s="14"/>
      <c r="AA519" s="14"/>
      <c r="AB519" s="14"/>
      <c r="AC519" s="14"/>
      <c r="AD519" s="14"/>
      <c r="AE519" s="14"/>
      <c r="AT519" s="256" t="s">
        <v>183</v>
      </c>
      <c r="AU519" s="256" t="s">
        <v>84</v>
      </c>
      <c r="AV519" s="14" t="s">
        <v>84</v>
      </c>
      <c r="AW519" s="14" t="s">
        <v>4</v>
      </c>
      <c r="AX519" s="14" t="s">
        <v>82</v>
      </c>
      <c r="AY519" s="256" t="s">
        <v>170</v>
      </c>
    </row>
    <row r="520" s="2" customFormat="1" ht="16.5" customHeight="1">
      <c r="A520" s="41"/>
      <c r="B520" s="42"/>
      <c r="C520" s="216" t="s">
        <v>1225</v>
      </c>
      <c r="D520" s="216" t="s">
        <v>172</v>
      </c>
      <c r="E520" s="217" t="s">
        <v>6228</v>
      </c>
      <c r="F520" s="218" t="s">
        <v>6229</v>
      </c>
      <c r="G520" s="219" t="s">
        <v>1823</v>
      </c>
      <c r="H520" s="295"/>
      <c r="I520" s="221"/>
      <c r="J520" s="222">
        <f>ROUND(I520*H520,2)</f>
        <v>0</v>
      </c>
      <c r="K520" s="218" t="s">
        <v>176</v>
      </c>
      <c r="L520" s="47"/>
      <c r="M520" s="223" t="s">
        <v>19</v>
      </c>
      <c r="N520" s="224" t="s">
        <v>46</v>
      </c>
      <c r="O520" s="87"/>
      <c r="P520" s="225">
        <f>O520*H520</f>
        <v>0</v>
      </c>
      <c r="Q520" s="225">
        <v>0</v>
      </c>
      <c r="R520" s="225">
        <f>Q520*H520</f>
        <v>0</v>
      </c>
      <c r="S520" s="225">
        <v>0</v>
      </c>
      <c r="T520" s="226">
        <f>S520*H520</f>
        <v>0</v>
      </c>
      <c r="U520" s="41"/>
      <c r="V520" s="41"/>
      <c r="W520" s="41"/>
      <c r="X520" s="41"/>
      <c r="Y520" s="41"/>
      <c r="Z520" s="41"/>
      <c r="AA520" s="41"/>
      <c r="AB520" s="41"/>
      <c r="AC520" s="41"/>
      <c r="AD520" s="41"/>
      <c r="AE520" s="41"/>
      <c r="AR520" s="227" t="s">
        <v>287</v>
      </c>
      <c r="AT520" s="227" t="s">
        <v>172</v>
      </c>
      <c r="AU520" s="227" t="s">
        <v>84</v>
      </c>
      <c r="AY520" s="20" t="s">
        <v>170</v>
      </c>
      <c r="BE520" s="228">
        <f>IF(N520="základní",J520,0)</f>
        <v>0</v>
      </c>
      <c r="BF520" s="228">
        <f>IF(N520="snížená",J520,0)</f>
        <v>0</v>
      </c>
      <c r="BG520" s="228">
        <f>IF(N520="zákl. přenesená",J520,0)</f>
        <v>0</v>
      </c>
      <c r="BH520" s="228">
        <f>IF(N520="sníž. přenesená",J520,0)</f>
        <v>0</v>
      </c>
      <c r="BI520" s="228">
        <f>IF(N520="nulová",J520,0)</f>
        <v>0</v>
      </c>
      <c r="BJ520" s="20" t="s">
        <v>82</v>
      </c>
      <c r="BK520" s="228">
        <f>ROUND(I520*H520,2)</f>
        <v>0</v>
      </c>
      <c r="BL520" s="20" t="s">
        <v>287</v>
      </c>
      <c r="BM520" s="227" t="s">
        <v>6862</v>
      </c>
    </row>
    <row r="521" s="2" customFormat="1">
      <c r="A521" s="41"/>
      <c r="B521" s="42"/>
      <c r="C521" s="43"/>
      <c r="D521" s="229" t="s">
        <v>179</v>
      </c>
      <c r="E521" s="43"/>
      <c r="F521" s="230" t="s">
        <v>6231</v>
      </c>
      <c r="G521" s="43"/>
      <c r="H521" s="43"/>
      <c r="I521" s="231"/>
      <c r="J521" s="43"/>
      <c r="K521" s="43"/>
      <c r="L521" s="47"/>
      <c r="M521" s="232"/>
      <c r="N521" s="233"/>
      <c r="O521" s="87"/>
      <c r="P521" s="87"/>
      <c r="Q521" s="87"/>
      <c r="R521" s="87"/>
      <c r="S521" s="87"/>
      <c r="T521" s="88"/>
      <c r="U521" s="41"/>
      <c r="V521" s="41"/>
      <c r="W521" s="41"/>
      <c r="X521" s="41"/>
      <c r="Y521" s="41"/>
      <c r="Z521" s="41"/>
      <c r="AA521" s="41"/>
      <c r="AB521" s="41"/>
      <c r="AC521" s="41"/>
      <c r="AD521" s="41"/>
      <c r="AE521" s="41"/>
      <c r="AT521" s="20" t="s">
        <v>179</v>
      </c>
      <c r="AU521" s="20" t="s">
        <v>84</v>
      </c>
    </row>
    <row r="522" s="2" customFormat="1">
      <c r="A522" s="41"/>
      <c r="B522" s="42"/>
      <c r="C522" s="43"/>
      <c r="D522" s="234" t="s">
        <v>181</v>
      </c>
      <c r="E522" s="43"/>
      <c r="F522" s="235" t="s">
        <v>6232</v>
      </c>
      <c r="G522" s="43"/>
      <c r="H522" s="43"/>
      <c r="I522" s="231"/>
      <c r="J522" s="43"/>
      <c r="K522" s="43"/>
      <c r="L522" s="47"/>
      <c r="M522" s="232"/>
      <c r="N522" s="233"/>
      <c r="O522" s="87"/>
      <c r="P522" s="87"/>
      <c r="Q522" s="87"/>
      <c r="R522" s="87"/>
      <c r="S522" s="87"/>
      <c r="T522" s="88"/>
      <c r="U522" s="41"/>
      <c r="V522" s="41"/>
      <c r="W522" s="41"/>
      <c r="X522" s="41"/>
      <c r="Y522" s="41"/>
      <c r="Z522" s="41"/>
      <c r="AA522" s="41"/>
      <c r="AB522" s="41"/>
      <c r="AC522" s="41"/>
      <c r="AD522" s="41"/>
      <c r="AE522" s="41"/>
      <c r="AT522" s="20" t="s">
        <v>181</v>
      </c>
      <c r="AU522" s="20" t="s">
        <v>84</v>
      </c>
    </row>
    <row r="523" s="12" customFormat="1" ht="22.8" customHeight="1">
      <c r="A523" s="12"/>
      <c r="B523" s="200"/>
      <c r="C523" s="201"/>
      <c r="D523" s="202" t="s">
        <v>74</v>
      </c>
      <c r="E523" s="214" t="s">
        <v>2564</v>
      </c>
      <c r="F523" s="214" t="s">
        <v>2565</v>
      </c>
      <c r="G523" s="201"/>
      <c r="H523" s="201"/>
      <c r="I523" s="204"/>
      <c r="J523" s="215">
        <f>BK523</f>
        <v>0</v>
      </c>
      <c r="K523" s="201"/>
      <c r="L523" s="206"/>
      <c r="M523" s="207"/>
      <c r="N523" s="208"/>
      <c r="O523" s="208"/>
      <c r="P523" s="209">
        <f>SUM(P524:P532)</f>
        <v>0</v>
      </c>
      <c r="Q523" s="208"/>
      <c r="R523" s="209">
        <f>SUM(R524:R532)</f>
        <v>0.019199999999999998</v>
      </c>
      <c r="S523" s="208"/>
      <c r="T523" s="210">
        <f>SUM(T524:T532)</f>
        <v>0</v>
      </c>
      <c r="U523" s="12"/>
      <c r="V523" s="12"/>
      <c r="W523" s="12"/>
      <c r="X523" s="12"/>
      <c r="Y523" s="12"/>
      <c r="Z523" s="12"/>
      <c r="AA523" s="12"/>
      <c r="AB523" s="12"/>
      <c r="AC523" s="12"/>
      <c r="AD523" s="12"/>
      <c r="AE523" s="12"/>
      <c r="AR523" s="211" t="s">
        <v>84</v>
      </c>
      <c r="AT523" s="212" t="s">
        <v>74</v>
      </c>
      <c r="AU523" s="212" t="s">
        <v>82</v>
      </c>
      <c r="AY523" s="211" t="s">
        <v>170</v>
      </c>
      <c r="BK523" s="213">
        <f>SUM(BK524:BK532)</f>
        <v>0</v>
      </c>
    </row>
    <row r="524" s="2" customFormat="1" ht="16.5" customHeight="1">
      <c r="A524" s="41"/>
      <c r="B524" s="42"/>
      <c r="C524" s="216" t="s">
        <v>1234</v>
      </c>
      <c r="D524" s="216" t="s">
        <v>172</v>
      </c>
      <c r="E524" s="217" t="s">
        <v>6863</v>
      </c>
      <c r="F524" s="218" t="s">
        <v>6864</v>
      </c>
      <c r="G524" s="219" t="s">
        <v>201</v>
      </c>
      <c r="H524" s="220">
        <v>3.3999999999999999</v>
      </c>
      <c r="I524" s="221"/>
      <c r="J524" s="222">
        <f>ROUND(I524*H524,2)</f>
        <v>0</v>
      </c>
      <c r="K524" s="218" t="s">
        <v>176</v>
      </c>
      <c r="L524" s="47"/>
      <c r="M524" s="223" t="s">
        <v>19</v>
      </c>
      <c r="N524" s="224" t="s">
        <v>46</v>
      </c>
      <c r="O524" s="87"/>
      <c r="P524" s="225">
        <f>O524*H524</f>
        <v>0</v>
      </c>
      <c r="Q524" s="225">
        <v>0</v>
      </c>
      <c r="R524" s="225">
        <f>Q524*H524</f>
        <v>0</v>
      </c>
      <c r="S524" s="225">
        <v>0</v>
      </c>
      <c r="T524" s="226">
        <f>S524*H524</f>
        <v>0</v>
      </c>
      <c r="U524" s="41"/>
      <c r="V524" s="41"/>
      <c r="W524" s="41"/>
      <c r="X524" s="41"/>
      <c r="Y524" s="41"/>
      <c r="Z524" s="41"/>
      <c r="AA524" s="41"/>
      <c r="AB524" s="41"/>
      <c r="AC524" s="41"/>
      <c r="AD524" s="41"/>
      <c r="AE524" s="41"/>
      <c r="AR524" s="227" t="s">
        <v>287</v>
      </c>
      <c r="AT524" s="227" t="s">
        <v>172</v>
      </c>
      <c r="AU524" s="227" t="s">
        <v>84</v>
      </c>
      <c r="AY524" s="20" t="s">
        <v>170</v>
      </c>
      <c r="BE524" s="228">
        <f>IF(N524="základní",J524,0)</f>
        <v>0</v>
      </c>
      <c r="BF524" s="228">
        <f>IF(N524="snížená",J524,0)</f>
        <v>0</v>
      </c>
      <c r="BG524" s="228">
        <f>IF(N524="zákl. přenesená",J524,0)</f>
        <v>0</v>
      </c>
      <c r="BH524" s="228">
        <f>IF(N524="sníž. přenesená",J524,0)</f>
        <v>0</v>
      </c>
      <c r="BI524" s="228">
        <f>IF(N524="nulová",J524,0)</f>
        <v>0</v>
      </c>
      <c r="BJ524" s="20" t="s">
        <v>82</v>
      </c>
      <c r="BK524" s="228">
        <f>ROUND(I524*H524,2)</f>
        <v>0</v>
      </c>
      <c r="BL524" s="20" t="s">
        <v>287</v>
      </c>
      <c r="BM524" s="227" t="s">
        <v>6865</v>
      </c>
    </row>
    <row r="525" s="2" customFormat="1">
      <c r="A525" s="41"/>
      <c r="B525" s="42"/>
      <c r="C525" s="43"/>
      <c r="D525" s="229" t="s">
        <v>179</v>
      </c>
      <c r="E525" s="43"/>
      <c r="F525" s="230" t="s">
        <v>6866</v>
      </c>
      <c r="G525" s="43"/>
      <c r="H525" s="43"/>
      <c r="I525" s="231"/>
      <c r="J525" s="43"/>
      <c r="K525" s="43"/>
      <c r="L525" s="47"/>
      <c r="M525" s="232"/>
      <c r="N525" s="233"/>
      <c r="O525" s="87"/>
      <c r="P525" s="87"/>
      <c r="Q525" s="87"/>
      <c r="R525" s="87"/>
      <c r="S525" s="87"/>
      <c r="T525" s="88"/>
      <c r="U525" s="41"/>
      <c r="V525" s="41"/>
      <c r="W525" s="41"/>
      <c r="X525" s="41"/>
      <c r="Y525" s="41"/>
      <c r="Z525" s="41"/>
      <c r="AA525" s="41"/>
      <c r="AB525" s="41"/>
      <c r="AC525" s="41"/>
      <c r="AD525" s="41"/>
      <c r="AE525" s="41"/>
      <c r="AT525" s="20" t="s">
        <v>179</v>
      </c>
      <c r="AU525" s="20" t="s">
        <v>84</v>
      </c>
    </row>
    <row r="526" s="2" customFormat="1">
      <c r="A526" s="41"/>
      <c r="B526" s="42"/>
      <c r="C526" s="43"/>
      <c r="D526" s="234" t="s">
        <v>181</v>
      </c>
      <c r="E526" s="43"/>
      <c r="F526" s="235" t="s">
        <v>6867</v>
      </c>
      <c r="G526" s="43"/>
      <c r="H526" s="43"/>
      <c r="I526" s="231"/>
      <c r="J526" s="43"/>
      <c r="K526" s="43"/>
      <c r="L526" s="47"/>
      <c r="M526" s="232"/>
      <c r="N526" s="233"/>
      <c r="O526" s="87"/>
      <c r="P526" s="87"/>
      <c r="Q526" s="87"/>
      <c r="R526" s="87"/>
      <c r="S526" s="87"/>
      <c r="T526" s="88"/>
      <c r="U526" s="41"/>
      <c r="V526" s="41"/>
      <c r="W526" s="41"/>
      <c r="X526" s="41"/>
      <c r="Y526" s="41"/>
      <c r="Z526" s="41"/>
      <c r="AA526" s="41"/>
      <c r="AB526" s="41"/>
      <c r="AC526" s="41"/>
      <c r="AD526" s="41"/>
      <c r="AE526" s="41"/>
      <c r="AT526" s="20" t="s">
        <v>181</v>
      </c>
      <c r="AU526" s="20" t="s">
        <v>84</v>
      </c>
    </row>
    <row r="527" s="14" customFormat="1">
      <c r="A527" s="14"/>
      <c r="B527" s="246"/>
      <c r="C527" s="247"/>
      <c r="D527" s="229" t="s">
        <v>183</v>
      </c>
      <c r="E527" s="248" t="s">
        <v>19</v>
      </c>
      <c r="F527" s="249" t="s">
        <v>6868</v>
      </c>
      <c r="G527" s="247"/>
      <c r="H527" s="250">
        <v>3.3999999999999999</v>
      </c>
      <c r="I527" s="251"/>
      <c r="J527" s="247"/>
      <c r="K527" s="247"/>
      <c r="L527" s="252"/>
      <c r="M527" s="253"/>
      <c r="N527" s="254"/>
      <c r="O527" s="254"/>
      <c r="P527" s="254"/>
      <c r="Q527" s="254"/>
      <c r="R527" s="254"/>
      <c r="S527" s="254"/>
      <c r="T527" s="255"/>
      <c r="U527" s="14"/>
      <c r="V527" s="14"/>
      <c r="W527" s="14"/>
      <c r="X527" s="14"/>
      <c r="Y527" s="14"/>
      <c r="Z527" s="14"/>
      <c r="AA527" s="14"/>
      <c r="AB527" s="14"/>
      <c r="AC527" s="14"/>
      <c r="AD527" s="14"/>
      <c r="AE527" s="14"/>
      <c r="AT527" s="256" t="s">
        <v>183</v>
      </c>
      <c r="AU527" s="256" t="s">
        <v>84</v>
      </c>
      <c r="AV527" s="14" t="s">
        <v>84</v>
      </c>
      <c r="AW527" s="14" t="s">
        <v>37</v>
      </c>
      <c r="AX527" s="14" t="s">
        <v>82</v>
      </c>
      <c r="AY527" s="256" t="s">
        <v>170</v>
      </c>
    </row>
    <row r="528" s="2" customFormat="1" ht="16.5" customHeight="1">
      <c r="A528" s="41"/>
      <c r="B528" s="42"/>
      <c r="C528" s="285" t="s">
        <v>1294</v>
      </c>
      <c r="D528" s="285" t="s">
        <v>461</v>
      </c>
      <c r="E528" s="286" t="s">
        <v>6869</v>
      </c>
      <c r="F528" s="287" t="s">
        <v>6870</v>
      </c>
      <c r="G528" s="288" t="s">
        <v>266</v>
      </c>
      <c r="H528" s="289">
        <v>1</v>
      </c>
      <c r="I528" s="290"/>
      <c r="J528" s="291">
        <f>ROUND(I528*H528,2)</f>
        <v>0</v>
      </c>
      <c r="K528" s="287" t="s">
        <v>176</v>
      </c>
      <c r="L528" s="292"/>
      <c r="M528" s="293" t="s">
        <v>19</v>
      </c>
      <c r="N528" s="294" t="s">
        <v>46</v>
      </c>
      <c r="O528" s="87"/>
      <c r="P528" s="225">
        <f>O528*H528</f>
        <v>0</v>
      </c>
      <c r="Q528" s="225">
        <v>0.019199999999999998</v>
      </c>
      <c r="R528" s="225">
        <f>Q528*H528</f>
        <v>0.019199999999999998</v>
      </c>
      <c r="S528" s="225">
        <v>0</v>
      </c>
      <c r="T528" s="226">
        <f>S528*H528</f>
        <v>0</v>
      </c>
      <c r="U528" s="41"/>
      <c r="V528" s="41"/>
      <c r="W528" s="41"/>
      <c r="X528" s="41"/>
      <c r="Y528" s="41"/>
      <c r="Z528" s="41"/>
      <c r="AA528" s="41"/>
      <c r="AB528" s="41"/>
      <c r="AC528" s="41"/>
      <c r="AD528" s="41"/>
      <c r="AE528" s="41"/>
      <c r="AR528" s="227" t="s">
        <v>629</v>
      </c>
      <c r="AT528" s="227" t="s">
        <v>461</v>
      </c>
      <c r="AU528" s="227" t="s">
        <v>84</v>
      </c>
      <c r="AY528" s="20" t="s">
        <v>170</v>
      </c>
      <c r="BE528" s="228">
        <f>IF(N528="základní",J528,0)</f>
        <v>0</v>
      </c>
      <c r="BF528" s="228">
        <f>IF(N528="snížená",J528,0)</f>
        <v>0</v>
      </c>
      <c r="BG528" s="228">
        <f>IF(N528="zákl. přenesená",J528,0)</f>
        <v>0</v>
      </c>
      <c r="BH528" s="228">
        <f>IF(N528="sníž. přenesená",J528,0)</f>
        <v>0</v>
      </c>
      <c r="BI528" s="228">
        <f>IF(N528="nulová",J528,0)</f>
        <v>0</v>
      </c>
      <c r="BJ528" s="20" t="s">
        <v>82</v>
      </c>
      <c r="BK528" s="228">
        <f>ROUND(I528*H528,2)</f>
        <v>0</v>
      </c>
      <c r="BL528" s="20" t="s">
        <v>287</v>
      </c>
      <c r="BM528" s="227" t="s">
        <v>6871</v>
      </c>
    </row>
    <row r="529" s="2" customFormat="1">
      <c r="A529" s="41"/>
      <c r="B529" s="42"/>
      <c r="C529" s="43"/>
      <c r="D529" s="229" t="s">
        <v>179</v>
      </c>
      <c r="E529" s="43"/>
      <c r="F529" s="230" t="s">
        <v>6870</v>
      </c>
      <c r="G529" s="43"/>
      <c r="H529" s="43"/>
      <c r="I529" s="231"/>
      <c r="J529" s="43"/>
      <c r="K529" s="43"/>
      <c r="L529" s="47"/>
      <c r="M529" s="232"/>
      <c r="N529" s="233"/>
      <c r="O529" s="87"/>
      <c r="P529" s="87"/>
      <c r="Q529" s="87"/>
      <c r="R529" s="87"/>
      <c r="S529" s="87"/>
      <c r="T529" s="88"/>
      <c r="U529" s="41"/>
      <c r="V529" s="41"/>
      <c r="W529" s="41"/>
      <c r="X529" s="41"/>
      <c r="Y529" s="41"/>
      <c r="Z529" s="41"/>
      <c r="AA529" s="41"/>
      <c r="AB529" s="41"/>
      <c r="AC529" s="41"/>
      <c r="AD529" s="41"/>
      <c r="AE529" s="41"/>
      <c r="AT529" s="20" t="s">
        <v>179</v>
      </c>
      <c r="AU529" s="20" t="s">
        <v>84</v>
      </c>
    </row>
    <row r="530" s="2" customFormat="1" ht="16.5" customHeight="1">
      <c r="A530" s="41"/>
      <c r="B530" s="42"/>
      <c r="C530" s="216" t="s">
        <v>1300</v>
      </c>
      <c r="D530" s="216" t="s">
        <v>172</v>
      </c>
      <c r="E530" s="217" t="s">
        <v>6872</v>
      </c>
      <c r="F530" s="218" t="s">
        <v>6873</v>
      </c>
      <c r="G530" s="219" t="s">
        <v>1823</v>
      </c>
      <c r="H530" s="295"/>
      <c r="I530" s="221"/>
      <c r="J530" s="222">
        <f>ROUND(I530*H530,2)</f>
        <v>0</v>
      </c>
      <c r="K530" s="218" t="s">
        <v>176</v>
      </c>
      <c r="L530" s="47"/>
      <c r="M530" s="223" t="s">
        <v>19</v>
      </c>
      <c r="N530" s="224" t="s">
        <v>46</v>
      </c>
      <c r="O530" s="87"/>
      <c r="P530" s="225">
        <f>O530*H530</f>
        <v>0</v>
      </c>
      <c r="Q530" s="225">
        <v>0</v>
      </c>
      <c r="R530" s="225">
        <f>Q530*H530</f>
        <v>0</v>
      </c>
      <c r="S530" s="225">
        <v>0</v>
      </c>
      <c r="T530" s="226">
        <f>S530*H530</f>
        <v>0</v>
      </c>
      <c r="U530" s="41"/>
      <c r="V530" s="41"/>
      <c r="W530" s="41"/>
      <c r="X530" s="41"/>
      <c r="Y530" s="41"/>
      <c r="Z530" s="41"/>
      <c r="AA530" s="41"/>
      <c r="AB530" s="41"/>
      <c r="AC530" s="41"/>
      <c r="AD530" s="41"/>
      <c r="AE530" s="41"/>
      <c r="AR530" s="227" t="s">
        <v>287</v>
      </c>
      <c r="AT530" s="227" t="s">
        <v>172</v>
      </c>
      <c r="AU530" s="227" t="s">
        <v>84</v>
      </c>
      <c r="AY530" s="20" t="s">
        <v>170</v>
      </c>
      <c r="BE530" s="228">
        <f>IF(N530="základní",J530,0)</f>
        <v>0</v>
      </c>
      <c r="BF530" s="228">
        <f>IF(N530="snížená",J530,0)</f>
        <v>0</v>
      </c>
      <c r="BG530" s="228">
        <f>IF(N530="zákl. přenesená",J530,0)</f>
        <v>0</v>
      </c>
      <c r="BH530" s="228">
        <f>IF(N530="sníž. přenesená",J530,0)</f>
        <v>0</v>
      </c>
      <c r="BI530" s="228">
        <f>IF(N530="nulová",J530,0)</f>
        <v>0</v>
      </c>
      <c r="BJ530" s="20" t="s">
        <v>82</v>
      </c>
      <c r="BK530" s="228">
        <f>ROUND(I530*H530,2)</f>
        <v>0</v>
      </c>
      <c r="BL530" s="20" t="s">
        <v>287</v>
      </c>
      <c r="BM530" s="227" t="s">
        <v>6874</v>
      </c>
    </row>
    <row r="531" s="2" customFormat="1">
      <c r="A531" s="41"/>
      <c r="B531" s="42"/>
      <c r="C531" s="43"/>
      <c r="D531" s="229" t="s">
        <v>179</v>
      </c>
      <c r="E531" s="43"/>
      <c r="F531" s="230" t="s">
        <v>6875</v>
      </c>
      <c r="G531" s="43"/>
      <c r="H531" s="43"/>
      <c r="I531" s="231"/>
      <c r="J531" s="43"/>
      <c r="K531" s="43"/>
      <c r="L531" s="47"/>
      <c r="M531" s="232"/>
      <c r="N531" s="233"/>
      <c r="O531" s="87"/>
      <c r="P531" s="87"/>
      <c r="Q531" s="87"/>
      <c r="R531" s="87"/>
      <c r="S531" s="87"/>
      <c r="T531" s="88"/>
      <c r="U531" s="41"/>
      <c r="V531" s="41"/>
      <c r="W531" s="41"/>
      <c r="X531" s="41"/>
      <c r="Y531" s="41"/>
      <c r="Z531" s="41"/>
      <c r="AA531" s="41"/>
      <c r="AB531" s="41"/>
      <c r="AC531" s="41"/>
      <c r="AD531" s="41"/>
      <c r="AE531" s="41"/>
      <c r="AT531" s="20" t="s">
        <v>179</v>
      </c>
      <c r="AU531" s="20" t="s">
        <v>84</v>
      </c>
    </row>
    <row r="532" s="2" customFormat="1">
      <c r="A532" s="41"/>
      <c r="B532" s="42"/>
      <c r="C532" s="43"/>
      <c r="D532" s="234" t="s">
        <v>181</v>
      </c>
      <c r="E532" s="43"/>
      <c r="F532" s="235" t="s">
        <v>6876</v>
      </c>
      <c r="G532" s="43"/>
      <c r="H532" s="43"/>
      <c r="I532" s="231"/>
      <c r="J532" s="43"/>
      <c r="K532" s="43"/>
      <c r="L532" s="47"/>
      <c r="M532" s="269"/>
      <c r="N532" s="270"/>
      <c r="O532" s="271"/>
      <c r="P532" s="271"/>
      <c r="Q532" s="271"/>
      <c r="R532" s="271"/>
      <c r="S532" s="271"/>
      <c r="T532" s="272"/>
      <c r="U532" s="41"/>
      <c r="V532" s="41"/>
      <c r="W532" s="41"/>
      <c r="X532" s="41"/>
      <c r="Y532" s="41"/>
      <c r="Z532" s="41"/>
      <c r="AA532" s="41"/>
      <c r="AB532" s="41"/>
      <c r="AC532" s="41"/>
      <c r="AD532" s="41"/>
      <c r="AE532" s="41"/>
      <c r="AT532" s="20" t="s">
        <v>181</v>
      </c>
      <c r="AU532" s="20" t="s">
        <v>84</v>
      </c>
    </row>
    <row r="533" s="2" customFormat="1" ht="6.96" customHeight="1">
      <c r="A533" s="41"/>
      <c r="B533" s="62"/>
      <c r="C533" s="63"/>
      <c r="D533" s="63"/>
      <c r="E533" s="63"/>
      <c r="F533" s="63"/>
      <c r="G533" s="63"/>
      <c r="H533" s="63"/>
      <c r="I533" s="63"/>
      <c r="J533" s="63"/>
      <c r="K533" s="63"/>
      <c r="L533" s="47"/>
      <c r="M533" s="41"/>
      <c r="O533" s="41"/>
      <c r="P533" s="41"/>
      <c r="Q533" s="41"/>
      <c r="R533" s="41"/>
      <c r="S533" s="41"/>
      <c r="T533" s="41"/>
      <c r="U533" s="41"/>
      <c r="V533" s="41"/>
      <c r="W533" s="41"/>
      <c r="X533" s="41"/>
      <c r="Y533" s="41"/>
      <c r="Z533" s="41"/>
      <c r="AA533" s="41"/>
      <c r="AB533" s="41"/>
      <c r="AC533" s="41"/>
      <c r="AD533" s="41"/>
      <c r="AE533" s="41"/>
    </row>
  </sheetData>
  <sheetProtection sheet="1" autoFilter="0" formatColumns="0" formatRows="0" objects="1" scenarios="1" spinCount="100000" saltValue="KCdKywkYBi0PSlofvPT4fwrspq9s4+Qhn+MzT+RTEdxJEyWb1rz0MZhABG4c+piA/3ghxp/hwcktUYqbmVGzuA==" hashValue="Nu48IH/BW/XjcUFGMtqb8egXzIMh/uauN1W5cU7lAttTpz8BoqNIxHMRGVY3imt9w6S8LL6yGIHQDCvt7+81Sw==" algorithmName="SHA-512" password="CBFB"/>
  <autoFilter ref="C95:K532"/>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5_02/380326342"/>
    <hyperlink ref="F109" r:id="rId2" display="https://podminky.urs.cz/item/CS_URS_2025_02/380356241"/>
    <hyperlink ref="F118" r:id="rId3" display="https://podminky.urs.cz/item/CS_URS_2025_02/380356242"/>
    <hyperlink ref="F121" r:id="rId4" display="https://podminky.urs.cz/item/CS_URS_2025_02/380361006"/>
    <hyperlink ref="F128" r:id="rId5" display="https://podminky.urs.cz/item/CS_URS_2025_02/132212221"/>
    <hyperlink ref="F136" r:id="rId6" display="https://podminky.urs.cz/item/CS_URS_2025_02/132254201"/>
    <hyperlink ref="F150" r:id="rId7" display="https://podminky.urs.cz/item/CS_URS_2025_02/132254202"/>
    <hyperlink ref="F160" r:id="rId8" display="https://podminky.urs.cz/item/CS_URS_2025_02/133212821"/>
    <hyperlink ref="F168" r:id="rId9" display="https://podminky.urs.cz/item/CS_URS_2025_02/133254101"/>
    <hyperlink ref="F177" r:id="rId10" display="https://podminky.urs.cz/item/CS_URS_2025_02/151811131"/>
    <hyperlink ref="F183" r:id="rId11" display="https://podminky.urs.cz/item/CS_URS_2025_02/151811141"/>
    <hyperlink ref="F189" r:id="rId12" display="https://podminky.urs.cz/item/CS_URS_2025_02/151811142"/>
    <hyperlink ref="F195" r:id="rId13" display="https://podminky.urs.cz/item/CS_URS_2025_02/151811231"/>
    <hyperlink ref="F198" r:id="rId14" display="https://podminky.urs.cz/item/CS_URS_2025_02/151811241"/>
    <hyperlink ref="F201" r:id="rId15" display="https://podminky.urs.cz/item/CS_URS_2025_02/151811242"/>
    <hyperlink ref="F204" r:id="rId16" display="https://podminky.urs.cz/item/CS_URS_2025_02/161151103"/>
    <hyperlink ref="F211" r:id="rId17" display="https://podminky.urs.cz/item/CS_URS_2025_02/162751117"/>
    <hyperlink ref="F217" r:id="rId18" display="https://podminky.urs.cz/item/CS_URS_2025_02/162751119"/>
    <hyperlink ref="F221" r:id="rId19" display="https://podminky.urs.cz/item/CS_URS_2025_02/167151101"/>
    <hyperlink ref="F225" r:id="rId20" display="https://podminky.urs.cz/item/CS_URS_2025_02/171201231"/>
    <hyperlink ref="F229" r:id="rId21" display="https://podminky.urs.cz/item/CS_URS_2025_02/171251201"/>
    <hyperlink ref="F233" r:id="rId22" display="https://podminky.urs.cz/item/CS_URS_2025_02/174111109"/>
    <hyperlink ref="F236" r:id="rId23" display="https://podminky.urs.cz/item/CS_URS_2025_02/174151101"/>
    <hyperlink ref="F253" r:id="rId24" display="https://podminky.urs.cz/item/CS_URS_2025_02/175151101"/>
    <hyperlink ref="F263" r:id="rId25" display="https://podminky.urs.cz/item/CS_URS_2025_02/175111109"/>
    <hyperlink ref="F267" r:id="rId26" display="https://podminky.urs.cz/item/CS_URS_2025_02/273313611"/>
    <hyperlink ref="F272" r:id="rId27" display="https://podminky.urs.cz/item/CS_URS_2025_02/274352221"/>
    <hyperlink ref="F277" r:id="rId28" display="https://podminky.urs.cz/item/CS_URS_2025_02/274352222"/>
    <hyperlink ref="F281" r:id="rId29" display="https://podminky.urs.cz/item/CS_URS_2025_02/451573111"/>
    <hyperlink ref="F289" r:id="rId30" display="https://podminky.urs.cz/item/CS_URS_2025_02/452112122"/>
    <hyperlink ref="F296" r:id="rId31" display="https://podminky.urs.cz/item/CS_URS_2025_02/871263121"/>
    <hyperlink ref="F303" r:id="rId32" display="https://podminky.urs.cz/item/CS_URS_2025_02/871313121"/>
    <hyperlink ref="F310" r:id="rId33" display="https://podminky.urs.cz/item/CS_URS_2025_02/871353121"/>
    <hyperlink ref="F319" r:id="rId34" display="https://podminky.urs.cz/item/CS_URS_2025_02/877260310"/>
    <hyperlink ref="F325" r:id="rId35" display="https://podminky.urs.cz/item/CS_URS_2025_02/877310310"/>
    <hyperlink ref="F331" r:id="rId36" display="https://podminky.urs.cz/item/CS_URS_2025_02/877310330"/>
    <hyperlink ref="F337" r:id="rId37" display="https://podminky.urs.cz/item/CS_URS_2025_02/877310440"/>
    <hyperlink ref="F343" r:id="rId38" display="https://podminky.urs.cz/item/CS_URS_2025_02/877350310"/>
    <hyperlink ref="F351" r:id="rId39" display="https://podminky.urs.cz/item/CS_URS_2025_02/877350320"/>
    <hyperlink ref="F357" r:id="rId40" display="https://podminky.urs.cz/item/CS_URS_2025_02/877350440"/>
    <hyperlink ref="F368" r:id="rId41" display="https://podminky.urs.cz/item/CS_URS_2025_02/892271111"/>
    <hyperlink ref="F372" r:id="rId42" display="https://podminky.urs.cz/item/CS_URS_2025_02/892351111"/>
    <hyperlink ref="F378" r:id="rId43" display="https://podminky.urs.cz/item/CS_URS_2025_02/892372111"/>
    <hyperlink ref="F381" r:id="rId44" display="https://podminky.urs.cz/item/CS_URS_2025_02/894410201"/>
    <hyperlink ref="F390" r:id="rId45" display="https://podminky.urs.cz/item/CS_URS_2025_02/894410211"/>
    <hyperlink ref="F396" r:id="rId46" display="https://podminky.urs.cz/item/CS_URS_2025_02/894410213"/>
    <hyperlink ref="F405" r:id="rId47" display="https://podminky.urs.cz/item/CS_URS_2025_02/894410231"/>
    <hyperlink ref="F411" r:id="rId48" display="https://podminky.urs.cz/item/CS_URS_2025_02/894410232"/>
    <hyperlink ref="F417" r:id="rId49" display="https://podminky.urs.cz/item/CS_URS_2025_02/894414111"/>
    <hyperlink ref="F423" r:id="rId50" display="https://podminky.urs.cz/item/CS_URS_2025_02/899104112"/>
    <hyperlink ref="F429" r:id="rId51" display="https://podminky.urs.cz/item/CS_URS_2025_02/899722111"/>
    <hyperlink ref="F437" r:id="rId52" display="https://podminky.urs.cz/item/CS_URS_2025_02/953171023"/>
    <hyperlink ref="F443" r:id="rId53" display="https://podminky.urs.cz/item/CS_URS_2025_02/953333118"/>
    <hyperlink ref="F448" r:id="rId54" display="https://podminky.urs.cz/item/CS_URS_2025_02/985324211"/>
    <hyperlink ref="F457" r:id="rId55" display="https://podminky.urs.cz/item/CS_URS_2025_02/998142251"/>
    <hyperlink ref="F462" r:id="rId56" display="https://podminky.urs.cz/item/CS_URS_2025_02/711111001"/>
    <hyperlink ref="F472" r:id="rId57" display="https://podminky.urs.cz/item/CS_URS_2025_02/711111002"/>
    <hyperlink ref="F480" r:id="rId58" display="https://podminky.urs.cz/item/CS_URS_2025_02/711112001"/>
    <hyperlink ref="F490" r:id="rId59" display="https://podminky.urs.cz/item/CS_URS_2025_02/711112002"/>
    <hyperlink ref="F498" r:id="rId60" display="https://podminky.urs.cz/item/CS_URS_2025_02/711141559"/>
    <hyperlink ref="F506" r:id="rId61" display="https://podminky.urs.cz/item/CS_URS_2025_02/711142559"/>
    <hyperlink ref="F514" r:id="rId62" display="https://podminky.urs.cz/item/CS_URS_2025_02/711745567"/>
    <hyperlink ref="F522" r:id="rId63" display="https://podminky.urs.cz/item/CS_URS_2025_02/998711201"/>
    <hyperlink ref="F526" r:id="rId64" display="https://podminky.urs.cz/item/CS_URS_2025_02/767831022"/>
    <hyperlink ref="F532" r:id="rId65" display="https://podminky.urs.cz/item/CS_URS_2025_02/998767201"/>
  </hyperlinks>
  <pageMargins left="0.39375" right="0.39375" top="0.39375" bottom="0.39375" header="0" footer="0"/>
  <pageSetup paperSize="9" orientation="landscape" blackAndWhite="1" fitToHeight="100"/>
  <headerFooter>
    <oddFooter>&amp;CStrana &amp;P z &amp;N</oddFooter>
  </headerFooter>
  <drawing r:id="rId66"/>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138</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2" customFormat="1" ht="12" customHeight="1">
      <c r="A8" s="41"/>
      <c r="B8" s="47"/>
      <c r="C8" s="41"/>
      <c r="D8" s="146" t="s">
        <v>140</v>
      </c>
      <c r="E8" s="41"/>
      <c r="F8" s="41"/>
      <c r="G8" s="41"/>
      <c r="H8" s="41"/>
      <c r="I8" s="41"/>
      <c r="J8" s="41"/>
      <c r="K8" s="41"/>
      <c r="L8" s="148"/>
      <c r="S8" s="41"/>
      <c r="T8" s="41"/>
      <c r="U8" s="41"/>
      <c r="V8" s="41"/>
      <c r="W8" s="41"/>
      <c r="X8" s="41"/>
      <c r="Y8" s="41"/>
      <c r="Z8" s="41"/>
      <c r="AA8" s="41"/>
      <c r="AB8" s="41"/>
      <c r="AC8" s="41"/>
      <c r="AD8" s="41"/>
      <c r="AE8" s="41"/>
    </row>
    <row r="9" s="2" customFormat="1" ht="16.5" customHeight="1">
      <c r="A9" s="41"/>
      <c r="B9" s="47"/>
      <c r="C9" s="41"/>
      <c r="D9" s="41"/>
      <c r="E9" s="149" t="s">
        <v>6877</v>
      </c>
      <c r="F9" s="41"/>
      <c r="G9" s="41"/>
      <c r="H9" s="41"/>
      <c r="I9" s="41"/>
      <c r="J9" s="41"/>
      <c r="K9" s="41"/>
      <c r="L9" s="14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8"/>
      <c r="S10" s="41"/>
      <c r="T10" s="41"/>
      <c r="U10" s="41"/>
      <c r="V10" s="41"/>
      <c r="W10" s="41"/>
      <c r="X10" s="41"/>
      <c r="Y10" s="41"/>
      <c r="Z10" s="41"/>
      <c r="AA10" s="41"/>
      <c r="AB10" s="41"/>
      <c r="AC10" s="41"/>
      <c r="AD10" s="41"/>
      <c r="AE10" s="41"/>
    </row>
    <row r="11" s="2" customFormat="1" ht="12" customHeight="1">
      <c r="A11" s="41"/>
      <c r="B11" s="47"/>
      <c r="C11" s="41"/>
      <c r="D11" s="146" t="s">
        <v>18</v>
      </c>
      <c r="E11" s="41"/>
      <c r="F11" s="136" t="s">
        <v>19</v>
      </c>
      <c r="G11" s="41"/>
      <c r="H11" s="41"/>
      <c r="I11" s="146" t="s">
        <v>20</v>
      </c>
      <c r="J11" s="136" t="s">
        <v>19</v>
      </c>
      <c r="K11" s="41"/>
      <c r="L11" s="148"/>
      <c r="S11" s="41"/>
      <c r="T11" s="41"/>
      <c r="U11" s="41"/>
      <c r="V11" s="41"/>
      <c r="W11" s="41"/>
      <c r="X11" s="41"/>
      <c r="Y11" s="41"/>
      <c r="Z11" s="41"/>
      <c r="AA11" s="41"/>
      <c r="AB11" s="41"/>
      <c r="AC11" s="41"/>
      <c r="AD11" s="41"/>
      <c r="AE11" s="41"/>
    </row>
    <row r="12" s="2" customFormat="1" ht="12" customHeight="1">
      <c r="A12" s="41"/>
      <c r="B12" s="47"/>
      <c r="C12" s="41"/>
      <c r="D12" s="146" t="s">
        <v>21</v>
      </c>
      <c r="E12" s="41"/>
      <c r="F12" s="136" t="s">
        <v>22</v>
      </c>
      <c r="G12" s="41"/>
      <c r="H12" s="41"/>
      <c r="I12" s="146" t="s">
        <v>23</v>
      </c>
      <c r="J12" s="150" t="str">
        <f>'Rekapitulace stavby'!AN8</f>
        <v>1. 10. 2025</v>
      </c>
      <c r="K12" s="41"/>
      <c r="L12" s="14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8"/>
      <c r="S13" s="41"/>
      <c r="T13" s="41"/>
      <c r="U13" s="41"/>
      <c r="V13" s="41"/>
      <c r="W13" s="41"/>
      <c r="X13" s="41"/>
      <c r="Y13" s="41"/>
      <c r="Z13" s="41"/>
      <c r="AA13" s="41"/>
      <c r="AB13" s="41"/>
      <c r="AC13" s="41"/>
      <c r="AD13" s="41"/>
      <c r="AE13" s="41"/>
    </row>
    <row r="14" s="2" customFormat="1" ht="12" customHeight="1">
      <c r="A14" s="41"/>
      <c r="B14" s="47"/>
      <c r="C14" s="41"/>
      <c r="D14" s="146" t="s">
        <v>25</v>
      </c>
      <c r="E14" s="41"/>
      <c r="F14" s="41"/>
      <c r="G14" s="41"/>
      <c r="H14" s="41"/>
      <c r="I14" s="146" t="s">
        <v>26</v>
      </c>
      <c r="J14" s="136" t="s">
        <v>27</v>
      </c>
      <c r="K14" s="41"/>
      <c r="L14" s="148"/>
      <c r="S14" s="41"/>
      <c r="T14" s="41"/>
      <c r="U14" s="41"/>
      <c r="V14" s="41"/>
      <c r="W14" s="41"/>
      <c r="X14" s="41"/>
      <c r="Y14" s="41"/>
      <c r="Z14" s="41"/>
      <c r="AA14" s="41"/>
      <c r="AB14" s="41"/>
      <c r="AC14" s="41"/>
      <c r="AD14" s="41"/>
      <c r="AE14" s="41"/>
    </row>
    <row r="15" s="2" customFormat="1" ht="18" customHeight="1">
      <c r="A15" s="41"/>
      <c r="B15" s="47"/>
      <c r="C15" s="41"/>
      <c r="D15" s="41"/>
      <c r="E15" s="136" t="s">
        <v>28</v>
      </c>
      <c r="F15" s="41"/>
      <c r="G15" s="41"/>
      <c r="H15" s="41"/>
      <c r="I15" s="146" t="s">
        <v>29</v>
      </c>
      <c r="J15" s="136" t="s">
        <v>30</v>
      </c>
      <c r="K15" s="41"/>
      <c r="L15" s="14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8"/>
      <c r="S16" s="41"/>
      <c r="T16" s="41"/>
      <c r="U16" s="41"/>
      <c r="V16" s="41"/>
      <c r="W16" s="41"/>
      <c r="X16" s="41"/>
      <c r="Y16" s="41"/>
      <c r="Z16" s="41"/>
      <c r="AA16" s="41"/>
      <c r="AB16" s="41"/>
      <c r="AC16" s="41"/>
      <c r="AD16" s="41"/>
      <c r="AE16" s="41"/>
    </row>
    <row r="17" s="2" customFormat="1" ht="12" customHeight="1">
      <c r="A17" s="41"/>
      <c r="B17" s="47"/>
      <c r="C17" s="41"/>
      <c r="D17" s="146" t="s">
        <v>31</v>
      </c>
      <c r="E17" s="41"/>
      <c r="F17" s="41"/>
      <c r="G17" s="41"/>
      <c r="H17" s="41"/>
      <c r="I17" s="146" t="s">
        <v>26</v>
      </c>
      <c r="J17" s="36" t="str">
        <f>'Rekapitulace stavby'!AN13</f>
        <v>Vyplň údaj</v>
      </c>
      <c r="K17" s="41"/>
      <c r="L17" s="14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6" t="s">
        <v>29</v>
      </c>
      <c r="J18" s="36" t="str">
        <f>'Rekapitulace stavby'!AN14</f>
        <v>Vyplň údaj</v>
      </c>
      <c r="K18" s="41"/>
      <c r="L18" s="14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8"/>
      <c r="S19" s="41"/>
      <c r="T19" s="41"/>
      <c r="U19" s="41"/>
      <c r="V19" s="41"/>
      <c r="W19" s="41"/>
      <c r="X19" s="41"/>
      <c r="Y19" s="41"/>
      <c r="Z19" s="41"/>
      <c r="AA19" s="41"/>
      <c r="AB19" s="41"/>
      <c r="AC19" s="41"/>
      <c r="AD19" s="41"/>
      <c r="AE19" s="41"/>
    </row>
    <row r="20" s="2" customFormat="1" ht="12" customHeight="1">
      <c r="A20" s="41"/>
      <c r="B20" s="47"/>
      <c r="C20" s="41"/>
      <c r="D20" s="146" t="s">
        <v>33</v>
      </c>
      <c r="E20" s="41"/>
      <c r="F20" s="41"/>
      <c r="G20" s="41"/>
      <c r="H20" s="41"/>
      <c r="I20" s="146" t="s">
        <v>26</v>
      </c>
      <c r="J20" s="136" t="s">
        <v>34</v>
      </c>
      <c r="K20" s="41"/>
      <c r="L20" s="148"/>
      <c r="S20" s="41"/>
      <c r="T20" s="41"/>
      <c r="U20" s="41"/>
      <c r="V20" s="41"/>
      <c r="W20" s="41"/>
      <c r="X20" s="41"/>
      <c r="Y20" s="41"/>
      <c r="Z20" s="41"/>
      <c r="AA20" s="41"/>
      <c r="AB20" s="41"/>
      <c r="AC20" s="41"/>
      <c r="AD20" s="41"/>
      <c r="AE20" s="41"/>
    </row>
    <row r="21" s="2" customFormat="1" ht="18" customHeight="1">
      <c r="A21" s="41"/>
      <c r="B21" s="47"/>
      <c r="C21" s="41"/>
      <c r="D21" s="41"/>
      <c r="E21" s="136" t="s">
        <v>35</v>
      </c>
      <c r="F21" s="41"/>
      <c r="G21" s="41"/>
      <c r="H21" s="41"/>
      <c r="I21" s="146" t="s">
        <v>29</v>
      </c>
      <c r="J21" s="136" t="s">
        <v>36</v>
      </c>
      <c r="K21" s="41"/>
      <c r="L21" s="14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8"/>
      <c r="S22" s="41"/>
      <c r="T22" s="41"/>
      <c r="U22" s="41"/>
      <c r="V22" s="41"/>
      <c r="W22" s="41"/>
      <c r="X22" s="41"/>
      <c r="Y22" s="41"/>
      <c r="Z22" s="41"/>
      <c r="AA22" s="41"/>
      <c r="AB22" s="41"/>
      <c r="AC22" s="41"/>
      <c r="AD22" s="41"/>
      <c r="AE22" s="41"/>
    </row>
    <row r="23" s="2" customFormat="1" ht="12" customHeight="1">
      <c r="A23" s="41"/>
      <c r="B23" s="47"/>
      <c r="C23" s="41"/>
      <c r="D23" s="146" t="s">
        <v>38</v>
      </c>
      <c r="E23" s="41"/>
      <c r="F23" s="41"/>
      <c r="G23" s="41"/>
      <c r="H23" s="41"/>
      <c r="I23" s="146" t="s">
        <v>26</v>
      </c>
      <c r="J23" s="136" t="s">
        <v>34</v>
      </c>
      <c r="K23" s="41"/>
      <c r="L23" s="148"/>
      <c r="S23" s="41"/>
      <c r="T23" s="41"/>
      <c r="U23" s="41"/>
      <c r="V23" s="41"/>
      <c r="W23" s="41"/>
      <c r="X23" s="41"/>
      <c r="Y23" s="41"/>
      <c r="Z23" s="41"/>
      <c r="AA23" s="41"/>
      <c r="AB23" s="41"/>
      <c r="AC23" s="41"/>
      <c r="AD23" s="41"/>
      <c r="AE23" s="41"/>
    </row>
    <row r="24" s="2" customFormat="1" ht="18" customHeight="1">
      <c r="A24" s="41"/>
      <c r="B24" s="47"/>
      <c r="C24" s="41"/>
      <c r="D24" s="41"/>
      <c r="E24" s="136" t="s">
        <v>35</v>
      </c>
      <c r="F24" s="41"/>
      <c r="G24" s="41"/>
      <c r="H24" s="41"/>
      <c r="I24" s="146" t="s">
        <v>29</v>
      </c>
      <c r="J24" s="136" t="s">
        <v>36</v>
      </c>
      <c r="K24" s="41"/>
      <c r="L24" s="14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8"/>
      <c r="S25" s="41"/>
      <c r="T25" s="41"/>
      <c r="U25" s="41"/>
      <c r="V25" s="41"/>
      <c r="W25" s="41"/>
      <c r="X25" s="41"/>
      <c r="Y25" s="41"/>
      <c r="Z25" s="41"/>
      <c r="AA25" s="41"/>
      <c r="AB25" s="41"/>
      <c r="AC25" s="41"/>
      <c r="AD25" s="41"/>
      <c r="AE25" s="41"/>
    </row>
    <row r="26" s="2" customFormat="1" ht="12" customHeight="1">
      <c r="A26" s="41"/>
      <c r="B26" s="47"/>
      <c r="C26" s="41"/>
      <c r="D26" s="146" t="s">
        <v>39</v>
      </c>
      <c r="E26" s="41"/>
      <c r="F26" s="41"/>
      <c r="G26" s="41"/>
      <c r="H26" s="41"/>
      <c r="I26" s="41"/>
      <c r="J26" s="41"/>
      <c r="K26" s="41"/>
      <c r="L26" s="148"/>
      <c r="S26" s="41"/>
      <c r="T26" s="41"/>
      <c r="U26" s="41"/>
      <c r="V26" s="41"/>
      <c r="W26" s="41"/>
      <c r="X26" s="41"/>
      <c r="Y26" s="41"/>
      <c r="Z26" s="41"/>
      <c r="AA26" s="41"/>
      <c r="AB26" s="41"/>
      <c r="AC26" s="41"/>
      <c r="AD26" s="41"/>
      <c r="AE26" s="41"/>
    </row>
    <row r="27" s="8" customFormat="1" ht="131.25" customHeight="1">
      <c r="A27" s="151"/>
      <c r="B27" s="152"/>
      <c r="C27" s="151"/>
      <c r="D27" s="151"/>
      <c r="E27" s="153" t="s">
        <v>144</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1"/>
      <c r="B28" s="47"/>
      <c r="C28" s="41"/>
      <c r="D28" s="41"/>
      <c r="E28" s="41"/>
      <c r="F28" s="41"/>
      <c r="G28" s="41"/>
      <c r="H28" s="41"/>
      <c r="I28" s="41"/>
      <c r="J28" s="41"/>
      <c r="K28" s="41"/>
      <c r="L28" s="148"/>
      <c r="S28" s="41"/>
      <c r="T28" s="41"/>
      <c r="U28" s="41"/>
      <c r="V28" s="41"/>
      <c r="W28" s="41"/>
      <c r="X28" s="41"/>
      <c r="Y28" s="41"/>
      <c r="Z28" s="41"/>
      <c r="AA28" s="41"/>
      <c r="AB28" s="41"/>
      <c r="AC28" s="41"/>
      <c r="AD28" s="41"/>
      <c r="AE28" s="41"/>
    </row>
    <row r="29" s="2" customFormat="1" ht="6.96" customHeight="1">
      <c r="A29" s="41"/>
      <c r="B29" s="47"/>
      <c r="C29" s="41"/>
      <c r="D29" s="155"/>
      <c r="E29" s="155"/>
      <c r="F29" s="155"/>
      <c r="G29" s="155"/>
      <c r="H29" s="155"/>
      <c r="I29" s="155"/>
      <c r="J29" s="155"/>
      <c r="K29" s="155"/>
      <c r="L29" s="148"/>
      <c r="S29" s="41"/>
      <c r="T29" s="41"/>
      <c r="U29" s="41"/>
      <c r="V29" s="41"/>
      <c r="W29" s="41"/>
      <c r="X29" s="41"/>
      <c r="Y29" s="41"/>
      <c r="Z29" s="41"/>
      <c r="AA29" s="41"/>
      <c r="AB29" s="41"/>
      <c r="AC29" s="41"/>
      <c r="AD29" s="41"/>
      <c r="AE29" s="41"/>
    </row>
    <row r="30" s="2" customFormat="1" ht="25.44" customHeight="1">
      <c r="A30" s="41"/>
      <c r="B30" s="47"/>
      <c r="C30" s="41"/>
      <c r="D30" s="156" t="s">
        <v>41</v>
      </c>
      <c r="E30" s="41"/>
      <c r="F30" s="41"/>
      <c r="G30" s="41"/>
      <c r="H30" s="41"/>
      <c r="I30" s="41"/>
      <c r="J30" s="157">
        <f>ROUND(J87, 2)</f>
        <v>0</v>
      </c>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14.4" customHeight="1">
      <c r="A32" s="41"/>
      <c r="B32" s="47"/>
      <c r="C32" s="41"/>
      <c r="D32" s="41"/>
      <c r="E32" s="41"/>
      <c r="F32" s="158" t="s">
        <v>43</v>
      </c>
      <c r="G32" s="41"/>
      <c r="H32" s="41"/>
      <c r="I32" s="158" t="s">
        <v>42</v>
      </c>
      <c r="J32" s="158" t="s">
        <v>44</v>
      </c>
      <c r="K32" s="41"/>
      <c r="L32" s="148"/>
      <c r="S32" s="41"/>
      <c r="T32" s="41"/>
      <c r="U32" s="41"/>
      <c r="V32" s="41"/>
      <c r="W32" s="41"/>
      <c r="X32" s="41"/>
      <c r="Y32" s="41"/>
      <c r="Z32" s="41"/>
      <c r="AA32" s="41"/>
      <c r="AB32" s="41"/>
      <c r="AC32" s="41"/>
      <c r="AD32" s="41"/>
      <c r="AE32" s="41"/>
    </row>
    <row r="33" s="2" customFormat="1" ht="14.4" customHeight="1">
      <c r="A33" s="41"/>
      <c r="B33" s="47"/>
      <c r="C33" s="41"/>
      <c r="D33" s="159" t="s">
        <v>45</v>
      </c>
      <c r="E33" s="146" t="s">
        <v>46</v>
      </c>
      <c r="F33" s="160">
        <f>ROUND((SUM(BE87:BE165)),  2)</f>
        <v>0</v>
      </c>
      <c r="G33" s="41"/>
      <c r="H33" s="41"/>
      <c r="I33" s="161">
        <v>0.20999999999999999</v>
      </c>
      <c r="J33" s="160">
        <f>ROUND(((SUM(BE87:BE165))*I33),  2)</f>
        <v>0</v>
      </c>
      <c r="K33" s="41"/>
      <c r="L33" s="148"/>
      <c r="S33" s="41"/>
      <c r="T33" s="41"/>
      <c r="U33" s="41"/>
      <c r="V33" s="41"/>
      <c r="W33" s="41"/>
      <c r="X33" s="41"/>
      <c r="Y33" s="41"/>
      <c r="Z33" s="41"/>
      <c r="AA33" s="41"/>
      <c r="AB33" s="41"/>
      <c r="AC33" s="41"/>
      <c r="AD33" s="41"/>
      <c r="AE33" s="41"/>
    </row>
    <row r="34" s="2" customFormat="1" ht="14.4" customHeight="1">
      <c r="A34" s="41"/>
      <c r="B34" s="47"/>
      <c r="C34" s="41"/>
      <c r="D34" s="41"/>
      <c r="E34" s="146" t="s">
        <v>47</v>
      </c>
      <c r="F34" s="160">
        <f>ROUND((SUM(BF87:BF165)),  2)</f>
        <v>0</v>
      </c>
      <c r="G34" s="41"/>
      <c r="H34" s="41"/>
      <c r="I34" s="161">
        <v>0.12</v>
      </c>
      <c r="J34" s="160">
        <f>ROUND(((SUM(BF87:BF165))*I34),  2)</f>
        <v>0</v>
      </c>
      <c r="K34" s="41"/>
      <c r="L34" s="148"/>
      <c r="S34" s="41"/>
      <c r="T34" s="41"/>
      <c r="U34" s="41"/>
      <c r="V34" s="41"/>
      <c r="W34" s="41"/>
      <c r="X34" s="41"/>
      <c r="Y34" s="41"/>
      <c r="Z34" s="41"/>
      <c r="AA34" s="41"/>
      <c r="AB34" s="41"/>
      <c r="AC34" s="41"/>
      <c r="AD34" s="41"/>
      <c r="AE34" s="41"/>
    </row>
    <row r="35" hidden="1" s="2" customFormat="1" ht="14.4" customHeight="1">
      <c r="A35" s="41"/>
      <c r="B35" s="47"/>
      <c r="C35" s="41"/>
      <c r="D35" s="41"/>
      <c r="E35" s="146" t="s">
        <v>48</v>
      </c>
      <c r="F35" s="160">
        <f>ROUND((SUM(BG87:BG165)),  2)</f>
        <v>0</v>
      </c>
      <c r="G35" s="41"/>
      <c r="H35" s="41"/>
      <c r="I35" s="161">
        <v>0.20999999999999999</v>
      </c>
      <c r="J35" s="160">
        <f>0</f>
        <v>0</v>
      </c>
      <c r="K35" s="41"/>
      <c r="L35" s="148"/>
      <c r="S35" s="41"/>
      <c r="T35" s="41"/>
      <c r="U35" s="41"/>
      <c r="V35" s="41"/>
      <c r="W35" s="41"/>
      <c r="X35" s="41"/>
      <c r="Y35" s="41"/>
      <c r="Z35" s="41"/>
      <c r="AA35" s="41"/>
      <c r="AB35" s="41"/>
      <c r="AC35" s="41"/>
      <c r="AD35" s="41"/>
      <c r="AE35" s="41"/>
    </row>
    <row r="36" hidden="1" s="2" customFormat="1" ht="14.4" customHeight="1">
      <c r="A36" s="41"/>
      <c r="B36" s="47"/>
      <c r="C36" s="41"/>
      <c r="D36" s="41"/>
      <c r="E36" s="146" t="s">
        <v>49</v>
      </c>
      <c r="F36" s="160">
        <f>ROUND((SUM(BH87:BH165)),  2)</f>
        <v>0</v>
      </c>
      <c r="G36" s="41"/>
      <c r="H36" s="41"/>
      <c r="I36" s="161">
        <v>0.12</v>
      </c>
      <c r="J36" s="160">
        <f>0</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50</v>
      </c>
      <c r="F37" s="160">
        <f>ROUND((SUM(BI87:BI165)),  2)</f>
        <v>0</v>
      </c>
      <c r="G37" s="41"/>
      <c r="H37" s="41"/>
      <c r="I37" s="161">
        <v>0</v>
      </c>
      <c r="J37" s="160">
        <f>0</f>
        <v>0</v>
      </c>
      <c r="K37" s="41"/>
      <c r="L37" s="14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8"/>
      <c r="S38" s="41"/>
      <c r="T38" s="41"/>
      <c r="U38" s="41"/>
      <c r="V38" s="41"/>
      <c r="W38" s="41"/>
      <c r="X38" s="41"/>
      <c r="Y38" s="41"/>
      <c r="Z38" s="41"/>
      <c r="AA38" s="41"/>
      <c r="AB38" s="41"/>
      <c r="AC38" s="41"/>
      <c r="AD38" s="41"/>
      <c r="AE38" s="41"/>
    </row>
    <row r="39" s="2" customFormat="1" ht="25.44" customHeight="1">
      <c r="A39" s="41"/>
      <c r="B39" s="47"/>
      <c r="C39" s="162"/>
      <c r="D39" s="163" t="s">
        <v>51</v>
      </c>
      <c r="E39" s="164"/>
      <c r="F39" s="164"/>
      <c r="G39" s="165" t="s">
        <v>52</v>
      </c>
      <c r="H39" s="166" t="s">
        <v>53</v>
      </c>
      <c r="I39" s="164"/>
      <c r="J39" s="167">
        <f>SUM(J30:J37)</f>
        <v>0</v>
      </c>
      <c r="K39" s="168"/>
      <c r="L39" s="148"/>
      <c r="S39" s="41"/>
      <c r="T39" s="41"/>
      <c r="U39" s="41"/>
      <c r="V39" s="41"/>
      <c r="W39" s="41"/>
      <c r="X39" s="41"/>
      <c r="Y39" s="41"/>
      <c r="Z39" s="41"/>
      <c r="AA39" s="41"/>
      <c r="AB39" s="41"/>
      <c r="AC39" s="41"/>
      <c r="AD39" s="41"/>
      <c r="AE39" s="41"/>
    </row>
    <row r="40" s="2" customFormat="1" ht="14.4" customHeight="1">
      <c r="A40" s="41"/>
      <c r="B40" s="169"/>
      <c r="C40" s="170"/>
      <c r="D40" s="170"/>
      <c r="E40" s="170"/>
      <c r="F40" s="170"/>
      <c r="G40" s="170"/>
      <c r="H40" s="170"/>
      <c r="I40" s="170"/>
      <c r="J40" s="170"/>
      <c r="K40" s="170"/>
      <c r="L40" s="148"/>
      <c r="S40" s="41"/>
      <c r="T40" s="41"/>
      <c r="U40" s="41"/>
      <c r="V40" s="41"/>
      <c r="W40" s="41"/>
      <c r="X40" s="41"/>
      <c r="Y40" s="41"/>
      <c r="Z40" s="41"/>
      <c r="AA40" s="41"/>
      <c r="AB40" s="41"/>
      <c r="AC40" s="41"/>
      <c r="AD40" s="41"/>
      <c r="AE40" s="41"/>
    </row>
    <row r="44" s="2" customFormat="1" ht="6.96" customHeight="1">
      <c r="A44" s="41"/>
      <c r="B44" s="171"/>
      <c r="C44" s="172"/>
      <c r="D44" s="172"/>
      <c r="E44" s="172"/>
      <c r="F44" s="172"/>
      <c r="G44" s="172"/>
      <c r="H44" s="172"/>
      <c r="I44" s="172"/>
      <c r="J44" s="172"/>
      <c r="K44" s="172"/>
      <c r="L44" s="148"/>
      <c r="S44" s="41"/>
      <c r="T44" s="41"/>
      <c r="U44" s="41"/>
      <c r="V44" s="41"/>
      <c r="W44" s="41"/>
      <c r="X44" s="41"/>
      <c r="Y44" s="41"/>
      <c r="Z44" s="41"/>
      <c r="AA44" s="41"/>
      <c r="AB44" s="41"/>
      <c r="AC44" s="41"/>
      <c r="AD44" s="41"/>
      <c r="AE44" s="41"/>
    </row>
    <row r="45" s="2" customFormat="1" ht="24.96" customHeight="1">
      <c r="A45" s="41"/>
      <c r="B45" s="42"/>
      <c r="C45" s="26" t="s">
        <v>145</v>
      </c>
      <c r="D45" s="43"/>
      <c r="E45" s="43"/>
      <c r="F45" s="43"/>
      <c r="G45" s="43"/>
      <c r="H45" s="43"/>
      <c r="I45" s="43"/>
      <c r="J45" s="43"/>
      <c r="K45" s="43"/>
      <c r="L45" s="14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16.5" customHeight="1">
      <c r="A48" s="41"/>
      <c r="B48" s="42"/>
      <c r="C48" s="43"/>
      <c r="D48" s="43"/>
      <c r="E48" s="173" t="str">
        <f>E7</f>
        <v>Základní a mateřská škola Petra Strozziho</v>
      </c>
      <c r="F48" s="35"/>
      <c r="G48" s="35"/>
      <c r="H48" s="35"/>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140</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72" t="str">
        <f>E9</f>
        <v>VON - Vedlejší a ostatní náklady</v>
      </c>
      <c r="F50" s="43"/>
      <c r="G50" s="43"/>
      <c r="H50" s="43"/>
      <c r="I50" s="43"/>
      <c r="J50" s="43"/>
      <c r="K50" s="43"/>
      <c r="L50" s="14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Praha 8</v>
      </c>
      <c r="G52" s="43"/>
      <c r="H52" s="43"/>
      <c r="I52" s="35" t="s">
        <v>23</v>
      </c>
      <c r="J52" s="75" t="str">
        <f>IF(J12="","",J12)</f>
        <v>1. 10. 2025</v>
      </c>
      <c r="K52" s="43"/>
      <c r="L52" s="14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25.65" customHeight="1">
      <c r="A54" s="41"/>
      <c r="B54" s="42"/>
      <c r="C54" s="35" t="s">
        <v>25</v>
      </c>
      <c r="D54" s="43"/>
      <c r="E54" s="43"/>
      <c r="F54" s="30" t="str">
        <f>E15</f>
        <v>Servisní středisko MČ Praha 8</v>
      </c>
      <c r="G54" s="43"/>
      <c r="H54" s="43"/>
      <c r="I54" s="35" t="s">
        <v>33</v>
      </c>
      <c r="J54" s="39" t="str">
        <f>E21</f>
        <v>d plus projektová a inženýrská a.s.</v>
      </c>
      <c r="K54" s="43"/>
      <c r="L54" s="148"/>
      <c r="S54" s="41"/>
      <c r="T54" s="41"/>
      <c r="U54" s="41"/>
      <c r="V54" s="41"/>
      <c r="W54" s="41"/>
      <c r="X54" s="41"/>
      <c r="Y54" s="41"/>
      <c r="Z54" s="41"/>
      <c r="AA54" s="41"/>
      <c r="AB54" s="41"/>
      <c r="AC54" s="41"/>
      <c r="AD54" s="41"/>
      <c r="AE54" s="41"/>
    </row>
    <row r="55" s="2" customFormat="1" ht="25.65" customHeight="1">
      <c r="A55" s="41"/>
      <c r="B55" s="42"/>
      <c r="C55" s="35" t="s">
        <v>31</v>
      </c>
      <c r="D55" s="43"/>
      <c r="E55" s="43"/>
      <c r="F55" s="30" t="str">
        <f>IF(E18="","",E18)</f>
        <v>Vyplň údaj</v>
      </c>
      <c r="G55" s="43"/>
      <c r="H55" s="43"/>
      <c r="I55" s="35" t="s">
        <v>38</v>
      </c>
      <c r="J55" s="39" t="str">
        <f>E24</f>
        <v>d plus projektová a inženýrská a.s.</v>
      </c>
      <c r="K55" s="43"/>
      <c r="L55" s="14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8"/>
      <c r="S56" s="41"/>
      <c r="T56" s="41"/>
      <c r="U56" s="41"/>
      <c r="V56" s="41"/>
      <c r="W56" s="41"/>
      <c r="X56" s="41"/>
      <c r="Y56" s="41"/>
      <c r="Z56" s="41"/>
      <c r="AA56" s="41"/>
      <c r="AB56" s="41"/>
      <c r="AC56" s="41"/>
      <c r="AD56" s="41"/>
      <c r="AE56" s="41"/>
    </row>
    <row r="57" s="2" customFormat="1" ht="29.28" customHeight="1">
      <c r="A57" s="41"/>
      <c r="B57" s="42"/>
      <c r="C57" s="174" t="s">
        <v>146</v>
      </c>
      <c r="D57" s="175"/>
      <c r="E57" s="175"/>
      <c r="F57" s="175"/>
      <c r="G57" s="175"/>
      <c r="H57" s="175"/>
      <c r="I57" s="175"/>
      <c r="J57" s="176" t="s">
        <v>147</v>
      </c>
      <c r="K57" s="175"/>
      <c r="L57" s="14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8"/>
      <c r="S58" s="41"/>
      <c r="T58" s="41"/>
      <c r="U58" s="41"/>
      <c r="V58" s="41"/>
      <c r="W58" s="41"/>
      <c r="X58" s="41"/>
      <c r="Y58" s="41"/>
      <c r="Z58" s="41"/>
      <c r="AA58" s="41"/>
      <c r="AB58" s="41"/>
      <c r="AC58" s="41"/>
      <c r="AD58" s="41"/>
      <c r="AE58" s="41"/>
    </row>
    <row r="59" s="2" customFormat="1" ht="22.8" customHeight="1">
      <c r="A59" s="41"/>
      <c r="B59" s="42"/>
      <c r="C59" s="177" t="s">
        <v>73</v>
      </c>
      <c r="D59" s="43"/>
      <c r="E59" s="43"/>
      <c r="F59" s="43"/>
      <c r="G59" s="43"/>
      <c r="H59" s="43"/>
      <c r="I59" s="43"/>
      <c r="J59" s="105">
        <f>J87</f>
        <v>0</v>
      </c>
      <c r="K59" s="43"/>
      <c r="L59" s="148"/>
      <c r="S59" s="41"/>
      <c r="T59" s="41"/>
      <c r="U59" s="41"/>
      <c r="V59" s="41"/>
      <c r="W59" s="41"/>
      <c r="X59" s="41"/>
      <c r="Y59" s="41"/>
      <c r="Z59" s="41"/>
      <c r="AA59" s="41"/>
      <c r="AB59" s="41"/>
      <c r="AC59" s="41"/>
      <c r="AD59" s="41"/>
      <c r="AE59" s="41"/>
      <c r="AU59" s="20" t="s">
        <v>148</v>
      </c>
    </row>
    <row r="60" s="9" customFormat="1" ht="24.96" customHeight="1">
      <c r="A60" s="9"/>
      <c r="B60" s="178"/>
      <c r="C60" s="179"/>
      <c r="D60" s="180" t="s">
        <v>3475</v>
      </c>
      <c r="E60" s="181"/>
      <c r="F60" s="181"/>
      <c r="G60" s="181"/>
      <c r="H60" s="181"/>
      <c r="I60" s="181"/>
      <c r="J60" s="182">
        <f>J88</f>
        <v>0</v>
      </c>
      <c r="K60" s="179"/>
      <c r="L60" s="183"/>
      <c r="S60" s="9"/>
      <c r="T60" s="9"/>
      <c r="U60" s="9"/>
      <c r="V60" s="9"/>
      <c r="W60" s="9"/>
      <c r="X60" s="9"/>
      <c r="Y60" s="9"/>
      <c r="Z60" s="9"/>
      <c r="AA60" s="9"/>
      <c r="AB60" s="9"/>
      <c r="AC60" s="9"/>
      <c r="AD60" s="9"/>
      <c r="AE60" s="9"/>
    </row>
    <row r="61" s="10" customFormat="1" ht="19.92" customHeight="1">
      <c r="A61" s="10"/>
      <c r="B61" s="184"/>
      <c r="C61" s="128"/>
      <c r="D61" s="185" t="s">
        <v>6878</v>
      </c>
      <c r="E61" s="186"/>
      <c r="F61" s="186"/>
      <c r="G61" s="186"/>
      <c r="H61" s="186"/>
      <c r="I61" s="186"/>
      <c r="J61" s="187">
        <f>J89</f>
        <v>0</v>
      </c>
      <c r="K61" s="128"/>
      <c r="L61" s="188"/>
      <c r="S61" s="10"/>
      <c r="T61" s="10"/>
      <c r="U61" s="10"/>
      <c r="V61" s="10"/>
      <c r="W61" s="10"/>
      <c r="X61" s="10"/>
      <c r="Y61" s="10"/>
      <c r="Z61" s="10"/>
      <c r="AA61" s="10"/>
      <c r="AB61" s="10"/>
      <c r="AC61" s="10"/>
      <c r="AD61" s="10"/>
      <c r="AE61" s="10"/>
    </row>
    <row r="62" s="10" customFormat="1" ht="19.92" customHeight="1">
      <c r="A62" s="10"/>
      <c r="B62" s="184"/>
      <c r="C62" s="128"/>
      <c r="D62" s="185" t="s">
        <v>6879</v>
      </c>
      <c r="E62" s="186"/>
      <c r="F62" s="186"/>
      <c r="G62" s="186"/>
      <c r="H62" s="186"/>
      <c r="I62" s="186"/>
      <c r="J62" s="187">
        <f>J111</f>
        <v>0</v>
      </c>
      <c r="K62" s="128"/>
      <c r="L62" s="188"/>
      <c r="S62" s="10"/>
      <c r="T62" s="10"/>
      <c r="U62" s="10"/>
      <c r="V62" s="10"/>
      <c r="W62" s="10"/>
      <c r="X62" s="10"/>
      <c r="Y62" s="10"/>
      <c r="Z62" s="10"/>
      <c r="AA62" s="10"/>
      <c r="AB62" s="10"/>
      <c r="AC62" s="10"/>
      <c r="AD62" s="10"/>
      <c r="AE62" s="10"/>
    </row>
    <row r="63" s="10" customFormat="1" ht="19.92" customHeight="1">
      <c r="A63" s="10"/>
      <c r="B63" s="184"/>
      <c r="C63" s="128"/>
      <c r="D63" s="185" t="s">
        <v>6880</v>
      </c>
      <c r="E63" s="186"/>
      <c r="F63" s="186"/>
      <c r="G63" s="186"/>
      <c r="H63" s="186"/>
      <c r="I63" s="186"/>
      <c r="J63" s="187">
        <f>J116</f>
        <v>0</v>
      </c>
      <c r="K63" s="128"/>
      <c r="L63" s="188"/>
      <c r="S63" s="10"/>
      <c r="T63" s="10"/>
      <c r="U63" s="10"/>
      <c r="V63" s="10"/>
      <c r="W63" s="10"/>
      <c r="X63" s="10"/>
      <c r="Y63" s="10"/>
      <c r="Z63" s="10"/>
      <c r="AA63" s="10"/>
      <c r="AB63" s="10"/>
      <c r="AC63" s="10"/>
      <c r="AD63" s="10"/>
      <c r="AE63" s="10"/>
    </row>
    <row r="64" s="10" customFormat="1" ht="19.92" customHeight="1">
      <c r="A64" s="10"/>
      <c r="B64" s="184"/>
      <c r="C64" s="128"/>
      <c r="D64" s="185" t="s">
        <v>6881</v>
      </c>
      <c r="E64" s="186"/>
      <c r="F64" s="186"/>
      <c r="G64" s="186"/>
      <c r="H64" s="186"/>
      <c r="I64" s="186"/>
      <c r="J64" s="187">
        <f>J140</f>
        <v>0</v>
      </c>
      <c r="K64" s="128"/>
      <c r="L64" s="188"/>
      <c r="S64" s="10"/>
      <c r="T64" s="10"/>
      <c r="U64" s="10"/>
      <c r="V64" s="10"/>
      <c r="W64" s="10"/>
      <c r="X64" s="10"/>
      <c r="Y64" s="10"/>
      <c r="Z64" s="10"/>
      <c r="AA64" s="10"/>
      <c r="AB64" s="10"/>
      <c r="AC64" s="10"/>
      <c r="AD64" s="10"/>
      <c r="AE64" s="10"/>
    </row>
    <row r="65" s="10" customFormat="1" ht="19.92" customHeight="1">
      <c r="A65" s="10"/>
      <c r="B65" s="184"/>
      <c r="C65" s="128"/>
      <c r="D65" s="185" t="s">
        <v>6882</v>
      </c>
      <c r="E65" s="186"/>
      <c r="F65" s="186"/>
      <c r="G65" s="186"/>
      <c r="H65" s="186"/>
      <c r="I65" s="186"/>
      <c r="J65" s="187">
        <f>J145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6883</v>
      </c>
      <c r="E66" s="186"/>
      <c r="F66" s="186"/>
      <c r="G66" s="186"/>
      <c r="H66" s="186"/>
      <c r="I66" s="186"/>
      <c r="J66" s="187">
        <f>J149</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6884</v>
      </c>
      <c r="E67" s="186"/>
      <c r="F67" s="186"/>
      <c r="G67" s="186"/>
      <c r="H67" s="186"/>
      <c r="I67" s="186"/>
      <c r="J67" s="187">
        <f>J158</f>
        <v>0</v>
      </c>
      <c r="K67" s="128"/>
      <c r="L67" s="188"/>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48"/>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48"/>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48"/>
      <c r="S73" s="41"/>
      <c r="T73" s="41"/>
      <c r="U73" s="41"/>
      <c r="V73" s="41"/>
      <c r="W73" s="41"/>
      <c r="X73" s="41"/>
      <c r="Y73" s="41"/>
      <c r="Z73" s="41"/>
      <c r="AA73" s="41"/>
      <c r="AB73" s="41"/>
      <c r="AC73" s="41"/>
      <c r="AD73" s="41"/>
      <c r="AE73" s="41"/>
    </row>
    <row r="74" s="2" customFormat="1" ht="24.96" customHeight="1">
      <c r="A74" s="41"/>
      <c r="B74" s="42"/>
      <c r="C74" s="26" t="s">
        <v>155</v>
      </c>
      <c r="D74" s="43"/>
      <c r="E74" s="43"/>
      <c r="F74" s="43"/>
      <c r="G74" s="43"/>
      <c r="H74" s="43"/>
      <c r="I74" s="43"/>
      <c r="J74" s="43"/>
      <c r="K74" s="43"/>
      <c r="L74" s="148"/>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6.5" customHeight="1">
      <c r="A77" s="41"/>
      <c r="B77" s="42"/>
      <c r="C77" s="43"/>
      <c r="D77" s="43"/>
      <c r="E77" s="173" t="str">
        <f>E7</f>
        <v>Základní a mateřská škola Petra Strozziho</v>
      </c>
      <c r="F77" s="35"/>
      <c r="G77" s="35"/>
      <c r="H77" s="35"/>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140</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72" t="str">
        <f>E9</f>
        <v>VON - Vedlejší a ostatní náklady</v>
      </c>
      <c r="F79" s="43"/>
      <c r="G79" s="43"/>
      <c r="H79" s="43"/>
      <c r="I79" s="43"/>
      <c r="J79" s="43"/>
      <c r="K79" s="43"/>
      <c r="L79" s="14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Praha 8</v>
      </c>
      <c r="G81" s="43"/>
      <c r="H81" s="43"/>
      <c r="I81" s="35" t="s">
        <v>23</v>
      </c>
      <c r="J81" s="75" t="str">
        <f>IF(J12="","",J12)</f>
        <v>1. 10. 2025</v>
      </c>
      <c r="K81" s="43"/>
      <c r="L81" s="148"/>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25.65" customHeight="1">
      <c r="A83" s="41"/>
      <c r="B83" s="42"/>
      <c r="C83" s="35" t="s">
        <v>25</v>
      </c>
      <c r="D83" s="43"/>
      <c r="E83" s="43"/>
      <c r="F83" s="30" t="str">
        <f>E15</f>
        <v>Servisní středisko MČ Praha 8</v>
      </c>
      <c r="G83" s="43"/>
      <c r="H83" s="43"/>
      <c r="I83" s="35" t="s">
        <v>33</v>
      </c>
      <c r="J83" s="39" t="str">
        <f>E21</f>
        <v>d plus projektová a inženýrská a.s.</v>
      </c>
      <c r="K83" s="43"/>
      <c r="L83" s="148"/>
      <c r="S83" s="41"/>
      <c r="T83" s="41"/>
      <c r="U83" s="41"/>
      <c r="V83" s="41"/>
      <c r="W83" s="41"/>
      <c r="X83" s="41"/>
      <c r="Y83" s="41"/>
      <c r="Z83" s="41"/>
      <c r="AA83" s="41"/>
      <c r="AB83" s="41"/>
      <c r="AC83" s="41"/>
      <c r="AD83" s="41"/>
      <c r="AE83" s="41"/>
    </row>
    <row r="84" s="2" customFormat="1" ht="25.65" customHeight="1">
      <c r="A84" s="41"/>
      <c r="B84" s="42"/>
      <c r="C84" s="35" t="s">
        <v>31</v>
      </c>
      <c r="D84" s="43"/>
      <c r="E84" s="43"/>
      <c r="F84" s="30" t="str">
        <f>IF(E18="","",E18)</f>
        <v>Vyplň údaj</v>
      </c>
      <c r="G84" s="43"/>
      <c r="H84" s="43"/>
      <c r="I84" s="35" t="s">
        <v>38</v>
      </c>
      <c r="J84" s="39" t="str">
        <f>E24</f>
        <v>d plus projektová a inženýrská a.s.</v>
      </c>
      <c r="K84" s="43"/>
      <c r="L84" s="148"/>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11" customFormat="1" ht="29.28" customHeight="1">
      <c r="A86" s="189"/>
      <c r="B86" s="190"/>
      <c r="C86" s="191" t="s">
        <v>156</v>
      </c>
      <c r="D86" s="192" t="s">
        <v>60</v>
      </c>
      <c r="E86" s="192" t="s">
        <v>56</v>
      </c>
      <c r="F86" s="192" t="s">
        <v>57</v>
      </c>
      <c r="G86" s="192" t="s">
        <v>157</v>
      </c>
      <c r="H86" s="192" t="s">
        <v>158</v>
      </c>
      <c r="I86" s="192" t="s">
        <v>159</v>
      </c>
      <c r="J86" s="192" t="s">
        <v>147</v>
      </c>
      <c r="K86" s="193" t="s">
        <v>160</v>
      </c>
      <c r="L86" s="194"/>
      <c r="M86" s="95" t="s">
        <v>19</v>
      </c>
      <c r="N86" s="96" t="s">
        <v>45</v>
      </c>
      <c r="O86" s="96" t="s">
        <v>161</v>
      </c>
      <c r="P86" s="96" t="s">
        <v>162</v>
      </c>
      <c r="Q86" s="96" t="s">
        <v>163</v>
      </c>
      <c r="R86" s="96" t="s">
        <v>164</v>
      </c>
      <c r="S86" s="96" t="s">
        <v>165</v>
      </c>
      <c r="T86" s="97" t="s">
        <v>166</v>
      </c>
      <c r="U86" s="189"/>
      <c r="V86" s="189"/>
      <c r="W86" s="189"/>
      <c r="X86" s="189"/>
      <c r="Y86" s="189"/>
      <c r="Z86" s="189"/>
      <c r="AA86" s="189"/>
      <c r="AB86" s="189"/>
      <c r="AC86" s="189"/>
      <c r="AD86" s="189"/>
      <c r="AE86" s="189"/>
    </row>
    <row r="87" s="2" customFormat="1" ht="22.8" customHeight="1">
      <c r="A87" s="41"/>
      <c r="B87" s="42"/>
      <c r="C87" s="102" t="s">
        <v>167</v>
      </c>
      <c r="D87" s="43"/>
      <c r="E87" s="43"/>
      <c r="F87" s="43"/>
      <c r="G87" s="43"/>
      <c r="H87" s="43"/>
      <c r="I87" s="43"/>
      <c r="J87" s="195">
        <f>BK87</f>
        <v>0</v>
      </c>
      <c r="K87" s="43"/>
      <c r="L87" s="47"/>
      <c r="M87" s="98"/>
      <c r="N87" s="196"/>
      <c r="O87" s="99"/>
      <c r="P87" s="197">
        <f>P88</f>
        <v>0</v>
      </c>
      <c r="Q87" s="99"/>
      <c r="R87" s="197">
        <f>R88</f>
        <v>0</v>
      </c>
      <c r="S87" s="99"/>
      <c r="T87" s="198">
        <f>T88</f>
        <v>0</v>
      </c>
      <c r="U87" s="41"/>
      <c r="V87" s="41"/>
      <c r="W87" s="41"/>
      <c r="X87" s="41"/>
      <c r="Y87" s="41"/>
      <c r="Z87" s="41"/>
      <c r="AA87" s="41"/>
      <c r="AB87" s="41"/>
      <c r="AC87" s="41"/>
      <c r="AD87" s="41"/>
      <c r="AE87" s="41"/>
      <c r="AT87" s="20" t="s">
        <v>74</v>
      </c>
      <c r="AU87" s="20" t="s">
        <v>148</v>
      </c>
      <c r="BK87" s="199">
        <f>BK88</f>
        <v>0</v>
      </c>
    </row>
    <row r="88" s="12" customFormat="1" ht="25.92" customHeight="1">
      <c r="A88" s="12"/>
      <c r="B88" s="200"/>
      <c r="C88" s="201"/>
      <c r="D88" s="202" t="s">
        <v>74</v>
      </c>
      <c r="E88" s="203" t="s">
        <v>4294</v>
      </c>
      <c r="F88" s="203" t="s">
        <v>4295</v>
      </c>
      <c r="G88" s="201"/>
      <c r="H88" s="201"/>
      <c r="I88" s="204"/>
      <c r="J88" s="205">
        <f>BK88</f>
        <v>0</v>
      </c>
      <c r="K88" s="201"/>
      <c r="L88" s="206"/>
      <c r="M88" s="207"/>
      <c r="N88" s="208"/>
      <c r="O88" s="208"/>
      <c r="P88" s="209">
        <f>P89+P111+P116+P140+P145+P149+P158</f>
        <v>0</v>
      </c>
      <c r="Q88" s="208"/>
      <c r="R88" s="209">
        <f>R89+R111+R116+R140+R145+R149+R158</f>
        <v>0</v>
      </c>
      <c r="S88" s="208"/>
      <c r="T88" s="210">
        <f>T89+T111+T116+T140+T145+T149+T158</f>
        <v>0</v>
      </c>
      <c r="U88" s="12"/>
      <c r="V88" s="12"/>
      <c r="W88" s="12"/>
      <c r="X88" s="12"/>
      <c r="Y88" s="12"/>
      <c r="Z88" s="12"/>
      <c r="AA88" s="12"/>
      <c r="AB88" s="12"/>
      <c r="AC88" s="12"/>
      <c r="AD88" s="12"/>
      <c r="AE88" s="12"/>
      <c r="AR88" s="211" t="s">
        <v>209</v>
      </c>
      <c r="AT88" s="212" t="s">
        <v>74</v>
      </c>
      <c r="AU88" s="212" t="s">
        <v>75</v>
      </c>
      <c r="AY88" s="211" t="s">
        <v>170</v>
      </c>
      <c r="BK88" s="213">
        <f>BK89+BK111+BK116+BK140+BK145+BK149+BK158</f>
        <v>0</v>
      </c>
    </row>
    <row r="89" s="12" customFormat="1" ht="22.8" customHeight="1">
      <c r="A89" s="12"/>
      <c r="B89" s="200"/>
      <c r="C89" s="201"/>
      <c r="D89" s="202" t="s">
        <v>74</v>
      </c>
      <c r="E89" s="214" t="s">
        <v>6885</v>
      </c>
      <c r="F89" s="214" t="s">
        <v>6886</v>
      </c>
      <c r="G89" s="201"/>
      <c r="H89" s="201"/>
      <c r="I89" s="204"/>
      <c r="J89" s="215">
        <f>BK89</f>
        <v>0</v>
      </c>
      <c r="K89" s="201"/>
      <c r="L89" s="206"/>
      <c r="M89" s="207"/>
      <c r="N89" s="208"/>
      <c r="O89" s="208"/>
      <c r="P89" s="209">
        <f>SUM(P90:P110)</f>
        <v>0</v>
      </c>
      <c r="Q89" s="208"/>
      <c r="R89" s="209">
        <f>SUM(R90:R110)</f>
        <v>0</v>
      </c>
      <c r="S89" s="208"/>
      <c r="T89" s="210">
        <f>SUM(T90:T110)</f>
        <v>0</v>
      </c>
      <c r="U89" s="12"/>
      <c r="V89" s="12"/>
      <c r="W89" s="12"/>
      <c r="X89" s="12"/>
      <c r="Y89" s="12"/>
      <c r="Z89" s="12"/>
      <c r="AA89" s="12"/>
      <c r="AB89" s="12"/>
      <c r="AC89" s="12"/>
      <c r="AD89" s="12"/>
      <c r="AE89" s="12"/>
      <c r="AR89" s="211" t="s">
        <v>209</v>
      </c>
      <c r="AT89" s="212" t="s">
        <v>74</v>
      </c>
      <c r="AU89" s="212" t="s">
        <v>82</v>
      </c>
      <c r="AY89" s="211" t="s">
        <v>170</v>
      </c>
      <c r="BK89" s="213">
        <f>SUM(BK90:BK110)</f>
        <v>0</v>
      </c>
    </row>
    <row r="90" s="2" customFormat="1" ht="16.5" customHeight="1">
      <c r="A90" s="41"/>
      <c r="B90" s="42"/>
      <c r="C90" s="216" t="s">
        <v>82</v>
      </c>
      <c r="D90" s="216" t="s">
        <v>172</v>
      </c>
      <c r="E90" s="217" t="s">
        <v>6887</v>
      </c>
      <c r="F90" s="218" t="s">
        <v>6888</v>
      </c>
      <c r="G90" s="219" t="s">
        <v>6889</v>
      </c>
      <c r="H90" s="220">
        <v>1</v>
      </c>
      <c r="I90" s="221"/>
      <c r="J90" s="222">
        <f>ROUND(I90*H90,2)</f>
        <v>0</v>
      </c>
      <c r="K90" s="218" t="s">
        <v>176</v>
      </c>
      <c r="L90" s="47"/>
      <c r="M90" s="223" t="s">
        <v>19</v>
      </c>
      <c r="N90" s="224" t="s">
        <v>46</v>
      </c>
      <c r="O90" s="87"/>
      <c r="P90" s="225">
        <f>O90*H90</f>
        <v>0</v>
      </c>
      <c r="Q90" s="225">
        <v>0</v>
      </c>
      <c r="R90" s="225">
        <f>Q90*H90</f>
        <v>0</v>
      </c>
      <c r="S90" s="225">
        <v>0</v>
      </c>
      <c r="T90" s="226">
        <f>S90*H90</f>
        <v>0</v>
      </c>
      <c r="U90" s="41"/>
      <c r="V90" s="41"/>
      <c r="W90" s="41"/>
      <c r="X90" s="41"/>
      <c r="Y90" s="41"/>
      <c r="Z90" s="41"/>
      <c r="AA90" s="41"/>
      <c r="AB90" s="41"/>
      <c r="AC90" s="41"/>
      <c r="AD90" s="41"/>
      <c r="AE90" s="41"/>
      <c r="AR90" s="227" t="s">
        <v>6890</v>
      </c>
      <c r="AT90" s="227" t="s">
        <v>172</v>
      </c>
      <c r="AU90" s="227" t="s">
        <v>84</v>
      </c>
      <c r="AY90" s="20" t="s">
        <v>170</v>
      </c>
      <c r="BE90" s="228">
        <f>IF(N90="základní",J90,0)</f>
        <v>0</v>
      </c>
      <c r="BF90" s="228">
        <f>IF(N90="snížená",J90,0)</f>
        <v>0</v>
      </c>
      <c r="BG90" s="228">
        <f>IF(N90="zákl. přenesená",J90,0)</f>
        <v>0</v>
      </c>
      <c r="BH90" s="228">
        <f>IF(N90="sníž. přenesená",J90,0)</f>
        <v>0</v>
      </c>
      <c r="BI90" s="228">
        <f>IF(N90="nulová",J90,0)</f>
        <v>0</v>
      </c>
      <c r="BJ90" s="20" t="s">
        <v>82</v>
      </c>
      <c r="BK90" s="228">
        <f>ROUND(I90*H90,2)</f>
        <v>0</v>
      </c>
      <c r="BL90" s="20" t="s">
        <v>6890</v>
      </c>
      <c r="BM90" s="227" t="s">
        <v>6891</v>
      </c>
    </row>
    <row r="91" s="2" customFormat="1">
      <c r="A91" s="41"/>
      <c r="B91" s="42"/>
      <c r="C91" s="43"/>
      <c r="D91" s="229" t="s">
        <v>179</v>
      </c>
      <c r="E91" s="43"/>
      <c r="F91" s="230" t="s">
        <v>6888</v>
      </c>
      <c r="G91" s="43"/>
      <c r="H91" s="43"/>
      <c r="I91" s="231"/>
      <c r="J91" s="43"/>
      <c r="K91" s="43"/>
      <c r="L91" s="47"/>
      <c r="M91" s="232"/>
      <c r="N91" s="233"/>
      <c r="O91" s="87"/>
      <c r="P91" s="87"/>
      <c r="Q91" s="87"/>
      <c r="R91" s="87"/>
      <c r="S91" s="87"/>
      <c r="T91" s="88"/>
      <c r="U91" s="41"/>
      <c r="V91" s="41"/>
      <c r="W91" s="41"/>
      <c r="X91" s="41"/>
      <c r="Y91" s="41"/>
      <c r="Z91" s="41"/>
      <c r="AA91" s="41"/>
      <c r="AB91" s="41"/>
      <c r="AC91" s="41"/>
      <c r="AD91" s="41"/>
      <c r="AE91" s="41"/>
      <c r="AT91" s="20" t="s">
        <v>179</v>
      </c>
      <c r="AU91" s="20" t="s">
        <v>84</v>
      </c>
    </row>
    <row r="92" s="2" customFormat="1">
      <c r="A92" s="41"/>
      <c r="B92" s="42"/>
      <c r="C92" s="43"/>
      <c r="D92" s="234" t="s">
        <v>181</v>
      </c>
      <c r="E92" s="43"/>
      <c r="F92" s="235" t="s">
        <v>6892</v>
      </c>
      <c r="G92" s="43"/>
      <c r="H92" s="43"/>
      <c r="I92" s="231"/>
      <c r="J92" s="43"/>
      <c r="K92" s="43"/>
      <c r="L92" s="47"/>
      <c r="M92" s="232"/>
      <c r="N92" s="233"/>
      <c r="O92" s="87"/>
      <c r="P92" s="87"/>
      <c r="Q92" s="87"/>
      <c r="R92" s="87"/>
      <c r="S92" s="87"/>
      <c r="T92" s="88"/>
      <c r="U92" s="41"/>
      <c r="V92" s="41"/>
      <c r="W92" s="41"/>
      <c r="X92" s="41"/>
      <c r="Y92" s="41"/>
      <c r="Z92" s="41"/>
      <c r="AA92" s="41"/>
      <c r="AB92" s="41"/>
      <c r="AC92" s="41"/>
      <c r="AD92" s="41"/>
      <c r="AE92" s="41"/>
      <c r="AT92" s="20" t="s">
        <v>181</v>
      </c>
      <c r="AU92" s="20" t="s">
        <v>84</v>
      </c>
    </row>
    <row r="93" s="2" customFormat="1">
      <c r="A93" s="41"/>
      <c r="B93" s="42"/>
      <c r="C93" s="43"/>
      <c r="D93" s="229" t="s">
        <v>231</v>
      </c>
      <c r="E93" s="43"/>
      <c r="F93" s="268" t="s">
        <v>6893</v>
      </c>
      <c r="G93" s="43"/>
      <c r="H93" s="43"/>
      <c r="I93" s="231"/>
      <c r="J93" s="43"/>
      <c r="K93" s="43"/>
      <c r="L93" s="47"/>
      <c r="M93" s="232"/>
      <c r="N93" s="233"/>
      <c r="O93" s="87"/>
      <c r="P93" s="87"/>
      <c r="Q93" s="87"/>
      <c r="R93" s="87"/>
      <c r="S93" s="87"/>
      <c r="T93" s="88"/>
      <c r="U93" s="41"/>
      <c r="V93" s="41"/>
      <c r="W93" s="41"/>
      <c r="X93" s="41"/>
      <c r="Y93" s="41"/>
      <c r="Z93" s="41"/>
      <c r="AA93" s="41"/>
      <c r="AB93" s="41"/>
      <c r="AC93" s="41"/>
      <c r="AD93" s="41"/>
      <c r="AE93" s="41"/>
      <c r="AT93" s="20" t="s">
        <v>231</v>
      </c>
      <c r="AU93" s="20" t="s">
        <v>84</v>
      </c>
    </row>
    <row r="94" s="2" customFormat="1" ht="16.5" customHeight="1">
      <c r="A94" s="41"/>
      <c r="B94" s="42"/>
      <c r="C94" s="216" t="s">
        <v>84</v>
      </c>
      <c r="D94" s="216" t="s">
        <v>172</v>
      </c>
      <c r="E94" s="217" t="s">
        <v>6894</v>
      </c>
      <c r="F94" s="218" t="s">
        <v>6895</v>
      </c>
      <c r="G94" s="219" t="s">
        <v>6889</v>
      </c>
      <c r="H94" s="220">
        <v>1</v>
      </c>
      <c r="I94" s="221"/>
      <c r="J94" s="222">
        <f>ROUND(I94*H94,2)</f>
        <v>0</v>
      </c>
      <c r="K94" s="218" t="s">
        <v>176</v>
      </c>
      <c r="L94" s="47"/>
      <c r="M94" s="223" t="s">
        <v>19</v>
      </c>
      <c r="N94" s="224" t="s">
        <v>46</v>
      </c>
      <c r="O94" s="87"/>
      <c r="P94" s="225">
        <f>O94*H94</f>
        <v>0</v>
      </c>
      <c r="Q94" s="225">
        <v>0</v>
      </c>
      <c r="R94" s="225">
        <f>Q94*H94</f>
        <v>0</v>
      </c>
      <c r="S94" s="225">
        <v>0</v>
      </c>
      <c r="T94" s="226">
        <f>S94*H94</f>
        <v>0</v>
      </c>
      <c r="U94" s="41"/>
      <c r="V94" s="41"/>
      <c r="W94" s="41"/>
      <c r="X94" s="41"/>
      <c r="Y94" s="41"/>
      <c r="Z94" s="41"/>
      <c r="AA94" s="41"/>
      <c r="AB94" s="41"/>
      <c r="AC94" s="41"/>
      <c r="AD94" s="41"/>
      <c r="AE94" s="41"/>
      <c r="AR94" s="227" t="s">
        <v>6890</v>
      </c>
      <c r="AT94" s="227" t="s">
        <v>172</v>
      </c>
      <c r="AU94" s="227" t="s">
        <v>84</v>
      </c>
      <c r="AY94" s="20" t="s">
        <v>170</v>
      </c>
      <c r="BE94" s="228">
        <f>IF(N94="základní",J94,0)</f>
        <v>0</v>
      </c>
      <c r="BF94" s="228">
        <f>IF(N94="snížená",J94,0)</f>
        <v>0</v>
      </c>
      <c r="BG94" s="228">
        <f>IF(N94="zákl. přenesená",J94,0)</f>
        <v>0</v>
      </c>
      <c r="BH94" s="228">
        <f>IF(N94="sníž. přenesená",J94,0)</f>
        <v>0</v>
      </c>
      <c r="BI94" s="228">
        <f>IF(N94="nulová",J94,0)</f>
        <v>0</v>
      </c>
      <c r="BJ94" s="20" t="s">
        <v>82</v>
      </c>
      <c r="BK94" s="228">
        <f>ROUND(I94*H94,2)</f>
        <v>0</v>
      </c>
      <c r="BL94" s="20" t="s">
        <v>6890</v>
      </c>
      <c r="BM94" s="227" t="s">
        <v>6896</v>
      </c>
    </row>
    <row r="95" s="2" customFormat="1">
      <c r="A95" s="41"/>
      <c r="B95" s="42"/>
      <c r="C95" s="43"/>
      <c r="D95" s="229" t="s">
        <v>179</v>
      </c>
      <c r="E95" s="43"/>
      <c r="F95" s="230" t="s">
        <v>6895</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179</v>
      </c>
      <c r="AU95" s="20" t="s">
        <v>84</v>
      </c>
    </row>
    <row r="96" s="2" customFormat="1">
      <c r="A96" s="41"/>
      <c r="B96" s="42"/>
      <c r="C96" s="43"/>
      <c r="D96" s="234" t="s">
        <v>181</v>
      </c>
      <c r="E96" s="43"/>
      <c r="F96" s="235" t="s">
        <v>6897</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181</v>
      </c>
      <c r="AU96" s="20" t="s">
        <v>84</v>
      </c>
    </row>
    <row r="97" s="2" customFormat="1" ht="16.5" customHeight="1">
      <c r="A97" s="41"/>
      <c r="B97" s="42"/>
      <c r="C97" s="216" t="s">
        <v>95</v>
      </c>
      <c r="D97" s="216" t="s">
        <v>172</v>
      </c>
      <c r="E97" s="217" t="s">
        <v>6898</v>
      </c>
      <c r="F97" s="218" t="s">
        <v>6899</v>
      </c>
      <c r="G97" s="219" t="s">
        <v>6889</v>
      </c>
      <c r="H97" s="220">
        <v>1</v>
      </c>
      <c r="I97" s="221"/>
      <c r="J97" s="222">
        <f>ROUND(I97*H97,2)</f>
        <v>0</v>
      </c>
      <c r="K97" s="218" t="s">
        <v>176</v>
      </c>
      <c r="L97" s="47"/>
      <c r="M97" s="223" t="s">
        <v>19</v>
      </c>
      <c r="N97" s="224" t="s">
        <v>46</v>
      </c>
      <c r="O97" s="87"/>
      <c r="P97" s="225">
        <f>O97*H97</f>
        <v>0</v>
      </c>
      <c r="Q97" s="225">
        <v>0</v>
      </c>
      <c r="R97" s="225">
        <f>Q97*H97</f>
        <v>0</v>
      </c>
      <c r="S97" s="225">
        <v>0</v>
      </c>
      <c r="T97" s="226">
        <f>S97*H97</f>
        <v>0</v>
      </c>
      <c r="U97" s="41"/>
      <c r="V97" s="41"/>
      <c r="W97" s="41"/>
      <c r="X97" s="41"/>
      <c r="Y97" s="41"/>
      <c r="Z97" s="41"/>
      <c r="AA97" s="41"/>
      <c r="AB97" s="41"/>
      <c r="AC97" s="41"/>
      <c r="AD97" s="41"/>
      <c r="AE97" s="41"/>
      <c r="AR97" s="227" t="s">
        <v>6890</v>
      </c>
      <c r="AT97" s="227" t="s">
        <v>172</v>
      </c>
      <c r="AU97" s="227" t="s">
        <v>84</v>
      </c>
      <c r="AY97" s="20" t="s">
        <v>170</v>
      </c>
      <c r="BE97" s="228">
        <f>IF(N97="základní",J97,0)</f>
        <v>0</v>
      </c>
      <c r="BF97" s="228">
        <f>IF(N97="snížená",J97,0)</f>
        <v>0</v>
      </c>
      <c r="BG97" s="228">
        <f>IF(N97="zákl. přenesená",J97,0)</f>
        <v>0</v>
      </c>
      <c r="BH97" s="228">
        <f>IF(N97="sníž. přenesená",J97,0)</f>
        <v>0</v>
      </c>
      <c r="BI97" s="228">
        <f>IF(N97="nulová",J97,0)</f>
        <v>0</v>
      </c>
      <c r="BJ97" s="20" t="s">
        <v>82</v>
      </c>
      <c r="BK97" s="228">
        <f>ROUND(I97*H97,2)</f>
        <v>0</v>
      </c>
      <c r="BL97" s="20" t="s">
        <v>6890</v>
      </c>
      <c r="BM97" s="227" t="s">
        <v>6900</v>
      </c>
    </row>
    <row r="98" s="2" customFormat="1">
      <c r="A98" s="41"/>
      <c r="B98" s="42"/>
      <c r="C98" s="43"/>
      <c r="D98" s="229" t="s">
        <v>179</v>
      </c>
      <c r="E98" s="43"/>
      <c r="F98" s="230" t="s">
        <v>6899</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179</v>
      </c>
      <c r="AU98" s="20" t="s">
        <v>84</v>
      </c>
    </row>
    <row r="99" s="2" customFormat="1">
      <c r="A99" s="41"/>
      <c r="B99" s="42"/>
      <c r="C99" s="43"/>
      <c r="D99" s="234" t="s">
        <v>181</v>
      </c>
      <c r="E99" s="43"/>
      <c r="F99" s="235" t="s">
        <v>6901</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181</v>
      </c>
      <c r="AU99" s="20" t="s">
        <v>84</v>
      </c>
    </row>
    <row r="100" s="2" customFormat="1" ht="16.5" customHeight="1">
      <c r="A100" s="41"/>
      <c r="B100" s="42"/>
      <c r="C100" s="216" t="s">
        <v>177</v>
      </c>
      <c r="D100" s="216" t="s">
        <v>172</v>
      </c>
      <c r="E100" s="217" t="s">
        <v>6902</v>
      </c>
      <c r="F100" s="218" t="s">
        <v>6903</v>
      </c>
      <c r="G100" s="219" t="s">
        <v>6889</v>
      </c>
      <c r="H100" s="220">
        <v>1</v>
      </c>
      <c r="I100" s="221"/>
      <c r="J100" s="222">
        <f>ROUND(I100*H100,2)</f>
        <v>0</v>
      </c>
      <c r="K100" s="218" t="s">
        <v>176</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6890</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6890</v>
      </c>
      <c r="BM100" s="227" t="s">
        <v>6904</v>
      </c>
    </row>
    <row r="101" s="2" customFormat="1">
      <c r="A101" s="41"/>
      <c r="B101" s="42"/>
      <c r="C101" s="43"/>
      <c r="D101" s="229" t="s">
        <v>179</v>
      </c>
      <c r="E101" s="43"/>
      <c r="F101" s="230" t="s">
        <v>6903</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c r="A102" s="41"/>
      <c r="B102" s="42"/>
      <c r="C102" s="43"/>
      <c r="D102" s="234" t="s">
        <v>181</v>
      </c>
      <c r="E102" s="43"/>
      <c r="F102" s="235" t="s">
        <v>6905</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181</v>
      </c>
      <c r="AU102" s="20" t="s">
        <v>84</v>
      </c>
    </row>
    <row r="103" s="2" customFormat="1">
      <c r="A103" s="41"/>
      <c r="B103" s="42"/>
      <c r="C103" s="43"/>
      <c r="D103" s="229" t="s">
        <v>231</v>
      </c>
      <c r="E103" s="43"/>
      <c r="F103" s="268" t="s">
        <v>6906</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231</v>
      </c>
      <c r="AU103" s="20" t="s">
        <v>84</v>
      </c>
    </row>
    <row r="104" s="2" customFormat="1" ht="16.5" customHeight="1">
      <c r="A104" s="41"/>
      <c r="B104" s="42"/>
      <c r="C104" s="216" t="s">
        <v>209</v>
      </c>
      <c r="D104" s="216" t="s">
        <v>172</v>
      </c>
      <c r="E104" s="217" t="s">
        <v>6907</v>
      </c>
      <c r="F104" s="218" t="s">
        <v>6908</v>
      </c>
      <c r="G104" s="219" t="s">
        <v>6889</v>
      </c>
      <c r="H104" s="220">
        <v>1</v>
      </c>
      <c r="I104" s="221"/>
      <c r="J104" s="222">
        <f>ROUND(I104*H104,2)</f>
        <v>0</v>
      </c>
      <c r="K104" s="218" t="s">
        <v>19</v>
      </c>
      <c r="L104" s="47"/>
      <c r="M104" s="223" t="s">
        <v>19</v>
      </c>
      <c r="N104" s="224" t="s">
        <v>46</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6890</v>
      </c>
      <c r="AT104" s="227" t="s">
        <v>172</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6890</v>
      </c>
      <c r="BM104" s="227" t="s">
        <v>6909</v>
      </c>
    </row>
    <row r="105" s="2" customFormat="1">
      <c r="A105" s="41"/>
      <c r="B105" s="42"/>
      <c r="C105" s="43"/>
      <c r="D105" s="229" t="s">
        <v>179</v>
      </c>
      <c r="E105" s="43"/>
      <c r="F105" s="230" t="s">
        <v>6908</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179</v>
      </c>
      <c r="AU105" s="20" t="s">
        <v>84</v>
      </c>
    </row>
    <row r="106" s="2" customFormat="1">
      <c r="A106" s="41"/>
      <c r="B106" s="42"/>
      <c r="C106" s="43"/>
      <c r="D106" s="229" t="s">
        <v>231</v>
      </c>
      <c r="E106" s="43"/>
      <c r="F106" s="268" t="s">
        <v>6910</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231</v>
      </c>
      <c r="AU106" s="20" t="s">
        <v>84</v>
      </c>
    </row>
    <row r="107" s="2" customFormat="1" ht="16.5" customHeight="1">
      <c r="A107" s="41"/>
      <c r="B107" s="42"/>
      <c r="C107" s="216" t="s">
        <v>216</v>
      </c>
      <c r="D107" s="216" t="s">
        <v>172</v>
      </c>
      <c r="E107" s="217" t="s">
        <v>6911</v>
      </c>
      <c r="F107" s="218" t="s">
        <v>6912</v>
      </c>
      <c r="G107" s="219" t="s">
        <v>6889</v>
      </c>
      <c r="H107" s="220">
        <v>1</v>
      </c>
      <c r="I107" s="221"/>
      <c r="J107" s="222">
        <f>ROUND(I107*H107,2)</f>
        <v>0</v>
      </c>
      <c r="K107" s="218" t="s">
        <v>176</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6890</v>
      </c>
      <c r="AT107" s="227" t="s">
        <v>172</v>
      </c>
      <c r="AU107" s="227" t="s">
        <v>84</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6890</v>
      </c>
      <c r="BM107" s="227" t="s">
        <v>6913</v>
      </c>
    </row>
    <row r="108" s="2" customFormat="1">
      <c r="A108" s="41"/>
      <c r="B108" s="42"/>
      <c r="C108" s="43"/>
      <c r="D108" s="229" t="s">
        <v>179</v>
      </c>
      <c r="E108" s="43"/>
      <c r="F108" s="230" t="s">
        <v>6912</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179</v>
      </c>
      <c r="AU108" s="20" t="s">
        <v>84</v>
      </c>
    </row>
    <row r="109" s="2" customFormat="1">
      <c r="A109" s="41"/>
      <c r="B109" s="42"/>
      <c r="C109" s="43"/>
      <c r="D109" s="234" t="s">
        <v>181</v>
      </c>
      <c r="E109" s="43"/>
      <c r="F109" s="235" t="s">
        <v>6914</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181</v>
      </c>
      <c r="AU109" s="20" t="s">
        <v>84</v>
      </c>
    </row>
    <row r="110" s="2" customFormat="1">
      <c r="A110" s="41"/>
      <c r="B110" s="42"/>
      <c r="C110" s="43"/>
      <c r="D110" s="229" t="s">
        <v>231</v>
      </c>
      <c r="E110" s="43"/>
      <c r="F110" s="268" t="s">
        <v>6915</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231</v>
      </c>
      <c r="AU110" s="20" t="s">
        <v>84</v>
      </c>
    </row>
    <row r="111" s="12" customFormat="1" ht="22.8" customHeight="1">
      <c r="A111" s="12"/>
      <c r="B111" s="200"/>
      <c r="C111" s="201"/>
      <c r="D111" s="202" t="s">
        <v>74</v>
      </c>
      <c r="E111" s="214" t="s">
        <v>6916</v>
      </c>
      <c r="F111" s="214" t="s">
        <v>6917</v>
      </c>
      <c r="G111" s="201"/>
      <c r="H111" s="201"/>
      <c r="I111" s="204"/>
      <c r="J111" s="215">
        <f>BK111</f>
        <v>0</v>
      </c>
      <c r="K111" s="201"/>
      <c r="L111" s="206"/>
      <c r="M111" s="207"/>
      <c r="N111" s="208"/>
      <c r="O111" s="208"/>
      <c r="P111" s="209">
        <f>SUM(P112:P115)</f>
        <v>0</v>
      </c>
      <c r="Q111" s="208"/>
      <c r="R111" s="209">
        <f>SUM(R112:R115)</f>
        <v>0</v>
      </c>
      <c r="S111" s="208"/>
      <c r="T111" s="210">
        <f>SUM(T112:T115)</f>
        <v>0</v>
      </c>
      <c r="U111" s="12"/>
      <c r="V111" s="12"/>
      <c r="W111" s="12"/>
      <c r="X111" s="12"/>
      <c r="Y111" s="12"/>
      <c r="Z111" s="12"/>
      <c r="AA111" s="12"/>
      <c r="AB111" s="12"/>
      <c r="AC111" s="12"/>
      <c r="AD111" s="12"/>
      <c r="AE111" s="12"/>
      <c r="AR111" s="211" t="s">
        <v>209</v>
      </c>
      <c r="AT111" s="212" t="s">
        <v>74</v>
      </c>
      <c r="AU111" s="212" t="s">
        <v>82</v>
      </c>
      <c r="AY111" s="211" t="s">
        <v>170</v>
      </c>
      <c r="BK111" s="213">
        <f>SUM(BK112:BK115)</f>
        <v>0</v>
      </c>
    </row>
    <row r="112" s="2" customFormat="1" ht="16.5" customHeight="1">
      <c r="A112" s="41"/>
      <c r="B112" s="42"/>
      <c r="C112" s="216" t="s">
        <v>227</v>
      </c>
      <c r="D112" s="216" t="s">
        <v>172</v>
      </c>
      <c r="E112" s="217" t="s">
        <v>6918</v>
      </c>
      <c r="F112" s="218" t="s">
        <v>6917</v>
      </c>
      <c r="G112" s="219" t="s">
        <v>6889</v>
      </c>
      <c r="H112" s="220">
        <v>1</v>
      </c>
      <c r="I112" s="221"/>
      <c r="J112" s="222">
        <f>ROUND(I112*H112,2)</f>
        <v>0</v>
      </c>
      <c r="K112" s="218" t="s">
        <v>176</v>
      </c>
      <c r="L112" s="47"/>
      <c r="M112" s="223" t="s">
        <v>19</v>
      </c>
      <c r="N112" s="224"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6890</v>
      </c>
      <c r="AT112" s="227" t="s">
        <v>172</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6890</v>
      </c>
      <c r="BM112" s="227" t="s">
        <v>6919</v>
      </c>
    </row>
    <row r="113" s="2" customFormat="1">
      <c r="A113" s="41"/>
      <c r="B113" s="42"/>
      <c r="C113" s="43"/>
      <c r="D113" s="229" t="s">
        <v>179</v>
      </c>
      <c r="E113" s="43"/>
      <c r="F113" s="230" t="s">
        <v>6917</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84</v>
      </c>
    </row>
    <row r="114" s="2" customFormat="1">
      <c r="A114" s="41"/>
      <c r="B114" s="42"/>
      <c r="C114" s="43"/>
      <c r="D114" s="234" t="s">
        <v>181</v>
      </c>
      <c r="E114" s="43"/>
      <c r="F114" s="235" t="s">
        <v>6920</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181</v>
      </c>
      <c r="AU114" s="20" t="s">
        <v>84</v>
      </c>
    </row>
    <row r="115" s="2" customFormat="1">
      <c r="A115" s="41"/>
      <c r="B115" s="42"/>
      <c r="C115" s="43"/>
      <c r="D115" s="229" t="s">
        <v>231</v>
      </c>
      <c r="E115" s="43"/>
      <c r="F115" s="268" t="s">
        <v>6921</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231</v>
      </c>
      <c r="AU115" s="20" t="s">
        <v>84</v>
      </c>
    </row>
    <row r="116" s="12" customFormat="1" ht="22.8" customHeight="1">
      <c r="A116" s="12"/>
      <c r="B116" s="200"/>
      <c r="C116" s="201"/>
      <c r="D116" s="202" t="s">
        <v>74</v>
      </c>
      <c r="E116" s="214" t="s">
        <v>6922</v>
      </c>
      <c r="F116" s="214" t="s">
        <v>6923</v>
      </c>
      <c r="G116" s="201"/>
      <c r="H116" s="201"/>
      <c r="I116" s="204"/>
      <c r="J116" s="215">
        <f>BK116</f>
        <v>0</v>
      </c>
      <c r="K116" s="201"/>
      <c r="L116" s="206"/>
      <c r="M116" s="207"/>
      <c r="N116" s="208"/>
      <c r="O116" s="208"/>
      <c r="P116" s="209">
        <f>SUM(P117:P139)</f>
        <v>0</v>
      </c>
      <c r="Q116" s="208"/>
      <c r="R116" s="209">
        <f>SUM(R117:R139)</f>
        <v>0</v>
      </c>
      <c r="S116" s="208"/>
      <c r="T116" s="210">
        <f>SUM(T117:T139)</f>
        <v>0</v>
      </c>
      <c r="U116" s="12"/>
      <c r="V116" s="12"/>
      <c r="W116" s="12"/>
      <c r="X116" s="12"/>
      <c r="Y116" s="12"/>
      <c r="Z116" s="12"/>
      <c r="AA116" s="12"/>
      <c r="AB116" s="12"/>
      <c r="AC116" s="12"/>
      <c r="AD116" s="12"/>
      <c r="AE116" s="12"/>
      <c r="AR116" s="211" t="s">
        <v>209</v>
      </c>
      <c r="AT116" s="212" t="s">
        <v>74</v>
      </c>
      <c r="AU116" s="212" t="s">
        <v>82</v>
      </c>
      <c r="AY116" s="211" t="s">
        <v>170</v>
      </c>
      <c r="BK116" s="213">
        <f>SUM(BK117:BK139)</f>
        <v>0</v>
      </c>
    </row>
    <row r="117" s="2" customFormat="1" ht="16.5" customHeight="1">
      <c r="A117" s="41"/>
      <c r="B117" s="42"/>
      <c r="C117" s="216" t="s">
        <v>234</v>
      </c>
      <c r="D117" s="216" t="s">
        <v>172</v>
      </c>
      <c r="E117" s="217" t="s">
        <v>6924</v>
      </c>
      <c r="F117" s="218" t="s">
        <v>6923</v>
      </c>
      <c r="G117" s="219" t="s">
        <v>6889</v>
      </c>
      <c r="H117" s="220">
        <v>1</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6890</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6890</v>
      </c>
      <c r="BM117" s="227" t="s">
        <v>6925</v>
      </c>
    </row>
    <row r="118" s="2" customFormat="1">
      <c r="A118" s="41"/>
      <c r="B118" s="42"/>
      <c r="C118" s="43"/>
      <c r="D118" s="229" t="s">
        <v>179</v>
      </c>
      <c r="E118" s="43"/>
      <c r="F118" s="230" t="s">
        <v>6923</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4" t="s">
        <v>181</v>
      </c>
      <c r="E119" s="43"/>
      <c r="F119" s="235" t="s">
        <v>6926</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181</v>
      </c>
      <c r="AU119" s="20" t="s">
        <v>84</v>
      </c>
    </row>
    <row r="120" s="2" customFormat="1" ht="16.5" customHeight="1">
      <c r="A120" s="41"/>
      <c r="B120" s="42"/>
      <c r="C120" s="216" t="s">
        <v>244</v>
      </c>
      <c r="D120" s="216" t="s">
        <v>172</v>
      </c>
      <c r="E120" s="217" t="s">
        <v>6927</v>
      </c>
      <c r="F120" s="218" t="s">
        <v>6928</v>
      </c>
      <c r="G120" s="219" t="s">
        <v>6889</v>
      </c>
      <c r="H120" s="220">
        <v>1</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6890</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6890</v>
      </c>
      <c r="BM120" s="227" t="s">
        <v>6929</v>
      </c>
    </row>
    <row r="121" s="2" customFormat="1">
      <c r="A121" s="41"/>
      <c r="B121" s="42"/>
      <c r="C121" s="43"/>
      <c r="D121" s="229" t="s">
        <v>179</v>
      </c>
      <c r="E121" s="43"/>
      <c r="F121" s="230" t="s">
        <v>6928</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c r="A122" s="41"/>
      <c r="B122" s="42"/>
      <c r="C122" s="43"/>
      <c r="D122" s="234" t="s">
        <v>181</v>
      </c>
      <c r="E122" s="43"/>
      <c r="F122" s="235" t="s">
        <v>6930</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181</v>
      </c>
      <c r="AU122" s="20" t="s">
        <v>84</v>
      </c>
    </row>
    <row r="123" s="2" customFormat="1">
      <c r="A123" s="41"/>
      <c r="B123" s="42"/>
      <c r="C123" s="43"/>
      <c r="D123" s="229" t="s">
        <v>231</v>
      </c>
      <c r="E123" s="43"/>
      <c r="F123" s="268" t="s">
        <v>6931</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231</v>
      </c>
      <c r="AU123" s="20" t="s">
        <v>84</v>
      </c>
    </row>
    <row r="124" s="2" customFormat="1" ht="16.5" customHeight="1">
      <c r="A124" s="41"/>
      <c r="B124" s="42"/>
      <c r="C124" s="216" t="s">
        <v>253</v>
      </c>
      <c r="D124" s="216" t="s">
        <v>172</v>
      </c>
      <c r="E124" s="217" t="s">
        <v>6932</v>
      </c>
      <c r="F124" s="218" t="s">
        <v>6933</v>
      </c>
      <c r="G124" s="219" t="s">
        <v>6889</v>
      </c>
      <c r="H124" s="220">
        <v>1</v>
      </c>
      <c r="I124" s="221"/>
      <c r="J124" s="222">
        <f>ROUND(I124*H124,2)</f>
        <v>0</v>
      </c>
      <c r="K124" s="218" t="s">
        <v>176</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6890</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6890</v>
      </c>
      <c r="BM124" s="227" t="s">
        <v>6934</v>
      </c>
    </row>
    <row r="125" s="2" customFormat="1">
      <c r="A125" s="41"/>
      <c r="B125" s="42"/>
      <c r="C125" s="43"/>
      <c r="D125" s="229" t="s">
        <v>179</v>
      </c>
      <c r="E125" s="43"/>
      <c r="F125" s="230" t="s">
        <v>6933</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2" customFormat="1">
      <c r="A126" s="41"/>
      <c r="B126" s="42"/>
      <c r="C126" s="43"/>
      <c r="D126" s="234" t="s">
        <v>181</v>
      </c>
      <c r="E126" s="43"/>
      <c r="F126" s="235" t="s">
        <v>6935</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181</v>
      </c>
      <c r="AU126" s="20" t="s">
        <v>84</v>
      </c>
    </row>
    <row r="127" s="2" customFormat="1">
      <c r="A127" s="41"/>
      <c r="B127" s="42"/>
      <c r="C127" s="43"/>
      <c r="D127" s="229" t="s">
        <v>231</v>
      </c>
      <c r="E127" s="43"/>
      <c r="F127" s="268" t="s">
        <v>6936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231</v>
      </c>
      <c r="AU127" s="20" t="s">
        <v>84</v>
      </c>
    </row>
    <row r="128" s="2" customFormat="1" ht="16.5" customHeight="1">
      <c r="A128" s="41"/>
      <c r="B128" s="42"/>
      <c r="C128" s="216" t="s">
        <v>263</v>
      </c>
      <c r="D128" s="216" t="s">
        <v>172</v>
      </c>
      <c r="E128" s="217" t="s">
        <v>6937</v>
      </c>
      <c r="F128" s="218" t="s">
        <v>6938</v>
      </c>
      <c r="G128" s="219" t="s">
        <v>6889</v>
      </c>
      <c r="H128" s="220">
        <v>1</v>
      </c>
      <c r="I128" s="221"/>
      <c r="J128" s="222">
        <f>ROUND(I128*H128,2)</f>
        <v>0</v>
      </c>
      <c r="K128" s="218" t="s">
        <v>176</v>
      </c>
      <c r="L128" s="47"/>
      <c r="M128" s="223" t="s">
        <v>19</v>
      </c>
      <c r="N128" s="224" t="s">
        <v>46</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6890</v>
      </c>
      <c r="AT128" s="227" t="s">
        <v>172</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6890</v>
      </c>
      <c r="BM128" s="227" t="s">
        <v>6939</v>
      </c>
    </row>
    <row r="129" s="2" customFormat="1">
      <c r="A129" s="41"/>
      <c r="B129" s="42"/>
      <c r="C129" s="43"/>
      <c r="D129" s="229" t="s">
        <v>179</v>
      </c>
      <c r="E129" s="43"/>
      <c r="F129" s="230" t="s">
        <v>6938</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179</v>
      </c>
      <c r="AU129" s="20" t="s">
        <v>84</v>
      </c>
    </row>
    <row r="130" s="2" customFormat="1">
      <c r="A130" s="41"/>
      <c r="B130" s="42"/>
      <c r="C130" s="43"/>
      <c r="D130" s="234" t="s">
        <v>181</v>
      </c>
      <c r="E130" s="43"/>
      <c r="F130" s="235" t="s">
        <v>6940</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181</v>
      </c>
      <c r="AU130" s="20" t="s">
        <v>84</v>
      </c>
    </row>
    <row r="131" s="2" customFormat="1">
      <c r="A131" s="41"/>
      <c r="B131" s="42"/>
      <c r="C131" s="43"/>
      <c r="D131" s="229" t="s">
        <v>231</v>
      </c>
      <c r="E131" s="43"/>
      <c r="F131" s="268" t="s">
        <v>6941</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231</v>
      </c>
      <c r="AU131" s="20" t="s">
        <v>84</v>
      </c>
    </row>
    <row r="132" s="2" customFormat="1" ht="16.5" customHeight="1">
      <c r="A132" s="41"/>
      <c r="B132" s="42"/>
      <c r="C132" s="216" t="s">
        <v>8</v>
      </c>
      <c r="D132" s="216" t="s">
        <v>172</v>
      </c>
      <c r="E132" s="217" t="s">
        <v>6942</v>
      </c>
      <c r="F132" s="218" t="s">
        <v>6943</v>
      </c>
      <c r="G132" s="219" t="s">
        <v>6889</v>
      </c>
      <c r="H132" s="220">
        <v>1</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6890</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6890</v>
      </c>
      <c r="BM132" s="227" t="s">
        <v>6944</v>
      </c>
    </row>
    <row r="133" s="2" customFormat="1">
      <c r="A133" s="41"/>
      <c r="B133" s="42"/>
      <c r="C133" s="43"/>
      <c r="D133" s="229" t="s">
        <v>179</v>
      </c>
      <c r="E133" s="43"/>
      <c r="F133" s="230" t="s">
        <v>6943</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2" customFormat="1">
      <c r="A134" s="41"/>
      <c r="B134" s="42"/>
      <c r="C134" s="43"/>
      <c r="D134" s="234" t="s">
        <v>181</v>
      </c>
      <c r="E134" s="43"/>
      <c r="F134" s="235" t="s">
        <v>6945</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181</v>
      </c>
      <c r="AU134" s="20" t="s">
        <v>84</v>
      </c>
    </row>
    <row r="135" s="2" customFormat="1">
      <c r="A135" s="41"/>
      <c r="B135" s="42"/>
      <c r="C135" s="43"/>
      <c r="D135" s="229" t="s">
        <v>231</v>
      </c>
      <c r="E135" s="43"/>
      <c r="F135" s="268" t="s">
        <v>6946</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231</v>
      </c>
      <c r="AU135" s="20" t="s">
        <v>84</v>
      </c>
    </row>
    <row r="136" s="2" customFormat="1" ht="16.5" customHeight="1">
      <c r="A136" s="41"/>
      <c r="B136" s="42"/>
      <c r="C136" s="216" t="s">
        <v>271</v>
      </c>
      <c r="D136" s="216" t="s">
        <v>172</v>
      </c>
      <c r="E136" s="217" t="s">
        <v>6947</v>
      </c>
      <c r="F136" s="218" t="s">
        <v>6948</v>
      </c>
      <c r="G136" s="219" t="s">
        <v>6889</v>
      </c>
      <c r="H136" s="220">
        <v>1</v>
      </c>
      <c r="I136" s="221"/>
      <c r="J136" s="222">
        <f>ROUND(I136*H136,2)</f>
        <v>0</v>
      </c>
      <c r="K136" s="218" t="s">
        <v>176</v>
      </c>
      <c r="L136" s="47"/>
      <c r="M136" s="223" t="s">
        <v>19</v>
      </c>
      <c r="N136" s="224" t="s">
        <v>46</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6890</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6890</v>
      </c>
      <c r="BM136" s="227" t="s">
        <v>6949</v>
      </c>
    </row>
    <row r="137" s="2" customFormat="1">
      <c r="A137" s="41"/>
      <c r="B137" s="42"/>
      <c r="C137" s="43"/>
      <c r="D137" s="229" t="s">
        <v>179</v>
      </c>
      <c r="E137" s="43"/>
      <c r="F137" s="230" t="s">
        <v>6948</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2" customFormat="1">
      <c r="A138" s="41"/>
      <c r="B138" s="42"/>
      <c r="C138" s="43"/>
      <c r="D138" s="234" t="s">
        <v>181</v>
      </c>
      <c r="E138" s="43"/>
      <c r="F138" s="235" t="s">
        <v>6950</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181</v>
      </c>
      <c r="AU138" s="20" t="s">
        <v>84</v>
      </c>
    </row>
    <row r="139" s="2" customFormat="1">
      <c r="A139" s="41"/>
      <c r="B139" s="42"/>
      <c r="C139" s="43"/>
      <c r="D139" s="229" t="s">
        <v>231</v>
      </c>
      <c r="E139" s="43"/>
      <c r="F139" s="268" t="s">
        <v>6951</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231</v>
      </c>
      <c r="AU139" s="20" t="s">
        <v>84</v>
      </c>
    </row>
    <row r="140" s="12" customFormat="1" ht="22.8" customHeight="1">
      <c r="A140" s="12"/>
      <c r="B140" s="200"/>
      <c r="C140" s="201"/>
      <c r="D140" s="202" t="s">
        <v>74</v>
      </c>
      <c r="E140" s="214" t="s">
        <v>6952</v>
      </c>
      <c r="F140" s="214" t="s">
        <v>6953</v>
      </c>
      <c r="G140" s="201"/>
      <c r="H140" s="201"/>
      <c r="I140" s="204"/>
      <c r="J140" s="215">
        <f>BK140</f>
        <v>0</v>
      </c>
      <c r="K140" s="201"/>
      <c r="L140" s="206"/>
      <c r="M140" s="207"/>
      <c r="N140" s="208"/>
      <c r="O140" s="208"/>
      <c r="P140" s="209">
        <f>SUM(P141:P144)</f>
        <v>0</v>
      </c>
      <c r="Q140" s="208"/>
      <c r="R140" s="209">
        <f>SUM(R141:R144)</f>
        <v>0</v>
      </c>
      <c r="S140" s="208"/>
      <c r="T140" s="210">
        <f>SUM(T141:T144)</f>
        <v>0</v>
      </c>
      <c r="U140" s="12"/>
      <c r="V140" s="12"/>
      <c r="W140" s="12"/>
      <c r="X140" s="12"/>
      <c r="Y140" s="12"/>
      <c r="Z140" s="12"/>
      <c r="AA140" s="12"/>
      <c r="AB140" s="12"/>
      <c r="AC140" s="12"/>
      <c r="AD140" s="12"/>
      <c r="AE140" s="12"/>
      <c r="AR140" s="211" t="s">
        <v>209</v>
      </c>
      <c r="AT140" s="212" t="s">
        <v>74</v>
      </c>
      <c r="AU140" s="212" t="s">
        <v>82</v>
      </c>
      <c r="AY140" s="211" t="s">
        <v>170</v>
      </c>
      <c r="BK140" s="213">
        <f>SUM(BK141:BK144)</f>
        <v>0</v>
      </c>
    </row>
    <row r="141" s="2" customFormat="1" ht="16.5" customHeight="1">
      <c r="A141" s="41"/>
      <c r="B141" s="42"/>
      <c r="C141" s="216" t="s">
        <v>276</v>
      </c>
      <c r="D141" s="216" t="s">
        <v>172</v>
      </c>
      <c r="E141" s="217" t="s">
        <v>6954</v>
      </c>
      <c r="F141" s="218" t="s">
        <v>6953</v>
      </c>
      <c r="G141" s="219" t="s">
        <v>6889</v>
      </c>
      <c r="H141" s="220">
        <v>1</v>
      </c>
      <c r="I141" s="221"/>
      <c r="J141" s="222">
        <f>ROUND(I141*H141,2)</f>
        <v>0</v>
      </c>
      <c r="K141" s="218" t="s">
        <v>176</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6890</v>
      </c>
      <c r="AT141" s="227" t="s">
        <v>172</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6890</v>
      </c>
      <c r="BM141" s="227" t="s">
        <v>6955</v>
      </c>
    </row>
    <row r="142" s="2" customFormat="1">
      <c r="A142" s="41"/>
      <c r="B142" s="42"/>
      <c r="C142" s="43"/>
      <c r="D142" s="229" t="s">
        <v>179</v>
      </c>
      <c r="E142" s="43"/>
      <c r="F142" s="230" t="s">
        <v>6953</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2" customFormat="1">
      <c r="A143" s="41"/>
      <c r="B143" s="42"/>
      <c r="C143" s="43"/>
      <c r="D143" s="234" t="s">
        <v>181</v>
      </c>
      <c r="E143" s="43"/>
      <c r="F143" s="235" t="s">
        <v>6956</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181</v>
      </c>
      <c r="AU143" s="20" t="s">
        <v>84</v>
      </c>
    </row>
    <row r="144" s="2" customFormat="1">
      <c r="A144" s="41"/>
      <c r="B144" s="42"/>
      <c r="C144" s="43"/>
      <c r="D144" s="229" t="s">
        <v>231</v>
      </c>
      <c r="E144" s="43"/>
      <c r="F144" s="268" t="s">
        <v>6957</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231</v>
      </c>
      <c r="AU144" s="20" t="s">
        <v>84</v>
      </c>
    </row>
    <row r="145" s="12" customFormat="1" ht="22.8" customHeight="1">
      <c r="A145" s="12"/>
      <c r="B145" s="200"/>
      <c r="C145" s="201"/>
      <c r="D145" s="202" t="s">
        <v>74</v>
      </c>
      <c r="E145" s="214" t="s">
        <v>6958</v>
      </c>
      <c r="F145" s="214" t="s">
        <v>6959</v>
      </c>
      <c r="G145" s="201"/>
      <c r="H145" s="201"/>
      <c r="I145" s="204"/>
      <c r="J145" s="215">
        <f>BK145</f>
        <v>0</v>
      </c>
      <c r="K145" s="201"/>
      <c r="L145" s="206"/>
      <c r="M145" s="207"/>
      <c r="N145" s="208"/>
      <c r="O145" s="208"/>
      <c r="P145" s="209">
        <f>SUM(P146:P148)</f>
        <v>0</v>
      </c>
      <c r="Q145" s="208"/>
      <c r="R145" s="209">
        <f>SUM(R146:R148)</f>
        <v>0</v>
      </c>
      <c r="S145" s="208"/>
      <c r="T145" s="210">
        <f>SUM(T146:T148)</f>
        <v>0</v>
      </c>
      <c r="U145" s="12"/>
      <c r="V145" s="12"/>
      <c r="W145" s="12"/>
      <c r="X145" s="12"/>
      <c r="Y145" s="12"/>
      <c r="Z145" s="12"/>
      <c r="AA145" s="12"/>
      <c r="AB145" s="12"/>
      <c r="AC145" s="12"/>
      <c r="AD145" s="12"/>
      <c r="AE145" s="12"/>
      <c r="AR145" s="211" t="s">
        <v>209</v>
      </c>
      <c r="AT145" s="212" t="s">
        <v>74</v>
      </c>
      <c r="AU145" s="212" t="s">
        <v>82</v>
      </c>
      <c r="AY145" s="211" t="s">
        <v>170</v>
      </c>
      <c r="BK145" s="213">
        <f>SUM(BK146:BK148)</f>
        <v>0</v>
      </c>
    </row>
    <row r="146" s="2" customFormat="1" ht="16.5" customHeight="1">
      <c r="A146" s="41"/>
      <c r="B146" s="42"/>
      <c r="C146" s="216" t="s">
        <v>283</v>
      </c>
      <c r="D146" s="216" t="s">
        <v>172</v>
      </c>
      <c r="E146" s="217" t="s">
        <v>6960</v>
      </c>
      <c r="F146" s="218" t="s">
        <v>6961</v>
      </c>
      <c r="G146" s="219" t="s">
        <v>6889</v>
      </c>
      <c r="H146" s="220">
        <v>1</v>
      </c>
      <c r="I146" s="221"/>
      <c r="J146" s="222">
        <f>ROUND(I146*H146,2)</f>
        <v>0</v>
      </c>
      <c r="K146" s="218" t="s">
        <v>176</v>
      </c>
      <c r="L146" s="47"/>
      <c r="M146" s="223" t="s">
        <v>19</v>
      </c>
      <c r="N146" s="224"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6890</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6890</v>
      </c>
      <c r="BM146" s="227" t="s">
        <v>6962</v>
      </c>
    </row>
    <row r="147" s="2" customFormat="1">
      <c r="A147" s="41"/>
      <c r="B147" s="42"/>
      <c r="C147" s="43"/>
      <c r="D147" s="229" t="s">
        <v>179</v>
      </c>
      <c r="E147" s="43"/>
      <c r="F147" s="230" t="s">
        <v>6961</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34" t="s">
        <v>181</v>
      </c>
      <c r="E148" s="43"/>
      <c r="F148" s="235" t="s">
        <v>6963</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181</v>
      </c>
      <c r="AU148" s="20" t="s">
        <v>84</v>
      </c>
    </row>
    <row r="149" s="12" customFormat="1" ht="22.8" customHeight="1">
      <c r="A149" s="12"/>
      <c r="B149" s="200"/>
      <c r="C149" s="201"/>
      <c r="D149" s="202" t="s">
        <v>74</v>
      </c>
      <c r="E149" s="214" t="s">
        <v>6964</v>
      </c>
      <c r="F149" s="214" t="s">
        <v>6965</v>
      </c>
      <c r="G149" s="201"/>
      <c r="H149" s="201"/>
      <c r="I149" s="204"/>
      <c r="J149" s="215">
        <f>BK149</f>
        <v>0</v>
      </c>
      <c r="K149" s="201"/>
      <c r="L149" s="206"/>
      <c r="M149" s="207"/>
      <c r="N149" s="208"/>
      <c r="O149" s="208"/>
      <c r="P149" s="209">
        <f>SUM(P150:P157)</f>
        <v>0</v>
      </c>
      <c r="Q149" s="208"/>
      <c r="R149" s="209">
        <f>SUM(R150:R157)</f>
        <v>0</v>
      </c>
      <c r="S149" s="208"/>
      <c r="T149" s="210">
        <f>SUM(T150:T157)</f>
        <v>0</v>
      </c>
      <c r="U149" s="12"/>
      <c r="V149" s="12"/>
      <c r="W149" s="12"/>
      <c r="X149" s="12"/>
      <c r="Y149" s="12"/>
      <c r="Z149" s="12"/>
      <c r="AA149" s="12"/>
      <c r="AB149" s="12"/>
      <c r="AC149" s="12"/>
      <c r="AD149" s="12"/>
      <c r="AE149" s="12"/>
      <c r="AR149" s="211" t="s">
        <v>209</v>
      </c>
      <c r="AT149" s="212" t="s">
        <v>74</v>
      </c>
      <c r="AU149" s="212" t="s">
        <v>82</v>
      </c>
      <c r="AY149" s="211" t="s">
        <v>170</v>
      </c>
      <c r="BK149" s="213">
        <f>SUM(BK150:BK157)</f>
        <v>0</v>
      </c>
    </row>
    <row r="150" s="2" customFormat="1" ht="16.5" customHeight="1">
      <c r="A150" s="41"/>
      <c r="B150" s="42"/>
      <c r="C150" s="216" t="s">
        <v>287</v>
      </c>
      <c r="D150" s="216" t="s">
        <v>172</v>
      </c>
      <c r="E150" s="217" t="s">
        <v>6966</v>
      </c>
      <c r="F150" s="218" t="s">
        <v>6967</v>
      </c>
      <c r="G150" s="219" t="s">
        <v>6889</v>
      </c>
      <c r="H150" s="220">
        <v>1</v>
      </c>
      <c r="I150" s="221"/>
      <c r="J150" s="222">
        <f>ROUND(I150*H150,2)</f>
        <v>0</v>
      </c>
      <c r="K150" s="218" t="s">
        <v>176</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6890</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6890</v>
      </c>
      <c r="BM150" s="227" t="s">
        <v>6968</v>
      </c>
    </row>
    <row r="151" s="2" customFormat="1">
      <c r="A151" s="41"/>
      <c r="B151" s="42"/>
      <c r="C151" s="43"/>
      <c r="D151" s="229" t="s">
        <v>179</v>
      </c>
      <c r="E151" s="43"/>
      <c r="F151" s="230" t="s">
        <v>6967</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84</v>
      </c>
    </row>
    <row r="152" s="2" customFormat="1">
      <c r="A152" s="41"/>
      <c r="B152" s="42"/>
      <c r="C152" s="43"/>
      <c r="D152" s="234" t="s">
        <v>181</v>
      </c>
      <c r="E152" s="43"/>
      <c r="F152" s="235" t="s">
        <v>6969</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181</v>
      </c>
      <c r="AU152" s="20" t="s">
        <v>84</v>
      </c>
    </row>
    <row r="153" s="2" customFormat="1">
      <c r="A153" s="41"/>
      <c r="B153" s="42"/>
      <c r="C153" s="43"/>
      <c r="D153" s="229" t="s">
        <v>231</v>
      </c>
      <c r="E153" s="43"/>
      <c r="F153" s="268" t="s">
        <v>6970</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231</v>
      </c>
      <c r="AU153" s="20" t="s">
        <v>84</v>
      </c>
    </row>
    <row r="154" s="2" customFormat="1" ht="16.5" customHeight="1">
      <c r="A154" s="41"/>
      <c r="B154" s="42"/>
      <c r="C154" s="216" t="s">
        <v>291</v>
      </c>
      <c r="D154" s="216" t="s">
        <v>172</v>
      </c>
      <c r="E154" s="217" t="s">
        <v>6971</v>
      </c>
      <c r="F154" s="218" t="s">
        <v>6972</v>
      </c>
      <c r="G154" s="219" t="s">
        <v>6889</v>
      </c>
      <c r="H154" s="220">
        <v>1</v>
      </c>
      <c r="I154" s="221"/>
      <c r="J154" s="222">
        <f>ROUND(I154*H154,2)</f>
        <v>0</v>
      </c>
      <c r="K154" s="218" t="s">
        <v>176</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6890</v>
      </c>
      <c r="AT154" s="227" t="s">
        <v>172</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6890</v>
      </c>
      <c r="BM154" s="227" t="s">
        <v>6973</v>
      </c>
    </row>
    <row r="155" s="2" customFormat="1">
      <c r="A155" s="41"/>
      <c r="B155" s="42"/>
      <c r="C155" s="43"/>
      <c r="D155" s="229" t="s">
        <v>179</v>
      </c>
      <c r="E155" s="43"/>
      <c r="F155" s="230" t="s">
        <v>6972</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179</v>
      </c>
      <c r="AU155" s="20" t="s">
        <v>84</v>
      </c>
    </row>
    <row r="156" s="2" customFormat="1">
      <c r="A156" s="41"/>
      <c r="B156" s="42"/>
      <c r="C156" s="43"/>
      <c r="D156" s="234" t="s">
        <v>181</v>
      </c>
      <c r="E156" s="43"/>
      <c r="F156" s="235" t="s">
        <v>6974</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181</v>
      </c>
      <c r="AU156" s="20" t="s">
        <v>84</v>
      </c>
    </row>
    <row r="157" s="2" customFormat="1">
      <c r="A157" s="41"/>
      <c r="B157" s="42"/>
      <c r="C157" s="43"/>
      <c r="D157" s="229" t="s">
        <v>231</v>
      </c>
      <c r="E157" s="43"/>
      <c r="F157" s="268" t="s">
        <v>6975</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231</v>
      </c>
      <c r="AU157" s="20" t="s">
        <v>84</v>
      </c>
    </row>
    <row r="158" s="12" customFormat="1" ht="22.8" customHeight="1">
      <c r="A158" s="12"/>
      <c r="B158" s="200"/>
      <c r="C158" s="201"/>
      <c r="D158" s="202" t="s">
        <v>74</v>
      </c>
      <c r="E158" s="214" t="s">
        <v>6976</v>
      </c>
      <c r="F158" s="214" t="s">
        <v>6977</v>
      </c>
      <c r="G158" s="201"/>
      <c r="H158" s="201"/>
      <c r="I158" s="204"/>
      <c r="J158" s="215">
        <f>BK158</f>
        <v>0</v>
      </c>
      <c r="K158" s="201"/>
      <c r="L158" s="206"/>
      <c r="M158" s="207"/>
      <c r="N158" s="208"/>
      <c r="O158" s="208"/>
      <c r="P158" s="209">
        <f>SUM(P159:P165)</f>
        <v>0</v>
      </c>
      <c r="Q158" s="208"/>
      <c r="R158" s="209">
        <f>SUM(R159:R165)</f>
        <v>0</v>
      </c>
      <c r="S158" s="208"/>
      <c r="T158" s="210">
        <f>SUM(T159:T165)</f>
        <v>0</v>
      </c>
      <c r="U158" s="12"/>
      <c r="V158" s="12"/>
      <c r="W158" s="12"/>
      <c r="X158" s="12"/>
      <c r="Y158" s="12"/>
      <c r="Z158" s="12"/>
      <c r="AA158" s="12"/>
      <c r="AB158" s="12"/>
      <c r="AC158" s="12"/>
      <c r="AD158" s="12"/>
      <c r="AE158" s="12"/>
      <c r="AR158" s="211" t="s">
        <v>209</v>
      </c>
      <c r="AT158" s="212" t="s">
        <v>74</v>
      </c>
      <c r="AU158" s="212" t="s">
        <v>82</v>
      </c>
      <c r="AY158" s="211" t="s">
        <v>170</v>
      </c>
      <c r="BK158" s="213">
        <f>SUM(BK159:BK165)</f>
        <v>0</v>
      </c>
    </row>
    <row r="159" s="2" customFormat="1" ht="16.5" customHeight="1">
      <c r="A159" s="41"/>
      <c r="B159" s="42"/>
      <c r="C159" s="216" t="s">
        <v>295</v>
      </c>
      <c r="D159" s="216" t="s">
        <v>172</v>
      </c>
      <c r="E159" s="217" t="s">
        <v>6978</v>
      </c>
      <c r="F159" s="218" t="s">
        <v>6979</v>
      </c>
      <c r="G159" s="219" t="s">
        <v>6889</v>
      </c>
      <c r="H159" s="220">
        <v>1</v>
      </c>
      <c r="I159" s="221"/>
      <c r="J159" s="222">
        <f>ROUND(I159*H159,2)</f>
        <v>0</v>
      </c>
      <c r="K159" s="218" t="s">
        <v>176</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6890</v>
      </c>
      <c r="AT159" s="227" t="s">
        <v>172</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6890</v>
      </c>
      <c r="BM159" s="227" t="s">
        <v>6980</v>
      </c>
    </row>
    <row r="160" s="2" customFormat="1">
      <c r="A160" s="41"/>
      <c r="B160" s="42"/>
      <c r="C160" s="43"/>
      <c r="D160" s="229" t="s">
        <v>179</v>
      </c>
      <c r="E160" s="43"/>
      <c r="F160" s="230" t="s">
        <v>6979</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84</v>
      </c>
    </row>
    <row r="161" s="2" customFormat="1">
      <c r="A161" s="41"/>
      <c r="B161" s="42"/>
      <c r="C161" s="43"/>
      <c r="D161" s="234" t="s">
        <v>181</v>
      </c>
      <c r="E161" s="43"/>
      <c r="F161" s="235" t="s">
        <v>6981</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181</v>
      </c>
      <c r="AU161" s="20" t="s">
        <v>84</v>
      </c>
    </row>
    <row r="162" s="2" customFormat="1">
      <c r="A162" s="41"/>
      <c r="B162" s="42"/>
      <c r="C162" s="43"/>
      <c r="D162" s="229" t="s">
        <v>231</v>
      </c>
      <c r="E162" s="43"/>
      <c r="F162" s="268" t="s">
        <v>6982</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231</v>
      </c>
      <c r="AU162" s="20" t="s">
        <v>84</v>
      </c>
    </row>
    <row r="163" s="2" customFormat="1" ht="16.5" customHeight="1">
      <c r="A163" s="41"/>
      <c r="B163" s="42"/>
      <c r="C163" s="216" t="s">
        <v>299</v>
      </c>
      <c r="D163" s="216" t="s">
        <v>172</v>
      </c>
      <c r="E163" s="217" t="s">
        <v>6983</v>
      </c>
      <c r="F163" s="218" t="s">
        <v>6984</v>
      </c>
      <c r="G163" s="219" t="s">
        <v>6889</v>
      </c>
      <c r="H163" s="220">
        <v>1</v>
      </c>
      <c r="I163" s="221"/>
      <c r="J163" s="222">
        <f>ROUND(I163*H163,2)</f>
        <v>0</v>
      </c>
      <c r="K163" s="218" t="s">
        <v>176</v>
      </c>
      <c r="L163" s="47"/>
      <c r="M163" s="223" t="s">
        <v>19</v>
      </c>
      <c r="N163" s="224" t="s">
        <v>46</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6890</v>
      </c>
      <c r="AT163" s="227" t="s">
        <v>172</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6890</v>
      </c>
      <c r="BM163" s="227" t="s">
        <v>6985</v>
      </c>
    </row>
    <row r="164" s="2" customFormat="1">
      <c r="A164" s="41"/>
      <c r="B164" s="42"/>
      <c r="C164" s="43"/>
      <c r="D164" s="229" t="s">
        <v>179</v>
      </c>
      <c r="E164" s="43"/>
      <c r="F164" s="230" t="s">
        <v>6984</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179</v>
      </c>
      <c r="AU164" s="20" t="s">
        <v>84</v>
      </c>
    </row>
    <row r="165" s="2" customFormat="1">
      <c r="A165" s="41"/>
      <c r="B165" s="42"/>
      <c r="C165" s="43"/>
      <c r="D165" s="234" t="s">
        <v>181</v>
      </c>
      <c r="E165" s="43"/>
      <c r="F165" s="235" t="s">
        <v>6986</v>
      </c>
      <c r="G165" s="43"/>
      <c r="H165" s="43"/>
      <c r="I165" s="231"/>
      <c r="J165" s="43"/>
      <c r="K165" s="43"/>
      <c r="L165" s="47"/>
      <c r="M165" s="269"/>
      <c r="N165" s="270"/>
      <c r="O165" s="271"/>
      <c r="P165" s="271"/>
      <c r="Q165" s="271"/>
      <c r="R165" s="271"/>
      <c r="S165" s="271"/>
      <c r="T165" s="272"/>
      <c r="U165" s="41"/>
      <c r="V165" s="41"/>
      <c r="W165" s="41"/>
      <c r="X165" s="41"/>
      <c r="Y165" s="41"/>
      <c r="Z165" s="41"/>
      <c r="AA165" s="41"/>
      <c r="AB165" s="41"/>
      <c r="AC165" s="41"/>
      <c r="AD165" s="41"/>
      <c r="AE165" s="41"/>
      <c r="AT165" s="20" t="s">
        <v>181</v>
      </c>
      <c r="AU165" s="20" t="s">
        <v>84</v>
      </c>
    </row>
    <row r="166" s="2" customFormat="1" ht="6.96" customHeight="1">
      <c r="A166" s="41"/>
      <c r="B166" s="62"/>
      <c r="C166" s="63"/>
      <c r="D166" s="63"/>
      <c r="E166" s="63"/>
      <c r="F166" s="63"/>
      <c r="G166" s="63"/>
      <c r="H166" s="63"/>
      <c r="I166" s="63"/>
      <c r="J166" s="63"/>
      <c r="K166" s="63"/>
      <c r="L166" s="47"/>
      <c r="M166" s="41"/>
      <c r="O166" s="41"/>
      <c r="P166" s="41"/>
      <c r="Q166" s="41"/>
      <c r="R166" s="41"/>
      <c r="S166" s="41"/>
      <c r="T166" s="41"/>
      <c r="U166" s="41"/>
      <c r="V166" s="41"/>
      <c r="W166" s="41"/>
      <c r="X166" s="41"/>
      <c r="Y166" s="41"/>
      <c r="Z166" s="41"/>
      <c r="AA166" s="41"/>
      <c r="AB166" s="41"/>
      <c r="AC166" s="41"/>
      <c r="AD166" s="41"/>
      <c r="AE166" s="41"/>
    </row>
  </sheetData>
  <sheetProtection sheet="1" autoFilter="0" formatColumns="0" formatRows="0" objects="1" scenarios="1" spinCount="100000" saltValue="T+xajS6g8pBIy83kJrexYbS4W+2U3BlUczHlQsKffjzxGpehSVqLHpDhum3dDe7/0p5l14/kCnm+FBYpZ9wk+A==" hashValue="SlzvbtL7zl79QJDumrsU1mk7A+hvLYEWAdqHKCu+CurosUJKWUi+n0OVq3JG+pKplVH0LGJSi2MnBRRjrsj+cQ==" algorithmName="SHA-512" password="CBFB"/>
  <autoFilter ref="C86:K165"/>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2/011002000"/>
    <hyperlink ref="F96" r:id="rId2" display="https://podminky.urs.cz/item/CS_URS_2025_02/011314000"/>
    <hyperlink ref="F99" r:id="rId3" display="https://podminky.urs.cz/item/CS_URS_2025_02/012002000"/>
    <hyperlink ref="F102" r:id="rId4" display="https://podminky.urs.cz/item/CS_URS_2025_02/013203000"/>
    <hyperlink ref="F109" r:id="rId5" display="https://podminky.urs.cz/item/CS_URS_2025_02/013254000"/>
    <hyperlink ref="F114" r:id="rId6" display="https://podminky.urs.cz/item/CS_URS_2025_02/030001000"/>
    <hyperlink ref="F119" r:id="rId7" display="https://podminky.urs.cz/item/CS_URS_2025_02/040001000"/>
    <hyperlink ref="F122" r:id="rId8" display="https://podminky.urs.cz/item/CS_URS_2025_02/041403000"/>
    <hyperlink ref="F126" r:id="rId9" display="https://podminky.urs.cz/item/CS_URS_2025_02/042903000"/>
    <hyperlink ref="F130" r:id="rId10" display="https://podminky.urs.cz/item/CS_URS_2025_02/043103000"/>
    <hyperlink ref="F134" r:id="rId11" display="https://podminky.urs.cz/item/CS_URS_2025_02/045203000"/>
    <hyperlink ref="F138" r:id="rId12" display="https://podminky.urs.cz/item/CS_URS_2025_02/045303000"/>
    <hyperlink ref="F143" r:id="rId13" display="https://podminky.urs.cz/item/CS_URS_2025_02/050001000"/>
    <hyperlink ref="F148" r:id="rId14" display="https://podminky.urs.cz/item/CS_URS_2025_02/063503000"/>
    <hyperlink ref="F152" r:id="rId15" display="https://podminky.urs.cz/item/CS_URS_2025_02/071002000"/>
    <hyperlink ref="F156" r:id="rId16" display="https://podminky.urs.cz/item/CS_URS_2025_02/072002000"/>
    <hyperlink ref="F161" r:id="rId17" display="https://podminky.urs.cz/item/CS_URS_2025_02/091003000"/>
    <hyperlink ref="F165" r:id="rId18" display="https://podminky.urs.cz/item/CS_URS_2025_02/092203000"/>
  </hyperlinks>
  <pageMargins left="0.39375" right="0.39375" top="0.39375" bottom="0.39375" header="0" footer="0"/>
  <pageSetup paperSize="9" orientation="landscape" blackAndWhite="1" fitToHeight="100"/>
  <headerFooter>
    <oddFooter>&amp;CStrana &amp;P z &amp;N</oddFooter>
  </headerFooter>
  <drawing r:id="rId19"/>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2"/>
      <c r="C3" s="143"/>
      <c r="D3" s="143"/>
      <c r="E3" s="143"/>
      <c r="F3" s="143"/>
      <c r="G3" s="143"/>
      <c r="H3" s="23"/>
    </row>
    <row r="4" s="1" customFormat="1" ht="24.96" customHeight="1">
      <c r="B4" s="23"/>
      <c r="C4" s="144" t="s">
        <v>6987</v>
      </c>
      <c r="H4" s="23"/>
    </row>
    <row r="5" s="1" customFormat="1" ht="12" customHeight="1">
      <c r="B5" s="23"/>
      <c r="C5" s="297" t="s">
        <v>13</v>
      </c>
      <c r="D5" s="153" t="s">
        <v>14</v>
      </c>
      <c r="E5" s="1"/>
      <c r="F5" s="1"/>
      <c r="H5" s="23"/>
    </row>
    <row r="6" s="1" customFormat="1" ht="36.96" customHeight="1">
      <c r="B6" s="23"/>
      <c r="C6" s="298" t="s">
        <v>16</v>
      </c>
      <c r="D6" s="299" t="s">
        <v>17</v>
      </c>
      <c r="E6" s="1"/>
      <c r="F6" s="1"/>
      <c r="H6" s="23"/>
    </row>
    <row r="7" s="1" customFormat="1" ht="16.5" customHeight="1">
      <c r="B7" s="23"/>
      <c r="C7" s="146" t="s">
        <v>23</v>
      </c>
      <c r="D7" s="150" t="str">
        <f>'Rekapitulace stavby'!AN8</f>
        <v>1. 10. 2025</v>
      </c>
      <c r="H7" s="23"/>
    </row>
    <row r="8" s="2" customFormat="1" ht="10.8" customHeight="1">
      <c r="A8" s="41"/>
      <c r="B8" s="47"/>
      <c r="C8" s="41"/>
      <c r="D8" s="41"/>
      <c r="E8" s="41"/>
      <c r="F8" s="41"/>
      <c r="G8" s="41"/>
      <c r="H8" s="47"/>
    </row>
    <row r="9" s="11" customFormat="1" ht="29.28" customHeight="1">
      <c r="A9" s="189"/>
      <c r="B9" s="300"/>
      <c r="C9" s="301" t="s">
        <v>56</v>
      </c>
      <c r="D9" s="302" t="s">
        <v>57</v>
      </c>
      <c r="E9" s="302" t="s">
        <v>157</v>
      </c>
      <c r="F9" s="303" t="s">
        <v>6988</v>
      </c>
      <c r="G9" s="189"/>
      <c r="H9" s="300"/>
    </row>
    <row r="10" s="2" customFormat="1" ht="26.4" customHeight="1">
      <c r="A10" s="41"/>
      <c r="B10" s="47"/>
      <c r="C10" s="304" t="s">
        <v>6989</v>
      </c>
      <c r="D10" s="304" t="s">
        <v>119</v>
      </c>
      <c r="E10" s="41"/>
      <c r="F10" s="41"/>
      <c r="G10" s="41"/>
      <c r="H10" s="47"/>
    </row>
    <row r="11" s="2" customFormat="1" ht="16.8" customHeight="1">
      <c r="A11" s="41"/>
      <c r="B11" s="47"/>
      <c r="C11" s="305" t="s">
        <v>5564</v>
      </c>
      <c r="D11" s="306" t="s">
        <v>5565</v>
      </c>
      <c r="E11" s="307" t="s">
        <v>219</v>
      </c>
      <c r="F11" s="308">
        <v>39.767000000000003</v>
      </c>
      <c r="G11" s="41"/>
      <c r="H11" s="47"/>
    </row>
    <row r="12" s="2" customFormat="1" ht="16.8" customHeight="1">
      <c r="A12" s="41"/>
      <c r="B12" s="47"/>
      <c r="C12" s="309" t="s">
        <v>19</v>
      </c>
      <c r="D12" s="309" t="s">
        <v>5689</v>
      </c>
      <c r="E12" s="20" t="s">
        <v>19</v>
      </c>
      <c r="F12" s="310">
        <v>273.38400000000001</v>
      </c>
      <c r="G12" s="41"/>
      <c r="H12" s="47"/>
    </row>
    <row r="13" s="2" customFormat="1" ht="16.8" customHeight="1">
      <c r="A13" s="41"/>
      <c r="B13" s="47"/>
      <c r="C13" s="309" t="s">
        <v>19</v>
      </c>
      <c r="D13" s="309" t="s">
        <v>5690</v>
      </c>
      <c r="E13" s="20" t="s">
        <v>19</v>
      </c>
      <c r="F13" s="310">
        <v>-233.61699999999999</v>
      </c>
      <c r="G13" s="41"/>
      <c r="H13" s="47"/>
    </row>
    <row r="14" s="2" customFormat="1" ht="16.8" customHeight="1">
      <c r="A14" s="41"/>
      <c r="B14" s="47"/>
      <c r="C14" s="309" t="s">
        <v>5564</v>
      </c>
      <c r="D14" s="309" t="s">
        <v>186</v>
      </c>
      <c r="E14" s="20" t="s">
        <v>19</v>
      </c>
      <c r="F14" s="310">
        <v>39.767000000000003</v>
      </c>
      <c r="G14" s="41"/>
      <c r="H14" s="47"/>
    </row>
    <row r="15" s="2" customFormat="1" ht="16.8" customHeight="1">
      <c r="A15" s="41"/>
      <c r="B15" s="47"/>
      <c r="C15" s="311" t="s">
        <v>6990</v>
      </c>
      <c r="D15" s="41"/>
      <c r="E15" s="41"/>
      <c r="F15" s="41"/>
      <c r="G15" s="41"/>
      <c r="H15" s="47"/>
    </row>
    <row r="16" s="2" customFormat="1" ht="16.8" customHeight="1">
      <c r="A16" s="41"/>
      <c r="B16" s="47"/>
      <c r="C16" s="309" t="s">
        <v>235</v>
      </c>
      <c r="D16" s="309" t="s">
        <v>236</v>
      </c>
      <c r="E16" s="20" t="s">
        <v>219</v>
      </c>
      <c r="F16" s="310">
        <v>39.767000000000003</v>
      </c>
      <c r="G16" s="41"/>
      <c r="H16" s="47"/>
    </row>
    <row r="17" s="2" customFormat="1" ht="16.8" customHeight="1">
      <c r="A17" s="41"/>
      <c r="B17" s="47"/>
      <c r="C17" s="309" t="s">
        <v>5693</v>
      </c>
      <c r="D17" s="309" t="s">
        <v>5694</v>
      </c>
      <c r="E17" s="20" t="s">
        <v>219</v>
      </c>
      <c r="F17" s="310">
        <v>39.767000000000003</v>
      </c>
      <c r="G17" s="41"/>
      <c r="H17" s="47"/>
    </row>
    <row r="18" s="2" customFormat="1" ht="16.8" customHeight="1">
      <c r="A18" s="41"/>
      <c r="B18" s="47"/>
      <c r="C18" s="309" t="s">
        <v>254</v>
      </c>
      <c r="D18" s="309" t="s">
        <v>255</v>
      </c>
      <c r="E18" s="20" t="s">
        <v>256</v>
      </c>
      <c r="F18" s="310">
        <v>71.581000000000003</v>
      </c>
      <c r="G18" s="41"/>
      <c r="H18" s="47"/>
    </row>
    <row r="19" s="2" customFormat="1" ht="16.8" customHeight="1">
      <c r="A19" s="41"/>
      <c r="B19" s="47"/>
      <c r="C19" s="309" t="s">
        <v>3503</v>
      </c>
      <c r="D19" s="309" t="s">
        <v>3504</v>
      </c>
      <c r="E19" s="20" t="s">
        <v>219</v>
      </c>
      <c r="F19" s="310">
        <v>39.767000000000003</v>
      </c>
      <c r="G19" s="41"/>
      <c r="H19" s="47"/>
    </row>
    <row r="20" s="2" customFormat="1" ht="16.8" customHeight="1">
      <c r="A20" s="41"/>
      <c r="B20" s="47"/>
      <c r="C20" s="305" t="s">
        <v>5567</v>
      </c>
      <c r="D20" s="306" t="s">
        <v>5568</v>
      </c>
      <c r="E20" s="307" t="s">
        <v>219</v>
      </c>
      <c r="F20" s="308">
        <v>41.859999999999999</v>
      </c>
      <c r="G20" s="41"/>
      <c r="H20" s="47"/>
    </row>
    <row r="21" s="2" customFormat="1" ht="16.8" customHeight="1">
      <c r="A21" s="41"/>
      <c r="B21" s="47"/>
      <c r="C21" s="309" t="s">
        <v>19</v>
      </c>
      <c r="D21" s="309" t="s">
        <v>5632</v>
      </c>
      <c r="E21" s="20" t="s">
        <v>19</v>
      </c>
      <c r="F21" s="310">
        <v>0</v>
      </c>
      <c r="G21" s="41"/>
      <c r="H21" s="47"/>
    </row>
    <row r="22" s="2" customFormat="1" ht="16.8" customHeight="1">
      <c r="A22" s="41"/>
      <c r="B22" s="47"/>
      <c r="C22" s="309" t="s">
        <v>19</v>
      </c>
      <c r="D22" s="309" t="s">
        <v>5633</v>
      </c>
      <c r="E22" s="20" t="s">
        <v>19</v>
      </c>
      <c r="F22" s="310">
        <v>41.859999999999999</v>
      </c>
      <c r="G22" s="41"/>
      <c r="H22" s="47"/>
    </row>
    <row r="23" s="2" customFormat="1" ht="16.8" customHeight="1">
      <c r="A23" s="41"/>
      <c r="B23" s="47"/>
      <c r="C23" s="309" t="s">
        <v>5567</v>
      </c>
      <c r="D23" s="309" t="s">
        <v>423</v>
      </c>
      <c r="E23" s="20" t="s">
        <v>19</v>
      </c>
      <c r="F23" s="310">
        <v>41.859999999999999</v>
      </c>
      <c r="G23" s="41"/>
      <c r="H23" s="47"/>
    </row>
    <row r="24" s="2" customFormat="1" ht="16.8" customHeight="1">
      <c r="A24" s="41"/>
      <c r="B24" s="47"/>
      <c r="C24" s="311" t="s">
        <v>6990</v>
      </c>
      <c r="D24" s="41"/>
      <c r="E24" s="41"/>
      <c r="F24" s="41"/>
      <c r="G24" s="41"/>
      <c r="H24" s="47"/>
    </row>
    <row r="25" s="2" customFormat="1" ht="16.8" customHeight="1">
      <c r="A25" s="41"/>
      <c r="B25" s="47"/>
      <c r="C25" s="309" t="s">
        <v>5626</v>
      </c>
      <c r="D25" s="309" t="s">
        <v>5627</v>
      </c>
      <c r="E25" s="20" t="s">
        <v>219</v>
      </c>
      <c r="F25" s="310">
        <v>41.859999999999999</v>
      </c>
      <c r="G25" s="41"/>
      <c r="H25" s="47"/>
    </row>
    <row r="26" s="2" customFormat="1" ht="16.8" customHeight="1">
      <c r="A26" s="41"/>
      <c r="B26" s="47"/>
      <c r="C26" s="309" t="s">
        <v>5617</v>
      </c>
      <c r="D26" s="309" t="s">
        <v>5618</v>
      </c>
      <c r="E26" s="20" t="s">
        <v>219</v>
      </c>
      <c r="F26" s="310">
        <v>45.192</v>
      </c>
      <c r="G26" s="41"/>
      <c r="H26" s="47"/>
    </row>
    <row r="27" s="2" customFormat="1" ht="16.8" customHeight="1">
      <c r="A27" s="41"/>
      <c r="B27" s="47"/>
      <c r="C27" s="309" t="s">
        <v>5661</v>
      </c>
      <c r="D27" s="309" t="s">
        <v>5662</v>
      </c>
      <c r="E27" s="20" t="s">
        <v>219</v>
      </c>
      <c r="F27" s="310">
        <v>66.954999999999998</v>
      </c>
      <c r="G27" s="41"/>
      <c r="H27" s="47"/>
    </row>
    <row r="28" s="2" customFormat="1" ht="16.8" customHeight="1">
      <c r="A28" s="41"/>
      <c r="B28" s="47"/>
      <c r="C28" s="309" t="s">
        <v>235</v>
      </c>
      <c r="D28" s="309" t="s">
        <v>236</v>
      </c>
      <c r="E28" s="20" t="s">
        <v>219</v>
      </c>
      <c r="F28" s="310">
        <v>39.767000000000003</v>
      </c>
      <c r="G28" s="41"/>
      <c r="H28" s="47"/>
    </row>
    <row r="29" s="2" customFormat="1" ht="16.8" customHeight="1">
      <c r="A29" s="41"/>
      <c r="B29" s="47"/>
      <c r="C29" s="309" t="s">
        <v>590</v>
      </c>
      <c r="D29" s="309" t="s">
        <v>591</v>
      </c>
      <c r="E29" s="20" t="s">
        <v>219</v>
      </c>
      <c r="F29" s="310">
        <v>233.61699999999999</v>
      </c>
      <c r="G29" s="41"/>
      <c r="H29" s="47"/>
    </row>
    <row r="30" s="2" customFormat="1" ht="16.8" customHeight="1">
      <c r="A30" s="41"/>
      <c r="B30" s="47"/>
      <c r="C30" s="305" t="s">
        <v>5570</v>
      </c>
      <c r="D30" s="306" t="s">
        <v>5571</v>
      </c>
      <c r="E30" s="307" t="s">
        <v>219</v>
      </c>
      <c r="F30" s="308">
        <v>184.09999999999999</v>
      </c>
      <c r="G30" s="41"/>
      <c r="H30" s="47"/>
    </row>
    <row r="31" s="2" customFormat="1" ht="16.8" customHeight="1">
      <c r="A31" s="41"/>
      <c r="B31" s="47"/>
      <c r="C31" s="309" t="s">
        <v>19</v>
      </c>
      <c r="D31" s="309" t="s">
        <v>5632</v>
      </c>
      <c r="E31" s="20" t="s">
        <v>19</v>
      </c>
      <c r="F31" s="310">
        <v>0</v>
      </c>
      <c r="G31" s="41"/>
      <c r="H31" s="47"/>
    </row>
    <row r="32" s="2" customFormat="1" ht="16.8" customHeight="1">
      <c r="A32" s="41"/>
      <c r="B32" s="47"/>
      <c r="C32" s="309" t="s">
        <v>19</v>
      </c>
      <c r="D32" s="309" t="s">
        <v>5641</v>
      </c>
      <c r="E32" s="20" t="s">
        <v>19</v>
      </c>
      <c r="F32" s="310">
        <v>184.09999999999999</v>
      </c>
      <c r="G32" s="41"/>
      <c r="H32" s="47"/>
    </row>
    <row r="33" s="2" customFormat="1" ht="16.8" customHeight="1">
      <c r="A33" s="41"/>
      <c r="B33" s="47"/>
      <c r="C33" s="309" t="s">
        <v>5570</v>
      </c>
      <c r="D33" s="309" t="s">
        <v>423</v>
      </c>
      <c r="E33" s="20" t="s">
        <v>19</v>
      </c>
      <c r="F33" s="310">
        <v>184.09999999999999</v>
      </c>
      <c r="G33" s="41"/>
      <c r="H33" s="47"/>
    </row>
    <row r="34" s="2" customFormat="1" ht="16.8" customHeight="1">
      <c r="A34" s="41"/>
      <c r="B34" s="47"/>
      <c r="C34" s="311" t="s">
        <v>6990</v>
      </c>
      <c r="D34" s="41"/>
      <c r="E34" s="41"/>
      <c r="F34" s="41"/>
      <c r="G34" s="41"/>
      <c r="H34" s="47"/>
    </row>
    <row r="35" s="2" customFormat="1" ht="16.8" customHeight="1">
      <c r="A35" s="41"/>
      <c r="B35" s="47"/>
      <c r="C35" s="309" t="s">
        <v>5636</v>
      </c>
      <c r="D35" s="309" t="s">
        <v>5637</v>
      </c>
      <c r="E35" s="20" t="s">
        <v>219</v>
      </c>
      <c r="F35" s="310">
        <v>184.09999999999999</v>
      </c>
      <c r="G35" s="41"/>
      <c r="H35" s="47"/>
    </row>
    <row r="36" s="2" customFormat="1" ht="16.8" customHeight="1">
      <c r="A36" s="41"/>
      <c r="B36" s="47"/>
      <c r="C36" s="309" t="s">
        <v>5617</v>
      </c>
      <c r="D36" s="309" t="s">
        <v>5618</v>
      </c>
      <c r="E36" s="20" t="s">
        <v>219</v>
      </c>
      <c r="F36" s="310">
        <v>45.192</v>
      </c>
      <c r="G36" s="41"/>
      <c r="H36" s="47"/>
    </row>
    <row r="37" s="2" customFormat="1" ht="16.8" customHeight="1">
      <c r="A37" s="41"/>
      <c r="B37" s="47"/>
      <c r="C37" s="309" t="s">
        <v>5661</v>
      </c>
      <c r="D37" s="309" t="s">
        <v>5662</v>
      </c>
      <c r="E37" s="20" t="s">
        <v>219</v>
      </c>
      <c r="F37" s="310">
        <v>66.954999999999998</v>
      </c>
      <c r="G37" s="41"/>
      <c r="H37" s="47"/>
    </row>
    <row r="38" s="2" customFormat="1" ht="16.8" customHeight="1">
      <c r="A38" s="41"/>
      <c r="B38" s="47"/>
      <c r="C38" s="309" t="s">
        <v>235</v>
      </c>
      <c r="D38" s="309" t="s">
        <v>236</v>
      </c>
      <c r="E38" s="20" t="s">
        <v>219</v>
      </c>
      <c r="F38" s="310">
        <v>39.767000000000003</v>
      </c>
      <c r="G38" s="41"/>
      <c r="H38" s="47"/>
    </row>
    <row r="39" s="2" customFormat="1" ht="16.8" customHeight="1">
      <c r="A39" s="41"/>
      <c r="B39" s="47"/>
      <c r="C39" s="309" t="s">
        <v>590</v>
      </c>
      <c r="D39" s="309" t="s">
        <v>591</v>
      </c>
      <c r="E39" s="20" t="s">
        <v>219</v>
      </c>
      <c r="F39" s="310">
        <v>233.61699999999999</v>
      </c>
      <c r="G39" s="41"/>
      <c r="H39" s="47"/>
    </row>
    <row r="40" s="2" customFormat="1" ht="16.8" customHeight="1">
      <c r="A40" s="41"/>
      <c r="B40" s="47"/>
      <c r="C40" s="305" t="s">
        <v>5573</v>
      </c>
      <c r="D40" s="306" t="s">
        <v>5574</v>
      </c>
      <c r="E40" s="307" t="s">
        <v>219</v>
      </c>
      <c r="F40" s="308">
        <v>47.423999999999999</v>
      </c>
      <c r="G40" s="41"/>
      <c r="H40" s="47"/>
    </row>
    <row r="41" s="2" customFormat="1" ht="16.8" customHeight="1">
      <c r="A41" s="41"/>
      <c r="B41" s="47"/>
      <c r="C41" s="309" t="s">
        <v>19</v>
      </c>
      <c r="D41" s="309" t="s">
        <v>5656</v>
      </c>
      <c r="E41" s="20" t="s">
        <v>19</v>
      </c>
      <c r="F41" s="310">
        <v>17.600000000000001</v>
      </c>
      <c r="G41" s="41"/>
      <c r="H41" s="47"/>
    </row>
    <row r="42" s="2" customFormat="1" ht="16.8" customHeight="1">
      <c r="A42" s="41"/>
      <c r="B42" s="47"/>
      <c r="C42" s="309" t="s">
        <v>19</v>
      </c>
      <c r="D42" s="309" t="s">
        <v>5657</v>
      </c>
      <c r="E42" s="20" t="s">
        <v>19</v>
      </c>
      <c r="F42" s="310">
        <v>17.199999999999999</v>
      </c>
      <c r="G42" s="41"/>
      <c r="H42" s="47"/>
    </row>
    <row r="43" s="2" customFormat="1" ht="16.8" customHeight="1">
      <c r="A43" s="41"/>
      <c r="B43" s="47"/>
      <c r="C43" s="309" t="s">
        <v>19</v>
      </c>
      <c r="D43" s="309" t="s">
        <v>5658</v>
      </c>
      <c r="E43" s="20" t="s">
        <v>19</v>
      </c>
      <c r="F43" s="310">
        <v>12.624000000000001</v>
      </c>
      <c r="G43" s="41"/>
      <c r="H43" s="47"/>
    </row>
    <row r="44" s="2" customFormat="1" ht="16.8" customHeight="1">
      <c r="A44" s="41"/>
      <c r="B44" s="47"/>
      <c r="C44" s="309" t="s">
        <v>5573</v>
      </c>
      <c r="D44" s="309" t="s">
        <v>423</v>
      </c>
      <c r="E44" s="20" t="s">
        <v>19</v>
      </c>
      <c r="F44" s="310">
        <v>47.423999999999999</v>
      </c>
      <c r="G44" s="41"/>
      <c r="H44" s="47"/>
    </row>
    <row r="45" s="2" customFormat="1" ht="16.8" customHeight="1">
      <c r="A45" s="41"/>
      <c r="B45" s="47"/>
      <c r="C45" s="311" t="s">
        <v>6990</v>
      </c>
      <c r="D45" s="41"/>
      <c r="E45" s="41"/>
      <c r="F45" s="41"/>
      <c r="G45" s="41"/>
      <c r="H45" s="47"/>
    </row>
    <row r="46" s="2" customFormat="1" ht="16.8" customHeight="1">
      <c r="A46" s="41"/>
      <c r="B46" s="47"/>
      <c r="C46" s="309" t="s">
        <v>5651</v>
      </c>
      <c r="D46" s="309" t="s">
        <v>5652</v>
      </c>
      <c r="E46" s="20" t="s">
        <v>219</v>
      </c>
      <c r="F46" s="310">
        <v>47.423999999999999</v>
      </c>
      <c r="G46" s="41"/>
      <c r="H46" s="47"/>
    </row>
    <row r="47" s="2" customFormat="1" ht="16.8" customHeight="1">
      <c r="A47" s="41"/>
      <c r="B47" s="47"/>
      <c r="C47" s="309" t="s">
        <v>5644</v>
      </c>
      <c r="D47" s="309" t="s">
        <v>5645</v>
      </c>
      <c r="E47" s="20" t="s">
        <v>219</v>
      </c>
      <c r="F47" s="310">
        <v>9.4849999999999994</v>
      </c>
      <c r="G47" s="41"/>
      <c r="H47" s="47"/>
    </row>
    <row r="48" s="2" customFormat="1" ht="16.8" customHeight="1">
      <c r="A48" s="41"/>
      <c r="B48" s="47"/>
      <c r="C48" s="309" t="s">
        <v>235</v>
      </c>
      <c r="D48" s="309" t="s">
        <v>236</v>
      </c>
      <c r="E48" s="20" t="s">
        <v>219</v>
      </c>
      <c r="F48" s="310">
        <v>39.767000000000003</v>
      </c>
      <c r="G48" s="41"/>
      <c r="H48" s="47"/>
    </row>
    <row r="49" s="2" customFormat="1" ht="16.8" customHeight="1">
      <c r="A49" s="41"/>
      <c r="B49" s="47"/>
      <c r="C49" s="309" t="s">
        <v>590</v>
      </c>
      <c r="D49" s="309" t="s">
        <v>591</v>
      </c>
      <c r="E49" s="20" t="s">
        <v>219</v>
      </c>
      <c r="F49" s="310">
        <v>233.61699999999999</v>
      </c>
      <c r="G49" s="41"/>
      <c r="H49" s="47"/>
    </row>
    <row r="50" s="2" customFormat="1" ht="16.8" customHeight="1">
      <c r="A50" s="41"/>
      <c r="B50" s="47"/>
      <c r="C50" s="305" t="s">
        <v>5576</v>
      </c>
      <c r="D50" s="306" t="s">
        <v>5577</v>
      </c>
      <c r="E50" s="307" t="s">
        <v>219</v>
      </c>
      <c r="F50" s="308">
        <v>233.61699999999999</v>
      </c>
      <c r="G50" s="41"/>
      <c r="H50" s="47"/>
    </row>
    <row r="51" s="2" customFormat="1" ht="16.8" customHeight="1">
      <c r="A51" s="41"/>
      <c r="B51" s="47"/>
      <c r="C51" s="309" t="s">
        <v>19</v>
      </c>
      <c r="D51" s="309" t="s">
        <v>5689</v>
      </c>
      <c r="E51" s="20" t="s">
        <v>19</v>
      </c>
      <c r="F51" s="310">
        <v>273.38400000000001</v>
      </c>
      <c r="G51" s="41"/>
      <c r="H51" s="47"/>
    </row>
    <row r="52" s="2" customFormat="1" ht="16.8" customHeight="1">
      <c r="A52" s="41"/>
      <c r="B52" s="47"/>
      <c r="C52" s="309" t="s">
        <v>19</v>
      </c>
      <c r="D52" s="309" t="s">
        <v>5708</v>
      </c>
      <c r="E52" s="20" t="s">
        <v>19</v>
      </c>
      <c r="F52" s="310">
        <v>0</v>
      </c>
      <c r="G52" s="41"/>
      <c r="H52" s="47"/>
    </row>
    <row r="53" s="2" customFormat="1" ht="16.8" customHeight="1">
      <c r="A53" s="41"/>
      <c r="B53" s="47"/>
      <c r="C53" s="309" t="s">
        <v>19</v>
      </c>
      <c r="D53" s="309" t="s">
        <v>5709</v>
      </c>
      <c r="E53" s="20" t="s">
        <v>19</v>
      </c>
      <c r="F53" s="310">
        <v>-5.242</v>
      </c>
      <c r="G53" s="41"/>
      <c r="H53" s="47"/>
    </row>
    <row r="54" s="2" customFormat="1" ht="16.8" customHeight="1">
      <c r="A54" s="41"/>
      <c r="B54" s="47"/>
      <c r="C54" s="309" t="s">
        <v>19</v>
      </c>
      <c r="D54" s="309" t="s">
        <v>5710</v>
      </c>
      <c r="E54" s="20" t="s">
        <v>19</v>
      </c>
      <c r="F54" s="310">
        <v>-1.3779999999999999</v>
      </c>
      <c r="G54" s="41"/>
      <c r="H54" s="47"/>
    </row>
    <row r="55" s="2" customFormat="1" ht="16.8" customHeight="1">
      <c r="A55" s="41"/>
      <c r="B55" s="47"/>
      <c r="C55" s="309" t="s">
        <v>19</v>
      </c>
      <c r="D55" s="309" t="s">
        <v>5711</v>
      </c>
      <c r="E55" s="20" t="s">
        <v>19</v>
      </c>
      <c r="F55" s="310">
        <v>0</v>
      </c>
      <c r="G55" s="41"/>
      <c r="H55" s="47"/>
    </row>
    <row r="56" s="2" customFormat="1" ht="16.8" customHeight="1">
      <c r="A56" s="41"/>
      <c r="B56" s="47"/>
      <c r="C56" s="309" t="s">
        <v>19</v>
      </c>
      <c r="D56" s="309" t="s">
        <v>5712</v>
      </c>
      <c r="E56" s="20" t="s">
        <v>19</v>
      </c>
      <c r="F56" s="310">
        <v>-12.48</v>
      </c>
      <c r="G56" s="41"/>
      <c r="H56" s="47"/>
    </row>
    <row r="57" s="2" customFormat="1" ht="16.8" customHeight="1">
      <c r="A57" s="41"/>
      <c r="B57" s="47"/>
      <c r="C57" s="309" t="s">
        <v>19</v>
      </c>
      <c r="D57" s="309" t="s">
        <v>5713</v>
      </c>
      <c r="E57" s="20" t="s">
        <v>19</v>
      </c>
      <c r="F57" s="310">
        <v>-3.2799999999999998</v>
      </c>
      <c r="G57" s="41"/>
      <c r="H57" s="47"/>
    </row>
    <row r="58" s="2" customFormat="1" ht="16.8" customHeight="1">
      <c r="A58" s="41"/>
      <c r="B58" s="47"/>
      <c r="C58" s="309" t="s">
        <v>19</v>
      </c>
      <c r="D58" s="309" t="s">
        <v>5714</v>
      </c>
      <c r="E58" s="20" t="s">
        <v>19</v>
      </c>
      <c r="F58" s="310">
        <v>0</v>
      </c>
      <c r="G58" s="41"/>
      <c r="H58" s="47"/>
    </row>
    <row r="59" s="2" customFormat="1" ht="16.8" customHeight="1">
      <c r="A59" s="41"/>
      <c r="B59" s="47"/>
      <c r="C59" s="309" t="s">
        <v>19</v>
      </c>
      <c r="D59" s="309" t="s">
        <v>5715</v>
      </c>
      <c r="E59" s="20" t="s">
        <v>19</v>
      </c>
      <c r="F59" s="310">
        <v>-5.8399999999999999</v>
      </c>
      <c r="G59" s="41"/>
      <c r="H59" s="47"/>
    </row>
    <row r="60" s="2" customFormat="1" ht="16.8" customHeight="1">
      <c r="A60" s="41"/>
      <c r="B60" s="47"/>
      <c r="C60" s="309" t="s">
        <v>19</v>
      </c>
      <c r="D60" s="309" t="s">
        <v>5716</v>
      </c>
      <c r="E60" s="20" t="s">
        <v>19</v>
      </c>
      <c r="F60" s="310">
        <v>-5.7069999999999999</v>
      </c>
      <c r="G60" s="41"/>
      <c r="H60" s="47"/>
    </row>
    <row r="61" s="2" customFormat="1" ht="16.8" customHeight="1">
      <c r="A61" s="41"/>
      <c r="B61" s="47"/>
      <c r="C61" s="309" t="s">
        <v>19</v>
      </c>
      <c r="D61" s="309" t="s">
        <v>5717</v>
      </c>
      <c r="E61" s="20" t="s">
        <v>19</v>
      </c>
      <c r="F61" s="310">
        <v>-5.8399999999999999</v>
      </c>
      <c r="G61" s="41"/>
      <c r="H61" s="47"/>
    </row>
    <row r="62" s="2" customFormat="1" ht="16.8" customHeight="1">
      <c r="A62" s="41"/>
      <c r="B62" s="47"/>
      <c r="C62" s="309" t="s">
        <v>5576</v>
      </c>
      <c r="D62" s="309" t="s">
        <v>186</v>
      </c>
      <c r="E62" s="20" t="s">
        <v>19</v>
      </c>
      <c r="F62" s="310">
        <v>233.61699999999999</v>
      </c>
      <c r="G62" s="41"/>
      <c r="H62" s="47"/>
    </row>
    <row r="63" s="2" customFormat="1" ht="16.8" customHeight="1">
      <c r="A63" s="41"/>
      <c r="B63" s="47"/>
      <c r="C63" s="311" t="s">
        <v>6990</v>
      </c>
      <c r="D63" s="41"/>
      <c r="E63" s="41"/>
      <c r="F63" s="41"/>
      <c r="G63" s="41"/>
      <c r="H63" s="47"/>
    </row>
    <row r="64" s="2" customFormat="1" ht="16.8" customHeight="1">
      <c r="A64" s="41"/>
      <c r="B64" s="47"/>
      <c r="C64" s="309" t="s">
        <v>590</v>
      </c>
      <c r="D64" s="309" t="s">
        <v>591</v>
      </c>
      <c r="E64" s="20" t="s">
        <v>219</v>
      </c>
      <c r="F64" s="310">
        <v>233.61699999999999</v>
      </c>
      <c r="G64" s="41"/>
      <c r="H64" s="47"/>
    </row>
    <row r="65" s="2" customFormat="1" ht="16.8" customHeight="1">
      <c r="A65" s="41"/>
      <c r="B65" s="47"/>
      <c r="C65" s="309" t="s">
        <v>235</v>
      </c>
      <c r="D65" s="309" t="s">
        <v>236</v>
      </c>
      <c r="E65" s="20" t="s">
        <v>219</v>
      </c>
      <c r="F65" s="310">
        <v>39.767000000000003</v>
      </c>
      <c r="G65" s="41"/>
      <c r="H65" s="47"/>
    </row>
    <row r="66" s="2" customFormat="1" ht="26.4" customHeight="1">
      <c r="A66" s="41"/>
      <c r="B66" s="47"/>
      <c r="C66" s="304" t="s">
        <v>6991</v>
      </c>
      <c r="D66" s="304" t="s">
        <v>122</v>
      </c>
      <c r="E66" s="41"/>
      <c r="F66" s="41"/>
      <c r="G66" s="41"/>
      <c r="H66" s="47"/>
    </row>
    <row r="67" s="2" customFormat="1" ht="16.8" customHeight="1">
      <c r="A67" s="41"/>
      <c r="B67" s="47"/>
      <c r="C67" s="305" t="s">
        <v>5564</v>
      </c>
      <c r="D67" s="306" t="s">
        <v>5565</v>
      </c>
      <c r="E67" s="307" t="s">
        <v>219</v>
      </c>
      <c r="F67" s="308">
        <v>30</v>
      </c>
      <c r="G67" s="41"/>
      <c r="H67" s="47"/>
    </row>
    <row r="68" s="2" customFormat="1" ht="16.8" customHeight="1">
      <c r="A68" s="41"/>
      <c r="B68" s="47"/>
      <c r="C68" s="309" t="s">
        <v>19</v>
      </c>
      <c r="D68" s="309" t="s">
        <v>6058</v>
      </c>
      <c r="E68" s="20" t="s">
        <v>19</v>
      </c>
      <c r="F68" s="310">
        <v>30</v>
      </c>
      <c r="G68" s="41"/>
      <c r="H68" s="47"/>
    </row>
    <row r="69" s="2" customFormat="1" ht="16.8" customHeight="1">
      <c r="A69" s="41"/>
      <c r="B69" s="47"/>
      <c r="C69" s="309" t="s">
        <v>5564</v>
      </c>
      <c r="D69" s="309" t="s">
        <v>186</v>
      </c>
      <c r="E69" s="20" t="s">
        <v>19</v>
      </c>
      <c r="F69" s="310">
        <v>30</v>
      </c>
      <c r="G69" s="41"/>
      <c r="H69" s="47"/>
    </row>
    <row r="70" s="2" customFormat="1" ht="16.8" customHeight="1">
      <c r="A70" s="41"/>
      <c r="B70" s="47"/>
      <c r="C70" s="311" t="s">
        <v>6990</v>
      </c>
      <c r="D70" s="41"/>
      <c r="E70" s="41"/>
      <c r="F70" s="41"/>
      <c r="G70" s="41"/>
      <c r="H70" s="47"/>
    </row>
    <row r="71" s="2" customFormat="1" ht="16.8" customHeight="1">
      <c r="A71" s="41"/>
      <c r="B71" s="47"/>
      <c r="C71" s="309" t="s">
        <v>235</v>
      </c>
      <c r="D71" s="309" t="s">
        <v>236</v>
      </c>
      <c r="E71" s="20" t="s">
        <v>219</v>
      </c>
      <c r="F71" s="310">
        <v>30</v>
      </c>
      <c r="G71" s="41"/>
      <c r="H71" s="47"/>
    </row>
    <row r="72" s="2" customFormat="1" ht="16.8" customHeight="1">
      <c r="A72" s="41"/>
      <c r="B72" s="47"/>
      <c r="C72" s="309" t="s">
        <v>254</v>
      </c>
      <c r="D72" s="309" t="s">
        <v>255</v>
      </c>
      <c r="E72" s="20" t="s">
        <v>256</v>
      </c>
      <c r="F72" s="310">
        <v>54</v>
      </c>
      <c r="G72" s="41"/>
      <c r="H72" s="47"/>
    </row>
    <row r="73" s="2" customFormat="1" ht="16.8" customHeight="1">
      <c r="A73" s="41"/>
      <c r="B73" s="47"/>
      <c r="C73" s="305" t="s">
        <v>5567</v>
      </c>
      <c r="D73" s="306" t="s">
        <v>6010</v>
      </c>
      <c r="E73" s="307" t="s">
        <v>219</v>
      </c>
      <c r="F73" s="308">
        <v>10.4</v>
      </c>
      <c r="G73" s="41"/>
      <c r="H73" s="47"/>
    </row>
    <row r="74" s="2" customFormat="1" ht="16.8" customHeight="1">
      <c r="A74" s="41"/>
      <c r="B74" s="47"/>
      <c r="C74" s="309" t="s">
        <v>19</v>
      </c>
      <c r="D74" s="309" t="s">
        <v>5632</v>
      </c>
      <c r="E74" s="20" t="s">
        <v>19</v>
      </c>
      <c r="F74" s="310">
        <v>0</v>
      </c>
      <c r="G74" s="41"/>
      <c r="H74" s="47"/>
    </row>
    <row r="75" s="2" customFormat="1" ht="16.8" customHeight="1">
      <c r="A75" s="41"/>
      <c r="B75" s="47"/>
      <c r="C75" s="309" t="s">
        <v>19</v>
      </c>
      <c r="D75" s="309" t="s">
        <v>6023</v>
      </c>
      <c r="E75" s="20" t="s">
        <v>19</v>
      </c>
      <c r="F75" s="310">
        <v>5.5</v>
      </c>
      <c r="G75" s="41"/>
      <c r="H75" s="47"/>
    </row>
    <row r="76" s="2" customFormat="1" ht="16.8" customHeight="1">
      <c r="A76" s="41"/>
      <c r="B76" s="47"/>
      <c r="C76" s="309" t="s">
        <v>19</v>
      </c>
      <c r="D76" s="309" t="s">
        <v>6024</v>
      </c>
      <c r="E76" s="20" t="s">
        <v>19</v>
      </c>
      <c r="F76" s="310">
        <v>4.9000000000000004</v>
      </c>
      <c r="G76" s="41"/>
      <c r="H76" s="47"/>
    </row>
    <row r="77" s="2" customFormat="1" ht="16.8" customHeight="1">
      <c r="A77" s="41"/>
      <c r="B77" s="47"/>
      <c r="C77" s="309" t="s">
        <v>5567</v>
      </c>
      <c r="D77" s="309" t="s">
        <v>423</v>
      </c>
      <c r="E77" s="20" t="s">
        <v>19</v>
      </c>
      <c r="F77" s="310">
        <v>10.4</v>
      </c>
      <c r="G77" s="41"/>
      <c r="H77" s="47"/>
    </row>
    <row r="78" s="2" customFormat="1" ht="16.8" customHeight="1">
      <c r="A78" s="41"/>
      <c r="B78" s="47"/>
      <c r="C78" s="311" t="s">
        <v>6990</v>
      </c>
      <c r="D78" s="41"/>
      <c r="E78" s="41"/>
      <c r="F78" s="41"/>
      <c r="G78" s="41"/>
      <c r="H78" s="47"/>
    </row>
    <row r="79" s="2" customFormat="1" ht="16.8" customHeight="1">
      <c r="A79" s="41"/>
      <c r="B79" s="47"/>
      <c r="C79" s="309" t="s">
        <v>6018</v>
      </c>
      <c r="D79" s="309" t="s">
        <v>6019</v>
      </c>
      <c r="E79" s="20" t="s">
        <v>219</v>
      </c>
      <c r="F79" s="310">
        <v>10.4</v>
      </c>
      <c r="G79" s="41"/>
      <c r="H79" s="47"/>
    </row>
    <row r="80" s="2" customFormat="1" ht="16.8" customHeight="1">
      <c r="A80" s="41"/>
      <c r="B80" s="47"/>
      <c r="C80" s="309" t="s">
        <v>5617</v>
      </c>
      <c r="D80" s="309" t="s">
        <v>5618</v>
      </c>
      <c r="E80" s="20" t="s">
        <v>219</v>
      </c>
      <c r="F80" s="310">
        <v>2.0800000000000001</v>
      </c>
      <c r="G80" s="41"/>
      <c r="H80" s="47"/>
    </row>
    <row r="81" s="2" customFormat="1" ht="16.8" customHeight="1">
      <c r="A81" s="41"/>
      <c r="B81" s="47"/>
      <c r="C81" s="309" t="s">
        <v>235</v>
      </c>
      <c r="D81" s="309" t="s">
        <v>236</v>
      </c>
      <c r="E81" s="20" t="s">
        <v>219</v>
      </c>
      <c r="F81" s="310">
        <v>30</v>
      </c>
      <c r="G81" s="41"/>
      <c r="H81" s="47"/>
    </row>
    <row r="82" s="2" customFormat="1" ht="16.8" customHeight="1">
      <c r="A82" s="41"/>
      <c r="B82" s="47"/>
      <c r="C82" s="309" t="s">
        <v>590</v>
      </c>
      <c r="D82" s="309" t="s">
        <v>591</v>
      </c>
      <c r="E82" s="20" t="s">
        <v>219</v>
      </c>
      <c r="F82" s="310">
        <v>23.207000000000001</v>
      </c>
      <c r="G82" s="41"/>
      <c r="H82" s="47"/>
    </row>
    <row r="83" s="2" customFormat="1" ht="16.8" customHeight="1">
      <c r="A83" s="41"/>
      <c r="B83" s="47"/>
      <c r="C83" s="305" t="s">
        <v>5570</v>
      </c>
      <c r="D83" s="306" t="s">
        <v>6559</v>
      </c>
      <c r="E83" s="307" t="s">
        <v>219</v>
      </c>
      <c r="F83" s="308">
        <v>55.5</v>
      </c>
      <c r="G83" s="41"/>
      <c r="H83" s="47"/>
    </row>
    <row r="84" s="2" customFormat="1" ht="16.8" customHeight="1">
      <c r="A84" s="41"/>
      <c r="B84" s="47"/>
      <c r="C84" s="305" t="s">
        <v>5573</v>
      </c>
      <c r="D84" s="306" t="s">
        <v>5574</v>
      </c>
      <c r="E84" s="307" t="s">
        <v>219</v>
      </c>
      <c r="F84" s="308">
        <v>19.600000000000001</v>
      </c>
      <c r="G84" s="41"/>
      <c r="H84" s="47"/>
    </row>
    <row r="85" s="2" customFormat="1" ht="16.8" customHeight="1">
      <c r="A85" s="41"/>
      <c r="B85" s="47"/>
      <c r="C85" s="309" t="s">
        <v>19</v>
      </c>
      <c r="D85" s="309" t="s">
        <v>6029</v>
      </c>
      <c r="E85" s="20" t="s">
        <v>19</v>
      </c>
      <c r="F85" s="310">
        <v>19.600000000000001</v>
      </c>
      <c r="G85" s="41"/>
      <c r="H85" s="47"/>
    </row>
    <row r="86" s="2" customFormat="1" ht="16.8" customHeight="1">
      <c r="A86" s="41"/>
      <c r="B86" s="47"/>
      <c r="C86" s="309" t="s">
        <v>5573</v>
      </c>
      <c r="D86" s="309" t="s">
        <v>423</v>
      </c>
      <c r="E86" s="20" t="s">
        <v>19</v>
      </c>
      <c r="F86" s="310">
        <v>19.600000000000001</v>
      </c>
      <c r="G86" s="41"/>
      <c r="H86" s="47"/>
    </row>
    <row r="87" s="2" customFormat="1" ht="16.8" customHeight="1">
      <c r="A87" s="41"/>
      <c r="B87" s="47"/>
      <c r="C87" s="311" t="s">
        <v>6990</v>
      </c>
      <c r="D87" s="41"/>
      <c r="E87" s="41"/>
      <c r="F87" s="41"/>
      <c r="G87" s="41"/>
      <c r="H87" s="47"/>
    </row>
    <row r="88" s="2" customFormat="1" ht="16.8" customHeight="1">
      <c r="A88" s="41"/>
      <c r="B88" s="47"/>
      <c r="C88" s="309" t="s">
        <v>5651</v>
      </c>
      <c r="D88" s="309" t="s">
        <v>5652</v>
      </c>
      <c r="E88" s="20" t="s">
        <v>219</v>
      </c>
      <c r="F88" s="310">
        <v>19.600000000000001</v>
      </c>
      <c r="G88" s="41"/>
      <c r="H88" s="47"/>
    </row>
    <row r="89" s="2" customFormat="1" ht="16.8" customHeight="1">
      <c r="A89" s="41"/>
      <c r="B89" s="47"/>
      <c r="C89" s="309" t="s">
        <v>5644</v>
      </c>
      <c r="D89" s="309" t="s">
        <v>5645</v>
      </c>
      <c r="E89" s="20" t="s">
        <v>219</v>
      </c>
      <c r="F89" s="310">
        <v>3.9199999999999999</v>
      </c>
      <c r="G89" s="41"/>
      <c r="H89" s="47"/>
    </row>
    <row r="90" s="2" customFormat="1" ht="16.8" customHeight="1">
      <c r="A90" s="41"/>
      <c r="B90" s="47"/>
      <c r="C90" s="309" t="s">
        <v>235</v>
      </c>
      <c r="D90" s="309" t="s">
        <v>236</v>
      </c>
      <c r="E90" s="20" t="s">
        <v>219</v>
      </c>
      <c r="F90" s="310">
        <v>30</v>
      </c>
      <c r="G90" s="41"/>
      <c r="H90" s="47"/>
    </row>
    <row r="91" s="2" customFormat="1" ht="16.8" customHeight="1">
      <c r="A91" s="41"/>
      <c r="B91" s="47"/>
      <c r="C91" s="309" t="s">
        <v>590</v>
      </c>
      <c r="D91" s="309" t="s">
        <v>591</v>
      </c>
      <c r="E91" s="20" t="s">
        <v>219</v>
      </c>
      <c r="F91" s="310">
        <v>23.207000000000001</v>
      </c>
      <c r="G91" s="41"/>
      <c r="H91" s="47"/>
    </row>
    <row r="92" s="2" customFormat="1" ht="16.8" customHeight="1">
      <c r="A92" s="41"/>
      <c r="B92" s="47"/>
      <c r="C92" s="305" t="s">
        <v>5576</v>
      </c>
      <c r="D92" s="306" t="s">
        <v>5577</v>
      </c>
      <c r="E92" s="307" t="s">
        <v>219</v>
      </c>
      <c r="F92" s="308">
        <v>23.207000000000001</v>
      </c>
      <c r="G92" s="41"/>
      <c r="H92" s="47"/>
    </row>
    <row r="93" s="2" customFormat="1" ht="16.8" customHeight="1">
      <c r="A93" s="41"/>
      <c r="B93" s="47"/>
      <c r="C93" s="309" t="s">
        <v>19</v>
      </c>
      <c r="D93" s="309" t="s">
        <v>6058</v>
      </c>
      <c r="E93" s="20" t="s">
        <v>19</v>
      </c>
      <c r="F93" s="310">
        <v>30</v>
      </c>
      <c r="G93" s="41"/>
      <c r="H93" s="47"/>
    </row>
    <row r="94" s="2" customFormat="1" ht="16.8" customHeight="1">
      <c r="A94" s="41"/>
      <c r="B94" s="47"/>
      <c r="C94" s="309" t="s">
        <v>19</v>
      </c>
      <c r="D94" s="309" t="s">
        <v>5708</v>
      </c>
      <c r="E94" s="20" t="s">
        <v>19</v>
      </c>
      <c r="F94" s="310">
        <v>0</v>
      </c>
      <c r="G94" s="41"/>
      <c r="H94" s="47"/>
    </row>
    <row r="95" s="2" customFormat="1" ht="16.8" customHeight="1">
      <c r="A95" s="41"/>
      <c r="B95" s="47"/>
      <c r="C95" s="309" t="s">
        <v>19</v>
      </c>
      <c r="D95" s="309" t="s">
        <v>6063</v>
      </c>
      <c r="E95" s="20" t="s">
        <v>19</v>
      </c>
      <c r="F95" s="310">
        <v>-0.23000000000000001</v>
      </c>
      <c r="G95" s="41"/>
      <c r="H95" s="47"/>
    </row>
    <row r="96" s="2" customFormat="1" ht="16.8" customHeight="1">
      <c r="A96" s="41"/>
      <c r="B96" s="47"/>
      <c r="C96" s="309" t="s">
        <v>19</v>
      </c>
      <c r="D96" s="309" t="s">
        <v>6064</v>
      </c>
      <c r="E96" s="20" t="s">
        <v>19</v>
      </c>
      <c r="F96" s="310">
        <v>-0.059999999999999998</v>
      </c>
      <c r="G96" s="41"/>
      <c r="H96" s="47"/>
    </row>
    <row r="97" s="2" customFormat="1" ht="16.8" customHeight="1">
      <c r="A97" s="41"/>
      <c r="B97" s="47"/>
      <c r="C97" s="309" t="s">
        <v>19</v>
      </c>
      <c r="D97" s="309" t="s">
        <v>6065</v>
      </c>
      <c r="E97" s="20" t="s">
        <v>19</v>
      </c>
      <c r="F97" s="310">
        <v>0</v>
      </c>
      <c r="G97" s="41"/>
      <c r="H97" s="47"/>
    </row>
    <row r="98" s="2" customFormat="1" ht="16.8" customHeight="1">
      <c r="A98" s="41"/>
      <c r="B98" s="47"/>
      <c r="C98" s="309" t="s">
        <v>19</v>
      </c>
      <c r="D98" s="309" t="s">
        <v>6066</v>
      </c>
      <c r="E98" s="20" t="s">
        <v>19</v>
      </c>
      <c r="F98" s="310">
        <v>-0.68999999999999995</v>
      </c>
      <c r="G98" s="41"/>
      <c r="H98" s="47"/>
    </row>
    <row r="99" s="2" customFormat="1" ht="16.8" customHeight="1">
      <c r="A99" s="41"/>
      <c r="B99" s="47"/>
      <c r="C99" s="309" t="s">
        <v>19</v>
      </c>
      <c r="D99" s="309" t="s">
        <v>6067</v>
      </c>
      <c r="E99" s="20" t="s">
        <v>19</v>
      </c>
      <c r="F99" s="310">
        <v>-0.17999999999999999</v>
      </c>
      <c r="G99" s="41"/>
      <c r="H99" s="47"/>
    </row>
    <row r="100" s="2" customFormat="1" ht="16.8" customHeight="1">
      <c r="A100" s="41"/>
      <c r="B100" s="47"/>
      <c r="C100" s="309" t="s">
        <v>19</v>
      </c>
      <c r="D100" s="309" t="s">
        <v>5714</v>
      </c>
      <c r="E100" s="20" t="s">
        <v>19</v>
      </c>
      <c r="F100" s="310">
        <v>0</v>
      </c>
      <c r="G100" s="41"/>
      <c r="H100" s="47"/>
    </row>
    <row r="101" s="2" customFormat="1" ht="16.8" customHeight="1">
      <c r="A101" s="41"/>
      <c r="B101" s="47"/>
      <c r="C101" s="309" t="s">
        <v>19</v>
      </c>
      <c r="D101" s="309" t="s">
        <v>6068</v>
      </c>
      <c r="E101" s="20" t="s">
        <v>19</v>
      </c>
      <c r="F101" s="310">
        <v>-5.633</v>
      </c>
      <c r="G101" s="41"/>
      <c r="H101" s="47"/>
    </row>
    <row r="102" s="2" customFormat="1" ht="16.8" customHeight="1">
      <c r="A102" s="41"/>
      <c r="B102" s="47"/>
      <c r="C102" s="309" t="s">
        <v>5576</v>
      </c>
      <c r="D102" s="309" t="s">
        <v>186</v>
      </c>
      <c r="E102" s="20" t="s">
        <v>19</v>
      </c>
      <c r="F102" s="310">
        <v>23.207000000000001</v>
      </c>
      <c r="G102" s="41"/>
      <c r="H102" s="47"/>
    </row>
    <row r="103" s="2" customFormat="1" ht="16.8" customHeight="1">
      <c r="A103" s="41"/>
      <c r="B103" s="47"/>
      <c r="C103" s="311" t="s">
        <v>6990</v>
      </c>
      <c r="D103" s="41"/>
      <c r="E103" s="41"/>
      <c r="F103" s="41"/>
      <c r="G103" s="41"/>
      <c r="H103" s="47"/>
    </row>
    <row r="104" s="2" customFormat="1" ht="16.8" customHeight="1">
      <c r="A104" s="41"/>
      <c r="B104" s="47"/>
      <c r="C104" s="309" t="s">
        <v>590</v>
      </c>
      <c r="D104" s="309" t="s">
        <v>591</v>
      </c>
      <c r="E104" s="20" t="s">
        <v>219</v>
      </c>
      <c r="F104" s="310">
        <v>23.207000000000001</v>
      </c>
      <c r="G104" s="41"/>
      <c r="H104" s="47"/>
    </row>
    <row r="105" s="2" customFormat="1" ht="16.8" customHeight="1">
      <c r="A105" s="41"/>
      <c r="B105" s="47"/>
      <c r="C105" s="309" t="s">
        <v>6069</v>
      </c>
      <c r="D105" s="309" t="s">
        <v>6070</v>
      </c>
      <c r="E105" s="20" t="s">
        <v>256</v>
      </c>
      <c r="F105" s="310">
        <v>46.414000000000001</v>
      </c>
      <c r="G105" s="41"/>
      <c r="H105" s="47"/>
    </row>
    <row r="106" s="2" customFormat="1" ht="26.4" customHeight="1">
      <c r="A106" s="41"/>
      <c r="B106" s="47"/>
      <c r="C106" s="304" t="s">
        <v>6992</v>
      </c>
      <c r="D106" s="304" t="s">
        <v>134</v>
      </c>
      <c r="E106" s="41"/>
      <c r="F106" s="41"/>
      <c r="G106" s="41"/>
      <c r="H106" s="47"/>
    </row>
    <row r="107" s="2" customFormat="1" ht="16.8" customHeight="1">
      <c r="A107" s="41"/>
      <c r="B107" s="47"/>
      <c r="C107" s="305" t="s">
        <v>5564</v>
      </c>
      <c r="D107" s="306" t="s">
        <v>5565</v>
      </c>
      <c r="E107" s="307" t="s">
        <v>219</v>
      </c>
      <c r="F107" s="308">
        <v>29.774999999999999</v>
      </c>
      <c r="G107" s="41"/>
      <c r="H107" s="47"/>
    </row>
    <row r="108" s="2" customFormat="1" ht="16.8" customHeight="1">
      <c r="A108" s="41"/>
      <c r="B108" s="47"/>
      <c r="C108" s="309" t="s">
        <v>19</v>
      </c>
      <c r="D108" s="309" t="s">
        <v>5689</v>
      </c>
      <c r="E108" s="20" t="s">
        <v>19</v>
      </c>
      <c r="F108" s="310">
        <v>99.900000000000006</v>
      </c>
      <c r="G108" s="41"/>
      <c r="H108" s="47"/>
    </row>
    <row r="109" s="2" customFormat="1" ht="16.8" customHeight="1">
      <c r="A109" s="41"/>
      <c r="B109" s="47"/>
      <c r="C109" s="309" t="s">
        <v>19</v>
      </c>
      <c r="D109" s="309" t="s">
        <v>5690</v>
      </c>
      <c r="E109" s="20" t="s">
        <v>19</v>
      </c>
      <c r="F109" s="310">
        <v>-70.125</v>
      </c>
      <c r="G109" s="41"/>
      <c r="H109" s="47"/>
    </row>
    <row r="110" s="2" customFormat="1" ht="16.8" customHeight="1">
      <c r="A110" s="41"/>
      <c r="B110" s="47"/>
      <c r="C110" s="309" t="s">
        <v>5564</v>
      </c>
      <c r="D110" s="309" t="s">
        <v>186</v>
      </c>
      <c r="E110" s="20" t="s">
        <v>19</v>
      </c>
      <c r="F110" s="310">
        <v>29.774999999999999</v>
      </c>
      <c r="G110" s="41"/>
      <c r="H110" s="47"/>
    </row>
    <row r="111" s="2" customFormat="1" ht="16.8" customHeight="1">
      <c r="A111" s="41"/>
      <c r="B111" s="47"/>
      <c r="C111" s="311" t="s">
        <v>6990</v>
      </c>
      <c r="D111" s="41"/>
      <c r="E111" s="41"/>
      <c r="F111" s="41"/>
      <c r="G111" s="41"/>
      <c r="H111" s="47"/>
    </row>
    <row r="112" s="2" customFormat="1" ht="16.8" customHeight="1">
      <c r="A112" s="41"/>
      <c r="B112" s="47"/>
      <c r="C112" s="309" t="s">
        <v>235</v>
      </c>
      <c r="D112" s="309" t="s">
        <v>236</v>
      </c>
      <c r="E112" s="20" t="s">
        <v>219</v>
      </c>
      <c r="F112" s="310">
        <v>29.774999999999999</v>
      </c>
      <c r="G112" s="41"/>
      <c r="H112" s="47"/>
    </row>
    <row r="113" s="2" customFormat="1" ht="16.8" customHeight="1">
      <c r="A113" s="41"/>
      <c r="B113" s="47"/>
      <c r="C113" s="309" t="s">
        <v>5693</v>
      </c>
      <c r="D113" s="309" t="s">
        <v>5694</v>
      </c>
      <c r="E113" s="20" t="s">
        <v>219</v>
      </c>
      <c r="F113" s="310">
        <v>29.774999999999999</v>
      </c>
      <c r="G113" s="41"/>
      <c r="H113" s="47"/>
    </row>
    <row r="114" s="2" customFormat="1" ht="16.8" customHeight="1">
      <c r="A114" s="41"/>
      <c r="B114" s="47"/>
      <c r="C114" s="309" t="s">
        <v>254</v>
      </c>
      <c r="D114" s="309" t="s">
        <v>255</v>
      </c>
      <c r="E114" s="20" t="s">
        <v>256</v>
      </c>
      <c r="F114" s="310">
        <v>53.594999999999999</v>
      </c>
      <c r="G114" s="41"/>
      <c r="H114" s="47"/>
    </row>
    <row r="115" s="2" customFormat="1" ht="16.8" customHeight="1">
      <c r="A115" s="41"/>
      <c r="B115" s="47"/>
      <c r="C115" s="309" t="s">
        <v>3503</v>
      </c>
      <c r="D115" s="309" t="s">
        <v>3504</v>
      </c>
      <c r="E115" s="20" t="s">
        <v>219</v>
      </c>
      <c r="F115" s="310">
        <v>29.774999999999999</v>
      </c>
      <c r="G115" s="41"/>
      <c r="H115" s="47"/>
    </row>
    <row r="116" s="2" customFormat="1" ht="16.8" customHeight="1">
      <c r="A116" s="41"/>
      <c r="B116" s="47"/>
      <c r="C116" s="305" t="s">
        <v>5567</v>
      </c>
      <c r="D116" s="306" t="s">
        <v>6010</v>
      </c>
      <c r="E116" s="307" t="s">
        <v>219</v>
      </c>
      <c r="F116" s="308">
        <v>28</v>
      </c>
      <c r="G116" s="41"/>
      <c r="H116" s="47"/>
    </row>
    <row r="117" s="2" customFormat="1" ht="16.8" customHeight="1">
      <c r="A117" s="41"/>
      <c r="B117" s="47"/>
      <c r="C117" s="309" t="s">
        <v>19</v>
      </c>
      <c r="D117" s="309" t="s">
        <v>5632</v>
      </c>
      <c r="E117" s="20" t="s">
        <v>19</v>
      </c>
      <c r="F117" s="310">
        <v>0</v>
      </c>
      <c r="G117" s="41"/>
      <c r="H117" s="47"/>
    </row>
    <row r="118" s="2" customFormat="1" ht="16.8" customHeight="1">
      <c r="A118" s="41"/>
      <c r="B118" s="47"/>
      <c r="C118" s="309" t="s">
        <v>19</v>
      </c>
      <c r="D118" s="309" t="s">
        <v>6599</v>
      </c>
      <c r="E118" s="20" t="s">
        <v>19</v>
      </c>
      <c r="F118" s="310">
        <v>0</v>
      </c>
      <c r="G118" s="41"/>
      <c r="H118" s="47"/>
    </row>
    <row r="119" s="2" customFormat="1" ht="16.8" customHeight="1">
      <c r="A119" s="41"/>
      <c r="B119" s="47"/>
      <c r="C119" s="309" t="s">
        <v>19</v>
      </c>
      <c r="D119" s="309" t="s">
        <v>6600</v>
      </c>
      <c r="E119" s="20" t="s">
        <v>19</v>
      </c>
      <c r="F119" s="310">
        <v>5</v>
      </c>
      <c r="G119" s="41"/>
      <c r="H119" s="47"/>
    </row>
    <row r="120" s="2" customFormat="1" ht="16.8" customHeight="1">
      <c r="A120" s="41"/>
      <c r="B120" s="47"/>
      <c r="C120" s="309" t="s">
        <v>19</v>
      </c>
      <c r="D120" s="309" t="s">
        <v>6601</v>
      </c>
      <c r="E120" s="20" t="s">
        <v>19</v>
      </c>
      <c r="F120" s="310">
        <v>0</v>
      </c>
      <c r="G120" s="41"/>
      <c r="H120" s="47"/>
    </row>
    <row r="121" s="2" customFormat="1" ht="16.8" customHeight="1">
      <c r="A121" s="41"/>
      <c r="B121" s="47"/>
      <c r="C121" s="309" t="s">
        <v>19</v>
      </c>
      <c r="D121" s="309" t="s">
        <v>6602</v>
      </c>
      <c r="E121" s="20" t="s">
        <v>19</v>
      </c>
      <c r="F121" s="310">
        <v>6.2999999999999998</v>
      </c>
      <c r="G121" s="41"/>
      <c r="H121" s="47"/>
    </row>
    <row r="122" s="2" customFormat="1" ht="16.8" customHeight="1">
      <c r="A122" s="41"/>
      <c r="B122" s="47"/>
      <c r="C122" s="309" t="s">
        <v>19</v>
      </c>
      <c r="D122" s="309" t="s">
        <v>6603</v>
      </c>
      <c r="E122" s="20" t="s">
        <v>19</v>
      </c>
      <c r="F122" s="310">
        <v>0</v>
      </c>
      <c r="G122" s="41"/>
      <c r="H122" s="47"/>
    </row>
    <row r="123" s="2" customFormat="1" ht="16.8" customHeight="1">
      <c r="A123" s="41"/>
      <c r="B123" s="47"/>
      <c r="C123" s="309" t="s">
        <v>19</v>
      </c>
      <c r="D123" s="309" t="s">
        <v>6604</v>
      </c>
      <c r="E123" s="20" t="s">
        <v>19</v>
      </c>
      <c r="F123" s="310">
        <v>16.699999999999999</v>
      </c>
      <c r="G123" s="41"/>
      <c r="H123" s="47"/>
    </row>
    <row r="124" s="2" customFormat="1" ht="16.8" customHeight="1">
      <c r="A124" s="41"/>
      <c r="B124" s="47"/>
      <c r="C124" s="309" t="s">
        <v>5567</v>
      </c>
      <c r="D124" s="309" t="s">
        <v>423</v>
      </c>
      <c r="E124" s="20" t="s">
        <v>19</v>
      </c>
      <c r="F124" s="310">
        <v>28</v>
      </c>
      <c r="G124" s="41"/>
      <c r="H124" s="47"/>
    </row>
    <row r="125" s="2" customFormat="1" ht="16.8" customHeight="1">
      <c r="A125" s="41"/>
      <c r="B125" s="47"/>
      <c r="C125" s="311" t="s">
        <v>6990</v>
      </c>
      <c r="D125" s="41"/>
      <c r="E125" s="41"/>
      <c r="F125" s="41"/>
      <c r="G125" s="41"/>
      <c r="H125" s="47"/>
    </row>
    <row r="126" s="2" customFormat="1" ht="16.8" customHeight="1">
      <c r="A126" s="41"/>
      <c r="B126" s="47"/>
      <c r="C126" s="309" t="s">
        <v>6018</v>
      </c>
      <c r="D126" s="309" t="s">
        <v>6019</v>
      </c>
      <c r="E126" s="20" t="s">
        <v>219</v>
      </c>
      <c r="F126" s="310">
        <v>28</v>
      </c>
      <c r="G126" s="41"/>
      <c r="H126" s="47"/>
    </row>
    <row r="127" s="2" customFormat="1" ht="16.8" customHeight="1">
      <c r="A127" s="41"/>
      <c r="B127" s="47"/>
      <c r="C127" s="309" t="s">
        <v>5617</v>
      </c>
      <c r="D127" s="309" t="s">
        <v>5618</v>
      </c>
      <c r="E127" s="20" t="s">
        <v>219</v>
      </c>
      <c r="F127" s="310">
        <v>8.3499999999999996</v>
      </c>
      <c r="G127" s="41"/>
      <c r="H127" s="47"/>
    </row>
    <row r="128" s="2" customFormat="1" ht="16.8" customHeight="1">
      <c r="A128" s="41"/>
      <c r="B128" s="47"/>
      <c r="C128" s="309" t="s">
        <v>235</v>
      </c>
      <c r="D128" s="309" t="s">
        <v>236</v>
      </c>
      <c r="E128" s="20" t="s">
        <v>219</v>
      </c>
      <c r="F128" s="310">
        <v>29.774999999999999</v>
      </c>
      <c r="G128" s="41"/>
      <c r="H128" s="47"/>
    </row>
    <row r="129" s="2" customFormat="1" ht="16.8" customHeight="1">
      <c r="A129" s="41"/>
      <c r="B129" s="47"/>
      <c r="C129" s="309" t="s">
        <v>590</v>
      </c>
      <c r="D129" s="309" t="s">
        <v>591</v>
      </c>
      <c r="E129" s="20" t="s">
        <v>219</v>
      </c>
      <c r="F129" s="310">
        <v>70.125</v>
      </c>
      <c r="G129" s="41"/>
      <c r="H129" s="47"/>
    </row>
    <row r="130" s="2" customFormat="1" ht="16.8" customHeight="1">
      <c r="A130" s="41"/>
      <c r="B130" s="47"/>
      <c r="C130" s="305" t="s">
        <v>5570</v>
      </c>
      <c r="D130" s="306" t="s">
        <v>6559</v>
      </c>
      <c r="E130" s="307" t="s">
        <v>219</v>
      </c>
      <c r="F130" s="308">
        <v>55.5</v>
      </c>
      <c r="G130" s="41"/>
      <c r="H130" s="47"/>
    </row>
    <row r="131" s="2" customFormat="1" ht="16.8" customHeight="1">
      <c r="A131" s="41"/>
      <c r="B131" s="47"/>
      <c r="C131" s="309" t="s">
        <v>19</v>
      </c>
      <c r="D131" s="309" t="s">
        <v>5632</v>
      </c>
      <c r="E131" s="20" t="s">
        <v>19</v>
      </c>
      <c r="F131" s="310">
        <v>0</v>
      </c>
      <c r="G131" s="41"/>
      <c r="H131" s="47"/>
    </row>
    <row r="132" s="2" customFormat="1" ht="16.8" customHeight="1">
      <c r="A132" s="41"/>
      <c r="B132" s="47"/>
      <c r="C132" s="309" t="s">
        <v>19</v>
      </c>
      <c r="D132" s="309" t="s">
        <v>6603</v>
      </c>
      <c r="E132" s="20" t="s">
        <v>19</v>
      </c>
      <c r="F132" s="310">
        <v>0</v>
      </c>
      <c r="G132" s="41"/>
      <c r="H132" s="47"/>
    </row>
    <row r="133" s="2" customFormat="1" ht="16.8" customHeight="1">
      <c r="A133" s="41"/>
      <c r="B133" s="47"/>
      <c r="C133" s="309" t="s">
        <v>19</v>
      </c>
      <c r="D133" s="309" t="s">
        <v>6611</v>
      </c>
      <c r="E133" s="20" t="s">
        <v>19</v>
      </c>
      <c r="F133" s="310">
        <v>55.5</v>
      </c>
      <c r="G133" s="41"/>
      <c r="H133" s="47"/>
    </row>
    <row r="134" s="2" customFormat="1" ht="16.8" customHeight="1">
      <c r="A134" s="41"/>
      <c r="B134" s="47"/>
      <c r="C134" s="309" t="s">
        <v>5570</v>
      </c>
      <c r="D134" s="309" t="s">
        <v>423</v>
      </c>
      <c r="E134" s="20" t="s">
        <v>19</v>
      </c>
      <c r="F134" s="310">
        <v>55.5</v>
      </c>
      <c r="G134" s="41"/>
      <c r="H134" s="47"/>
    </row>
    <row r="135" s="2" customFormat="1" ht="16.8" customHeight="1">
      <c r="A135" s="41"/>
      <c r="B135" s="47"/>
      <c r="C135" s="311" t="s">
        <v>6990</v>
      </c>
      <c r="D135" s="41"/>
      <c r="E135" s="41"/>
      <c r="F135" s="41"/>
      <c r="G135" s="41"/>
      <c r="H135" s="47"/>
    </row>
    <row r="136" s="2" customFormat="1" ht="16.8" customHeight="1">
      <c r="A136" s="41"/>
      <c r="B136" s="47"/>
      <c r="C136" s="309" t="s">
        <v>6606</v>
      </c>
      <c r="D136" s="309" t="s">
        <v>6607</v>
      </c>
      <c r="E136" s="20" t="s">
        <v>219</v>
      </c>
      <c r="F136" s="310">
        <v>55.5</v>
      </c>
      <c r="G136" s="41"/>
      <c r="H136" s="47"/>
    </row>
    <row r="137" s="2" customFormat="1" ht="16.8" customHeight="1">
      <c r="A137" s="41"/>
      <c r="B137" s="47"/>
      <c r="C137" s="309" t="s">
        <v>5617</v>
      </c>
      <c r="D137" s="309" t="s">
        <v>5618</v>
      </c>
      <c r="E137" s="20" t="s">
        <v>219</v>
      </c>
      <c r="F137" s="310">
        <v>8.3499999999999996</v>
      </c>
      <c r="G137" s="41"/>
      <c r="H137" s="47"/>
    </row>
    <row r="138" s="2" customFormat="1" ht="16.8" customHeight="1">
      <c r="A138" s="41"/>
      <c r="B138" s="47"/>
      <c r="C138" s="309" t="s">
        <v>235</v>
      </c>
      <c r="D138" s="309" t="s">
        <v>236</v>
      </c>
      <c r="E138" s="20" t="s">
        <v>219</v>
      </c>
      <c r="F138" s="310">
        <v>29.774999999999999</v>
      </c>
      <c r="G138" s="41"/>
      <c r="H138" s="47"/>
    </row>
    <row r="139" s="2" customFormat="1" ht="16.8" customHeight="1">
      <c r="A139" s="41"/>
      <c r="B139" s="47"/>
      <c r="C139" s="309" t="s">
        <v>590</v>
      </c>
      <c r="D139" s="309" t="s">
        <v>591</v>
      </c>
      <c r="E139" s="20" t="s">
        <v>219</v>
      </c>
      <c r="F139" s="310">
        <v>70.125</v>
      </c>
      <c r="G139" s="41"/>
      <c r="H139" s="47"/>
    </row>
    <row r="140" s="2" customFormat="1" ht="16.8" customHeight="1">
      <c r="A140" s="41"/>
      <c r="B140" s="47"/>
      <c r="C140" s="305" t="s">
        <v>5573</v>
      </c>
      <c r="D140" s="306" t="s">
        <v>5574</v>
      </c>
      <c r="E140" s="307" t="s">
        <v>219</v>
      </c>
      <c r="F140" s="308">
        <v>16.399999999999999</v>
      </c>
      <c r="G140" s="41"/>
      <c r="H140" s="47"/>
    </row>
    <row r="141" s="2" customFormat="1" ht="16.8" customHeight="1">
      <c r="A141" s="41"/>
      <c r="B141" s="47"/>
      <c r="C141" s="309" t="s">
        <v>19</v>
      </c>
      <c r="D141" s="309" t="s">
        <v>6603</v>
      </c>
      <c r="E141" s="20" t="s">
        <v>19</v>
      </c>
      <c r="F141" s="310">
        <v>0</v>
      </c>
      <c r="G141" s="41"/>
      <c r="H141" s="47"/>
    </row>
    <row r="142" s="2" customFormat="1" ht="16.8" customHeight="1">
      <c r="A142" s="41"/>
      <c r="B142" s="47"/>
      <c r="C142" s="309" t="s">
        <v>19</v>
      </c>
      <c r="D142" s="309" t="s">
        <v>6617</v>
      </c>
      <c r="E142" s="20" t="s">
        <v>19</v>
      </c>
      <c r="F142" s="310">
        <v>16.399999999999999</v>
      </c>
      <c r="G142" s="41"/>
      <c r="H142" s="47"/>
    </row>
    <row r="143" s="2" customFormat="1" ht="16.8" customHeight="1">
      <c r="A143" s="41"/>
      <c r="B143" s="47"/>
      <c r="C143" s="309" t="s">
        <v>5573</v>
      </c>
      <c r="D143" s="309" t="s">
        <v>423</v>
      </c>
      <c r="E143" s="20" t="s">
        <v>19</v>
      </c>
      <c r="F143" s="310">
        <v>16.399999999999999</v>
      </c>
      <c r="G143" s="41"/>
      <c r="H143" s="47"/>
    </row>
    <row r="144" s="2" customFormat="1" ht="16.8" customHeight="1">
      <c r="A144" s="41"/>
      <c r="B144" s="47"/>
      <c r="C144" s="311" t="s">
        <v>6990</v>
      </c>
      <c r="D144" s="41"/>
      <c r="E144" s="41"/>
      <c r="F144" s="41"/>
      <c r="G144" s="41"/>
      <c r="H144" s="47"/>
    </row>
    <row r="145" s="2" customFormat="1" ht="16.8" customHeight="1">
      <c r="A145" s="41"/>
      <c r="B145" s="47"/>
      <c r="C145" s="309" t="s">
        <v>5651</v>
      </c>
      <c r="D145" s="309" t="s">
        <v>5652</v>
      </c>
      <c r="E145" s="20" t="s">
        <v>219</v>
      </c>
      <c r="F145" s="310">
        <v>16.399999999999999</v>
      </c>
      <c r="G145" s="41"/>
      <c r="H145" s="47"/>
    </row>
    <row r="146" s="2" customFormat="1" ht="16.8" customHeight="1">
      <c r="A146" s="41"/>
      <c r="B146" s="47"/>
      <c r="C146" s="309" t="s">
        <v>5644</v>
      </c>
      <c r="D146" s="309" t="s">
        <v>5645</v>
      </c>
      <c r="E146" s="20" t="s">
        <v>219</v>
      </c>
      <c r="F146" s="310">
        <v>1.6399999999999999</v>
      </c>
      <c r="G146" s="41"/>
      <c r="H146" s="47"/>
    </row>
    <row r="147" s="2" customFormat="1" ht="16.8" customHeight="1">
      <c r="A147" s="41"/>
      <c r="B147" s="47"/>
      <c r="C147" s="309" t="s">
        <v>235</v>
      </c>
      <c r="D147" s="309" t="s">
        <v>236</v>
      </c>
      <c r="E147" s="20" t="s">
        <v>219</v>
      </c>
      <c r="F147" s="310">
        <v>29.774999999999999</v>
      </c>
      <c r="G147" s="41"/>
      <c r="H147" s="47"/>
    </row>
    <row r="148" s="2" customFormat="1" ht="16.8" customHeight="1">
      <c r="A148" s="41"/>
      <c r="B148" s="47"/>
      <c r="C148" s="309" t="s">
        <v>590</v>
      </c>
      <c r="D148" s="309" t="s">
        <v>591</v>
      </c>
      <c r="E148" s="20" t="s">
        <v>219</v>
      </c>
      <c r="F148" s="310">
        <v>70.125</v>
      </c>
      <c r="G148" s="41"/>
      <c r="H148" s="47"/>
    </row>
    <row r="149" s="2" customFormat="1" ht="16.8" customHeight="1">
      <c r="A149" s="41"/>
      <c r="B149" s="47"/>
      <c r="C149" s="305" t="s">
        <v>5576</v>
      </c>
      <c r="D149" s="306" t="s">
        <v>5577</v>
      </c>
      <c r="E149" s="307" t="s">
        <v>219</v>
      </c>
      <c r="F149" s="308">
        <v>70.125</v>
      </c>
      <c r="G149" s="41"/>
      <c r="H149" s="47"/>
    </row>
    <row r="150" s="2" customFormat="1" ht="16.8" customHeight="1">
      <c r="A150" s="41"/>
      <c r="B150" s="47"/>
      <c r="C150" s="309" t="s">
        <v>19</v>
      </c>
      <c r="D150" s="309" t="s">
        <v>5689</v>
      </c>
      <c r="E150" s="20" t="s">
        <v>19</v>
      </c>
      <c r="F150" s="310">
        <v>99.900000000000006</v>
      </c>
      <c r="G150" s="41"/>
      <c r="H150" s="47"/>
    </row>
    <row r="151" s="2" customFormat="1" ht="16.8" customHeight="1">
      <c r="A151" s="41"/>
      <c r="B151" s="47"/>
      <c r="C151" s="309" t="s">
        <v>19</v>
      </c>
      <c r="D151" s="309" t="s">
        <v>5708</v>
      </c>
      <c r="E151" s="20" t="s">
        <v>19</v>
      </c>
      <c r="F151" s="310">
        <v>0</v>
      </c>
      <c r="G151" s="41"/>
      <c r="H151" s="47"/>
    </row>
    <row r="152" s="2" customFormat="1" ht="16.8" customHeight="1">
      <c r="A152" s="41"/>
      <c r="B152" s="47"/>
      <c r="C152" s="309" t="s">
        <v>19</v>
      </c>
      <c r="D152" s="309" t="s">
        <v>6637</v>
      </c>
      <c r="E152" s="20" t="s">
        <v>19</v>
      </c>
      <c r="F152" s="310">
        <v>-1.335</v>
      </c>
      <c r="G152" s="41"/>
      <c r="H152" s="47"/>
    </row>
    <row r="153" s="2" customFormat="1" ht="16.8" customHeight="1">
      <c r="A153" s="41"/>
      <c r="B153" s="47"/>
      <c r="C153" s="309" t="s">
        <v>19</v>
      </c>
      <c r="D153" s="309" t="s">
        <v>6638</v>
      </c>
      <c r="E153" s="20" t="s">
        <v>19</v>
      </c>
      <c r="F153" s="310">
        <v>-1.1850000000000001</v>
      </c>
      <c r="G153" s="41"/>
      <c r="H153" s="47"/>
    </row>
    <row r="154" s="2" customFormat="1" ht="16.8" customHeight="1">
      <c r="A154" s="41"/>
      <c r="B154" s="47"/>
      <c r="C154" s="309" t="s">
        <v>19</v>
      </c>
      <c r="D154" s="309" t="s">
        <v>6639</v>
      </c>
      <c r="E154" s="20" t="s">
        <v>19</v>
      </c>
      <c r="F154" s="310">
        <v>-3.2250000000000001</v>
      </c>
      <c r="G154" s="41"/>
      <c r="H154" s="47"/>
    </row>
    <row r="155" s="2" customFormat="1" ht="16.8" customHeight="1">
      <c r="A155" s="41"/>
      <c r="B155" s="47"/>
      <c r="C155" s="309" t="s">
        <v>19</v>
      </c>
      <c r="D155" s="309" t="s">
        <v>5711</v>
      </c>
      <c r="E155" s="20" t="s">
        <v>19</v>
      </c>
      <c r="F155" s="310">
        <v>0</v>
      </c>
      <c r="G155" s="41"/>
      <c r="H155" s="47"/>
    </row>
    <row r="156" s="2" customFormat="1" ht="16.8" customHeight="1">
      <c r="A156" s="41"/>
      <c r="B156" s="47"/>
      <c r="C156" s="309" t="s">
        <v>19</v>
      </c>
      <c r="D156" s="309" t="s">
        <v>6640</v>
      </c>
      <c r="E156" s="20" t="s">
        <v>19</v>
      </c>
      <c r="F156" s="310">
        <v>-3.1000000000000001</v>
      </c>
      <c r="G156" s="41"/>
      <c r="H156" s="47"/>
    </row>
    <row r="157" s="2" customFormat="1" ht="16.8" customHeight="1">
      <c r="A157" s="41"/>
      <c r="B157" s="47"/>
      <c r="C157" s="309" t="s">
        <v>19</v>
      </c>
      <c r="D157" s="309" t="s">
        <v>6641</v>
      </c>
      <c r="E157" s="20" t="s">
        <v>19</v>
      </c>
      <c r="F157" s="310">
        <v>-3.7999999999999998</v>
      </c>
      <c r="G157" s="41"/>
      <c r="H157" s="47"/>
    </row>
    <row r="158" s="2" customFormat="1" ht="16.8" customHeight="1">
      <c r="A158" s="41"/>
      <c r="B158" s="47"/>
      <c r="C158" s="309" t="s">
        <v>19</v>
      </c>
      <c r="D158" s="309" t="s">
        <v>6642</v>
      </c>
      <c r="E158" s="20" t="s">
        <v>19</v>
      </c>
      <c r="F158" s="310">
        <v>-11.800000000000001</v>
      </c>
      <c r="G158" s="41"/>
      <c r="H158" s="47"/>
    </row>
    <row r="159" s="2" customFormat="1" ht="16.8" customHeight="1">
      <c r="A159" s="41"/>
      <c r="B159" s="47"/>
      <c r="C159" s="309" t="s">
        <v>19</v>
      </c>
      <c r="D159" s="309" t="s">
        <v>5714</v>
      </c>
      <c r="E159" s="20" t="s">
        <v>19</v>
      </c>
      <c r="F159" s="310">
        <v>0</v>
      </c>
      <c r="G159" s="41"/>
      <c r="H159" s="47"/>
    </row>
    <row r="160" s="2" customFormat="1" ht="16.8" customHeight="1">
      <c r="A160" s="41"/>
      <c r="B160" s="47"/>
      <c r="C160" s="309" t="s">
        <v>19</v>
      </c>
      <c r="D160" s="309" t="s">
        <v>6603</v>
      </c>
      <c r="E160" s="20" t="s">
        <v>19</v>
      </c>
      <c r="F160" s="310">
        <v>0</v>
      </c>
      <c r="G160" s="41"/>
      <c r="H160" s="47"/>
    </row>
    <row r="161" s="2" customFormat="1" ht="16.8" customHeight="1">
      <c r="A161" s="41"/>
      <c r="B161" s="47"/>
      <c r="C161" s="309" t="s">
        <v>19</v>
      </c>
      <c r="D161" s="309" t="s">
        <v>6643</v>
      </c>
      <c r="E161" s="20" t="s">
        <v>19</v>
      </c>
      <c r="F161" s="310">
        <v>0</v>
      </c>
      <c r="G161" s="41"/>
      <c r="H161" s="47"/>
    </row>
    <row r="162" s="2" customFormat="1" ht="16.8" customHeight="1">
      <c r="A162" s="41"/>
      <c r="B162" s="47"/>
      <c r="C162" s="309" t="s">
        <v>19</v>
      </c>
      <c r="D162" s="309" t="s">
        <v>6644</v>
      </c>
      <c r="E162" s="20" t="s">
        <v>19</v>
      </c>
      <c r="F162" s="310">
        <v>-5.3300000000000001</v>
      </c>
      <c r="G162" s="41"/>
      <c r="H162" s="47"/>
    </row>
    <row r="163" s="2" customFormat="1" ht="16.8" customHeight="1">
      <c r="A163" s="41"/>
      <c r="B163" s="47"/>
      <c r="C163" s="309" t="s">
        <v>5576</v>
      </c>
      <c r="D163" s="309" t="s">
        <v>186</v>
      </c>
      <c r="E163" s="20" t="s">
        <v>19</v>
      </c>
      <c r="F163" s="310">
        <v>70.125</v>
      </c>
      <c r="G163" s="41"/>
      <c r="H163" s="47"/>
    </row>
    <row r="164" s="2" customFormat="1" ht="16.8" customHeight="1">
      <c r="A164" s="41"/>
      <c r="B164" s="47"/>
      <c r="C164" s="311" t="s">
        <v>6990</v>
      </c>
      <c r="D164" s="41"/>
      <c r="E164" s="41"/>
      <c r="F164" s="41"/>
      <c r="G164" s="41"/>
      <c r="H164" s="47"/>
    </row>
    <row r="165" s="2" customFormat="1" ht="16.8" customHeight="1">
      <c r="A165" s="41"/>
      <c r="B165" s="47"/>
      <c r="C165" s="309" t="s">
        <v>590</v>
      </c>
      <c r="D165" s="309" t="s">
        <v>591</v>
      </c>
      <c r="E165" s="20" t="s">
        <v>219</v>
      </c>
      <c r="F165" s="310">
        <v>70.125</v>
      </c>
      <c r="G165" s="41"/>
      <c r="H165" s="47"/>
    </row>
    <row r="166" s="2" customFormat="1" ht="16.8" customHeight="1">
      <c r="A166" s="41"/>
      <c r="B166" s="47"/>
      <c r="C166" s="309" t="s">
        <v>235</v>
      </c>
      <c r="D166" s="309" t="s">
        <v>236</v>
      </c>
      <c r="E166" s="20" t="s">
        <v>219</v>
      </c>
      <c r="F166" s="310">
        <v>29.774999999999999</v>
      </c>
      <c r="G166" s="41"/>
      <c r="H166" s="47"/>
    </row>
    <row r="167" s="2" customFormat="1" ht="7.44" customHeight="1">
      <c r="A167" s="41"/>
      <c r="B167" s="169"/>
      <c r="C167" s="170"/>
      <c r="D167" s="170"/>
      <c r="E167" s="170"/>
      <c r="F167" s="170"/>
      <c r="G167" s="170"/>
      <c r="H167" s="47"/>
    </row>
    <row r="168" s="2" customFormat="1">
      <c r="A168" s="41"/>
      <c r="B168" s="41"/>
      <c r="C168" s="41"/>
      <c r="D168" s="41"/>
      <c r="E168" s="41"/>
      <c r="F168" s="41"/>
      <c r="G168" s="41"/>
      <c r="H168" s="41"/>
    </row>
  </sheetData>
  <sheetProtection sheet="1" formatColumns="0" formatRows="0" objects="1" scenarios="1" spinCount="100000" saltValue="5aExhZUYrYn4cQQE1kEv/4PfigjT+E4RM+Xh4VP7XcxBRX/nWMDuLu0TZBPWY+p/v5Rj1ner2akSv3AVzE5dpw==" hashValue="cdzMyiYlozJ+DbTPRU5r66XnMb8HKMXTIkG/3wxqVkfdkoFALxgeyHHgXjhlR4jIymQYZqjDUsoWp2kjdP6qSA==" algorithmName="SHA-512" password="CBFB"/>
  <mergeCells count="2">
    <mergeCell ref="D5:F5"/>
    <mergeCell ref="D6:F6"/>
  </mergeCells>
  <pageSetup paperSize="9" orientation="landscape" blackAndWhite="1" fitToHeight="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2" customWidth="1"/>
    <col min="2" max="2" width="1.667969" style="312" customWidth="1"/>
    <col min="3" max="4" width="5" style="312" customWidth="1"/>
    <col min="5" max="5" width="11.66016" style="312" customWidth="1"/>
    <col min="6" max="6" width="9.160156" style="312" customWidth="1"/>
    <col min="7" max="7" width="5" style="312" customWidth="1"/>
    <col min="8" max="8" width="77.83203" style="312" customWidth="1"/>
    <col min="9" max="10" width="20" style="312" customWidth="1"/>
    <col min="11" max="11" width="1.667969" style="312" customWidth="1"/>
  </cols>
  <sheetData>
    <row r="1" s="1" customFormat="1" ht="37.5" customHeight="1"/>
    <row r="2" s="1" customFormat="1" ht="7.5" customHeight="1">
      <c r="B2" s="313"/>
      <c r="C2" s="314"/>
      <c r="D2" s="314"/>
      <c r="E2" s="314"/>
      <c r="F2" s="314"/>
      <c r="G2" s="314"/>
      <c r="H2" s="314"/>
      <c r="I2" s="314"/>
      <c r="J2" s="314"/>
      <c r="K2" s="315"/>
    </row>
    <row r="3" s="17" customFormat="1" ht="45" customHeight="1">
      <c r="B3" s="316"/>
      <c r="C3" s="317" t="s">
        <v>6993</v>
      </c>
      <c r="D3" s="317"/>
      <c r="E3" s="317"/>
      <c r="F3" s="317"/>
      <c r="G3" s="317"/>
      <c r="H3" s="317"/>
      <c r="I3" s="317"/>
      <c r="J3" s="317"/>
      <c r="K3" s="318"/>
    </row>
    <row r="4" s="1" customFormat="1" ht="25.5" customHeight="1">
      <c r="B4" s="319"/>
      <c r="C4" s="320" t="s">
        <v>6994</v>
      </c>
      <c r="D4" s="320"/>
      <c r="E4" s="320"/>
      <c r="F4" s="320"/>
      <c r="G4" s="320"/>
      <c r="H4" s="320"/>
      <c r="I4" s="320"/>
      <c r="J4" s="320"/>
      <c r="K4" s="321"/>
    </row>
    <row r="5" s="1" customFormat="1" ht="5.25" customHeight="1">
      <c r="B5" s="319"/>
      <c r="C5" s="322"/>
      <c r="D5" s="322"/>
      <c r="E5" s="322"/>
      <c r="F5" s="322"/>
      <c r="G5" s="322"/>
      <c r="H5" s="322"/>
      <c r="I5" s="322"/>
      <c r="J5" s="322"/>
      <c r="K5" s="321"/>
    </row>
    <row r="6" s="1" customFormat="1" ht="15" customHeight="1">
      <c r="B6" s="319"/>
      <c r="C6" s="323" t="s">
        <v>6995</v>
      </c>
      <c r="D6" s="323"/>
      <c r="E6" s="323"/>
      <c r="F6" s="323"/>
      <c r="G6" s="323"/>
      <c r="H6" s="323"/>
      <c r="I6" s="323"/>
      <c r="J6" s="323"/>
      <c r="K6" s="321"/>
    </row>
    <row r="7" s="1" customFormat="1" ht="15" customHeight="1">
      <c r="B7" s="324"/>
      <c r="C7" s="323" t="s">
        <v>6996</v>
      </c>
      <c r="D7" s="323"/>
      <c r="E7" s="323"/>
      <c r="F7" s="323"/>
      <c r="G7" s="323"/>
      <c r="H7" s="323"/>
      <c r="I7" s="323"/>
      <c r="J7" s="323"/>
      <c r="K7" s="321"/>
    </row>
    <row r="8" s="1" customFormat="1" ht="12.75" customHeight="1">
      <c r="B8" s="324"/>
      <c r="C8" s="323"/>
      <c r="D8" s="323"/>
      <c r="E8" s="323"/>
      <c r="F8" s="323"/>
      <c r="G8" s="323"/>
      <c r="H8" s="323"/>
      <c r="I8" s="323"/>
      <c r="J8" s="323"/>
      <c r="K8" s="321"/>
    </row>
    <row r="9" s="1" customFormat="1" ht="15" customHeight="1">
      <c r="B9" s="324"/>
      <c r="C9" s="323" t="s">
        <v>6997</v>
      </c>
      <c r="D9" s="323"/>
      <c r="E9" s="323"/>
      <c r="F9" s="323"/>
      <c r="G9" s="323"/>
      <c r="H9" s="323"/>
      <c r="I9" s="323"/>
      <c r="J9" s="323"/>
      <c r="K9" s="321"/>
    </row>
    <row r="10" s="1" customFormat="1" ht="15" customHeight="1">
      <c r="B10" s="324"/>
      <c r="C10" s="323"/>
      <c r="D10" s="323" t="s">
        <v>6998</v>
      </c>
      <c r="E10" s="323"/>
      <c r="F10" s="323"/>
      <c r="G10" s="323"/>
      <c r="H10" s="323"/>
      <c r="I10" s="323"/>
      <c r="J10" s="323"/>
      <c r="K10" s="321"/>
    </row>
    <row r="11" s="1" customFormat="1" ht="15" customHeight="1">
      <c r="B11" s="324"/>
      <c r="C11" s="325"/>
      <c r="D11" s="323" t="s">
        <v>6999</v>
      </c>
      <c r="E11" s="323"/>
      <c r="F11" s="323"/>
      <c r="G11" s="323"/>
      <c r="H11" s="323"/>
      <c r="I11" s="323"/>
      <c r="J11" s="323"/>
      <c r="K11" s="321"/>
    </row>
    <row r="12" s="1" customFormat="1" ht="15" customHeight="1">
      <c r="B12" s="324"/>
      <c r="C12" s="325"/>
      <c r="D12" s="323"/>
      <c r="E12" s="323"/>
      <c r="F12" s="323"/>
      <c r="G12" s="323"/>
      <c r="H12" s="323"/>
      <c r="I12" s="323"/>
      <c r="J12" s="323"/>
      <c r="K12" s="321"/>
    </row>
    <row r="13" s="1" customFormat="1" ht="15" customHeight="1">
      <c r="B13" s="324"/>
      <c r="C13" s="325"/>
      <c r="D13" s="326" t="s">
        <v>7000</v>
      </c>
      <c r="E13" s="323"/>
      <c r="F13" s="323"/>
      <c r="G13" s="323"/>
      <c r="H13" s="323"/>
      <c r="I13" s="323"/>
      <c r="J13" s="323"/>
      <c r="K13" s="321"/>
    </row>
    <row r="14" s="1" customFormat="1" ht="12.75" customHeight="1">
      <c r="B14" s="324"/>
      <c r="C14" s="325"/>
      <c r="D14" s="325"/>
      <c r="E14" s="325"/>
      <c r="F14" s="325"/>
      <c r="G14" s="325"/>
      <c r="H14" s="325"/>
      <c r="I14" s="325"/>
      <c r="J14" s="325"/>
      <c r="K14" s="321"/>
    </row>
    <row r="15" s="1" customFormat="1" ht="15" customHeight="1">
      <c r="B15" s="324"/>
      <c r="C15" s="325"/>
      <c r="D15" s="323" t="s">
        <v>7001</v>
      </c>
      <c r="E15" s="323"/>
      <c r="F15" s="323"/>
      <c r="G15" s="323"/>
      <c r="H15" s="323"/>
      <c r="I15" s="323"/>
      <c r="J15" s="323"/>
      <c r="K15" s="321"/>
    </row>
    <row r="16" s="1" customFormat="1" ht="15" customHeight="1">
      <c r="B16" s="324"/>
      <c r="C16" s="325"/>
      <c r="D16" s="323" t="s">
        <v>7002</v>
      </c>
      <c r="E16" s="323"/>
      <c r="F16" s="323"/>
      <c r="G16" s="323"/>
      <c r="H16" s="323"/>
      <c r="I16" s="323"/>
      <c r="J16" s="323"/>
      <c r="K16" s="321"/>
    </row>
    <row r="17" s="1" customFormat="1" ht="15" customHeight="1">
      <c r="B17" s="324"/>
      <c r="C17" s="325"/>
      <c r="D17" s="323" t="s">
        <v>7003</v>
      </c>
      <c r="E17" s="323"/>
      <c r="F17" s="323"/>
      <c r="G17" s="323"/>
      <c r="H17" s="323"/>
      <c r="I17" s="323"/>
      <c r="J17" s="323"/>
      <c r="K17" s="321"/>
    </row>
    <row r="18" s="1" customFormat="1" ht="15" customHeight="1">
      <c r="B18" s="324"/>
      <c r="C18" s="325"/>
      <c r="D18" s="325"/>
      <c r="E18" s="327" t="s">
        <v>81</v>
      </c>
      <c r="F18" s="323" t="s">
        <v>7004</v>
      </c>
      <c r="G18" s="323"/>
      <c r="H18" s="323"/>
      <c r="I18" s="323"/>
      <c r="J18" s="323"/>
      <c r="K18" s="321"/>
    </row>
    <row r="19" s="1" customFormat="1" ht="15" customHeight="1">
      <c r="B19" s="324"/>
      <c r="C19" s="325"/>
      <c r="D19" s="325"/>
      <c r="E19" s="327" t="s">
        <v>7005</v>
      </c>
      <c r="F19" s="323" t="s">
        <v>7006</v>
      </c>
      <c r="G19" s="323"/>
      <c r="H19" s="323"/>
      <c r="I19" s="323"/>
      <c r="J19" s="323"/>
      <c r="K19" s="321"/>
    </row>
    <row r="20" s="1" customFormat="1" ht="15" customHeight="1">
      <c r="B20" s="324"/>
      <c r="C20" s="325"/>
      <c r="D20" s="325"/>
      <c r="E20" s="327" t="s">
        <v>7007</v>
      </c>
      <c r="F20" s="323" t="s">
        <v>7008</v>
      </c>
      <c r="G20" s="323"/>
      <c r="H20" s="323"/>
      <c r="I20" s="323"/>
      <c r="J20" s="323"/>
      <c r="K20" s="321"/>
    </row>
    <row r="21" s="1" customFormat="1" ht="15" customHeight="1">
      <c r="B21" s="324"/>
      <c r="C21" s="325"/>
      <c r="D21" s="325"/>
      <c r="E21" s="327" t="s">
        <v>136</v>
      </c>
      <c r="F21" s="323" t="s">
        <v>137</v>
      </c>
      <c r="G21" s="323"/>
      <c r="H21" s="323"/>
      <c r="I21" s="323"/>
      <c r="J21" s="323"/>
      <c r="K21" s="321"/>
    </row>
    <row r="22" s="1" customFormat="1" ht="15" customHeight="1">
      <c r="B22" s="324"/>
      <c r="C22" s="325"/>
      <c r="D22" s="325"/>
      <c r="E22" s="327" t="s">
        <v>7009</v>
      </c>
      <c r="F22" s="323" t="s">
        <v>5295</v>
      </c>
      <c r="G22" s="323"/>
      <c r="H22" s="323"/>
      <c r="I22" s="323"/>
      <c r="J22" s="323"/>
      <c r="K22" s="321"/>
    </row>
    <row r="23" s="1" customFormat="1" ht="15" customHeight="1">
      <c r="B23" s="324"/>
      <c r="C23" s="325"/>
      <c r="D23" s="325"/>
      <c r="E23" s="327" t="s">
        <v>88</v>
      </c>
      <c r="F23" s="323" t="s">
        <v>7010</v>
      </c>
      <c r="G23" s="323"/>
      <c r="H23" s="323"/>
      <c r="I23" s="323"/>
      <c r="J23" s="323"/>
      <c r="K23" s="321"/>
    </row>
    <row r="24" s="1" customFormat="1" ht="12.75" customHeight="1">
      <c r="B24" s="324"/>
      <c r="C24" s="325"/>
      <c r="D24" s="325"/>
      <c r="E24" s="325"/>
      <c r="F24" s="325"/>
      <c r="G24" s="325"/>
      <c r="H24" s="325"/>
      <c r="I24" s="325"/>
      <c r="J24" s="325"/>
      <c r="K24" s="321"/>
    </row>
    <row r="25" s="1" customFormat="1" ht="15" customHeight="1">
      <c r="B25" s="324"/>
      <c r="C25" s="323" t="s">
        <v>7011</v>
      </c>
      <c r="D25" s="323"/>
      <c r="E25" s="323"/>
      <c r="F25" s="323"/>
      <c r="G25" s="323"/>
      <c r="H25" s="323"/>
      <c r="I25" s="323"/>
      <c r="J25" s="323"/>
      <c r="K25" s="321"/>
    </row>
    <row r="26" s="1" customFormat="1" ht="15" customHeight="1">
      <c r="B26" s="324"/>
      <c r="C26" s="323" t="s">
        <v>7012</v>
      </c>
      <c r="D26" s="323"/>
      <c r="E26" s="323"/>
      <c r="F26" s="323"/>
      <c r="G26" s="323"/>
      <c r="H26" s="323"/>
      <c r="I26" s="323"/>
      <c r="J26" s="323"/>
      <c r="K26" s="321"/>
    </row>
    <row r="27" s="1" customFormat="1" ht="15" customHeight="1">
      <c r="B27" s="324"/>
      <c r="C27" s="323"/>
      <c r="D27" s="323" t="s">
        <v>7013</v>
      </c>
      <c r="E27" s="323"/>
      <c r="F27" s="323"/>
      <c r="G27" s="323"/>
      <c r="H27" s="323"/>
      <c r="I27" s="323"/>
      <c r="J27" s="323"/>
      <c r="K27" s="321"/>
    </row>
    <row r="28" s="1" customFormat="1" ht="15" customHeight="1">
      <c r="B28" s="324"/>
      <c r="C28" s="325"/>
      <c r="D28" s="323" t="s">
        <v>7014</v>
      </c>
      <c r="E28" s="323"/>
      <c r="F28" s="323"/>
      <c r="G28" s="323"/>
      <c r="H28" s="323"/>
      <c r="I28" s="323"/>
      <c r="J28" s="323"/>
      <c r="K28" s="321"/>
    </row>
    <row r="29" s="1" customFormat="1" ht="12.75" customHeight="1">
      <c r="B29" s="324"/>
      <c r="C29" s="325"/>
      <c r="D29" s="325"/>
      <c r="E29" s="325"/>
      <c r="F29" s="325"/>
      <c r="G29" s="325"/>
      <c r="H29" s="325"/>
      <c r="I29" s="325"/>
      <c r="J29" s="325"/>
      <c r="K29" s="321"/>
    </row>
    <row r="30" s="1" customFormat="1" ht="15" customHeight="1">
      <c r="B30" s="324"/>
      <c r="C30" s="325"/>
      <c r="D30" s="323" t="s">
        <v>7015</v>
      </c>
      <c r="E30" s="323"/>
      <c r="F30" s="323"/>
      <c r="G30" s="323"/>
      <c r="H30" s="323"/>
      <c r="I30" s="323"/>
      <c r="J30" s="323"/>
      <c r="K30" s="321"/>
    </row>
    <row r="31" s="1" customFormat="1" ht="15" customHeight="1">
      <c r="B31" s="324"/>
      <c r="C31" s="325"/>
      <c r="D31" s="323" t="s">
        <v>7016</v>
      </c>
      <c r="E31" s="323"/>
      <c r="F31" s="323"/>
      <c r="G31" s="323"/>
      <c r="H31" s="323"/>
      <c r="I31" s="323"/>
      <c r="J31" s="323"/>
      <c r="K31" s="321"/>
    </row>
    <row r="32" s="1" customFormat="1" ht="12.75" customHeight="1">
      <c r="B32" s="324"/>
      <c r="C32" s="325"/>
      <c r="D32" s="325"/>
      <c r="E32" s="325"/>
      <c r="F32" s="325"/>
      <c r="G32" s="325"/>
      <c r="H32" s="325"/>
      <c r="I32" s="325"/>
      <c r="J32" s="325"/>
      <c r="K32" s="321"/>
    </row>
    <row r="33" s="1" customFormat="1" ht="15" customHeight="1">
      <c r="B33" s="324"/>
      <c r="C33" s="325"/>
      <c r="D33" s="323" t="s">
        <v>7017</v>
      </c>
      <c r="E33" s="323"/>
      <c r="F33" s="323"/>
      <c r="G33" s="323"/>
      <c r="H33" s="323"/>
      <c r="I33" s="323"/>
      <c r="J33" s="323"/>
      <c r="K33" s="321"/>
    </row>
    <row r="34" s="1" customFormat="1" ht="15" customHeight="1">
      <c r="B34" s="324"/>
      <c r="C34" s="325"/>
      <c r="D34" s="323" t="s">
        <v>7018</v>
      </c>
      <c r="E34" s="323"/>
      <c r="F34" s="323"/>
      <c r="G34" s="323"/>
      <c r="H34" s="323"/>
      <c r="I34" s="323"/>
      <c r="J34" s="323"/>
      <c r="K34" s="321"/>
    </row>
    <row r="35" s="1" customFormat="1" ht="15" customHeight="1">
      <c r="B35" s="324"/>
      <c r="C35" s="325"/>
      <c r="D35" s="323" t="s">
        <v>7019</v>
      </c>
      <c r="E35" s="323"/>
      <c r="F35" s="323"/>
      <c r="G35" s="323"/>
      <c r="H35" s="323"/>
      <c r="I35" s="323"/>
      <c r="J35" s="323"/>
      <c r="K35" s="321"/>
    </row>
    <row r="36" s="1" customFormat="1" ht="15" customHeight="1">
      <c r="B36" s="324"/>
      <c r="C36" s="325"/>
      <c r="D36" s="323"/>
      <c r="E36" s="326" t="s">
        <v>156</v>
      </c>
      <c r="F36" s="323"/>
      <c r="G36" s="323" t="s">
        <v>7020</v>
      </c>
      <c r="H36" s="323"/>
      <c r="I36" s="323"/>
      <c r="J36" s="323"/>
      <c r="K36" s="321"/>
    </row>
    <row r="37" s="1" customFormat="1" ht="30.75" customHeight="1">
      <c r="B37" s="324"/>
      <c r="C37" s="325"/>
      <c r="D37" s="323"/>
      <c r="E37" s="326" t="s">
        <v>7021</v>
      </c>
      <c r="F37" s="323"/>
      <c r="G37" s="323" t="s">
        <v>7022</v>
      </c>
      <c r="H37" s="323"/>
      <c r="I37" s="323"/>
      <c r="J37" s="323"/>
      <c r="K37" s="321"/>
    </row>
    <row r="38" s="1" customFormat="1" ht="15" customHeight="1">
      <c r="B38" s="324"/>
      <c r="C38" s="325"/>
      <c r="D38" s="323"/>
      <c r="E38" s="326" t="s">
        <v>56</v>
      </c>
      <c r="F38" s="323"/>
      <c r="G38" s="323" t="s">
        <v>7023</v>
      </c>
      <c r="H38" s="323"/>
      <c r="I38" s="323"/>
      <c r="J38" s="323"/>
      <c r="K38" s="321"/>
    </row>
    <row r="39" s="1" customFormat="1" ht="15" customHeight="1">
      <c r="B39" s="324"/>
      <c r="C39" s="325"/>
      <c r="D39" s="323"/>
      <c r="E39" s="326" t="s">
        <v>57</v>
      </c>
      <c r="F39" s="323"/>
      <c r="G39" s="323" t="s">
        <v>7024</v>
      </c>
      <c r="H39" s="323"/>
      <c r="I39" s="323"/>
      <c r="J39" s="323"/>
      <c r="K39" s="321"/>
    </row>
    <row r="40" s="1" customFormat="1" ht="15" customHeight="1">
      <c r="B40" s="324"/>
      <c r="C40" s="325"/>
      <c r="D40" s="323"/>
      <c r="E40" s="326" t="s">
        <v>157</v>
      </c>
      <c r="F40" s="323"/>
      <c r="G40" s="323" t="s">
        <v>7025</v>
      </c>
      <c r="H40" s="323"/>
      <c r="I40" s="323"/>
      <c r="J40" s="323"/>
      <c r="K40" s="321"/>
    </row>
    <row r="41" s="1" customFormat="1" ht="15" customHeight="1">
      <c r="B41" s="324"/>
      <c r="C41" s="325"/>
      <c r="D41" s="323"/>
      <c r="E41" s="326" t="s">
        <v>158</v>
      </c>
      <c r="F41" s="323"/>
      <c r="G41" s="323" t="s">
        <v>7026</v>
      </c>
      <c r="H41" s="323"/>
      <c r="I41" s="323"/>
      <c r="J41" s="323"/>
      <c r="K41" s="321"/>
    </row>
    <row r="42" s="1" customFormat="1" ht="15" customHeight="1">
      <c r="B42" s="324"/>
      <c r="C42" s="325"/>
      <c r="D42" s="323"/>
      <c r="E42" s="326" t="s">
        <v>7027</v>
      </c>
      <c r="F42" s="323"/>
      <c r="G42" s="323" t="s">
        <v>7028</v>
      </c>
      <c r="H42" s="323"/>
      <c r="I42" s="323"/>
      <c r="J42" s="323"/>
      <c r="K42" s="321"/>
    </row>
    <row r="43" s="1" customFormat="1" ht="15" customHeight="1">
      <c r="B43" s="324"/>
      <c r="C43" s="325"/>
      <c r="D43" s="323"/>
      <c r="E43" s="326"/>
      <c r="F43" s="323"/>
      <c r="G43" s="323" t="s">
        <v>7029</v>
      </c>
      <c r="H43" s="323"/>
      <c r="I43" s="323"/>
      <c r="J43" s="323"/>
      <c r="K43" s="321"/>
    </row>
    <row r="44" s="1" customFormat="1" ht="15" customHeight="1">
      <c r="B44" s="324"/>
      <c r="C44" s="325"/>
      <c r="D44" s="323"/>
      <c r="E44" s="326" t="s">
        <v>7030</v>
      </c>
      <c r="F44" s="323"/>
      <c r="G44" s="323" t="s">
        <v>7031</v>
      </c>
      <c r="H44" s="323"/>
      <c r="I44" s="323"/>
      <c r="J44" s="323"/>
      <c r="K44" s="321"/>
    </row>
    <row r="45" s="1" customFormat="1" ht="15" customHeight="1">
      <c r="B45" s="324"/>
      <c r="C45" s="325"/>
      <c r="D45" s="323"/>
      <c r="E45" s="326" t="s">
        <v>160</v>
      </c>
      <c r="F45" s="323"/>
      <c r="G45" s="323" t="s">
        <v>7032</v>
      </c>
      <c r="H45" s="323"/>
      <c r="I45" s="323"/>
      <c r="J45" s="323"/>
      <c r="K45" s="321"/>
    </row>
    <row r="46" s="1" customFormat="1" ht="12.75" customHeight="1">
      <c r="B46" s="324"/>
      <c r="C46" s="325"/>
      <c r="D46" s="323"/>
      <c r="E46" s="323"/>
      <c r="F46" s="323"/>
      <c r="G46" s="323"/>
      <c r="H46" s="323"/>
      <c r="I46" s="323"/>
      <c r="J46" s="323"/>
      <c r="K46" s="321"/>
    </row>
    <row r="47" s="1" customFormat="1" ht="15" customHeight="1">
      <c r="B47" s="324"/>
      <c r="C47" s="325"/>
      <c r="D47" s="323" t="s">
        <v>7033</v>
      </c>
      <c r="E47" s="323"/>
      <c r="F47" s="323"/>
      <c r="G47" s="323"/>
      <c r="H47" s="323"/>
      <c r="I47" s="323"/>
      <c r="J47" s="323"/>
      <c r="K47" s="321"/>
    </row>
    <row r="48" s="1" customFormat="1" ht="15" customHeight="1">
      <c r="B48" s="324"/>
      <c r="C48" s="325"/>
      <c r="D48" s="325"/>
      <c r="E48" s="323" t="s">
        <v>7034</v>
      </c>
      <c r="F48" s="323"/>
      <c r="G48" s="323"/>
      <c r="H48" s="323"/>
      <c r="I48" s="323"/>
      <c r="J48" s="323"/>
      <c r="K48" s="321"/>
    </row>
    <row r="49" s="1" customFormat="1" ht="15" customHeight="1">
      <c r="B49" s="324"/>
      <c r="C49" s="325"/>
      <c r="D49" s="325"/>
      <c r="E49" s="323" t="s">
        <v>7035</v>
      </c>
      <c r="F49" s="323"/>
      <c r="G49" s="323"/>
      <c r="H49" s="323"/>
      <c r="I49" s="323"/>
      <c r="J49" s="323"/>
      <c r="K49" s="321"/>
    </row>
    <row r="50" s="1" customFormat="1" ht="15" customHeight="1">
      <c r="B50" s="324"/>
      <c r="C50" s="325"/>
      <c r="D50" s="325"/>
      <c r="E50" s="323" t="s">
        <v>7036</v>
      </c>
      <c r="F50" s="323"/>
      <c r="G50" s="323"/>
      <c r="H50" s="323"/>
      <c r="I50" s="323"/>
      <c r="J50" s="323"/>
      <c r="K50" s="321"/>
    </row>
    <row r="51" s="1" customFormat="1" ht="15" customHeight="1">
      <c r="B51" s="324"/>
      <c r="C51" s="325"/>
      <c r="D51" s="323" t="s">
        <v>7037</v>
      </c>
      <c r="E51" s="323"/>
      <c r="F51" s="323"/>
      <c r="G51" s="323"/>
      <c r="H51" s="323"/>
      <c r="I51" s="323"/>
      <c r="J51" s="323"/>
      <c r="K51" s="321"/>
    </row>
    <row r="52" s="1" customFormat="1" ht="25.5" customHeight="1">
      <c r="B52" s="319"/>
      <c r="C52" s="320" t="s">
        <v>7038</v>
      </c>
      <c r="D52" s="320"/>
      <c r="E52" s="320"/>
      <c r="F52" s="320"/>
      <c r="G52" s="320"/>
      <c r="H52" s="320"/>
      <c r="I52" s="320"/>
      <c r="J52" s="320"/>
      <c r="K52" s="321"/>
    </row>
    <row r="53" s="1" customFormat="1" ht="5.25" customHeight="1">
      <c r="B53" s="319"/>
      <c r="C53" s="322"/>
      <c r="D53" s="322"/>
      <c r="E53" s="322"/>
      <c r="F53" s="322"/>
      <c r="G53" s="322"/>
      <c r="H53" s="322"/>
      <c r="I53" s="322"/>
      <c r="J53" s="322"/>
      <c r="K53" s="321"/>
    </row>
    <row r="54" s="1" customFormat="1" ht="15" customHeight="1">
      <c r="B54" s="319"/>
      <c r="C54" s="323" t="s">
        <v>7039</v>
      </c>
      <c r="D54" s="323"/>
      <c r="E54" s="323"/>
      <c r="F54" s="323"/>
      <c r="G54" s="323"/>
      <c r="H54" s="323"/>
      <c r="I54" s="323"/>
      <c r="J54" s="323"/>
      <c r="K54" s="321"/>
    </row>
    <row r="55" s="1" customFormat="1" ht="15" customHeight="1">
      <c r="B55" s="319"/>
      <c r="C55" s="323" t="s">
        <v>7040</v>
      </c>
      <c r="D55" s="323"/>
      <c r="E55" s="323"/>
      <c r="F55" s="323"/>
      <c r="G55" s="323"/>
      <c r="H55" s="323"/>
      <c r="I55" s="323"/>
      <c r="J55" s="323"/>
      <c r="K55" s="321"/>
    </row>
    <row r="56" s="1" customFormat="1" ht="12.75" customHeight="1">
      <c r="B56" s="319"/>
      <c r="C56" s="323"/>
      <c r="D56" s="323"/>
      <c r="E56" s="323"/>
      <c r="F56" s="323"/>
      <c r="G56" s="323"/>
      <c r="H56" s="323"/>
      <c r="I56" s="323"/>
      <c r="J56" s="323"/>
      <c r="K56" s="321"/>
    </row>
    <row r="57" s="1" customFormat="1" ht="15" customHeight="1">
      <c r="B57" s="319"/>
      <c r="C57" s="323" t="s">
        <v>7041</v>
      </c>
      <c r="D57" s="323"/>
      <c r="E57" s="323"/>
      <c r="F57" s="323"/>
      <c r="G57" s="323"/>
      <c r="H57" s="323"/>
      <c r="I57" s="323"/>
      <c r="J57" s="323"/>
      <c r="K57" s="321"/>
    </row>
    <row r="58" s="1" customFormat="1" ht="15" customHeight="1">
      <c r="B58" s="319"/>
      <c r="C58" s="325"/>
      <c r="D58" s="323" t="s">
        <v>7042</v>
      </c>
      <c r="E58" s="323"/>
      <c r="F58" s="323"/>
      <c r="G58" s="323"/>
      <c r="H58" s="323"/>
      <c r="I58" s="323"/>
      <c r="J58" s="323"/>
      <c r="K58" s="321"/>
    </row>
    <row r="59" s="1" customFormat="1" ht="15" customHeight="1">
      <c r="B59" s="319"/>
      <c r="C59" s="325"/>
      <c r="D59" s="323" t="s">
        <v>7043</v>
      </c>
      <c r="E59" s="323"/>
      <c r="F59" s="323"/>
      <c r="G59" s="323"/>
      <c r="H59" s="323"/>
      <c r="I59" s="323"/>
      <c r="J59" s="323"/>
      <c r="K59" s="321"/>
    </row>
    <row r="60" s="1" customFormat="1" ht="15" customHeight="1">
      <c r="B60" s="319"/>
      <c r="C60" s="325"/>
      <c r="D60" s="323" t="s">
        <v>7044</v>
      </c>
      <c r="E60" s="323"/>
      <c r="F60" s="323"/>
      <c r="G60" s="323"/>
      <c r="H60" s="323"/>
      <c r="I60" s="323"/>
      <c r="J60" s="323"/>
      <c r="K60" s="321"/>
    </row>
    <row r="61" s="1" customFormat="1" ht="15" customHeight="1">
      <c r="B61" s="319"/>
      <c r="C61" s="325"/>
      <c r="D61" s="323" t="s">
        <v>7045</v>
      </c>
      <c r="E61" s="323"/>
      <c r="F61" s="323"/>
      <c r="G61" s="323"/>
      <c r="H61" s="323"/>
      <c r="I61" s="323"/>
      <c r="J61" s="323"/>
      <c r="K61" s="321"/>
    </row>
    <row r="62" s="1" customFormat="1" ht="15" customHeight="1">
      <c r="B62" s="319"/>
      <c r="C62" s="325"/>
      <c r="D62" s="328" t="s">
        <v>7046</v>
      </c>
      <c r="E62" s="328"/>
      <c r="F62" s="328"/>
      <c r="G62" s="328"/>
      <c r="H62" s="328"/>
      <c r="I62" s="328"/>
      <c r="J62" s="328"/>
      <c r="K62" s="321"/>
    </row>
    <row r="63" s="1" customFormat="1" ht="15" customHeight="1">
      <c r="B63" s="319"/>
      <c r="C63" s="325"/>
      <c r="D63" s="323" t="s">
        <v>7047</v>
      </c>
      <c r="E63" s="323"/>
      <c r="F63" s="323"/>
      <c r="G63" s="323"/>
      <c r="H63" s="323"/>
      <c r="I63" s="323"/>
      <c r="J63" s="323"/>
      <c r="K63" s="321"/>
    </row>
    <row r="64" s="1" customFormat="1" ht="12.75" customHeight="1">
      <c r="B64" s="319"/>
      <c r="C64" s="325"/>
      <c r="D64" s="325"/>
      <c r="E64" s="329"/>
      <c r="F64" s="325"/>
      <c r="G64" s="325"/>
      <c r="H64" s="325"/>
      <c r="I64" s="325"/>
      <c r="J64" s="325"/>
      <c r="K64" s="321"/>
    </row>
    <row r="65" s="1" customFormat="1" ht="15" customHeight="1">
      <c r="B65" s="319"/>
      <c r="C65" s="325"/>
      <c r="D65" s="323" t="s">
        <v>7048</v>
      </c>
      <c r="E65" s="323"/>
      <c r="F65" s="323"/>
      <c r="G65" s="323"/>
      <c r="H65" s="323"/>
      <c r="I65" s="323"/>
      <c r="J65" s="323"/>
      <c r="K65" s="321"/>
    </row>
    <row r="66" s="1" customFormat="1" ht="15" customHeight="1">
      <c r="B66" s="319"/>
      <c r="C66" s="325"/>
      <c r="D66" s="328" t="s">
        <v>7049</v>
      </c>
      <c r="E66" s="328"/>
      <c r="F66" s="328"/>
      <c r="G66" s="328"/>
      <c r="H66" s="328"/>
      <c r="I66" s="328"/>
      <c r="J66" s="328"/>
      <c r="K66" s="321"/>
    </row>
    <row r="67" s="1" customFormat="1" ht="15" customHeight="1">
      <c r="B67" s="319"/>
      <c r="C67" s="325"/>
      <c r="D67" s="323" t="s">
        <v>7050</v>
      </c>
      <c r="E67" s="323"/>
      <c r="F67" s="323"/>
      <c r="G67" s="323"/>
      <c r="H67" s="323"/>
      <c r="I67" s="323"/>
      <c r="J67" s="323"/>
      <c r="K67" s="321"/>
    </row>
    <row r="68" s="1" customFormat="1" ht="15" customHeight="1">
      <c r="B68" s="319"/>
      <c r="C68" s="325"/>
      <c r="D68" s="323" t="s">
        <v>7051</v>
      </c>
      <c r="E68" s="323"/>
      <c r="F68" s="323"/>
      <c r="G68" s="323"/>
      <c r="H68" s="323"/>
      <c r="I68" s="323"/>
      <c r="J68" s="323"/>
      <c r="K68" s="321"/>
    </row>
    <row r="69" s="1" customFormat="1" ht="15" customHeight="1">
      <c r="B69" s="319"/>
      <c r="C69" s="325"/>
      <c r="D69" s="323" t="s">
        <v>7052</v>
      </c>
      <c r="E69" s="323"/>
      <c r="F69" s="323"/>
      <c r="G69" s="323"/>
      <c r="H69" s="323"/>
      <c r="I69" s="323"/>
      <c r="J69" s="323"/>
      <c r="K69" s="321"/>
    </row>
    <row r="70" s="1" customFormat="1" ht="15" customHeight="1">
      <c r="B70" s="319"/>
      <c r="C70" s="325"/>
      <c r="D70" s="323" t="s">
        <v>7053</v>
      </c>
      <c r="E70" s="323"/>
      <c r="F70" s="323"/>
      <c r="G70" s="323"/>
      <c r="H70" s="323"/>
      <c r="I70" s="323"/>
      <c r="J70" s="323"/>
      <c r="K70" s="321"/>
    </row>
    <row r="71" s="1" customFormat="1" ht="12.75" customHeight="1">
      <c r="B71" s="330"/>
      <c r="C71" s="331"/>
      <c r="D71" s="331"/>
      <c r="E71" s="331"/>
      <c r="F71" s="331"/>
      <c r="G71" s="331"/>
      <c r="H71" s="331"/>
      <c r="I71" s="331"/>
      <c r="J71" s="331"/>
      <c r="K71" s="332"/>
    </row>
    <row r="72" s="1" customFormat="1" ht="18.75" customHeight="1">
      <c r="B72" s="333"/>
      <c r="C72" s="333"/>
      <c r="D72" s="333"/>
      <c r="E72" s="333"/>
      <c r="F72" s="333"/>
      <c r="G72" s="333"/>
      <c r="H72" s="333"/>
      <c r="I72" s="333"/>
      <c r="J72" s="333"/>
      <c r="K72" s="334"/>
    </row>
    <row r="73" s="1" customFormat="1" ht="18.75" customHeight="1">
      <c r="B73" s="334"/>
      <c r="C73" s="334"/>
      <c r="D73" s="334"/>
      <c r="E73" s="334"/>
      <c r="F73" s="334"/>
      <c r="G73" s="334"/>
      <c r="H73" s="334"/>
      <c r="I73" s="334"/>
      <c r="J73" s="334"/>
      <c r="K73" s="334"/>
    </row>
    <row r="74" s="1" customFormat="1" ht="7.5" customHeight="1">
      <c r="B74" s="335"/>
      <c r="C74" s="336"/>
      <c r="D74" s="336"/>
      <c r="E74" s="336"/>
      <c r="F74" s="336"/>
      <c r="G74" s="336"/>
      <c r="H74" s="336"/>
      <c r="I74" s="336"/>
      <c r="J74" s="336"/>
      <c r="K74" s="337"/>
    </row>
    <row r="75" s="1" customFormat="1" ht="45" customHeight="1">
      <c r="B75" s="338"/>
      <c r="C75" s="339" t="s">
        <v>7054</v>
      </c>
      <c r="D75" s="339"/>
      <c r="E75" s="339"/>
      <c r="F75" s="339"/>
      <c r="G75" s="339"/>
      <c r="H75" s="339"/>
      <c r="I75" s="339"/>
      <c r="J75" s="339"/>
      <c r="K75" s="340"/>
    </row>
    <row r="76" s="1" customFormat="1" ht="17.25" customHeight="1">
      <c r="B76" s="338"/>
      <c r="C76" s="341" t="s">
        <v>7055</v>
      </c>
      <c r="D76" s="341"/>
      <c r="E76" s="341"/>
      <c r="F76" s="341" t="s">
        <v>7056</v>
      </c>
      <c r="G76" s="342"/>
      <c r="H76" s="341" t="s">
        <v>57</v>
      </c>
      <c r="I76" s="341" t="s">
        <v>60</v>
      </c>
      <c r="J76" s="341" t="s">
        <v>7057</v>
      </c>
      <c r="K76" s="340"/>
    </row>
    <row r="77" s="1" customFormat="1" ht="17.25" customHeight="1">
      <c r="B77" s="338"/>
      <c r="C77" s="343" t="s">
        <v>7058</v>
      </c>
      <c r="D77" s="343"/>
      <c r="E77" s="343"/>
      <c r="F77" s="344" t="s">
        <v>7059</v>
      </c>
      <c r="G77" s="345"/>
      <c r="H77" s="343"/>
      <c r="I77" s="343"/>
      <c r="J77" s="343" t="s">
        <v>7060</v>
      </c>
      <c r="K77" s="340"/>
    </row>
    <row r="78" s="1" customFormat="1" ht="5.25" customHeight="1">
      <c r="B78" s="338"/>
      <c r="C78" s="346"/>
      <c r="D78" s="346"/>
      <c r="E78" s="346"/>
      <c r="F78" s="346"/>
      <c r="G78" s="347"/>
      <c r="H78" s="346"/>
      <c r="I78" s="346"/>
      <c r="J78" s="346"/>
      <c r="K78" s="340"/>
    </row>
    <row r="79" s="1" customFormat="1" ht="15" customHeight="1">
      <c r="B79" s="338"/>
      <c r="C79" s="326" t="s">
        <v>56</v>
      </c>
      <c r="D79" s="348"/>
      <c r="E79" s="348"/>
      <c r="F79" s="349" t="s">
        <v>7061</v>
      </c>
      <c r="G79" s="350"/>
      <c r="H79" s="326" t="s">
        <v>7062</v>
      </c>
      <c r="I79" s="326" t="s">
        <v>7063</v>
      </c>
      <c r="J79" s="326">
        <v>20</v>
      </c>
      <c r="K79" s="340"/>
    </row>
    <row r="80" s="1" customFormat="1" ht="15" customHeight="1">
      <c r="B80" s="338"/>
      <c r="C80" s="326" t="s">
        <v>7064</v>
      </c>
      <c r="D80" s="326"/>
      <c r="E80" s="326"/>
      <c r="F80" s="349" t="s">
        <v>7061</v>
      </c>
      <c r="G80" s="350"/>
      <c r="H80" s="326" t="s">
        <v>7065</v>
      </c>
      <c r="I80" s="326" t="s">
        <v>7063</v>
      </c>
      <c r="J80" s="326">
        <v>120</v>
      </c>
      <c r="K80" s="340"/>
    </row>
    <row r="81" s="1" customFormat="1" ht="15" customHeight="1">
      <c r="B81" s="351"/>
      <c r="C81" s="326" t="s">
        <v>7066</v>
      </c>
      <c r="D81" s="326"/>
      <c r="E81" s="326"/>
      <c r="F81" s="349" t="s">
        <v>7067</v>
      </c>
      <c r="G81" s="350"/>
      <c r="H81" s="326" t="s">
        <v>7068</v>
      </c>
      <c r="I81" s="326" t="s">
        <v>7063</v>
      </c>
      <c r="J81" s="326">
        <v>50</v>
      </c>
      <c r="K81" s="340"/>
    </row>
    <row r="82" s="1" customFormat="1" ht="15" customHeight="1">
      <c r="B82" s="351"/>
      <c r="C82" s="326" t="s">
        <v>7069</v>
      </c>
      <c r="D82" s="326"/>
      <c r="E82" s="326"/>
      <c r="F82" s="349" t="s">
        <v>7061</v>
      </c>
      <c r="G82" s="350"/>
      <c r="H82" s="326" t="s">
        <v>7070</v>
      </c>
      <c r="I82" s="326" t="s">
        <v>7071</v>
      </c>
      <c r="J82" s="326"/>
      <c r="K82" s="340"/>
    </row>
    <row r="83" s="1" customFormat="1" ht="15" customHeight="1">
      <c r="B83" s="351"/>
      <c r="C83" s="352" t="s">
        <v>7072</v>
      </c>
      <c r="D83" s="352"/>
      <c r="E83" s="352"/>
      <c r="F83" s="353" t="s">
        <v>7067</v>
      </c>
      <c r="G83" s="352"/>
      <c r="H83" s="352" t="s">
        <v>7073</v>
      </c>
      <c r="I83" s="352" t="s">
        <v>7063</v>
      </c>
      <c r="J83" s="352">
        <v>15</v>
      </c>
      <c r="K83" s="340"/>
    </row>
    <row r="84" s="1" customFormat="1" ht="15" customHeight="1">
      <c r="B84" s="351"/>
      <c r="C84" s="352" t="s">
        <v>7074</v>
      </c>
      <c r="D84" s="352"/>
      <c r="E84" s="352"/>
      <c r="F84" s="353" t="s">
        <v>7067</v>
      </c>
      <c r="G84" s="352"/>
      <c r="H84" s="352" t="s">
        <v>7075</v>
      </c>
      <c r="I84" s="352" t="s">
        <v>7063</v>
      </c>
      <c r="J84" s="352">
        <v>15</v>
      </c>
      <c r="K84" s="340"/>
    </row>
    <row r="85" s="1" customFormat="1" ht="15" customHeight="1">
      <c r="B85" s="351"/>
      <c r="C85" s="352" t="s">
        <v>7076</v>
      </c>
      <c r="D85" s="352"/>
      <c r="E85" s="352"/>
      <c r="F85" s="353" t="s">
        <v>7067</v>
      </c>
      <c r="G85" s="352"/>
      <c r="H85" s="352" t="s">
        <v>7077</v>
      </c>
      <c r="I85" s="352" t="s">
        <v>7063</v>
      </c>
      <c r="J85" s="352">
        <v>20</v>
      </c>
      <c r="K85" s="340"/>
    </row>
    <row r="86" s="1" customFormat="1" ht="15" customHeight="1">
      <c r="B86" s="351"/>
      <c r="C86" s="352" t="s">
        <v>7078</v>
      </c>
      <c r="D86" s="352"/>
      <c r="E86" s="352"/>
      <c r="F86" s="353" t="s">
        <v>7067</v>
      </c>
      <c r="G86" s="352"/>
      <c r="H86" s="352" t="s">
        <v>7079</v>
      </c>
      <c r="I86" s="352" t="s">
        <v>7063</v>
      </c>
      <c r="J86" s="352">
        <v>20</v>
      </c>
      <c r="K86" s="340"/>
    </row>
    <row r="87" s="1" customFormat="1" ht="15" customHeight="1">
      <c r="B87" s="351"/>
      <c r="C87" s="326" t="s">
        <v>7080</v>
      </c>
      <c r="D87" s="326"/>
      <c r="E87" s="326"/>
      <c r="F87" s="349" t="s">
        <v>7067</v>
      </c>
      <c r="G87" s="350"/>
      <c r="H87" s="326" t="s">
        <v>7081</v>
      </c>
      <c r="I87" s="326" t="s">
        <v>7063</v>
      </c>
      <c r="J87" s="326">
        <v>50</v>
      </c>
      <c r="K87" s="340"/>
    </row>
    <row r="88" s="1" customFormat="1" ht="15" customHeight="1">
      <c r="B88" s="351"/>
      <c r="C88" s="326" t="s">
        <v>7082</v>
      </c>
      <c r="D88" s="326"/>
      <c r="E88" s="326"/>
      <c r="F88" s="349" t="s">
        <v>7067</v>
      </c>
      <c r="G88" s="350"/>
      <c r="H88" s="326" t="s">
        <v>7083</v>
      </c>
      <c r="I88" s="326" t="s">
        <v>7063</v>
      </c>
      <c r="J88" s="326">
        <v>20</v>
      </c>
      <c r="K88" s="340"/>
    </row>
    <row r="89" s="1" customFormat="1" ht="15" customHeight="1">
      <c r="B89" s="351"/>
      <c r="C89" s="326" t="s">
        <v>7084</v>
      </c>
      <c r="D89" s="326"/>
      <c r="E89" s="326"/>
      <c r="F89" s="349" t="s">
        <v>7067</v>
      </c>
      <c r="G89" s="350"/>
      <c r="H89" s="326" t="s">
        <v>7085</v>
      </c>
      <c r="I89" s="326" t="s">
        <v>7063</v>
      </c>
      <c r="J89" s="326">
        <v>20</v>
      </c>
      <c r="K89" s="340"/>
    </row>
    <row r="90" s="1" customFormat="1" ht="15" customHeight="1">
      <c r="B90" s="351"/>
      <c r="C90" s="326" t="s">
        <v>7086</v>
      </c>
      <c r="D90" s="326"/>
      <c r="E90" s="326"/>
      <c r="F90" s="349" t="s">
        <v>7067</v>
      </c>
      <c r="G90" s="350"/>
      <c r="H90" s="326" t="s">
        <v>7087</v>
      </c>
      <c r="I90" s="326" t="s">
        <v>7063</v>
      </c>
      <c r="J90" s="326">
        <v>50</v>
      </c>
      <c r="K90" s="340"/>
    </row>
    <row r="91" s="1" customFormat="1" ht="15" customHeight="1">
      <c r="B91" s="351"/>
      <c r="C91" s="326" t="s">
        <v>7088</v>
      </c>
      <c r="D91" s="326"/>
      <c r="E91" s="326"/>
      <c r="F91" s="349" t="s">
        <v>7067</v>
      </c>
      <c r="G91" s="350"/>
      <c r="H91" s="326" t="s">
        <v>7088</v>
      </c>
      <c r="I91" s="326" t="s">
        <v>7063</v>
      </c>
      <c r="J91" s="326">
        <v>50</v>
      </c>
      <c r="K91" s="340"/>
    </row>
    <row r="92" s="1" customFormat="1" ht="15" customHeight="1">
      <c r="B92" s="351"/>
      <c r="C92" s="326" t="s">
        <v>7089</v>
      </c>
      <c r="D92" s="326"/>
      <c r="E92" s="326"/>
      <c r="F92" s="349" t="s">
        <v>7067</v>
      </c>
      <c r="G92" s="350"/>
      <c r="H92" s="326" t="s">
        <v>7090</v>
      </c>
      <c r="I92" s="326" t="s">
        <v>7063</v>
      </c>
      <c r="J92" s="326">
        <v>255</v>
      </c>
      <c r="K92" s="340"/>
    </row>
    <row r="93" s="1" customFormat="1" ht="15" customHeight="1">
      <c r="B93" s="351"/>
      <c r="C93" s="326" t="s">
        <v>7091</v>
      </c>
      <c r="D93" s="326"/>
      <c r="E93" s="326"/>
      <c r="F93" s="349" t="s">
        <v>7061</v>
      </c>
      <c r="G93" s="350"/>
      <c r="H93" s="326" t="s">
        <v>7092</v>
      </c>
      <c r="I93" s="326" t="s">
        <v>7093</v>
      </c>
      <c r="J93" s="326"/>
      <c r="K93" s="340"/>
    </row>
    <row r="94" s="1" customFormat="1" ht="15" customHeight="1">
      <c r="B94" s="351"/>
      <c r="C94" s="326" t="s">
        <v>7094</v>
      </c>
      <c r="D94" s="326"/>
      <c r="E94" s="326"/>
      <c r="F94" s="349" t="s">
        <v>7061</v>
      </c>
      <c r="G94" s="350"/>
      <c r="H94" s="326" t="s">
        <v>7095</v>
      </c>
      <c r="I94" s="326" t="s">
        <v>7096</v>
      </c>
      <c r="J94" s="326"/>
      <c r="K94" s="340"/>
    </row>
    <row r="95" s="1" customFormat="1" ht="15" customHeight="1">
      <c r="B95" s="351"/>
      <c r="C95" s="326" t="s">
        <v>7097</v>
      </c>
      <c r="D95" s="326"/>
      <c r="E95" s="326"/>
      <c r="F95" s="349" t="s">
        <v>7061</v>
      </c>
      <c r="G95" s="350"/>
      <c r="H95" s="326" t="s">
        <v>7097</v>
      </c>
      <c r="I95" s="326" t="s">
        <v>7096</v>
      </c>
      <c r="J95" s="326"/>
      <c r="K95" s="340"/>
    </row>
    <row r="96" s="1" customFormat="1" ht="15" customHeight="1">
      <c r="B96" s="351"/>
      <c r="C96" s="326" t="s">
        <v>41</v>
      </c>
      <c r="D96" s="326"/>
      <c r="E96" s="326"/>
      <c r="F96" s="349" t="s">
        <v>7061</v>
      </c>
      <c r="G96" s="350"/>
      <c r="H96" s="326" t="s">
        <v>7098</v>
      </c>
      <c r="I96" s="326" t="s">
        <v>7096</v>
      </c>
      <c r="J96" s="326"/>
      <c r="K96" s="340"/>
    </row>
    <row r="97" s="1" customFormat="1" ht="15" customHeight="1">
      <c r="B97" s="351"/>
      <c r="C97" s="326" t="s">
        <v>51</v>
      </c>
      <c r="D97" s="326"/>
      <c r="E97" s="326"/>
      <c r="F97" s="349" t="s">
        <v>7061</v>
      </c>
      <c r="G97" s="350"/>
      <c r="H97" s="326" t="s">
        <v>7099</v>
      </c>
      <c r="I97" s="326" t="s">
        <v>7096</v>
      </c>
      <c r="J97" s="326"/>
      <c r="K97" s="340"/>
    </row>
    <row r="98" s="1" customFormat="1" ht="15" customHeight="1">
      <c r="B98" s="354"/>
      <c r="C98" s="355"/>
      <c r="D98" s="355"/>
      <c r="E98" s="355"/>
      <c r="F98" s="355"/>
      <c r="G98" s="355"/>
      <c r="H98" s="355"/>
      <c r="I98" s="355"/>
      <c r="J98" s="355"/>
      <c r="K98" s="356"/>
    </row>
    <row r="99" s="1" customFormat="1" ht="18.75" customHeight="1">
      <c r="B99" s="357"/>
      <c r="C99" s="358"/>
      <c r="D99" s="358"/>
      <c r="E99" s="358"/>
      <c r="F99" s="358"/>
      <c r="G99" s="358"/>
      <c r="H99" s="358"/>
      <c r="I99" s="358"/>
      <c r="J99" s="358"/>
      <c r="K99" s="357"/>
    </row>
    <row r="100" s="1" customFormat="1" ht="18.75" customHeight="1">
      <c r="B100" s="334"/>
      <c r="C100" s="334"/>
      <c r="D100" s="334"/>
      <c r="E100" s="334"/>
      <c r="F100" s="334"/>
      <c r="G100" s="334"/>
      <c r="H100" s="334"/>
      <c r="I100" s="334"/>
      <c r="J100" s="334"/>
      <c r="K100" s="334"/>
    </row>
    <row r="101" s="1" customFormat="1" ht="7.5" customHeight="1">
      <c r="B101" s="335"/>
      <c r="C101" s="336"/>
      <c r="D101" s="336"/>
      <c r="E101" s="336"/>
      <c r="F101" s="336"/>
      <c r="G101" s="336"/>
      <c r="H101" s="336"/>
      <c r="I101" s="336"/>
      <c r="J101" s="336"/>
      <c r="K101" s="337"/>
    </row>
    <row r="102" s="1" customFormat="1" ht="45" customHeight="1">
      <c r="B102" s="338"/>
      <c r="C102" s="339" t="s">
        <v>7100</v>
      </c>
      <c r="D102" s="339"/>
      <c r="E102" s="339"/>
      <c r="F102" s="339"/>
      <c r="G102" s="339"/>
      <c r="H102" s="339"/>
      <c r="I102" s="339"/>
      <c r="J102" s="339"/>
      <c r="K102" s="340"/>
    </row>
    <row r="103" s="1" customFormat="1" ht="17.25" customHeight="1">
      <c r="B103" s="338"/>
      <c r="C103" s="341" t="s">
        <v>7055</v>
      </c>
      <c r="D103" s="341"/>
      <c r="E103" s="341"/>
      <c r="F103" s="341" t="s">
        <v>7056</v>
      </c>
      <c r="G103" s="342"/>
      <c r="H103" s="341" t="s">
        <v>57</v>
      </c>
      <c r="I103" s="341" t="s">
        <v>60</v>
      </c>
      <c r="J103" s="341" t="s">
        <v>7057</v>
      </c>
      <c r="K103" s="340"/>
    </row>
    <row r="104" s="1" customFormat="1" ht="17.25" customHeight="1">
      <c r="B104" s="338"/>
      <c r="C104" s="343" t="s">
        <v>7058</v>
      </c>
      <c r="D104" s="343"/>
      <c r="E104" s="343"/>
      <c r="F104" s="344" t="s">
        <v>7059</v>
      </c>
      <c r="G104" s="345"/>
      <c r="H104" s="343"/>
      <c r="I104" s="343"/>
      <c r="J104" s="343" t="s">
        <v>7060</v>
      </c>
      <c r="K104" s="340"/>
    </row>
    <row r="105" s="1" customFormat="1" ht="5.25" customHeight="1">
      <c r="B105" s="338"/>
      <c r="C105" s="341"/>
      <c r="D105" s="341"/>
      <c r="E105" s="341"/>
      <c r="F105" s="341"/>
      <c r="G105" s="359"/>
      <c r="H105" s="341"/>
      <c r="I105" s="341"/>
      <c r="J105" s="341"/>
      <c r="K105" s="340"/>
    </row>
    <row r="106" s="1" customFormat="1" ht="15" customHeight="1">
      <c r="B106" s="338"/>
      <c r="C106" s="326" t="s">
        <v>56</v>
      </c>
      <c r="D106" s="348"/>
      <c r="E106" s="348"/>
      <c r="F106" s="349" t="s">
        <v>7061</v>
      </c>
      <c r="G106" s="326"/>
      <c r="H106" s="326" t="s">
        <v>7101</v>
      </c>
      <c r="I106" s="326" t="s">
        <v>7063</v>
      </c>
      <c r="J106" s="326">
        <v>20</v>
      </c>
      <c r="K106" s="340"/>
    </row>
    <row r="107" s="1" customFormat="1" ht="15" customHeight="1">
      <c r="B107" s="338"/>
      <c r="C107" s="326" t="s">
        <v>7064</v>
      </c>
      <c r="D107" s="326"/>
      <c r="E107" s="326"/>
      <c r="F107" s="349" t="s">
        <v>7061</v>
      </c>
      <c r="G107" s="326"/>
      <c r="H107" s="326" t="s">
        <v>7101</v>
      </c>
      <c r="I107" s="326" t="s">
        <v>7063</v>
      </c>
      <c r="J107" s="326">
        <v>120</v>
      </c>
      <c r="K107" s="340"/>
    </row>
    <row r="108" s="1" customFormat="1" ht="15" customHeight="1">
      <c r="B108" s="351"/>
      <c r="C108" s="326" t="s">
        <v>7066</v>
      </c>
      <c r="D108" s="326"/>
      <c r="E108" s="326"/>
      <c r="F108" s="349" t="s">
        <v>7067</v>
      </c>
      <c r="G108" s="326"/>
      <c r="H108" s="326" t="s">
        <v>7101</v>
      </c>
      <c r="I108" s="326" t="s">
        <v>7063</v>
      </c>
      <c r="J108" s="326">
        <v>50</v>
      </c>
      <c r="K108" s="340"/>
    </row>
    <row r="109" s="1" customFormat="1" ht="15" customHeight="1">
      <c r="B109" s="351"/>
      <c r="C109" s="326" t="s">
        <v>7069</v>
      </c>
      <c r="D109" s="326"/>
      <c r="E109" s="326"/>
      <c r="F109" s="349" t="s">
        <v>7061</v>
      </c>
      <c r="G109" s="326"/>
      <c r="H109" s="326" t="s">
        <v>7101</v>
      </c>
      <c r="I109" s="326" t="s">
        <v>7071</v>
      </c>
      <c r="J109" s="326"/>
      <c r="K109" s="340"/>
    </row>
    <row r="110" s="1" customFormat="1" ht="15" customHeight="1">
      <c r="B110" s="351"/>
      <c r="C110" s="326" t="s">
        <v>7080</v>
      </c>
      <c r="D110" s="326"/>
      <c r="E110" s="326"/>
      <c r="F110" s="349" t="s">
        <v>7067</v>
      </c>
      <c r="G110" s="326"/>
      <c r="H110" s="326" t="s">
        <v>7101</v>
      </c>
      <c r="I110" s="326" t="s">
        <v>7063</v>
      </c>
      <c r="J110" s="326">
        <v>50</v>
      </c>
      <c r="K110" s="340"/>
    </row>
    <row r="111" s="1" customFormat="1" ht="15" customHeight="1">
      <c r="B111" s="351"/>
      <c r="C111" s="326" t="s">
        <v>7088</v>
      </c>
      <c r="D111" s="326"/>
      <c r="E111" s="326"/>
      <c r="F111" s="349" t="s">
        <v>7067</v>
      </c>
      <c r="G111" s="326"/>
      <c r="H111" s="326" t="s">
        <v>7101</v>
      </c>
      <c r="I111" s="326" t="s">
        <v>7063</v>
      </c>
      <c r="J111" s="326">
        <v>50</v>
      </c>
      <c r="K111" s="340"/>
    </row>
    <row r="112" s="1" customFormat="1" ht="15" customHeight="1">
      <c r="B112" s="351"/>
      <c r="C112" s="326" t="s">
        <v>7086</v>
      </c>
      <c r="D112" s="326"/>
      <c r="E112" s="326"/>
      <c r="F112" s="349" t="s">
        <v>7067</v>
      </c>
      <c r="G112" s="326"/>
      <c r="H112" s="326" t="s">
        <v>7101</v>
      </c>
      <c r="I112" s="326" t="s">
        <v>7063</v>
      </c>
      <c r="J112" s="326">
        <v>50</v>
      </c>
      <c r="K112" s="340"/>
    </row>
    <row r="113" s="1" customFormat="1" ht="15" customHeight="1">
      <c r="B113" s="351"/>
      <c r="C113" s="326" t="s">
        <v>56</v>
      </c>
      <c r="D113" s="326"/>
      <c r="E113" s="326"/>
      <c r="F113" s="349" t="s">
        <v>7061</v>
      </c>
      <c r="G113" s="326"/>
      <c r="H113" s="326" t="s">
        <v>7102</v>
      </c>
      <c r="I113" s="326" t="s">
        <v>7063</v>
      </c>
      <c r="J113" s="326">
        <v>20</v>
      </c>
      <c r="K113" s="340"/>
    </row>
    <row r="114" s="1" customFormat="1" ht="15" customHeight="1">
      <c r="B114" s="351"/>
      <c r="C114" s="326" t="s">
        <v>7103</v>
      </c>
      <c r="D114" s="326"/>
      <c r="E114" s="326"/>
      <c r="F114" s="349" t="s">
        <v>7061</v>
      </c>
      <c r="G114" s="326"/>
      <c r="H114" s="326" t="s">
        <v>7104</v>
      </c>
      <c r="I114" s="326" t="s">
        <v>7063</v>
      </c>
      <c r="J114" s="326">
        <v>120</v>
      </c>
      <c r="K114" s="340"/>
    </row>
    <row r="115" s="1" customFormat="1" ht="15" customHeight="1">
      <c r="B115" s="351"/>
      <c r="C115" s="326" t="s">
        <v>41</v>
      </c>
      <c r="D115" s="326"/>
      <c r="E115" s="326"/>
      <c r="F115" s="349" t="s">
        <v>7061</v>
      </c>
      <c r="G115" s="326"/>
      <c r="H115" s="326" t="s">
        <v>7105</v>
      </c>
      <c r="I115" s="326" t="s">
        <v>7096</v>
      </c>
      <c r="J115" s="326"/>
      <c r="K115" s="340"/>
    </row>
    <row r="116" s="1" customFormat="1" ht="15" customHeight="1">
      <c r="B116" s="351"/>
      <c r="C116" s="326" t="s">
        <v>51</v>
      </c>
      <c r="D116" s="326"/>
      <c r="E116" s="326"/>
      <c r="F116" s="349" t="s">
        <v>7061</v>
      </c>
      <c r="G116" s="326"/>
      <c r="H116" s="326" t="s">
        <v>7106</v>
      </c>
      <c r="I116" s="326" t="s">
        <v>7096</v>
      </c>
      <c r="J116" s="326"/>
      <c r="K116" s="340"/>
    </row>
    <row r="117" s="1" customFormat="1" ht="15" customHeight="1">
      <c r="B117" s="351"/>
      <c r="C117" s="326" t="s">
        <v>60</v>
      </c>
      <c r="D117" s="326"/>
      <c r="E117" s="326"/>
      <c r="F117" s="349" t="s">
        <v>7061</v>
      </c>
      <c r="G117" s="326"/>
      <c r="H117" s="326" t="s">
        <v>7107</v>
      </c>
      <c r="I117" s="326" t="s">
        <v>7108</v>
      </c>
      <c r="J117" s="326"/>
      <c r="K117" s="340"/>
    </row>
    <row r="118" s="1" customFormat="1" ht="15" customHeight="1">
      <c r="B118" s="354"/>
      <c r="C118" s="360"/>
      <c r="D118" s="360"/>
      <c r="E118" s="360"/>
      <c r="F118" s="360"/>
      <c r="G118" s="360"/>
      <c r="H118" s="360"/>
      <c r="I118" s="360"/>
      <c r="J118" s="360"/>
      <c r="K118" s="356"/>
    </row>
    <row r="119" s="1" customFormat="1" ht="18.75" customHeight="1">
      <c r="B119" s="361"/>
      <c r="C119" s="362"/>
      <c r="D119" s="362"/>
      <c r="E119" s="362"/>
      <c r="F119" s="363"/>
      <c r="G119" s="362"/>
      <c r="H119" s="362"/>
      <c r="I119" s="362"/>
      <c r="J119" s="362"/>
      <c r="K119" s="361"/>
    </row>
    <row r="120" s="1" customFormat="1" ht="18.75" customHeight="1">
      <c r="B120" s="334"/>
      <c r="C120" s="334"/>
      <c r="D120" s="334"/>
      <c r="E120" s="334"/>
      <c r="F120" s="334"/>
      <c r="G120" s="334"/>
      <c r="H120" s="334"/>
      <c r="I120" s="334"/>
      <c r="J120" s="334"/>
      <c r="K120" s="334"/>
    </row>
    <row r="121" s="1" customFormat="1" ht="7.5" customHeight="1">
      <c r="B121" s="364"/>
      <c r="C121" s="365"/>
      <c r="D121" s="365"/>
      <c r="E121" s="365"/>
      <c r="F121" s="365"/>
      <c r="G121" s="365"/>
      <c r="H121" s="365"/>
      <c r="I121" s="365"/>
      <c r="J121" s="365"/>
      <c r="K121" s="366"/>
    </row>
    <row r="122" s="1" customFormat="1" ht="45" customHeight="1">
      <c r="B122" s="367"/>
      <c r="C122" s="317" t="s">
        <v>7109</v>
      </c>
      <c r="D122" s="317"/>
      <c r="E122" s="317"/>
      <c r="F122" s="317"/>
      <c r="G122" s="317"/>
      <c r="H122" s="317"/>
      <c r="I122" s="317"/>
      <c r="J122" s="317"/>
      <c r="K122" s="368"/>
    </row>
    <row r="123" s="1" customFormat="1" ht="17.25" customHeight="1">
      <c r="B123" s="369"/>
      <c r="C123" s="341" t="s">
        <v>7055</v>
      </c>
      <c r="D123" s="341"/>
      <c r="E123" s="341"/>
      <c r="F123" s="341" t="s">
        <v>7056</v>
      </c>
      <c r="G123" s="342"/>
      <c r="H123" s="341" t="s">
        <v>57</v>
      </c>
      <c r="I123" s="341" t="s">
        <v>60</v>
      </c>
      <c r="J123" s="341" t="s">
        <v>7057</v>
      </c>
      <c r="K123" s="370"/>
    </row>
    <row r="124" s="1" customFormat="1" ht="17.25" customHeight="1">
      <c r="B124" s="369"/>
      <c r="C124" s="343" t="s">
        <v>7058</v>
      </c>
      <c r="D124" s="343"/>
      <c r="E124" s="343"/>
      <c r="F124" s="344" t="s">
        <v>7059</v>
      </c>
      <c r="G124" s="345"/>
      <c r="H124" s="343"/>
      <c r="I124" s="343"/>
      <c r="J124" s="343" t="s">
        <v>7060</v>
      </c>
      <c r="K124" s="370"/>
    </row>
    <row r="125" s="1" customFormat="1" ht="5.25" customHeight="1">
      <c r="B125" s="371"/>
      <c r="C125" s="346"/>
      <c r="D125" s="346"/>
      <c r="E125" s="346"/>
      <c r="F125" s="346"/>
      <c r="G125" s="372"/>
      <c r="H125" s="346"/>
      <c r="I125" s="346"/>
      <c r="J125" s="346"/>
      <c r="K125" s="373"/>
    </row>
    <row r="126" s="1" customFormat="1" ht="15" customHeight="1">
      <c r="B126" s="371"/>
      <c r="C126" s="326" t="s">
        <v>7064</v>
      </c>
      <c r="D126" s="348"/>
      <c r="E126" s="348"/>
      <c r="F126" s="349" t="s">
        <v>7061</v>
      </c>
      <c r="G126" s="326"/>
      <c r="H126" s="326" t="s">
        <v>7101</v>
      </c>
      <c r="I126" s="326" t="s">
        <v>7063</v>
      </c>
      <c r="J126" s="326">
        <v>120</v>
      </c>
      <c r="K126" s="374"/>
    </row>
    <row r="127" s="1" customFormat="1" ht="15" customHeight="1">
      <c r="B127" s="371"/>
      <c r="C127" s="326" t="s">
        <v>7110</v>
      </c>
      <c r="D127" s="326"/>
      <c r="E127" s="326"/>
      <c r="F127" s="349" t="s">
        <v>7061</v>
      </c>
      <c r="G127" s="326"/>
      <c r="H127" s="326" t="s">
        <v>7111</v>
      </c>
      <c r="I127" s="326" t="s">
        <v>7063</v>
      </c>
      <c r="J127" s="326" t="s">
        <v>7112</v>
      </c>
      <c r="K127" s="374"/>
    </row>
    <row r="128" s="1" customFormat="1" ht="15" customHeight="1">
      <c r="B128" s="371"/>
      <c r="C128" s="326" t="s">
        <v>88</v>
      </c>
      <c r="D128" s="326"/>
      <c r="E128" s="326"/>
      <c r="F128" s="349" t="s">
        <v>7061</v>
      </c>
      <c r="G128" s="326"/>
      <c r="H128" s="326" t="s">
        <v>7113</v>
      </c>
      <c r="I128" s="326" t="s">
        <v>7063</v>
      </c>
      <c r="J128" s="326" t="s">
        <v>7112</v>
      </c>
      <c r="K128" s="374"/>
    </row>
    <row r="129" s="1" customFormat="1" ht="15" customHeight="1">
      <c r="B129" s="371"/>
      <c r="C129" s="326" t="s">
        <v>7072</v>
      </c>
      <c r="D129" s="326"/>
      <c r="E129" s="326"/>
      <c r="F129" s="349" t="s">
        <v>7067</v>
      </c>
      <c r="G129" s="326"/>
      <c r="H129" s="326" t="s">
        <v>7073</v>
      </c>
      <c r="I129" s="326" t="s">
        <v>7063</v>
      </c>
      <c r="J129" s="326">
        <v>15</v>
      </c>
      <c r="K129" s="374"/>
    </row>
    <row r="130" s="1" customFormat="1" ht="15" customHeight="1">
      <c r="B130" s="371"/>
      <c r="C130" s="352" t="s">
        <v>7074</v>
      </c>
      <c r="D130" s="352"/>
      <c r="E130" s="352"/>
      <c r="F130" s="353" t="s">
        <v>7067</v>
      </c>
      <c r="G130" s="352"/>
      <c r="H130" s="352" t="s">
        <v>7075</v>
      </c>
      <c r="I130" s="352" t="s">
        <v>7063</v>
      </c>
      <c r="J130" s="352">
        <v>15</v>
      </c>
      <c r="K130" s="374"/>
    </row>
    <row r="131" s="1" customFormat="1" ht="15" customHeight="1">
      <c r="B131" s="371"/>
      <c r="C131" s="352" t="s">
        <v>7076</v>
      </c>
      <c r="D131" s="352"/>
      <c r="E131" s="352"/>
      <c r="F131" s="353" t="s">
        <v>7067</v>
      </c>
      <c r="G131" s="352"/>
      <c r="H131" s="352" t="s">
        <v>7077</v>
      </c>
      <c r="I131" s="352" t="s">
        <v>7063</v>
      </c>
      <c r="J131" s="352">
        <v>20</v>
      </c>
      <c r="K131" s="374"/>
    </row>
    <row r="132" s="1" customFormat="1" ht="15" customHeight="1">
      <c r="B132" s="371"/>
      <c r="C132" s="352" t="s">
        <v>7078</v>
      </c>
      <c r="D132" s="352"/>
      <c r="E132" s="352"/>
      <c r="F132" s="353" t="s">
        <v>7067</v>
      </c>
      <c r="G132" s="352"/>
      <c r="H132" s="352" t="s">
        <v>7079</v>
      </c>
      <c r="I132" s="352" t="s">
        <v>7063</v>
      </c>
      <c r="J132" s="352">
        <v>20</v>
      </c>
      <c r="K132" s="374"/>
    </row>
    <row r="133" s="1" customFormat="1" ht="15" customHeight="1">
      <c r="B133" s="371"/>
      <c r="C133" s="326" t="s">
        <v>7066</v>
      </c>
      <c r="D133" s="326"/>
      <c r="E133" s="326"/>
      <c r="F133" s="349" t="s">
        <v>7067</v>
      </c>
      <c r="G133" s="326"/>
      <c r="H133" s="326" t="s">
        <v>7101</v>
      </c>
      <c r="I133" s="326" t="s">
        <v>7063</v>
      </c>
      <c r="J133" s="326">
        <v>50</v>
      </c>
      <c r="K133" s="374"/>
    </row>
    <row r="134" s="1" customFormat="1" ht="15" customHeight="1">
      <c r="B134" s="371"/>
      <c r="C134" s="326" t="s">
        <v>7080</v>
      </c>
      <c r="D134" s="326"/>
      <c r="E134" s="326"/>
      <c r="F134" s="349" t="s">
        <v>7067</v>
      </c>
      <c r="G134" s="326"/>
      <c r="H134" s="326" t="s">
        <v>7101</v>
      </c>
      <c r="I134" s="326" t="s">
        <v>7063</v>
      </c>
      <c r="J134" s="326">
        <v>50</v>
      </c>
      <c r="K134" s="374"/>
    </row>
    <row r="135" s="1" customFormat="1" ht="15" customHeight="1">
      <c r="B135" s="371"/>
      <c r="C135" s="326" t="s">
        <v>7086</v>
      </c>
      <c r="D135" s="326"/>
      <c r="E135" s="326"/>
      <c r="F135" s="349" t="s">
        <v>7067</v>
      </c>
      <c r="G135" s="326"/>
      <c r="H135" s="326" t="s">
        <v>7101</v>
      </c>
      <c r="I135" s="326" t="s">
        <v>7063</v>
      </c>
      <c r="J135" s="326">
        <v>50</v>
      </c>
      <c r="K135" s="374"/>
    </row>
    <row r="136" s="1" customFormat="1" ht="15" customHeight="1">
      <c r="B136" s="371"/>
      <c r="C136" s="326" t="s">
        <v>7088</v>
      </c>
      <c r="D136" s="326"/>
      <c r="E136" s="326"/>
      <c r="F136" s="349" t="s">
        <v>7067</v>
      </c>
      <c r="G136" s="326"/>
      <c r="H136" s="326" t="s">
        <v>7101</v>
      </c>
      <c r="I136" s="326" t="s">
        <v>7063</v>
      </c>
      <c r="J136" s="326">
        <v>50</v>
      </c>
      <c r="K136" s="374"/>
    </row>
    <row r="137" s="1" customFormat="1" ht="15" customHeight="1">
      <c r="B137" s="371"/>
      <c r="C137" s="326" t="s">
        <v>7089</v>
      </c>
      <c r="D137" s="326"/>
      <c r="E137" s="326"/>
      <c r="F137" s="349" t="s">
        <v>7067</v>
      </c>
      <c r="G137" s="326"/>
      <c r="H137" s="326" t="s">
        <v>7114</v>
      </c>
      <c r="I137" s="326" t="s">
        <v>7063</v>
      </c>
      <c r="J137" s="326">
        <v>255</v>
      </c>
      <c r="K137" s="374"/>
    </row>
    <row r="138" s="1" customFormat="1" ht="15" customHeight="1">
      <c r="B138" s="371"/>
      <c r="C138" s="326" t="s">
        <v>7091</v>
      </c>
      <c r="D138" s="326"/>
      <c r="E138" s="326"/>
      <c r="F138" s="349" t="s">
        <v>7061</v>
      </c>
      <c r="G138" s="326"/>
      <c r="H138" s="326" t="s">
        <v>7115</v>
      </c>
      <c r="I138" s="326" t="s">
        <v>7093</v>
      </c>
      <c r="J138" s="326"/>
      <c r="K138" s="374"/>
    </row>
    <row r="139" s="1" customFormat="1" ht="15" customHeight="1">
      <c r="B139" s="371"/>
      <c r="C139" s="326" t="s">
        <v>7094</v>
      </c>
      <c r="D139" s="326"/>
      <c r="E139" s="326"/>
      <c r="F139" s="349" t="s">
        <v>7061</v>
      </c>
      <c r="G139" s="326"/>
      <c r="H139" s="326" t="s">
        <v>7116</v>
      </c>
      <c r="I139" s="326" t="s">
        <v>7096</v>
      </c>
      <c r="J139" s="326"/>
      <c r="K139" s="374"/>
    </row>
    <row r="140" s="1" customFormat="1" ht="15" customHeight="1">
      <c r="B140" s="371"/>
      <c r="C140" s="326" t="s">
        <v>7097</v>
      </c>
      <c r="D140" s="326"/>
      <c r="E140" s="326"/>
      <c r="F140" s="349" t="s">
        <v>7061</v>
      </c>
      <c r="G140" s="326"/>
      <c r="H140" s="326" t="s">
        <v>7097</v>
      </c>
      <c r="I140" s="326" t="s">
        <v>7096</v>
      </c>
      <c r="J140" s="326"/>
      <c r="K140" s="374"/>
    </row>
    <row r="141" s="1" customFormat="1" ht="15" customHeight="1">
      <c r="B141" s="371"/>
      <c r="C141" s="326" t="s">
        <v>41</v>
      </c>
      <c r="D141" s="326"/>
      <c r="E141" s="326"/>
      <c r="F141" s="349" t="s">
        <v>7061</v>
      </c>
      <c r="G141" s="326"/>
      <c r="H141" s="326" t="s">
        <v>7117</v>
      </c>
      <c r="I141" s="326" t="s">
        <v>7096</v>
      </c>
      <c r="J141" s="326"/>
      <c r="K141" s="374"/>
    </row>
    <row r="142" s="1" customFormat="1" ht="15" customHeight="1">
      <c r="B142" s="371"/>
      <c r="C142" s="326" t="s">
        <v>7118</v>
      </c>
      <c r="D142" s="326"/>
      <c r="E142" s="326"/>
      <c r="F142" s="349" t="s">
        <v>7061</v>
      </c>
      <c r="G142" s="326"/>
      <c r="H142" s="326" t="s">
        <v>7119</v>
      </c>
      <c r="I142" s="326" t="s">
        <v>7096</v>
      </c>
      <c r="J142" s="326"/>
      <c r="K142" s="374"/>
    </row>
    <row r="143" s="1" customFormat="1" ht="15" customHeight="1">
      <c r="B143" s="375"/>
      <c r="C143" s="376"/>
      <c r="D143" s="376"/>
      <c r="E143" s="376"/>
      <c r="F143" s="376"/>
      <c r="G143" s="376"/>
      <c r="H143" s="376"/>
      <c r="I143" s="376"/>
      <c r="J143" s="376"/>
      <c r="K143" s="377"/>
    </row>
    <row r="144" s="1" customFormat="1" ht="18.75" customHeight="1">
      <c r="B144" s="362"/>
      <c r="C144" s="362"/>
      <c r="D144" s="362"/>
      <c r="E144" s="362"/>
      <c r="F144" s="363"/>
      <c r="G144" s="362"/>
      <c r="H144" s="362"/>
      <c r="I144" s="362"/>
      <c r="J144" s="362"/>
      <c r="K144" s="362"/>
    </row>
    <row r="145" s="1" customFormat="1" ht="18.75" customHeight="1">
      <c r="B145" s="334"/>
      <c r="C145" s="334"/>
      <c r="D145" s="334"/>
      <c r="E145" s="334"/>
      <c r="F145" s="334"/>
      <c r="G145" s="334"/>
      <c r="H145" s="334"/>
      <c r="I145" s="334"/>
      <c r="J145" s="334"/>
      <c r="K145" s="334"/>
    </row>
    <row r="146" s="1" customFormat="1" ht="7.5" customHeight="1">
      <c r="B146" s="335"/>
      <c r="C146" s="336"/>
      <c r="D146" s="336"/>
      <c r="E146" s="336"/>
      <c r="F146" s="336"/>
      <c r="G146" s="336"/>
      <c r="H146" s="336"/>
      <c r="I146" s="336"/>
      <c r="J146" s="336"/>
      <c r="K146" s="337"/>
    </row>
    <row r="147" s="1" customFormat="1" ht="45" customHeight="1">
      <c r="B147" s="338"/>
      <c r="C147" s="339" t="s">
        <v>7120</v>
      </c>
      <c r="D147" s="339"/>
      <c r="E147" s="339"/>
      <c r="F147" s="339"/>
      <c r="G147" s="339"/>
      <c r="H147" s="339"/>
      <c r="I147" s="339"/>
      <c r="J147" s="339"/>
      <c r="K147" s="340"/>
    </row>
    <row r="148" s="1" customFormat="1" ht="17.25" customHeight="1">
      <c r="B148" s="338"/>
      <c r="C148" s="341" t="s">
        <v>7055</v>
      </c>
      <c r="D148" s="341"/>
      <c r="E148" s="341"/>
      <c r="F148" s="341" t="s">
        <v>7056</v>
      </c>
      <c r="G148" s="342"/>
      <c r="H148" s="341" t="s">
        <v>57</v>
      </c>
      <c r="I148" s="341" t="s">
        <v>60</v>
      </c>
      <c r="J148" s="341" t="s">
        <v>7057</v>
      </c>
      <c r="K148" s="340"/>
    </row>
    <row r="149" s="1" customFormat="1" ht="17.25" customHeight="1">
      <c r="B149" s="338"/>
      <c r="C149" s="343" t="s">
        <v>7058</v>
      </c>
      <c r="D149" s="343"/>
      <c r="E149" s="343"/>
      <c r="F149" s="344" t="s">
        <v>7059</v>
      </c>
      <c r="G149" s="345"/>
      <c r="H149" s="343"/>
      <c r="I149" s="343"/>
      <c r="J149" s="343" t="s">
        <v>7060</v>
      </c>
      <c r="K149" s="340"/>
    </row>
    <row r="150" s="1" customFormat="1" ht="5.25" customHeight="1">
      <c r="B150" s="351"/>
      <c r="C150" s="346"/>
      <c r="D150" s="346"/>
      <c r="E150" s="346"/>
      <c r="F150" s="346"/>
      <c r="G150" s="347"/>
      <c r="H150" s="346"/>
      <c r="I150" s="346"/>
      <c r="J150" s="346"/>
      <c r="K150" s="374"/>
    </row>
    <row r="151" s="1" customFormat="1" ht="15" customHeight="1">
      <c r="B151" s="351"/>
      <c r="C151" s="378" t="s">
        <v>7064</v>
      </c>
      <c r="D151" s="326"/>
      <c r="E151" s="326"/>
      <c r="F151" s="379" t="s">
        <v>7061</v>
      </c>
      <c r="G151" s="326"/>
      <c r="H151" s="378" t="s">
        <v>7101</v>
      </c>
      <c r="I151" s="378" t="s">
        <v>7063</v>
      </c>
      <c r="J151" s="378">
        <v>120</v>
      </c>
      <c r="K151" s="374"/>
    </row>
    <row r="152" s="1" customFormat="1" ht="15" customHeight="1">
      <c r="B152" s="351"/>
      <c r="C152" s="378" t="s">
        <v>7110</v>
      </c>
      <c r="D152" s="326"/>
      <c r="E152" s="326"/>
      <c r="F152" s="379" t="s">
        <v>7061</v>
      </c>
      <c r="G152" s="326"/>
      <c r="H152" s="378" t="s">
        <v>7121</v>
      </c>
      <c r="I152" s="378" t="s">
        <v>7063</v>
      </c>
      <c r="J152" s="378" t="s">
        <v>7112</v>
      </c>
      <c r="K152" s="374"/>
    </row>
    <row r="153" s="1" customFormat="1" ht="15" customHeight="1">
      <c r="B153" s="351"/>
      <c r="C153" s="378" t="s">
        <v>88</v>
      </c>
      <c r="D153" s="326"/>
      <c r="E153" s="326"/>
      <c r="F153" s="379" t="s">
        <v>7061</v>
      </c>
      <c r="G153" s="326"/>
      <c r="H153" s="378" t="s">
        <v>7122</v>
      </c>
      <c r="I153" s="378" t="s">
        <v>7063</v>
      </c>
      <c r="J153" s="378" t="s">
        <v>7112</v>
      </c>
      <c r="K153" s="374"/>
    </row>
    <row r="154" s="1" customFormat="1" ht="15" customHeight="1">
      <c r="B154" s="351"/>
      <c r="C154" s="378" t="s">
        <v>7066</v>
      </c>
      <c r="D154" s="326"/>
      <c r="E154" s="326"/>
      <c r="F154" s="379" t="s">
        <v>7067</v>
      </c>
      <c r="G154" s="326"/>
      <c r="H154" s="378" t="s">
        <v>7101</v>
      </c>
      <c r="I154" s="378" t="s">
        <v>7063</v>
      </c>
      <c r="J154" s="378">
        <v>50</v>
      </c>
      <c r="K154" s="374"/>
    </row>
    <row r="155" s="1" customFormat="1" ht="15" customHeight="1">
      <c r="B155" s="351"/>
      <c r="C155" s="378" t="s">
        <v>7069</v>
      </c>
      <c r="D155" s="326"/>
      <c r="E155" s="326"/>
      <c r="F155" s="379" t="s">
        <v>7061</v>
      </c>
      <c r="G155" s="326"/>
      <c r="H155" s="378" t="s">
        <v>7101</v>
      </c>
      <c r="I155" s="378" t="s">
        <v>7071</v>
      </c>
      <c r="J155" s="378"/>
      <c r="K155" s="374"/>
    </row>
    <row r="156" s="1" customFormat="1" ht="15" customHeight="1">
      <c r="B156" s="351"/>
      <c r="C156" s="378" t="s">
        <v>7080</v>
      </c>
      <c r="D156" s="326"/>
      <c r="E156" s="326"/>
      <c r="F156" s="379" t="s">
        <v>7067</v>
      </c>
      <c r="G156" s="326"/>
      <c r="H156" s="378" t="s">
        <v>7101</v>
      </c>
      <c r="I156" s="378" t="s">
        <v>7063</v>
      </c>
      <c r="J156" s="378">
        <v>50</v>
      </c>
      <c r="K156" s="374"/>
    </row>
    <row r="157" s="1" customFormat="1" ht="15" customHeight="1">
      <c r="B157" s="351"/>
      <c r="C157" s="378" t="s">
        <v>7088</v>
      </c>
      <c r="D157" s="326"/>
      <c r="E157" s="326"/>
      <c r="F157" s="379" t="s">
        <v>7067</v>
      </c>
      <c r="G157" s="326"/>
      <c r="H157" s="378" t="s">
        <v>7101</v>
      </c>
      <c r="I157" s="378" t="s">
        <v>7063</v>
      </c>
      <c r="J157" s="378">
        <v>50</v>
      </c>
      <c r="K157" s="374"/>
    </row>
    <row r="158" s="1" customFormat="1" ht="15" customHeight="1">
      <c r="B158" s="351"/>
      <c r="C158" s="378" t="s">
        <v>7086</v>
      </c>
      <c r="D158" s="326"/>
      <c r="E158" s="326"/>
      <c r="F158" s="379" t="s">
        <v>7067</v>
      </c>
      <c r="G158" s="326"/>
      <c r="H158" s="378" t="s">
        <v>7101</v>
      </c>
      <c r="I158" s="378" t="s">
        <v>7063</v>
      </c>
      <c r="J158" s="378">
        <v>50</v>
      </c>
      <c r="K158" s="374"/>
    </row>
    <row r="159" s="1" customFormat="1" ht="15" customHeight="1">
      <c r="B159" s="351"/>
      <c r="C159" s="378" t="s">
        <v>146</v>
      </c>
      <c r="D159" s="326"/>
      <c r="E159" s="326"/>
      <c r="F159" s="379" t="s">
        <v>7061</v>
      </c>
      <c r="G159" s="326"/>
      <c r="H159" s="378" t="s">
        <v>7123</v>
      </c>
      <c r="I159" s="378" t="s">
        <v>7063</v>
      </c>
      <c r="J159" s="378" t="s">
        <v>7124</v>
      </c>
      <c r="K159" s="374"/>
    </row>
    <row r="160" s="1" customFormat="1" ht="15" customHeight="1">
      <c r="B160" s="351"/>
      <c r="C160" s="378" t="s">
        <v>7125</v>
      </c>
      <c r="D160" s="326"/>
      <c r="E160" s="326"/>
      <c r="F160" s="379" t="s">
        <v>7061</v>
      </c>
      <c r="G160" s="326"/>
      <c r="H160" s="378" t="s">
        <v>7126</v>
      </c>
      <c r="I160" s="378" t="s">
        <v>7096</v>
      </c>
      <c r="J160" s="378"/>
      <c r="K160" s="374"/>
    </row>
    <row r="161" s="1" customFormat="1" ht="15" customHeight="1">
      <c r="B161" s="380"/>
      <c r="C161" s="360"/>
      <c r="D161" s="360"/>
      <c r="E161" s="360"/>
      <c r="F161" s="360"/>
      <c r="G161" s="360"/>
      <c r="H161" s="360"/>
      <c r="I161" s="360"/>
      <c r="J161" s="360"/>
      <c r="K161" s="381"/>
    </row>
    <row r="162" s="1" customFormat="1" ht="18.75" customHeight="1">
      <c r="B162" s="362"/>
      <c r="C162" s="372"/>
      <c r="D162" s="372"/>
      <c r="E162" s="372"/>
      <c r="F162" s="382"/>
      <c r="G162" s="372"/>
      <c r="H162" s="372"/>
      <c r="I162" s="372"/>
      <c r="J162" s="372"/>
      <c r="K162" s="362"/>
    </row>
    <row r="163" s="1" customFormat="1" ht="18.75" customHeight="1">
      <c r="B163" s="334"/>
      <c r="C163" s="334"/>
      <c r="D163" s="334"/>
      <c r="E163" s="334"/>
      <c r="F163" s="334"/>
      <c r="G163" s="334"/>
      <c r="H163" s="334"/>
      <c r="I163" s="334"/>
      <c r="J163" s="334"/>
      <c r="K163" s="334"/>
    </row>
    <row r="164" s="1" customFormat="1" ht="7.5" customHeight="1">
      <c r="B164" s="313"/>
      <c r="C164" s="314"/>
      <c r="D164" s="314"/>
      <c r="E164" s="314"/>
      <c r="F164" s="314"/>
      <c r="G164" s="314"/>
      <c r="H164" s="314"/>
      <c r="I164" s="314"/>
      <c r="J164" s="314"/>
      <c r="K164" s="315"/>
    </row>
    <row r="165" s="1" customFormat="1" ht="45" customHeight="1">
      <c r="B165" s="316"/>
      <c r="C165" s="317" t="s">
        <v>7127</v>
      </c>
      <c r="D165" s="317"/>
      <c r="E165" s="317"/>
      <c r="F165" s="317"/>
      <c r="G165" s="317"/>
      <c r="H165" s="317"/>
      <c r="I165" s="317"/>
      <c r="J165" s="317"/>
      <c r="K165" s="318"/>
    </row>
    <row r="166" s="1" customFormat="1" ht="17.25" customHeight="1">
      <c r="B166" s="316"/>
      <c r="C166" s="341" t="s">
        <v>7055</v>
      </c>
      <c r="D166" s="341"/>
      <c r="E166" s="341"/>
      <c r="F166" s="341" t="s">
        <v>7056</v>
      </c>
      <c r="G166" s="383"/>
      <c r="H166" s="384" t="s">
        <v>57</v>
      </c>
      <c r="I166" s="384" t="s">
        <v>60</v>
      </c>
      <c r="J166" s="341" t="s">
        <v>7057</v>
      </c>
      <c r="K166" s="318"/>
    </row>
    <row r="167" s="1" customFormat="1" ht="17.25" customHeight="1">
      <c r="B167" s="319"/>
      <c r="C167" s="343" t="s">
        <v>7058</v>
      </c>
      <c r="D167" s="343"/>
      <c r="E167" s="343"/>
      <c r="F167" s="344" t="s">
        <v>7059</v>
      </c>
      <c r="G167" s="385"/>
      <c r="H167" s="386"/>
      <c r="I167" s="386"/>
      <c r="J167" s="343" t="s">
        <v>7060</v>
      </c>
      <c r="K167" s="321"/>
    </row>
    <row r="168" s="1" customFormat="1" ht="5.25" customHeight="1">
      <c r="B168" s="351"/>
      <c r="C168" s="346"/>
      <c r="D168" s="346"/>
      <c r="E168" s="346"/>
      <c r="F168" s="346"/>
      <c r="G168" s="347"/>
      <c r="H168" s="346"/>
      <c r="I168" s="346"/>
      <c r="J168" s="346"/>
      <c r="K168" s="374"/>
    </row>
    <row r="169" s="1" customFormat="1" ht="15" customHeight="1">
      <c r="B169" s="351"/>
      <c r="C169" s="326" t="s">
        <v>7064</v>
      </c>
      <c r="D169" s="326"/>
      <c r="E169" s="326"/>
      <c r="F169" s="349" t="s">
        <v>7061</v>
      </c>
      <c r="G169" s="326"/>
      <c r="H169" s="326" t="s">
        <v>7101</v>
      </c>
      <c r="I169" s="326" t="s">
        <v>7063</v>
      </c>
      <c r="J169" s="326">
        <v>120</v>
      </c>
      <c r="K169" s="374"/>
    </row>
    <row r="170" s="1" customFormat="1" ht="15" customHeight="1">
      <c r="B170" s="351"/>
      <c r="C170" s="326" t="s">
        <v>7110</v>
      </c>
      <c r="D170" s="326"/>
      <c r="E170" s="326"/>
      <c r="F170" s="349" t="s">
        <v>7061</v>
      </c>
      <c r="G170" s="326"/>
      <c r="H170" s="326" t="s">
        <v>7111</v>
      </c>
      <c r="I170" s="326" t="s">
        <v>7063</v>
      </c>
      <c r="J170" s="326" t="s">
        <v>7112</v>
      </c>
      <c r="K170" s="374"/>
    </row>
    <row r="171" s="1" customFormat="1" ht="15" customHeight="1">
      <c r="B171" s="351"/>
      <c r="C171" s="326" t="s">
        <v>88</v>
      </c>
      <c r="D171" s="326"/>
      <c r="E171" s="326"/>
      <c r="F171" s="349" t="s">
        <v>7061</v>
      </c>
      <c r="G171" s="326"/>
      <c r="H171" s="326" t="s">
        <v>7128</v>
      </c>
      <c r="I171" s="326" t="s">
        <v>7063</v>
      </c>
      <c r="J171" s="326" t="s">
        <v>7112</v>
      </c>
      <c r="K171" s="374"/>
    </row>
    <row r="172" s="1" customFormat="1" ht="15" customHeight="1">
      <c r="B172" s="351"/>
      <c r="C172" s="326" t="s">
        <v>7066</v>
      </c>
      <c r="D172" s="326"/>
      <c r="E172" s="326"/>
      <c r="F172" s="349" t="s">
        <v>7067</v>
      </c>
      <c r="G172" s="326"/>
      <c r="H172" s="326" t="s">
        <v>7128</v>
      </c>
      <c r="I172" s="326" t="s">
        <v>7063</v>
      </c>
      <c r="J172" s="326">
        <v>50</v>
      </c>
      <c r="K172" s="374"/>
    </row>
    <row r="173" s="1" customFormat="1" ht="15" customHeight="1">
      <c r="B173" s="351"/>
      <c r="C173" s="326" t="s">
        <v>7069</v>
      </c>
      <c r="D173" s="326"/>
      <c r="E173" s="326"/>
      <c r="F173" s="349" t="s">
        <v>7061</v>
      </c>
      <c r="G173" s="326"/>
      <c r="H173" s="326" t="s">
        <v>7128</v>
      </c>
      <c r="I173" s="326" t="s">
        <v>7071</v>
      </c>
      <c r="J173" s="326"/>
      <c r="K173" s="374"/>
    </row>
    <row r="174" s="1" customFormat="1" ht="15" customHeight="1">
      <c r="B174" s="351"/>
      <c r="C174" s="326" t="s">
        <v>7080</v>
      </c>
      <c r="D174" s="326"/>
      <c r="E174" s="326"/>
      <c r="F174" s="349" t="s">
        <v>7067</v>
      </c>
      <c r="G174" s="326"/>
      <c r="H174" s="326" t="s">
        <v>7128</v>
      </c>
      <c r="I174" s="326" t="s">
        <v>7063</v>
      </c>
      <c r="J174" s="326">
        <v>50</v>
      </c>
      <c r="K174" s="374"/>
    </row>
    <row r="175" s="1" customFormat="1" ht="15" customHeight="1">
      <c r="B175" s="351"/>
      <c r="C175" s="326" t="s">
        <v>7088</v>
      </c>
      <c r="D175" s="326"/>
      <c r="E175" s="326"/>
      <c r="F175" s="349" t="s">
        <v>7067</v>
      </c>
      <c r="G175" s="326"/>
      <c r="H175" s="326" t="s">
        <v>7128</v>
      </c>
      <c r="I175" s="326" t="s">
        <v>7063</v>
      </c>
      <c r="J175" s="326">
        <v>50</v>
      </c>
      <c r="K175" s="374"/>
    </row>
    <row r="176" s="1" customFormat="1" ht="15" customHeight="1">
      <c r="B176" s="351"/>
      <c r="C176" s="326" t="s">
        <v>7086</v>
      </c>
      <c r="D176" s="326"/>
      <c r="E176" s="326"/>
      <c r="F176" s="349" t="s">
        <v>7067</v>
      </c>
      <c r="G176" s="326"/>
      <c r="H176" s="326" t="s">
        <v>7128</v>
      </c>
      <c r="I176" s="326" t="s">
        <v>7063</v>
      </c>
      <c r="J176" s="326">
        <v>50</v>
      </c>
      <c r="K176" s="374"/>
    </row>
    <row r="177" s="1" customFormat="1" ht="15" customHeight="1">
      <c r="B177" s="351"/>
      <c r="C177" s="326" t="s">
        <v>156</v>
      </c>
      <c r="D177" s="326"/>
      <c r="E177" s="326"/>
      <c r="F177" s="349" t="s">
        <v>7061</v>
      </c>
      <c r="G177" s="326"/>
      <c r="H177" s="326" t="s">
        <v>7129</v>
      </c>
      <c r="I177" s="326" t="s">
        <v>7130</v>
      </c>
      <c r="J177" s="326"/>
      <c r="K177" s="374"/>
    </row>
    <row r="178" s="1" customFormat="1" ht="15" customHeight="1">
      <c r="B178" s="351"/>
      <c r="C178" s="326" t="s">
        <v>60</v>
      </c>
      <c r="D178" s="326"/>
      <c r="E178" s="326"/>
      <c r="F178" s="349" t="s">
        <v>7061</v>
      </c>
      <c r="G178" s="326"/>
      <c r="H178" s="326" t="s">
        <v>7131</v>
      </c>
      <c r="I178" s="326" t="s">
        <v>7132</v>
      </c>
      <c r="J178" s="326">
        <v>1</v>
      </c>
      <c r="K178" s="374"/>
    </row>
    <row r="179" s="1" customFormat="1" ht="15" customHeight="1">
      <c r="B179" s="351"/>
      <c r="C179" s="326" t="s">
        <v>56</v>
      </c>
      <c r="D179" s="326"/>
      <c r="E179" s="326"/>
      <c r="F179" s="349" t="s">
        <v>7061</v>
      </c>
      <c r="G179" s="326"/>
      <c r="H179" s="326" t="s">
        <v>7133</v>
      </c>
      <c r="I179" s="326" t="s">
        <v>7063</v>
      </c>
      <c r="J179" s="326">
        <v>20</v>
      </c>
      <c r="K179" s="374"/>
    </row>
    <row r="180" s="1" customFormat="1" ht="15" customHeight="1">
      <c r="B180" s="351"/>
      <c r="C180" s="326" t="s">
        <v>57</v>
      </c>
      <c r="D180" s="326"/>
      <c r="E180" s="326"/>
      <c r="F180" s="349" t="s">
        <v>7061</v>
      </c>
      <c r="G180" s="326"/>
      <c r="H180" s="326" t="s">
        <v>7134</v>
      </c>
      <c r="I180" s="326" t="s">
        <v>7063</v>
      </c>
      <c r="J180" s="326">
        <v>255</v>
      </c>
      <c r="K180" s="374"/>
    </row>
    <row r="181" s="1" customFormat="1" ht="15" customHeight="1">
      <c r="B181" s="351"/>
      <c r="C181" s="326" t="s">
        <v>157</v>
      </c>
      <c r="D181" s="326"/>
      <c r="E181" s="326"/>
      <c r="F181" s="349" t="s">
        <v>7061</v>
      </c>
      <c r="G181" s="326"/>
      <c r="H181" s="326" t="s">
        <v>7025</v>
      </c>
      <c r="I181" s="326" t="s">
        <v>7063</v>
      </c>
      <c r="J181" s="326">
        <v>10</v>
      </c>
      <c r="K181" s="374"/>
    </row>
    <row r="182" s="1" customFormat="1" ht="15" customHeight="1">
      <c r="B182" s="351"/>
      <c r="C182" s="326" t="s">
        <v>158</v>
      </c>
      <c r="D182" s="326"/>
      <c r="E182" s="326"/>
      <c r="F182" s="349" t="s">
        <v>7061</v>
      </c>
      <c r="G182" s="326"/>
      <c r="H182" s="326" t="s">
        <v>7135</v>
      </c>
      <c r="I182" s="326" t="s">
        <v>7096</v>
      </c>
      <c r="J182" s="326"/>
      <c r="K182" s="374"/>
    </row>
    <row r="183" s="1" customFormat="1" ht="15" customHeight="1">
      <c r="B183" s="351"/>
      <c r="C183" s="326" t="s">
        <v>7136</v>
      </c>
      <c r="D183" s="326"/>
      <c r="E183" s="326"/>
      <c r="F183" s="349" t="s">
        <v>7061</v>
      </c>
      <c r="G183" s="326"/>
      <c r="H183" s="326" t="s">
        <v>7137</v>
      </c>
      <c r="I183" s="326" t="s">
        <v>7096</v>
      </c>
      <c r="J183" s="326"/>
      <c r="K183" s="374"/>
    </row>
    <row r="184" s="1" customFormat="1" ht="15" customHeight="1">
      <c r="B184" s="351"/>
      <c r="C184" s="326" t="s">
        <v>7125</v>
      </c>
      <c r="D184" s="326"/>
      <c r="E184" s="326"/>
      <c r="F184" s="349" t="s">
        <v>7061</v>
      </c>
      <c r="G184" s="326"/>
      <c r="H184" s="326" t="s">
        <v>7138</v>
      </c>
      <c r="I184" s="326" t="s">
        <v>7096</v>
      </c>
      <c r="J184" s="326"/>
      <c r="K184" s="374"/>
    </row>
    <row r="185" s="1" customFormat="1" ht="15" customHeight="1">
      <c r="B185" s="351"/>
      <c r="C185" s="326" t="s">
        <v>160</v>
      </c>
      <c r="D185" s="326"/>
      <c r="E185" s="326"/>
      <c r="F185" s="349" t="s">
        <v>7067</v>
      </c>
      <c r="G185" s="326"/>
      <c r="H185" s="326" t="s">
        <v>7139</v>
      </c>
      <c r="I185" s="326" t="s">
        <v>7063</v>
      </c>
      <c r="J185" s="326">
        <v>50</v>
      </c>
      <c r="K185" s="374"/>
    </row>
    <row r="186" s="1" customFormat="1" ht="15" customHeight="1">
      <c r="B186" s="351"/>
      <c r="C186" s="326" t="s">
        <v>7140</v>
      </c>
      <c r="D186" s="326"/>
      <c r="E186" s="326"/>
      <c r="F186" s="349" t="s">
        <v>7067</v>
      </c>
      <c r="G186" s="326"/>
      <c r="H186" s="326" t="s">
        <v>7141</v>
      </c>
      <c r="I186" s="326" t="s">
        <v>7142</v>
      </c>
      <c r="J186" s="326"/>
      <c r="K186" s="374"/>
    </row>
    <row r="187" s="1" customFormat="1" ht="15" customHeight="1">
      <c r="B187" s="351"/>
      <c r="C187" s="326" t="s">
        <v>7143</v>
      </c>
      <c r="D187" s="326"/>
      <c r="E187" s="326"/>
      <c r="F187" s="349" t="s">
        <v>7067</v>
      </c>
      <c r="G187" s="326"/>
      <c r="H187" s="326" t="s">
        <v>7144</v>
      </c>
      <c r="I187" s="326" t="s">
        <v>7142</v>
      </c>
      <c r="J187" s="326"/>
      <c r="K187" s="374"/>
    </row>
    <row r="188" s="1" customFormat="1" ht="15" customHeight="1">
      <c r="B188" s="351"/>
      <c r="C188" s="326" t="s">
        <v>7145</v>
      </c>
      <c r="D188" s="326"/>
      <c r="E188" s="326"/>
      <c r="F188" s="349" t="s">
        <v>7067</v>
      </c>
      <c r="G188" s="326"/>
      <c r="H188" s="326" t="s">
        <v>7146</v>
      </c>
      <c r="I188" s="326" t="s">
        <v>7142</v>
      </c>
      <c r="J188" s="326"/>
      <c r="K188" s="374"/>
    </row>
    <row r="189" s="1" customFormat="1" ht="15" customHeight="1">
      <c r="B189" s="351"/>
      <c r="C189" s="387" t="s">
        <v>7147</v>
      </c>
      <c r="D189" s="326"/>
      <c r="E189" s="326"/>
      <c r="F189" s="349" t="s">
        <v>7067</v>
      </c>
      <c r="G189" s="326"/>
      <c r="H189" s="326" t="s">
        <v>7148</v>
      </c>
      <c r="I189" s="326" t="s">
        <v>7149</v>
      </c>
      <c r="J189" s="388" t="s">
        <v>7150</v>
      </c>
      <c r="K189" s="374"/>
    </row>
    <row r="190" s="18" customFormat="1" ht="15" customHeight="1">
      <c r="B190" s="389"/>
      <c r="C190" s="390" t="s">
        <v>7151</v>
      </c>
      <c r="D190" s="391"/>
      <c r="E190" s="391"/>
      <c r="F190" s="392" t="s">
        <v>7067</v>
      </c>
      <c r="G190" s="391"/>
      <c r="H190" s="391" t="s">
        <v>7152</v>
      </c>
      <c r="I190" s="391" t="s">
        <v>7149</v>
      </c>
      <c r="J190" s="393" t="s">
        <v>7150</v>
      </c>
      <c r="K190" s="394"/>
    </row>
    <row r="191" s="1" customFormat="1" ht="15" customHeight="1">
      <c r="B191" s="351"/>
      <c r="C191" s="387" t="s">
        <v>45</v>
      </c>
      <c r="D191" s="326"/>
      <c r="E191" s="326"/>
      <c r="F191" s="349" t="s">
        <v>7061</v>
      </c>
      <c r="G191" s="326"/>
      <c r="H191" s="323" t="s">
        <v>7153</v>
      </c>
      <c r="I191" s="326" t="s">
        <v>7154</v>
      </c>
      <c r="J191" s="326"/>
      <c r="K191" s="374"/>
    </row>
    <row r="192" s="1" customFormat="1" ht="15" customHeight="1">
      <c r="B192" s="351"/>
      <c r="C192" s="387" t="s">
        <v>7155</v>
      </c>
      <c r="D192" s="326"/>
      <c r="E192" s="326"/>
      <c r="F192" s="349" t="s">
        <v>7061</v>
      </c>
      <c r="G192" s="326"/>
      <c r="H192" s="326" t="s">
        <v>7156</v>
      </c>
      <c r="I192" s="326" t="s">
        <v>7096</v>
      </c>
      <c r="J192" s="326"/>
      <c r="K192" s="374"/>
    </row>
    <row r="193" s="1" customFormat="1" ht="15" customHeight="1">
      <c r="B193" s="351"/>
      <c r="C193" s="387" t="s">
        <v>7157</v>
      </c>
      <c r="D193" s="326"/>
      <c r="E193" s="326"/>
      <c r="F193" s="349" t="s">
        <v>7061</v>
      </c>
      <c r="G193" s="326"/>
      <c r="H193" s="326" t="s">
        <v>7158</v>
      </c>
      <c r="I193" s="326" t="s">
        <v>7096</v>
      </c>
      <c r="J193" s="326"/>
      <c r="K193" s="374"/>
    </row>
    <row r="194" s="1" customFormat="1" ht="15" customHeight="1">
      <c r="B194" s="351"/>
      <c r="C194" s="387" t="s">
        <v>7159</v>
      </c>
      <c r="D194" s="326"/>
      <c r="E194" s="326"/>
      <c r="F194" s="349" t="s">
        <v>7067</v>
      </c>
      <c r="G194" s="326"/>
      <c r="H194" s="326" t="s">
        <v>7160</v>
      </c>
      <c r="I194" s="326" t="s">
        <v>7096</v>
      </c>
      <c r="J194" s="326"/>
      <c r="K194" s="374"/>
    </row>
    <row r="195" s="1" customFormat="1" ht="15" customHeight="1">
      <c r="B195" s="380"/>
      <c r="C195" s="395"/>
      <c r="D195" s="360"/>
      <c r="E195" s="360"/>
      <c r="F195" s="360"/>
      <c r="G195" s="360"/>
      <c r="H195" s="360"/>
      <c r="I195" s="360"/>
      <c r="J195" s="360"/>
      <c r="K195" s="381"/>
    </row>
    <row r="196" s="1" customFormat="1" ht="18.75" customHeight="1">
      <c r="B196" s="362"/>
      <c r="C196" s="372"/>
      <c r="D196" s="372"/>
      <c r="E196" s="372"/>
      <c r="F196" s="382"/>
      <c r="G196" s="372"/>
      <c r="H196" s="372"/>
      <c r="I196" s="372"/>
      <c r="J196" s="372"/>
      <c r="K196" s="362"/>
    </row>
    <row r="197" s="1" customFormat="1" ht="18.75" customHeight="1">
      <c r="B197" s="362"/>
      <c r="C197" s="372"/>
      <c r="D197" s="372"/>
      <c r="E197" s="372"/>
      <c r="F197" s="382"/>
      <c r="G197" s="372"/>
      <c r="H197" s="372"/>
      <c r="I197" s="372"/>
      <c r="J197" s="372"/>
      <c r="K197" s="362"/>
    </row>
    <row r="198" s="1" customFormat="1" ht="18.75" customHeight="1">
      <c r="B198" s="334"/>
      <c r="C198" s="334"/>
      <c r="D198" s="334"/>
      <c r="E198" s="334"/>
      <c r="F198" s="334"/>
      <c r="G198" s="334"/>
      <c r="H198" s="334"/>
      <c r="I198" s="334"/>
      <c r="J198" s="334"/>
      <c r="K198" s="334"/>
    </row>
    <row r="199" s="1" customFormat="1" ht="13.5">
      <c r="B199" s="313"/>
      <c r="C199" s="314"/>
      <c r="D199" s="314"/>
      <c r="E199" s="314"/>
      <c r="F199" s="314"/>
      <c r="G199" s="314"/>
      <c r="H199" s="314"/>
      <c r="I199" s="314"/>
      <c r="J199" s="314"/>
      <c r="K199" s="315"/>
    </row>
    <row r="200" s="1" customFormat="1" ht="21">
      <c r="B200" s="316"/>
      <c r="C200" s="317" t="s">
        <v>7161</v>
      </c>
      <c r="D200" s="317"/>
      <c r="E200" s="317"/>
      <c r="F200" s="317"/>
      <c r="G200" s="317"/>
      <c r="H200" s="317"/>
      <c r="I200" s="317"/>
      <c r="J200" s="317"/>
      <c r="K200" s="318"/>
    </row>
    <row r="201" s="1" customFormat="1" ht="25.5" customHeight="1">
      <c r="B201" s="316"/>
      <c r="C201" s="396" t="s">
        <v>7162</v>
      </c>
      <c r="D201" s="396"/>
      <c r="E201" s="396"/>
      <c r="F201" s="396" t="s">
        <v>7163</v>
      </c>
      <c r="G201" s="397"/>
      <c r="H201" s="396" t="s">
        <v>7164</v>
      </c>
      <c r="I201" s="396"/>
      <c r="J201" s="396"/>
      <c r="K201" s="318"/>
    </row>
    <row r="202" s="1" customFormat="1" ht="5.25" customHeight="1">
      <c r="B202" s="351"/>
      <c r="C202" s="346"/>
      <c r="D202" s="346"/>
      <c r="E202" s="346"/>
      <c r="F202" s="346"/>
      <c r="G202" s="372"/>
      <c r="H202" s="346"/>
      <c r="I202" s="346"/>
      <c r="J202" s="346"/>
      <c r="K202" s="374"/>
    </row>
    <row r="203" s="1" customFormat="1" ht="15" customHeight="1">
      <c r="B203" s="351"/>
      <c r="C203" s="326" t="s">
        <v>7154</v>
      </c>
      <c r="D203" s="326"/>
      <c r="E203" s="326"/>
      <c r="F203" s="349" t="s">
        <v>46</v>
      </c>
      <c r="G203" s="326"/>
      <c r="H203" s="326" t="s">
        <v>7165</v>
      </c>
      <c r="I203" s="326"/>
      <c r="J203" s="326"/>
      <c r="K203" s="374"/>
    </row>
    <row r="204" s="1" customFormat="1" ht="15" customHeight="1">
      <c r="B204" s="351"/>
      <c r="C204" s="326"/>
      <c r="D204" s="326"/>
      <c r="E204" s="326"/>
      <c r="F204" s="349" t="s">
        <v>47</v>
      </c>
      <c r="G204" s="326"/>
      <c r="H204" s="326" t="s">
        <v>7166</v>
      </c>
      <c r="I204" s="326"/>
      <c r="J204" s="326"/>
      <c r="K204" s="374"/>
    </row>
    <row r="205" s="1" customFormat="1" ht="15" customHeight="1">
      <c r="B205" s="351"/>
      <c r="C205" s="326"/>
      <c r="D205" s="326"/>
      <c r="E205" s="326"/>
      <c r="F205" s="349" t="s">
        <v>50</v>
      </c>
      <c r="G205" s="326"/>
      <c r="H205" s="326" t="s">
        <v>7167</v>
      </c>
      <c r="I205" s="326"/>
      <c r="J205" s="326"/>
      <c r="K205" s="374"/>
    </row>
    <row r="206" s="1" customFormat="1" ht="15" customHeight="1">
      <c r="B206" s="351"/>
      <c r="C206" s="326"/>
      <c r="D206" s="326"/>
      <c r="E206" s="326"/>
      <c r="F206" s="349" t="s">
        <v>48</v>
      </c>
      <c r="G206" s="326"/>
      <c r="H206" s="326" t="s">
        <v>7168</v>
      </c>
      <c r="I206" s="326"/>
      <c r="J206" s="326"/>
      <c r="K206" s="374"/>
    </row>
    <row r="207" s="1" customFormat="1" ht="15" customHeight="1">
      <c r="B207" s="351"/>
      <c r="C207" s="326"/>
      <c r="D207" s="326"/>
      <c r="E207" s="326"/>
      <c r="F207" s="349" t="s">
        <v>49</v>
      </c>
      <c r="G207" s="326"/>
      <c r="H207" s="326" t="s">
        <v>7169</v>
      </c>
      <c r="I207" s="326"/>
      <c r="J207" s="326"/>
      <c r="K207" s="374"/>
    </row>
    <row r="208" s="1" customFormat="1" ht="15" customHeight="1">
      <c r="B208" s="351"/>
      <c r="C208" s="326"/>
      <c r="D208" s="326"/>
      <c r="E208" s="326"/>
      <c r="F208" s="349"/>
      <c r="G208" s="326"/>
      <c r="H208" s="326"/>
      <c r="I208" s="326"/>
      <c r="J208" s="326"/>
      <c r="K208" s="374"/>
    </row>
    <row r="209" s="1" customFormat="1" ht="15" customHeight="1">
      <c r="B209" s="351"/>
      <c r="C209" s="326" t="s">
        <v>7108</v>
      </c>
      <c r="D209" s="326"/>
      <c r="E209" s="326"/>
      <c r="F209" s="349" t="s">
        <v>81</v>
      </c>
      <c r="G209" s="326"/>
      <c r="H209" s="326" t="s">
        <v>7170</v>
      </c>
      <c r="I209" s="326"/>
      <c r="J209" s="326"/>
      <c r="K209" s="374"/>
    </row>
    <row r="210" s="1" customFormat="1" ht="15" customHeight="1">
      <c r="B210" s="351"/>
      <c r="C210" s="326"/>
      <c r="D210" s="326"/>
      <c r="E210" s="326"/>
      <c r="F210" s="349" t="s">
        <v>7007</v>
      </c>
      <c r="G210" s="326"/>
      <c r="H210" s="326" t="s">
        <v>7008</v>
      </c>
      <c r="I210" s="326"/>
      <c r="J210" s="326"/>
      <c r="K210" s="374"/>
    </row>
    <row r="211" s="1" customFormat="1" ht="15" customHeight="1">
      <c r="B211" s="351"/>
      <c r="C211" s="326"/>
      <c r="D211" s="326"/>
      <c r="E211" s="326"/>
      <c r="F211" s="349" t="s">
        <v>7005</v>
      </c>
      <c r="G211" s="326"/>
      <c r="H211" s="326" t="s">
        <v>7171</v>
      </c>
      <c r="I211" s="326"/>
      <c r="J211" s="326"/>
      <c r="K211" s="374"/>
    </row>
    <row r="212" s="1" customFormat="1" ht="15" customHeight="1">
      <c r="B212" s="398"/>
      <c r="C212" s="326"/>
      <c r="D212" s="326"/>
      <c r="E212" s="326"/>
      <c r="F212" s="349" t="s">
        <v>136</v>
      </c>
      <c r="G212" s="387"/>
      <c r="H212" s="378" t="s">
        <v>137</v>
      </c>
      <c r="I212" s="378"/>
      <c r="J212" s="378"/>
      <c r="K212" s="399"/>
    </row>
    <row r="213" s="1" customFormat="1" ht="15" customHeight="1">
      <c r="B213" s="398"/>
      <c r="C213" s="326"/>
      <c r="D213" s="326"/>
      <c r="E213" s="326"/>
      <c r="F213" s="349" t="s">
        <v>7009</v>
      </c>
      <c r="G213" s="387"/>
      <c r="H213" s="378" t="s">
        <v>6977</v>
      </c>
      <c r="I213" s="378"/>
      <c r="J213" s="378"/>
      <c r="K213" s="399"/>
    </row>
    <row r="214" s="1" customFormat="1" ht="15" customHeight="1">
      <c r="B214" s="398"/>
      <c r="C214" s="326"/>
      <c r="D214" s="326"/>
      <c r="E214" s="326"/>
      <c r="F214" s="349"/>
      <c r="G214" s="387"/>
      <c r="H214" s="378"/>
      <c r="I214" s="378"/>
      <c r="J214" s="378"/>
      <c r="K214" s="399"/>
    </row>
    <row r="215" s="1" customFormat="1" ht="15" customHeight="1">
      <c r="B215" s="398"/>
      <c r="C215" s="326" t="s">
        <v>7132</v>
      </c>
      <c r="D215" s="326"/>
      <c r="E215" s="326"/>
      <c r="F215" s="349">
        <v>1</v>
      </c>
      <c r="G215" s="387"/>
      <c r="H215" s="378" t="s">
        <v>7172</v>
      </c>
      <c r="I215" s="378"/>
      <c r="J215" s="378"/>
      <c r="K215" s="399"/>
    </row>
    <row r="216" s="1" customFormat="1" ht="15" customHeight="1">
      <c r="B216" s="398"/>
      <c r="C216" s="326"/>
      <c r="D216" s="326"/>
      <c r="E216" s="326"/>
      <c r="F216" s="349">
        <v>2</v>
      </c>
      <c r="G216" s="387"/>
      <c r="H216" s="378" t="s">
        <v>7173</v>
      </c>
      <c r="I216" s="378"/>
      <c r="J216" s="378"/>
      <c r="K216" s="399"/>
    </row>
    <row r="217" s="1" customFormat="1" ht="15" customHeight="1">
      <c r="B217" s="398"/>
      <c r="C217" s="326"/>
      <c r="D217" s="326"/>
      <c r="E217" s="326"/>
      <c r="F217" s="349">
        <v>3</v>
      </c>
      <c r="G217" s="387"/>
      <c r="H217" s="378" t="s">
        <v>7174</v>
      </c>
      <c r="I217" s="378"/>
      <c r="J217" s="378"/>
      <c r="K217" s="399"/>
    </row>
    <row r="218" s="1" customFormat="1" ht="15" customHeight="1">
      <c r="B218" s="398"/>
      <c r="C218" s="326"/>
      <c r="D218" s="326"/>
      <c r="E218" s="326"/>
      <c r="F218" s="349">
        <v>4</v>
      </c>
      <c r="G218" s="387"/>
      <c r="H218" s="378" t="s">
        <v>7175</v>
      </c>
      <c r="I218" s="378"/>
      <c r="J218" s="378"/>
      <c r="K218" s="399"/>
    </row>
    <row r="219" s="1" customFormat="1" ht="12.75" customHeight="1">
      <c r="B219" s="400"/>
      <c r="C219" s="401"/>
      <c r="D219" s="401"/>
      <c r="E219" s="401"/>
      <c r="F219" s="401"/>
      <c r="G219" s="401"/>
      <c r="H219" s="401"/>
      <c r="I219" s="401"/>
      <c r="J219" s="401"/>
      <c r="K219" s="402"/>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143</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ROUND(J91,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ROUND((SUM(BE91:BE227)),  2)</f>
        <v>0</v>
      </c>
      <c r="G35" s="41"/>
      <c r="H35" s="41"/>
      <c r="I35" s="161">
        <v>0.20999999999999999</v>
      </c>
      <c r="J35" s="160">
        <f>ROUND(((SUM(BE91:BE227))*I35),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ROUND((SUM(BF91:BF227)),  2)</f>
        <v>0</v>
      </c>
      <c r="G36" s="41"/>
      <c r="H36" s="41"/>
      <c r="I36" s="161">
        <v>0.12</v>
      </c>
      <c r="J36" s="160">
        <f>ROUND(((SUM(BF91:BF227))*I36),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ROUND((SUM(BG91:BG227)),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ROUND((SUM(BH91:BH227)),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ROUND((SUM(BI91:BI227)),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01 - Příprava území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J91</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J93</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151</v>
      </c>
      <c r="E66" s="186"/>
      <c r="F66" s="186"/>
      <c r="G66" s="186"/>
      <c r="H66" s="186"/>
      <c r="I66" s="186"/>
      <c r="J66" s="187">
        <f>J160</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152</v>
      </c>
      <c r="E67" s="186"/>
      <c r="F67" s="186"/>
      <c r="G67" s="186"/>
      <c r="H67" s="186"/>
      <c r="I67" s="186"/>
      <c r="J67" s="187">
        <f>J167</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153</v>
      </c>
      <c r="E68" s="186"/>
      <c r="F68" s="186"/>
      <c r="G68" s="186"/>
      <c r="H68" s="186"/>
      <c r="I68" s="186"/>
      <c r="J68" s="187">
        <f>J199</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154</v>
      </c>
      <c r="E69" s="186"/>
      <c r="F69" s="186"/>
      <c r="G69" s="186"/>
      <c r="H69" s="186"/>
      <c r="I69" s="186"/>
      <c r="J69" s="187">
        <f>J224</f>
        <v>0</v>
      </c>
      <c r="K69" s="128"/>
      <c r="L69" s="188"/>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8"/>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8"/>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8"/>
      <c r="S75" s="41"/>
      <c r="T75" s="41"/>
      <c r="U75" s="41"/>
      <c r="V75" s="41"/>
      <c r="W75" s="41"/>
      <c r="X75" s="41"/>
      <c r="Y75" s="41"/>
      <c r="Z75" s="41"/>
      <c r="AA75" s="41"/>
      <c r="AB75" s="41"/>
      <c r="AC75" s="41"/>
      <c r="AD75" s="41"/>
      <c r="AE75" s="41"/>
    </row>
    <row r="76" s="2" customFormat="1" ht="24.96" customHeight="1">
      <c r="A76" s="41"/>
      <c r="B76" s="42"/>
      <c r="C76" s="26" t="s">
        <v>155</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173" t="str">
        <f>E7</f>
        <v>Základní a mateřská škola Petra Strozziho</v>
      </c>
      <c r="F79" s="35"/>
      <c r="G79" s="35"/>
      <c r="H79" s="35"/>
      <c r="I79" s="43"/>
      <c r="J79" s="43"/>
      <c r="K79" s="43"/>
      <c r="L79" s="148"/>
      <c r="S79" s="41"/>
      <c r="T79" s="41"/>
      <c r="U79" s="41"/>
      <c r="V79" s="41"/>
      <c r="W79" s="41"/>
      <c r="X79" s="41"/>
      <c r="Y79" s="41"/>
      <c r="Z79" s="41"/>
      <c r="AA79" s="41"/>
      <c r="AB79" s="41"/>
      <c r="AC79" s="41"/>
      <c r="AD79" s="41"/>
      <c r="AE79" s="41"/>
    </row>
    <row r="80" s="1" customFormat="1" ht="12" customHeight="1">
      <c r="B80" s="24"/>
      <c r="C80" s="35" t="s">
        <v>140</v>
      </c>
      <c r="D80" s="25"/>
      <c r="E80" s="25"/>
      <c r="F80" s="25"/>
      <c r="G80" s="25"/>
      <c r="H80" s="25"/>
      <c r="I80" s="25"/>
      <c r="J80" s="25"/>
      <c r="K80" s="25"/>
      <c r="L80" s="23"/>
    </row>
    <row r="81" s="2" customFormat="1" ht="16.5" customHeight="1">
      <c r="A81" s="41"/>
      <c r="B81" s="42"/>
      <c r="C81" s="43"/>
      <c r="D81" s="43"/>
      <c r="E81" s="173" t="s">
        <v>141</v>
      </c>
      <c r="F81" s="43"/>
      <c r="G81" s="43"/>
      <c r="H81" s="43"/>
      <c r="I81" s="43"/>
      <c r="J81" s="43"/>
      <c r="K81" s="43"/>
      <c r="L81" s="148"/>
      <c r="S81" s="41"/>
      <c r="T81" s="41"/>
      <c r="U81" s="41"/>
      <c r="V81" s="41"/>
      <c r="W81" s="41"/>
      <c r="X81" s="41"/>
      <c r="Y81" s="41"/>
      <c r="Z81" s="41"/>
      <c r="AA81" s="41"/>
      <c r="AB81" s="41"/>
      <c r="AC81" s="41"/>
      <c r="AD81" s="41"/>
      <c r="AE81" s="41"/>
    </row>
    <row r="82" s="2" customFormat="1" ht="12" customHeight="1">
      <c r="A82" s="41"/>
      <c r="B82" s="42"/>
      <c r="C82" s="35" t="s">
        <v>142</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6.5" customHeight="1">
      <c r="A83" s="41"/>
      <c r="B83" s="42"/>
      <c r="C83" s="43"/>
      <c r="D83" s="43"/>
      <c r="E83" s="72" t="str">
        <f>E11</f>
        <v>SO 01 - Příprava území</v>
      </c>
      <c r="F83" s="43"/>
      <c r="G83" s="43"/>
      <c r="H83" s="43"/>
      <c r="I83" s="43"/>
      <c r="J83" s="43"/>
      <c r="K83" s="43"/>
      <c r="L83" s="14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Praha 8</v>
      </c>
      <c r="G85" s="43"/>
      <c r="H85" s="43"/>
      <c r="I85" s="35" t="s">
        <v>23</v>
      </c>
      <c r="J85" s="75" t="str">
        <f>IF(J14="","",J14)</f>
        <v>1. 10. 2025</v>
      </c>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25.65" customHeight="1">
      <c r="A87" s="41"/>
      <c r="B87" s="42"/>
      <c r="C87" s="35" t="s">
        <v>25</v>
      </c>
      <c r="D87" s="43"/>
      <c r="E87" s="43"/>
      <c r="F87" s="30" t="str">
        <f>E17</f>
        <v>Servisní středisko MČ Praha 8</v>
      </c>
      <c r="G87" s="43"/>
      <c r="H87" s="43"/>
      <c r="I87" s="35" t="s">
        <v>33</v>
      </c>
      <c r="J87" s="39" t="str">
        <f>E23</f>
        <v>d plus projektová a inženýrská a.s.</v>
      </c>
      <c r="K87" s="43"/>
      <c r="L87" s="148"/>
      <c r="S87" s="41"/>
      <c r="T87" s="41"/>
      <c r="U87" s="41"/>
      <c r="V87" s="41"/>
      <c r="W87" s="41"/>
      <c r="X87" s="41"/>
      <c r="Y87" s="41"/>
      <c r="Z87" s="41"/>
      <c r="AA87" s="41"/>
      <c r="AB87" s="41"/>
      <c r="AC87" s="41"/>
      <c r="AD87" s="41"/>
      <c r="AE87" s="41"/>
    </row>
    <row r="88" s="2" customFormat="1" ht="25.65" customHeight="1">
      <c r="A88" s="41"/>
      <c r="B88" s="42"/>
      <c r="C88" s="35" t="s">
        <v>31</v>
      </c>
      <c r="D88" s="43"/>
      <c r="E88" s="43"/>
      <c r="F88" s="30" t="str">
        <f>IF(E20="","",E20)</f>
        <v>Vyplň údaj</v>
      </c>
      <c r="G88" s="43"/>
      <c r="H88" s="43"/>
      <c r="I88" s="35" t="s">
        <v>38</v>
      </c>
      <c r="J88" s="39" t="str">
        <f>E26</f>
        <v>d plus projektová a inženýrská a.s.</v>
      </c>
      <c r="K88" s="43"/>
      <c r="L88" s="148"/>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11" customFormat="1" ht="29.28" customHeight="1">
      <c r="A90" s="189"/>
      <c r="B90" s="190"/>
      <c r="C90" s="191" t="s">
        <v>156</v>
      </c>
      <c r="D90" s="192" t="s">
        <v>60</v>
      </c>
      <c r="E90" s="192" t="s">
        <v>56</v>
      </c>
      <c r="F90" s="192" t="s">
        <v>57</v>
      </c>
      <c r="G90" s="192" t="s">
        <v>157</v>
      </c>
      <c r="H90" s="192" t="s">
        <v>158</v>
      </c>
      <c r="I90" s="192" t="s">
        <v>159</v>
      </c>
      <c r="J90" s="192" t="s">
        <v>147</v>
      </c>
      <c r="K90" s="193" t="s">
        <v>160</v>
      </c>
      <c r="L90" s="194"/>
      <c r="M90" s="95" t="s">
        <v>19</v>
      </c>
      <c r="N90" s="96" t="s">
        <v>45</v>
      </c>
      <c r="O90" s="96" t="s">
        <v>161</v>
      </c>
      <c r="P90" s="96" t="s">
        <v>162</v>
      </c>
      <c r="Q90" s="96" t="s">
        <v>163</v>
      </c>
      <c r="R90" s="96" t="s">
        <v>164</v>
      </c>
      <c r="S90" s="96" t="s">
        <v>165</v>
      </c>
      <c r="T90" s="97" t="s">
        <v>166</v>
      </c>
      <c r="U90" s="189"/>
      <c r="V90" s="189"/>
      <c r="W90" s="189"/>
      <c r="X90" s="189"/>
      <c r="Y90" s="189"/>
      <c r="Z90" s="189"/>
      <c r="AA90" s="189"/>
      <c r="AB90" s="189"/>
      <c r="AC90" s="189"/>
      <c r="AD90" s="189"/>
      <c r="AE90" s="189"/>
    </row>
    <row r="91" s="2" customFormat="1" ht="22.8" customHeight="1">
      <c r="A91" s="41"/>
      <c r="B91" s="42"/>
      <c r="C91" s="102" t="s">
        <v>167</v>
      </c>
      <c r="D91" s="43"/>
      <c r="E91" s="43"/>
      <c r="F91" s="43"/>
      <c r="G91" s="43"/>
      <c r="H91" s="43"/>
      <c r="I91" s="43"/>
      <c r="J91" s="195">
        <f>BK91</f>
        <v>0</v>
      </c>
      <c r="K91" s="43"/>
      <c r="L91" s="47"/>
      <c r="M91" s="98"/>
      <c r="N91" s="196"/>
      <c r="O91" s="99"/>
      <c r="P91" s="197">
        <f>P92</f>
        <v>0</v>
      </c>
      <c r="Q91" s="99"/>
      <c r="R91" s="197">
        <f>R92</f>
        <v>14.411630000000001</v>
      </c>
      <c r="S91" s="99"/>
      <c r="T91" s="198">
        <f>T92</f>
        <v>393.79574200000002</v>
      </c>
      <c r="U91" s="41"/>
      <c r="V91" s="41"/>
      <c r="W91" s="41"/>
      <c r="X91" s="41"/>
      <c r="Y91" s="41"/>
      <c r="Z91" s="41"/>
      <c r="AA91" s="41"/>
      <c r="AB91" s="41"/>
      <c r="AC91" s="41"/>
      <c r="AD91" s="41"/>
      <c r="AE91" s="41"/>
      <c r="AT91" s="20" t="s">
        <v>74</v>
      </c>
      <c r="AU91" s="20" t="s">
        <v>148</v>
      </c>
      <c r="BK91" s="199">
        <f>BK92</f>
        <v>0</v>
      </c>
    </row>
    <row r="92" s="12" customFormat="1" ht="25.92" customHeight="1">
      <c r="A92" s="12"/>
      <c r="B92" s="200"/>
      <c r="C92" s="201"/>
      <c r="D92" s="202" t="s">
        <v>74</v>
      </c>
      <c r="E92" s="203" t="s">
        <v>168</v>
      </c>
      <c r="F92" s="203" t="s">
        <v>169</v>
      </c>
      <c r="G92" s="201"/>
      <c r="H92" s="201"/>
      <c r="I92" s="204"/>
      <c r="J92" s="205">
        <f>BK92</f>
        <v>0</v>
      </c>
      <c r="K92" s="201"/>
      <c r="L92" s="206"/>
      <c r="M92" s="207"/>
      <c r="N92" s="208"/>
      <c r="O92" s="208"/>
      <c r="P92" s="209">
        <f>P93+P160+P167+P199+P224</f>
        <v>0</v>
      </c>
      <c r="Q92" s="208"/>
      <c r="R92" s="209">
        <f>R93+R160+R167+R199+R224</f>
        <v>14.411630000000001</v>
      </c>
      <c r="S92" s="208"/>
      <c r="T92" s="210">
        <f>T93+T160+T167+T199+T224</f>
        <v>393.79574200000002</v>
      </c>
      <c r="U92" s="12"/>
      <c r="V92" s="12"/>
      <c r="W92" s="12"/>
      <c r="X92" s="12"/>
      <c r="Y92" s="12"/>
      <c r="Z92" s="12"/>
      <c r="AA92" s="12"/>
      <c r="AB92" s="12"/>
      <c r="AC92" s="12"/>
      <c r="AD92" s="12"/>
      <c r="AE92" s="12"/>
      <c r="AR92" s="211" t="s">
        <v>82</v>
      </c>
      <c r="AT92" s="212" t="s">
        <v>74</v>
      </c>
      <c r="AU92" s="212" t="s">
        <v>75</v>
      </c>
      <c r="AY92" s="211" t="s">
        <v>170</v>
      </c>
      <c r="BK92" s="213">
        <f>BK93+BK160+BK167+BK199+BK224</f>
        <v>0</v>
      </c>
    </row>
    <row r="93" s="12" customFormat="1" ht="22.8" customHeight="1">
      <c r="A93" s="12"/>
      <c r="B93" s="200"/>
      <c r="C93" s="201"/>
      <c r="D93" s="202" t="s">
        <v>74</v>
      </c>
      <c r="E93" s="214" t="s">
        <v>82</v>
      </c>
      <c r="F93" s="214" t="s">
        <v>171</v>
      </c>
      <c r="G93" s="201"/>
      <c r="H93" s="201"/>
      <c r="I93" s="204"/>
      <c r="J93" s="215">
        <f>BK93</f>
        <v>0</v>
      </c>
      <c r="K93" s="201"/>
      <c r="L93" s="206"/>
      <c r="M93" s="207"/>
      <c r="N93" s="208"/>
      <c r="O93" s="208"/>
      <c r="P93" s="209">
        <f>SUM(P94:P159)</f>
        <v>0</v>
      </c>
      <c r="Q93" s="208"/>
      <c r="R93" s="209">
        <f>SUM(R94:R159)</f>
        <v>0</v>
      </c>
      <c r="S93" s="208"/>
      <c r="T93" s="210">
        <f>SUM(T94:T159)</f>
        <v>370.39210000000003</v>
      </c>
      <c r="U93" s="12"/>
      <c r="V93" s="12"/>
      <c r="W93" s="12"/>
      <c r="X93" s="12"/>
      <c r="Y93" s="12"/>
      <c r="Z93" s="12"/>
      <c r="AA93" s="12"/>
      <c r="AB93" s="12"/>
      <c r="AC93" s="12"/>
      <c r="AD93" s="12"/>
      <c r="AE93" s="12"/>
      <c r="AR93" s="211" t="s">
        <v>82</v>
      </c>
      <c r="AT93" s="212" t="s">
        <v>74</v>
      </c>
      <c r="AU93" s="212" t="s">
        <v>82</v>
      </c>
      <c r="AY93" s="211" t="s">
        <v>170</v>
      </c>
      <c r="BK93" s="213">
        <f>SUM(BK94:BK159)</f>
        <v>0</v>
      </c>
    </row>
    <row r="94" s="2" customFormat="1" ht="16.5" customHeight="1">
      <c r="A94" s="41"/>
      <c r="B94" s="42"/>
      <c r="C94" s="216" t="s">
        <v>82</v>
      </c>
      <c r="D94" s="216" t="s">
        <v>172</v>
      </c>
      <c r="E94" s="217" t="s">
        <v>173</v>
      </c>
      <c r="F94" s="218" t="s">
        <v>174</v>
      </c>
      <c r="G94" s="219" t="s">
        <v>175</v>
      </c>
      <c r="H94" s="220">
        <v>102.25</v>
      </c>
      <c r="I94" s="221"/>
      <c r="J94" s="222">
        <f>ROUND(I94*H94,2)</f>
        <v>0</v>
      </c>
      <c r="K94" s="218" t="s">
        <v>176</v>
      </c>
      <c r="L94" s="47"/>
      <c r="M94" s="223" t="s">
        <v>19</v>
      </c>
      <c r="N94" s="224" t="s">
        <v>46</v>
      </c>
      <c r="O94" s="87"/>
      <c r="P94" s="225">
        <f>O94*H94</f>
        <v>0</v>
      </c>
      <c r="Q94" s="225">
        <v>0</v>
      </c>
      <c r="R94" s="225">
        <f>Q94*H94</f>
        <v>0</v>
      </c>
      <c r="S94" s="225">
        <v>0.255</v>
      </c>
      <c r="T94" s="226">
        <f>S94*H94</f>
        <v>26.07375</v>
      </c>
      <c r="U94" s="41"/>
      <c r="V94" s="41"/>
      <c r="W94" s="41"/>
      <c r="X94" s="41"/>
      <c r="Y94" s="41"/>
      <c r="Z94" s="41"/>
      <c r="AA94" s="41"/>
      <c r="AB94" s="41"/>
      <c r="AC94" s="41"/>
      <c r="AD94" s="41"/>
      <c r="AE94" s="41"/>
      <c r="AR94" s="227" t="s">
        <v>177</v>
      </c>
      <c r="AT94" s="227" t="s">
        <v>172</v>
      </c>
      <c r="AU94" s="227" t="s">
        <v>84</v>
      </c>
      <c r="AY94" s="20" t="s">
        <v>170</v>
      </c>
      <c r="BE94" s="228">
        <f>IF(N94="základní",J94,0)</f>
        <v>0</v>
      </c>
      <c r="BF94" s="228">
        <f>IF(N94="snížená",J94,0)</f>
        <v>0</v>
      </c>
      <c r="BG94" s="228">
        <f>IF(N94="zákl. přenesená",J94,0)</f>
        <v>0</v>
      </c>
      <c r="BH94" s="228">
        <f>IF(N94="sníž. přenesená",J94,0)</f>
        <v>0</v>
      </c>
      <c r="BI94" s="228">
        <f>IF(N94="nulová",J94,0)</f>
        <v>0</v>
      </c>
      <c r="BJ94" s="20" t="s">
        <v>82</v>
      </c>
      <c r="BK94" s="228">
        <f>ROUND(I94*H94,2)</f>
        <v>0</v>
      </c>
      <c r="BL94" s="20" t="s">
        <v>177</v>
      </c>
      <c r="BM94" s="227" t="s">
        <v>178</v>
      </c>
    </row>
    <row r="95" s="2" customFormat="1">
      <c r="A95" s="41"/>
      <c r="B95" s="42"/>
      <c r="C95" s="43"/>
      <c r="D95" s="229" t="s">
        <v>179</v>
      </c>
      <c r="E95" s="43"/>
      <c r="F95" s="230" t="s">
        <v>180</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179</v>
      </c>
      <c r="AU95" s="20" t="s">
        <v>84</v>
      </c>
    </row>
    <row r="96" s="2" customFormat="1">
      <c r="A96" s="41"/>
      <c r="B96" s="42"/>
      <c r="C96" s="43"/>
      <c r="D96" s="234" t="s">
        <v>181</v>
      </c>
      <c r="E96" s="43"/>
      <c r="F96" s="235" t="s">
        <v>182</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181</v>
      </c>
      <c r="AU96" s="20" t="s">
        <v>84</v>
      </c>
    </row>
    <row r="97" s="13" customFormat="1">
      <c r="A97" s="13"/>
      <c r="B97" s="236"/>
      <c r="C97" s="237"/>
      <c r="D97" s="229" t="s">
        <v>183</v>
      </c>
      <c r="E97" s="238" t="s">
        <v>19</v>
      </c>
      <c r="F97" s="239" t="s">
        <v>184</v>
      </c>
      <c r="G97" s="237"/>
      <c r="H97" s="238" t="s">
        <v>19</v>
      </c>
      <c r="I97" s="240"/>
      <c r="J97" s="237"/>
      <c r="K97" s="237"/>
      <c r="L97" s="241"/>
      <c r="M97" s="242"/>
      <c r="N97" s="243"/>
      <c r="O97" s="243"/>
      <c r="P97" s="243"/>
      <c r="Q97" s="243"/>
      <c r="R97" s="243"/>
      <c r="S97" s="243"/>
      <c r="T97" s="244"/>
      <c r="U97" s="13"/>
      <c r="V97" s="13"/>
      <c r="W97" s="13"/>
      <c r="X97" s="13"/>
      <c r="Y97" s="13"/>
      <c r="Z97" s="13"/>
      <c r="AA97" s="13"/>
      <c r="AB97" s="13"/>
      <c r="AC97" s="13"/>
      <c r="AD97" s="13"/>
      <c r="AE97" s="13"/>
      <c r="AT97" s="245" t="s">
        <v>183</v>
      </c>
      <c r="AU97" s="245" t="s">
        <v>84</v>
      </c>
      <c r="AV97" s="13" t="s">
        <v>82</v>
      </c>
      <c r="AW97" s="13" t="s">
        <v>37</v>
      </c>
      <c r="AX97" s="13" t="s">
        <v>75</v>
      </c>
      <c r="AY97" s="245" t="s">
        <v>170</v>
      </c>
    </row>
    <row r="98" s="14" customFormat="1">
      <c r="A98" s="14"/>
      <c r="B98" s="246"/>
      <c r="C98" s="247"/>
      <c r="D98" s="229" t="s">
        <v>183</v>
      </c>
      <c r="E98" s="248" t="s">
        <v>19</v>
      </c>
      <c r="F98" s="249" t="s">
        <v>185</v>
      </c>
      <c r="G98" s="247"/>
      <c r="H98" s="250">
        <v>102.25</v>
      </c>
      <c r="I98" s="251"/>
      <c r="J98" s="247"/>
      <c r="K98" s="247"/>
      <c r="L98" s="252"/>
      <c r="M98" s="253"/>
      <c r="N98" s="254"/>
      <c r="O98" s="254"/>
      <c r="P98" s="254"/>
      <c r="Q98" s="254"/>
      <c r="R98" s="254"/>
      <c r="S98" s="254"/>
      <c r="T98" s="255"/>
      <c r="U98" s="14"/>
      <c r="V98" s="14"/>
      <c r="W98" s="14"/>
      <c r="X98" s="14"/>
      <c r="Y98" s="14"/>
      <c r="Z98" s="14"/>
      <c r="AA98" s="14"/>
      <c r="AB98" s="14"/>
      <c r="AC98" s="14"/>
      <c r="AD98" s="14"/>
      <c r="AE98" s="14"/>
      <c r="AT98" s="256" t="s">
        <v>183</v>
      </c>
      <c r="AU98" s="256" t="s">
        <v>84</v>
      </c>
      <c r="AV98" s="14" t="s">
        <v>84</v>
      </c>
      <c r="AW98" s="14" t="s">
        <v>37</v>
      </c>
      <c r="AX98" s="14" t="s">
        <v>75</v>
      </c>
      <c r="AY98" s="256" t="s">
        <v>170</v>
      </c>
    </row>
    <row r="99" s="15" customFormat="1">
      <c r="A99" s="15"/>
      <c r="B99" s="257"/>
      <c r="C99" s="258"/>
      <c r="D99" s="229" t="s">
        <v>183</v>
      </c>
      <c r="E99" s="259" t="s">
        <v>19</v>
      </c>
      <c r="F99" s="260" t="s">
        <v>186</v>
      </c>
      <c r="G99" s="258"/>
      <c r="H99" s="261">
        <v>102.25</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183</v>
      </c>
      <c r="AU99" s="267" t="s">
        <v>84</v>
      </c>
      <c r="AV99" s="15" t="s">
        <v>177</v>
      </c>
      <c r="AW99" s="15" t="s">
        <v>37</v>
      </c>
      <c r="AX99" s="15" t="s">
        <v>82</v>
      </c>
      <c r="AY99" s="267" t="s">
        <v>170</v>
      </c>
    </row>
    <row r="100" s="2" customFormat="1" ht="16.5" customHeight="1">
      <c r="A100" s="41"/>
      <c r="B100" s="42"/>
      <c r="C100" s="216" t="s">
        <v>84</v>
      </c>
      <c r="D100" s="216" t="s">
        <v>172</v>
      </c>
      <c r="E100" s="217" t="s">
        <v>187</v>
      </c>
      <c r="F100" s="218" t="s">
        <v>188</v>
      </c>
      <c r="G100" s="219" t="s">
        <v>175</v>
      </c>
      <c r="H100" s="220">
        <v>185.16999999999999</v>
      </c>
      <c r="I100" s="221"/>
      <c r="J100" s="222">
        <f>ROUND(I100*H100,2)</f>
        <v>0</v>
      </c>
      <c r="K100" s="218" t="s">
        <v>176</v>
      </c>
      <c r="L100" s="47"/>
      <c r="M100" s="223" t="s">
        <v>19</v>
      </c>
      <c r="N100" s="224" t="s">
        <v>46</v>
      </c>
      <c r="O100" s="87"/>
      <c r="P100" s="225">
        <f>O100*H100</f>
        <v>0</v>
      </c>
      <c r="Q100" s="225">
        <v>0</v>
      </c>
      <c r="R100" s="225">
        <f>Q100*H100</f>
        <v>0</v>
      </c>
      <c r="S100" s="225">
        <v>0.26000000000000001</v>
      </c>
      <c r="T100" s="226">
        <f>S100*H100</f>
        <v>48.144199999999998</v>
      </c>
      <c r="U100" s="41"/>
      <c r="V100" s="41"/>
      <c r="W100" s="41"/>
      <c r="X100" s="41"/>
      <c r="Y100" s="41"/>
      <c r="Z100" s="41"/>
      <c r="AA100" s="41"/>
      <c r="AB100" s="41"/>
      <c r="AC100" s="41"/>
      <c r="AD100" s="41"/>
      <c r="AE100" s="41"/>
      <c r="AR100" s="227" t="s">
        <v>177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189</v>
      </c>
    </row>
    <row r="101" s="2" customFormat="1">
      <c r="A101" s="41"/>
      <c r="B101" s="42"/>
      <c r="C101" s="43"/>
      <c r="D101" s="229" t="s">
        <v>179</v>
      </c>
      <c r="E101" s="43"/>
      <c r="F101" s="230" t="s">
        <v>190</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c r="A102" s="41"/>
      <c r="B102" s="42"/>
      <c r="C102" s="43"/>
      <c r="D102" s="234" t="s">
        <v>181</v>
      </c>
      <c r="E102" s="43"/>
      <c r="F102" s="235" t="s">
        <v>191</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181</v>
      </c>
      <c r="AU102" s="20" t="s">
        <v>84</v>
      </c>
    </row>
    <row r="103" s="13" customFormat="1">
      <c r="A103" s="13"/>
      <c r="B103" s="236"/>
      <c r="C103" s="237"/>
      <c r="D103" s="229" t="s">
        <v>183</v>
      </c>
      <c r="E103" s="238" t="s">
        <v>19</v>
      </c>
      <c r="F103" s="239" t="s">
        <v>192</v>
      </c>
      <c r="G103" s="237"/>
      <c r="H103" s="238" t="s">
        <v>19</v>
      </c>
      <c r="I103" s="240"/>
      <c r="J103" s="237"/>
      <c r="K103" s="237"/>
      <c r="L103" s="241"/>
      <c r="M103" s="242"/>
      <c r="N103" s="243"/>
      <c r="O103" s="243"/>
      <c r="P103" s="243"/>
      <c r="Q103" s="243"/>
      <c r="R103" s="243"/>
      <c r="S103" s="243"/>
      <c r="T103" s="244"/>
      <c r="U103" s="13"/>
      <c r="V103" s="13"/>
      <c r="W103" s="13"/>
      <c r="X103" s="13"/>
      <c r="Y103" s="13"/>
      <c r="Z103" s="13"/>
      <c r="AA103" s="13"/>
      <c r="AB103" s="13"/>
      <c r="AC103" s="13"/>
      <c r="AD103" s="13"/>
      <c r="AE103" s="13"/>
      <c r="AT103" s="245" t="s">
        <v>183</v>
      </c>
      <c r="AU103" s="245" t="s">
        <v>84</v>
      </c>
      <c r="AV103" s="13" t="s">
        <v>82</v>
      </c>
      <c r="AW103" s="13" t="s">
        <v>37</v>
      </c>
      <c r="AX103" s="13" t="s">
        <v>75</v>
      </c>
      <c r="AY103" s="245" t="s">
        <v>170</v>
      </c>
    </row>
    <row r="104" s="14" customFormat="1">
      <c r="A104" s="14"/>
      <c r="B104" s="246"/>
      <c r="C104" s="247"/>
      <c r="D104" s="229" t="s">
        <v>183</v>
      </c>
      <c r="E104" s="248" t="s">
        <v>19</v>
      </c>
      <c r="F104" s="249" t="s">
        <v>193</v>
      </c>
      <c r="G104" s="247"/>
      <c r="H104" s="250">
        <v>185.16999999999999</v>
      </c>
      <c r="I104" s="251"/>
      <c r="J104" s="247"/>
      <c r="K104" s="247"/>
      <c r="L104" s="252"/>
      <c r="M104" s="253"/>
      <c r="N104" s="254"/>
      <c r="O104" s="254"/>
      <c r="P104" s="254"/>
      <c r="Q104" s="254"/>
      <c r="R104" s="254"/>
      <c r="S104" s="254"/>
      <c r="T104" s="255"/>
      <c r="U104" s="14"/>
      <c r="V104" s="14"/>
      <c r="W104" s="14"/>
      <c r="X104" s="14"/>
      <c r="Y104" s="14"/>
      <c r="Z104" s="14"/>
      <c r="AA104" s="14"/>
      <c r="AB104" s="14"/>
      <c r="AC104" s="14"/>
      <c r="AD104" s="14"/>
      <c r="AE104" s="14"/>
      <c r="AT104" s="256" t="s">
        <v>183</v>
      </c>
      <c r="AU104" s="256" t="s">
        <v>84</v>
      </c>
      <c r="AV104" s="14" t="s">
        <v>84</v>
      </c>
      <c r="AW104" s="14" t="s">
        <v>37</v>
      </c>
      <c r="AX104" s="14" t="s">
        <v>75</v>
      </c>
      <c r="AY104" s="256" t="s">
        <v>170</v>
      </c>
    </row>
    <row r="105" s="15" customFormat="1">
      <c r="A105" s="15"/>
      <c r="B105" s="257"/>
      <c r="C105" s="258"/>
      <c r="D105" s="229" t="s">
        <v>183</v>
      </c>
      <c r="E105" s="259" t="s">
        <v>19</v>
      </c>
      <c r="F105" s="260" t="s">
        <v>186</v>
      </c>
      <c r="G105" s="258"/>
      <c r="H105" s="261">
        <v>185.16999999999999</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183</v>
      </c>
      <c r="AU105" s="267" t="s">
        <v>84</v>
      </c>
      <c r="AV105" s="15" t="s">
        <v>177</v>
      </c>
      <c r="AW105" s="15" t="s">
        <v>37</v>
      </c>
      <c r="AX105" s="15" t="s">
        <v>82</v>
      </c>
      <c r="AY105" s="267" t="s">
        <v>170</v>
      </c>
    </row>
    <row r="106" s="2" customFormat="1" ht="16.5" customHeight="1">
      <c r="A106" s="41"/>
      <c r="B106" s="42"/>
      <c r="C106" s="216" t="s">
        <v>95</v>
      </c>
      <c r="D106" s="216" t="s">
        <v>172</v>
      </c>
      <c r="E106" s="217" t="s">
        <v>194</v>
      </c>
      <c r="F106" s="218" t="s">
        <v>195</v>
      </c>
      <c r="G106" s="219" t="s">
        <v>175</v>
      </c>
      <c r="H106" s="220">
        <v>287.42000000000002</v>
      </c>
      <c r="I106" s="221"/>
      <c r="J106" s="222">
        <f>ROUND(I106*H106,2)</f>
        <v>0</v>
      </c>
      <c r="K106" s="218" t="s">
        <v>176</v>
      </c>
      <c r="L106" s="47"/>
      <c r="M106" s="223" t="s">
        <v>19</v>
      </c>
      <c r="N106" s="224" t="s">
        <v>46</v>
      </c>
      <c r="O106" s="87"/>
      <c r="P106" s="225">
        <f>O106*H106</f>
        <v>0</v>
      </c>
      <c r="Q106" s="225">
        <v>0</v>
      </c>
      <c r="R106" s="225">
        <f>Q106*H106</f>
        <v>0</v>
      </c>
      <c r="S106" s="225">
        <v>0.28999999999999998</v>
      </c>
      <c r="T106" s="226">
        <f>S106*H106</f>
        <v>83.351799999999997</v>
      </c>
      <c r="U106" s="41"/>
      <c r="V106" s="41"/>
      <c r="W106" s="41"/>
      <c r="X106" s="41"/>
      <c r="Y106" s="41"/>
      <c r="Z106" s="41"/>
      <c r="AA106" s="41"/>
      <c r="AB106" s="41"/>
      <c r="AC106" s="41"/>
      <c r="AD106" s="41"/>
      <c r="AE106" s="41"/>
      <c r="AR106" s="227" t="s">
        <v>177</v>
      </c>
      <c r="AT106" s="227" t="s">
        <v>172</v>
      </c>
      <c r="AU106" s="227" t="s">
        <v>84</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196</v>
      </c>
    </row>
    <row r="107" s="2" customFormat="1">
      <c r="A107" s="41"/>
      <c r="B107" s="42"/>
      <c r="C107" s="43"/>
      <c r="D107" s="229" t="s">
        <v>179</v>
      </c>
      <c r="E107" s="43"/>
      <c r="F107" s="230" t="s">
        <v>197</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84</v>
      </c>
    </row>
    <row r="108" s="2" customFormat="1">
      <c r="A108" s="41"/>
      <c r="B108" s="42"/>
      <c r="C108" s="43"/>
      <c r="D108" s="234" t="s">
        <v>181</v>
      </c>
      <c r="E108" s="43"/>
      <c r="F108" s="235" t="s">
        <v>198</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181</v>
      </c>
      <c r="AU108" s="20" t="s">
        <v>84</v>
      </c>
    </row>
    <row r="109" s="13" customFormat="1">
      <c r="A109" s="13"/>
      <c r="B109" s="236"/>
      <c r="C109" s="237"/>
      <c r="D109" s="229" t="s">
        <v>183</v>
      </c>
      <c r="E109" s="238" t="s">
        <v>19</v>
      </c>
      <c r="F109" s="239" t="s">
        <v>184</v>
      </c>
      <c r="G109" s="237"/>
      <c r="H109" s="238" t="s">
        <v>19</v>
      </c>
      <c r="I109" s="240"/>
      <c r="J109" s="237"/>
      <c r="K109" s="237"/>
      <c r="L109" s="241"/>
      <c r="M109" s="242"/>
      <c r="N109" s="243"/>
      <c r="O109" s="243"/>
      <c r="P109" s="243"/>
      <c r="Q109" s="243"/>
      <c r="R109" s="243"/>
      <c r="S109" s="243"/>
      <c r="T109" s="244"/>
      <c r="U109" s="13"/>
      <c r="V109" s="13"/>
      <c r="W109" s="13"/>
      <c r="X109" s="13"/>
      <c r="Y109" s="13"/>
      <c r="Z109" s="13"/>
      <c r="AA109" s="13"/>
      <c r="AB109" s="13"/>
      <c r="AC109" s="13"/>
      <c r="AD109" s="13"/>
      <c r="AE109" s="13"/>
      <c r="AT109" s="245" t="s">
        <v>183</v>
      </c>
      <c r="AU109" s="245" t="s">
        <v>84</v>
      </c>
      <c r="AV109" s="13" t="s">
        <v>82</v>
      </c>
      <c r="AW109" s="13" t="s">
        <v>37</v>
      </c>
      <c r="AX109" s="13" t="s">
        <v>75</v>
      </c>
      <c r="AY109" s="245" t="s">
        <v>170</v>
      </c>
    </row>
    <row r="110" s="14" customFormat="1">
      <c r="A110" s="14"/>
      <c r="B110" s="246"/>
      <c r="C110" s="247"/>
      <c r="D110" s="229" t="s">
        <v>183</v>
      </c>
      <c r="E110" s="248" t="s">
        <v>19</v>
      </c>
      <c r="F110" s="249" t="s">
        <v>185</v>
      </c>
      <c r="G110" s="247"/>
      <c r="H110" s="250">
        <v>102.25</v>
      </c>
      <c r="I110" s="251"/>
      <c r="J110" s="247"/>
      <c r="K110" s="247"/>
      <c r="L110" s="252"/>
      <c r="M110" s="253"/>
      <c r="N110" s="254"/>
      <c r="O110" s="254"/>
      <c r="P110" s="254"/>
      <c r="Q110" s="254"/>
      <c r="R110" s="254"/>
      <c r="S110" s="254"/>
      <c r="T110" s="255"/>
      <c r="U110" s="14"/>
      <c r="V110" s="14"/>
      <c r="W110" s="14"/>
      <c r="X110" s="14"/>
      <c r="Y110" s="14"/>
      <c r="Z110" s="14"/>
      <c r="AA110" s="14"/>
      <c r="AB110" s="14"/>
      <c r="AC110" s="14"/>
      <c r="AD110" s="14"/>
      <c r="AE110" s="14"/>
      <c r="AT110" s="256" t="s">
        <v>183</v>
      </c>
      <c r="AU110" s="256" t="s">
        <v>84</v>
      </c>
      <c r="AV110" s="14" t="s">
        <v>84</v>
      </c>
      <c r="AW110" s="14" t="s">
        <v>37</v>
      </c>
      <c r="AX110" s="14" t="s">
        <v>75</v>
      </c>
      <c r="AY110" s="256" t="s">
        <v>170</v>
      </c>
    </row>
    <row r="111" s="13" customFormat="1">
      <c r="A111" s="13"/>
      <c r="B111" s="236"/>
      <c r="C111" s="237"/>
      <c r="D111" s="229" t="s">
        <v>183</v>
      </c>
      <c r="E111" s="238" t="s">
        <v>19</v>
      </c>
      <c r="F111" s="239" t="s">
        <v>192</v>
      </c>
      <c r="G111" s="237"/>
      <c r="H111" s="238" t="s">
        <v>19</v>
      </c>
      <c r="I111" s="240"/>
      <c r="J111" s="237"/>
      <c r="K111" s="237"/>
      <c r="L111" s="241"/>
      <c r="M111" s="242"/>
      <c r="N111" s="243"/>
      <c r="O111" s="243"/>
      <c r="P111" s="243"/>
      <c r="Q111" s="243"/>
      <c r="R111" s="243"/>
      <c r="S111" s="243"/>
      <c r="T111" s="244"/>
      <c r="U111" s="13"/>
      <c r="V111" s="13"/>
      <c r="W111" s="13"/>
      <c r="X111" s="13"/>
      <c r="Y111" s="13"/>
      <c r="Z111" s="13"/>
      <c r="AA111" s="13"/>
      <c r="AB111" s="13"/>
      <c r="AC111" s="13"/>
      <c r="AD111" s="13"/>
      <c r="AE111" s="13"/>
      <c r="AT111" s="245" t="s">
        <v>183</v>
      </c>
      <c r="AU111" s="245" t="s">
        <v>84</v>
      </c>
      <c r="AV111" s="13" t="s">
        <v>82</v>
      </c>
      <c r="AW111" s="13" t="s">
        <v>37</v>
      </c>
      <c r="AX111" s="13" t="s">
        <v>75</v>
      </c>
      <c r="AY111" s="245" t="s">
        <v>170</v>
      </c>
    </row>
    <row r="112" s="14" customFormat="1">
      <c r="A112" s="14"/>
      <c r="B112" s="246"/>
      <c r="C112" s="247"/>
      <c r="D112" s="229" t="s">
        <v>183</v>
      </c>
      <c r="E112" s="248" t="s">
        <v>19</v>
      </c>
      <c r="F112" s="249" t="s">
        <v>193</v>
      </c>
      <c r="G112" s="247"/>
      <c r="H112" s="250">
        <v>185.16999999999999</v>
      </c>
      <c r="I112" s="251"/>
      <c r="J112" s="247"/>
      <c r="K112" s="247"/>
      <c r="L112" s="252"/>
      <c r="M112" s="253"/>
      <c r="N112" s="254"/>
      <c r="O112" s="254"/>
      <c r="P112" s="254"/>
      <c r="Q112" s="254"/>
      <c r="R112" s="254"/>
      <c r="S112" s="254"/>
      <c r="T112" s="255"/>
      <c r="U112" s="14"/>
      <c r="V112" s="14"/>
      <c r="W112" s="14"/>
      <c r="X112" s="14"/>
      <c r="Y112" s="14"/>
      <c r="Z112" s="14"/>
      <c r="AA112" s="14"/>
      <c r="AB112" s="14"/>
      <c r="AC112" s="14"/>
      <c r="AD112" s="14"/>
      <c r="AE112" s="14"/>
      <c r="AT112" s="256" t="s">
        <v>183</v>
      </c>
      <c r="AU112" s="256" t="s">
        <v>84</v>
      </c>
      <c r="AV112" s="14" t="s">
        <v>84</v>
      </c>
      <c r="AW112" s="14" t="s">
        <v>37</v>
      </c>
      <c r="AX112" s="14" t="s">
        <v>75</v>
      </c>
      <c r="AY112" s="256" t="s">
        <v>170</v>
      </c>
    </row>
    <row r="113" s="15" customFormat="1">
      <c r="A113" s="15"/>
      <c r="B113" s="257"/>
      <c r="C113" s="258"/>
      <c r="D113" s="229" t="s">
        <v>183</v>
      </c>
      <c r="E113" s="259" t="s">
        <v>19</v>
      </c>
      <c r="F113" s="260" t="s">
        <v>186</v>
      </c>
      <c r="G113" s="258"/>
      <c r="H113" s="261">
        <v>287.41999999999996</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183</v>
      </c>
      <c r="AU113" s="267" t="s">
        <v>84</v>
      </c>
      <c r="AV113" s="15" t="s">
        <v>177</v>
      </c>
      <c r="AW113" s="15" t="s">
        <v>37</v>
      </c>
      <c r="AX113" s="15" t="s">
        <v>82</v>
      </c>
      <c r="AY113" s="267" t="s">
        <v>170</v>
      </c>
    </row>
    <row r="114" s="2" customFormat="1" ht="16.5" customHeight="1">
      <c r="A114" s="41"/>
      <c r="B114" s="42"/>
      <c r="C114" s="216" t="s">
        <v>177</v>
      </c>
      <c r="D114" s="216" t="s">
        <v>172</v>
      </c>
      <c r="E114" s="217" t="s">
        <v>199</v>
      </c>
      <c r="F114" s="218" t="s">
        <v>200</v>
      </c>
      <c r="G114" s="219" t="s">
        <v>201</v>
      </c>
      <c r="H114" s="220">
        <v>221.37000000000001</v>
      </c>
      <c r="I114" s="221"/>
      <c r="J114" s="222">
        <f>ROUND(I114*H114,2)</f>
        <v>0</v>
      </c>
      <c r="K114" s="218" t="s">
        <v>176</v>
      </c>
      <c r="L114" s="47"/>
      <c r="M114" s="223" t="s">
        <v>19</v>
      </c>
      <c r="N114" s="224" t="s">
        <v>46</v>
      </c>
      <c r="O114" s="87"/>
      <c r="P114" s="225">
        <f>O114*H114</f>
        <v>0</v>
      </c>
      <c r="Q114" s="225">
        <v>0</v>
      </c>
      <c r="R114" s="225">
        <f>Q114*H114</f>
        <v>0</v>
      </c>
      <c r="S114" s="225">
        <v>0.20499999999999999</v>
      </c>
      <c r="T114" s="226">
        <f>S114*H114</f>
        <v>45.380849999999995</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202</v>
      </c>
    </row>
    <row r="115" s="2" customFormat="1">
      <c r="A115" s="41"/>
      <c r="B115" s="42"/>
      <c r="C115" s="43"/>
      <c r="D115" s="229" t="s">
        <v>179</v>
      </c>
      <c r="E115" s="43"/>
      <c r="F115" s="230" t="s">
        <v>203</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c r="A116" s="41"/>
      <c r="B116" s="42"/>
      <c r="C116" s="43"/>
      <c r="D116" s="234" t="s">
        <v>181</v>
      </c>
      <c r="E116" s="43"/>
      <c r="F116" s="235" t="s">
        <v>204</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181</v>
      </c>
      <c r="AU116" s="20" t="s">
        <v>84</v>
      </c>
    </row>
    <row r="117" s="13" customFormat="1">
      <c r="A117" s="13"/>
      <c r="B117" s="236"/>
      <c r="C117" s="237"/>
      <c r="D117" s="229" t="s">
        <v>183</v>
      </c>
      <c r="E117" s="238" t="s">
        <v>19</v>
      </c>
      <c r="F117" s="239" t="s">
        <v>205</v>
      </c>
      <c r="G117" s="237"/>
      <c r="H117" s="238" t="s">
        <v>19</v>
      </c>
      <c r="I117" s="240"/>
      <c r="J117" s="237"/>
      <c r="K117" s="237"/>
      <c r="L117" s="241"/>
      <c r="M117" s="242"/>
      <c r="N117" s="243"/>
      <c r="O117" s="243"/>
      <c r="P117" s="243"/>
      <c r="Q117" s="243"/>
      <c r="R117" s="243"/>
      <c r="S117" s="243"/>
      <c r="T117" s="244"/>
      <c r="U117" s="13"/>
      <c r="V117" s="13"/>
      <c r="W117" s="13"/>
      <c r="X117" s="13"/>
      <c r="Y117" s="13"/>
      <c r="Z117" s="13"/>
      <c r="AA117" s="13"/>
      <c r="AB117" s="13"/>
      <c r="AC117" s="13"/>
      <c r="AD117" s="13"/>
      <c r="AE117" s="13"/>
      <c r="AT117" s="245" t="s">
        <v>183</v>
      </c>
      <c r="AU117" s="245" t="s">
        <v>84</v>
      </c>
      <c r="AV117" s="13" t="s">
        <v>82</v>
      </c>
      <c r="AW117" s="13" t="s">
        <v>37</v>
      </c>
      <c r="AX117" s="13" t="s">
        <v>75</v>
      </c>
      <c r="AY117" s="245" t="s">
        <v>170</v>
      </c>
    </row>
    <row r="118" s="14" customFormat="1">
      <c r="A118" s="14"/>
      <c r="B118" s="246"/>
      <c r="C118" s="247"/>
      <c r="D118" s="229" t="s">
        <v>183</v>
      </c>
      <c r="E118" s="248" t="s">
        <v>19</v>
      </c>
      <c r="F118" s="249" t="s">
        <v>206</v>
      </c>
      <c r="G118" s="247"/>
      <c r="H118" s="250">
        <v>170.22</v>
      </c>
      <c r="I118" s="251"/>
      <c r="J118" s="247"/>
      <c r="K118" s="247"/>
      <c r="L118" s="252"/>
      <c r="M118" s="253"/>
      <c r="N118" s="254"/>
      <c r="O118" s="254"/>
      <c r="P118" s="254"/>
      <c r="Q118" s="254"/>
      <c r="R118" s="254"/>
      <c r="S118" s="254"/>
      <c r="T118" s="255"/>
      <c r="U118" s="14"/>
      <c r="V118" s="14"/>
      <c r="W118" s="14"/>
      <c r="X118" s="14"/>
      <c r="Y118" s="14"/>
      <c r="Z118" s="14"/>
      <c r="AA118" s="14"/>
      <c r="AB118" s="14"/>
      <c r="AC118" s="14"/>
      <c r="AD118" s="14"/>
      <c r="AE118" s="14"/>
      <c r="AT118" s="256" t="s">
        <v>183</v>
      </c>
      <c r="AU118" s="256" t="s">
        <v>84</v>
      </c>
      <c r="AV118" s="14" t="s">
        <v>84</v>
      </c>
      <c r="AW118" s="14" t="s">
        <v>37</v>
      </c>
      <c r="AX118" s="14" t="s">
        <v>75</v>
      </c>
      <c r="AY118" s="256" t="s">
        <v>170</v>
      </c>
    </row>
    <row r="119" s="13" customFormat="1">
      <c r="A119" s="13"/>
      <c r="B119" s="236"/>
      <c r="C119" s="237"/>
      <c r="D119" s="229" t="s">
        <v>183</v>
      </c>
      <c r="E119" s="238" t="s">
        <v>19</v>
      </c>
      <c r="F119" s="239" t="s">
        <v>207</v>
      </c>
      <c r="G119" s="237"/>
      <c r="H119" s="238" t="s">
        <v>19</v>
      </c>
      <c r="I119" s="240"/>
      <c r="J119" s="237"/>
      <c r="K119" s="237"/>
      <c r="L119" s="241"/>
      <c r="M119" s="242"/>
      <c r="N119" s="243"/>
      <c r="O119" s="243"/>
      <c r="P119" s="243"/>
      <c r="Q119" s="243"/>
      <c r="R119" s="243"/>
      <c r="S119" s="243"/>
      <c r="T119" s="244"/>
      <c r="U119" s="13"/>
      <c r="V119" s="13"/>
      <c r="W119" s="13"/>
      <c r="X119" s="13"/>
      <c r="Y119" s="13"/>
      <c r="Z119" s="13"/>
      <c r="AA119" s="13"/>
      <c r="AB119" s="13"/>
      <c r="AC119" s="13"/>
      <c r="AD119" s="13"/>
      <c r="AE119" s="13"/>
      <c r="AT119" s="245" t="s">
        <v>183</v>
      </c>
      <c r="AU119" s="245" t="s">
        <v>84</v>
      </c>
      <c r="AV119" s="13" t="s">
        <v>82</v>
      </c>
      <c r="AW119" s="13" t="s">
        <v>37</v>
      </c>
      <c r="AX119" s="13" t="s">
        <v>75</v>
      </c>
      <c r="AY119" s="245" t="s">
        <v>170</v>
      </c>
    </row>
    <row r="120" s="14" customFormat="1">
      <c r="A120" s="14"/>
      <c r="B120" s="246"/>
      <c r="C120" s="247"/>
      <c r="D120" s="229" t="s">
        <v>183</v>
      </c>
      <c r="E120" s="248" t="s">
        <v>19</v>
      </c>
      <c r="F120" s="249" t="s">
        <v>208</v>
      </c>
      <c r="G120" s="247"/>
      <c r="H120" s="250">
        <v>51.149999999999999</v>
      </c>
      <c r="I120" s="251"/>
      <c r="J120" s="247"/>
      <c r="K120" s="247"/>
      <c r="L120" s="252"/>
      <c r="M120" s="253"/>
      <c r="N120" s="254"/>
      <c r="O120" s="254"/>
      <c r="P120" s="254"/>
      <c r="Q120" s="254"/>
      <c r="R120" s="254"/>
      <c r="S120" s="254"/>
      <c r="T120" s="255"/>
      <c r="U120" s="14"/>
      <c r="V120" s="14"/>
      <c r="W120" s="14"/>
      <c r="X120" s="14"/>
      <c r="Y120" s="14"/>
      <c r="Z120" s="14"/>
      <c r="AA120" s="14"/>
      <c r="AB120" s="14"/>
      <c r="AC120" s="14"/>
      <c r="AD120" s="14"/>
      <c r="AE120" s="14"/>
      <c r="AT120" s="256" t="s">
        <v>183</v>
      </c>
      <c r="AU120" s="256" t="s">
        <v>84</v>
      </c>
      <c r="AV120" s="14" t="s">
        <v>84</v>
      </c>
      <c r="AW120" s="14" t="s">
        <v>37</v>
      </c>
      <c r="AX120" s="14" t="s">
        <v>75</v>
      </c>
      <c r="AY120" s="256" t="s">
        <v>170</v>
      </c>
    </row>
    <row r="121" s="15" customFormat="1">
      <c r="A121" s="15"/>
      <c r="B121" s="257"/>
      <c r="C121" s="258"/>
      <c r="D121" s="229" t="s">
        <v>183</v>
      </c>
      <c r="E121" s="259" t="s">
        <v>19</v>
      </c>
      <c r="F121" s="260" t="s">
        <v>186</v>
      </c>
      <c r="G121" s="258"/>
      <c r="H121" s="261">
        <v>221.37000000000001</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183</v>
      </c>
      <c r="AU121" s="267" t="s">
        <v>84</v>
      </c>
      <c r="AV121" s="15" t="s">
        <v>177</v>
      </c>
      <c r="AW121" s="15" t="s">
        <v>37</v>
      </c>
      <c r="AX121" s="15" t="s">
        <v>82</v>
      </c>
      <c r="AY121" s="267" t="s">
        <v>170</v>
      </c>
    </row>
    <row r="122" s="2" customFormat="1" ht="16.5" customHeight="1">
      <c r="A122" s="41"/>
      <c r="B122" s="42"/>
      <c r="C122" s="216" t="s">
        <v>209</v>
      </c>
      <c r="D122" s="216" t="s">
        <v>172</v>
      </c>
      <c r="E122" s="217" t="s">
        <v>210</v>
      </c>
      <c r="F122" s="218" t="s">
        <v>211</v>
      </c>
      <c r="G122" s="219" t="s">
        <v>175</v>
      </c>
      <c r="H122" s="220">
        <v>280</v>
      </c>
      <c r="I122" s="221"/>
      <c r="J122" s="222">
        <f>ROUND(I122*H122,2)</f>
        <v>0</v>
      </c>
      <c r="K122" s="218" t="s">
        <v>176</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212</v>
      </c>
    </row>
    <row r="123" s="2" customFormat="1">
      <c r="A123" s="41"/>
      <c r="B123" s="42"/>
      <c r="C123" s="43"/>
      <c r="D123" s="229" t="s">
        <v>179</v>
      </c>
      <c r="E123" s="43"/>
      <c r="F123" s="230" t="s">
        <v>213</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84</v>
      </c>
    </row>
    <row r="124" s="2" customFormat="1">
      <c r="A124" s="41"/>
      <c r="B124" s="42"/>
      <c r="C124" s="43"/>
      <c r="D124" s="234" t="s">
        <v>181</v>
      </c>
      <c r="E124" s="43"/>
      <c r="F124" s="235" t="s">
        <v>214</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181</v>
      </c>
      <c r="AU124" s="20" t="s">
        <v>84</v>
      </c>
    </row>
    <row r="125" s="14" customFormat="1">
      <c r="A125" s="14"/>
      <c r="B125" s="246"/>
      <c r="C125" s="247"/>
      <c r="D125" s="229" t="s">
        <v>183</v>
      </c>
      <c r="E125" s="248" t="s">
        <v>19</v>
      </c>
      <c r="F125" s="249" t="s">
        <v>215</v>
      </c>
      <c r="G125" s="247"/>
      <c r="H125" s="250">
        <v>280</v>
      </c>
      <c r="I125" s="251"/>
      <c r="J125" s="247"/>
      <c r="K125" s="247"/>
      <c r="L125" s="252"/>
      <c r="M125" s="253"/>
      <c r="N125" s="254"/>
      <c r="O125" s="254"/>
      <c r="P125" s="254"/>
      <c r="Q125" s="254"/>
      <c r="R125" s="254"/>
      <c r="S125" s="254"/>
      <c r="T125" s="255"/>
      <c r="U125" s="14"/>
      <c r="V125" s="14"/>
      <c r="W125" s="14"/>
      <c r="X125" s="14"/>
      <c r="Y125" s="14"/>
      <c r="Z125" s="14"/>
      <c r="AA125" s="14"/>
      <c r="AB125" s="14"/>
      <c r="AC125" s="14"/>
      <c r="AD125" s="14"/>
      <c r="AE125" s="14"/>
      <c r="AT125" s="256" t="s">
        <v>183</v>
      </c>
      <c r="AU125" s="256" t="s">
        <v>84</v>
      </c>
      <c r="AV125" s="14" t="s">
        <v>84</v>
      </c>
      <c r="AW125" s="14" t="s">
        <v>37</v>
      </c>
      <c r="AX125" s="14" t="s">
        <v>75</v>
      </c>
      <c r="AY125" s="256" t="s">
        <v>170</v>
      </c>
    </row>
    <row r="126" s="15" customFormat="1">
      <c r="A126" s="15"/>
      <c r="B126" s="257"/>
      <c r="C126" s="258"/>
      <c r="D126" s="229" t="s">
        <v>183</v>
      </c>
      <c r="E126" s="259" t="s">
        <v>19</v>
      </c>
      <c r="F126" s="260" t="s">
        <v>186</v>
      </c>
      <c r="G126" s="258"/>
      <c r="H126" s="261">
        <v>280</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183</v>
      </c>
      <c r="AU126" s="267" t="s">
        <v>84</v>
      </c>
      <c r="AV126" s="15" t="s">
        <v>177</v>
      </c>
      <c r="AW126" s="15" t="s">
        <v>37</v>
      </c>
      <c r="AX126" s="15" t="s">
        <v>82</v>
      </c>
      <c r="AY126" s="267" t="s">
        <v>170</v>
      </c>
    </row>
    <row r="127" s="2" customFormat="1" ht="21.75" customHeight="1">
      <c r="A127" s="41"/>
      <c r="B127" s="42"/>
      <c r="C127" s="216" t="s">
        <v>216</v>
      </c>
      <c r="D127" s="216" t="s">
        <v>172</v>
      </c>
      <c r="E127" s="217" t="s">
        <v>217</v>
      </c>
      <c r="F127" s="218" t="s">
        <v>218</v>
      </c>
      <c r="G127" s="219" t="s">
        <v>219</v>
      </c>
      <c r="H127" s="220">
        <v>181.03</v>
      </c>
      <c r="I127" s="221"/>
      <c r="J127" s="222">
        <f>ROUND(I127*H127,2)</f>
        <v>0</v>
      </c>
      <c r="K127" s="218" t="s">
        <v>176</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84</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220</v>
      </c>
    </row>
    <row r="128" s="2" customFormat="1">
      <c r="A128" s="41"/>
      <c r="B128" s="42"/>
      <c r="C128" s="43"/>
      <c r="D128" s="229" t="s">
        <v>179</v>
      </c>
      <c r="E128" s="43"/>
      <c r="F128" s="230" t="s">
        <v>221</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179</v>
      </c>
      <c r="AU128" s="20" t="s">
        <v>84</v>
      </c>
    </row>
    <row r="129" s="2" customFormat="1">
      <c r="A129" s="41"/>
      <c r="B129" s="42"/>
      <c r="C129" s="43"/>
      <c r="D129" s="234" t="s">
        <v>181</v>
      </c>
      <c r="E129" s="43"/>
      <c r="F129" s="235" t="s">
        <v>222</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181</v>
      </c>
      <c r="AU129" s="20" t="s">
        <v>84</v>
      </c>
    </row>
    <row r="130" s="13" customFormat="1">
      <c r="A130" s="13"/>
      <c r="B130" s="236"/>
      <c r="C130" s="237"/>
      <c r="D130" s="229" t="s">
        <v>183</v>
      </c>
      <c r="E130" s="238" t="s">
        <v>19</v>
      </c>
      <c r="F130" s="239" t="s">
        <v>223</v>
      </c>
      <c r="G130" s="237"/>
      <c r="H130" s="238" t="s">
        <v>19</v>
      </c>
      <c r="I130" s="240"/>
      <c r="J130" s="237"/>
      <c r="K130" s="237"/>
      <c r="L130" s="241"/>
      <c r="M130" s="242"/>
      <c r="N130" s="243"/>
      <c r="O130" s="243"/>
      <c r="P130" s="243"/>
      <c r="Q130" s="243"/>
      <c r="R130" s="243"/>
      <c r="S130" s="243"/>
      <c r="T130" s="244"/>
      <c r="U130" s="13"/>
      <c r="V130" s="13"/>
      <c r="W130" s="13"/>
      <c r="X130" s="13"/>
      <c r="Y130" s="13"/>
      <c r="Z130" s="13"/>
      <c r="AA130" s="13"/>
      <c r="AB130" s="13"/>
      <c r="AC130" s="13"/>
      <c r="AD130" s="13"/>
      <c r="AE130" s="13"/>
      <c r="AT130" s="245" t="s">
        <v>183</v>
      </c>
      <c r="AU130" s="245" t="s">
        <v>84</v>
      </c>
      <c r="AV130" s="13" t="s">
        <v>82</v>
      </c>
      <c r="AW130" s="13" t="s">
        <v>37</v>
      </c>
      <c r="AX130" s="13" t="s">
        <v>75</v>
      </c>
      <c r="AY130" s="245" t="s">
        <v>170</v>
      </c>
    </row>
    <row r="131" s="14" customFormat="1">
      <c r="A131" s="14"/>
      <c r="B131" s="246"/>
      <c r="C131" s="247"/>
      <c r="D131" s="229" t="s">
        <v>183</v>
      </c>
      <c r="E131" s="248" t="s">
        <v>19</v>
      </c>
      <c r="F131" s="249" t="s">
        <v>224</v>
      </c>
      <c r="G131" s="247"/>
      <c r="H131" s="250">
        <v>91.379999999999995</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183</v>
      </c>
      <c r="AU131" s="256" t="s">
        <v>84</v>
      </c>
      <c r="AV131" s="14" t="s">
        <v>84</v>
      </c>
      <c r="AW131" s="14" t="s">
        <v>37</v>
      </c>
      <c r="AX131" s="14" t="s">
        <v>75</v>
      </c>
      <c r="AY131" s="256" t="s">
        <v>170</v>
      </c>
    </row>
    <row r="132" s="14" customFormat="1">
      <c r="A132" s="14"/>
      <c r="B132" s="246"/>
      <c r="C132" s="247"/>
      <c r="D132" s="229" t="s">
        <v>183</v>
      </c>
      <c r="E132" s="248" t="s">
        <v>19</v>
      </c>
      <c r="F132" s="249" t="s">
        <v>225</v>
      </c>
      <c r="G132" s="247"/>
      <c r="H132" s="250">
        <v>27.969999999999999</v>
      </c>
      <c r="I132" s="251"/>
      <c r="J132" s="247"/>
      <c r="K132" s="247"/>
      <c r="L132" s="252"/>
      <c r="M132" s="253"/>
      <c r="N132" s="254"/>
      <c r="O132" s="254"/>
      <c r="P132" s="254"/>
      <c r="Q132" s="254"/>
      <c r="R132" s="254"/>
      <c r="S132" s="254"/>
      <c r="T132" s="255"/>
      <c r="U132" s="14"/>
      <c r="V132" s="14"/>
      <c r="W132" s="14"/>
      <c r="X132" s="14"/>
      <c r="Y132" s="14"/>
      <c r="Z132" s="14"/>
      <c r="AA132" s="14"/>
      <c r="AB132" s="14"/>
      <c r="AC132" s="14"/>
      <c r="AD132" s="14"/>
      <c r="AE132" s="14"/>
      <c r="AT132" s="256" t="s">
        <v>183</v>
      </c>
      <c r="AU132" s="256" t="s">
        <v>84</v>
      </c>
      <c r="AV132" s="14" t="s">
        <v>84</v>
      </c>
      <c r="AW132" s="14" t="s">
        <v>37</v>
      </c>
      <c r="AX132" s="14" t="s">
        <v>75</v>
      </c>
      <c r="AY132" s="256" t="s">
        <v>170</v>
      </c>
    </row>
    <row r="133" s="14" customFormat="1">
      <c r="A133" s="14"/>
      <c r="B133" s="246"/>
      <c r="C133" s="247"/>
      <c r="D133" s="229" t="s">
        <v>183</v>
      </c>
      <c r="E133" s="248" t="s">
        <v>19</v>
      </c>
      <c r="F133" s="249" t="s">
        <v>226</v>
      </c>
      <c r="G133" s="247"/>
      <c r="H133" s="250">
        <v>61.68</v>
      </c>
      <c r="I133" s="251"/>
      <c r="J133" s="247"/>
      <c r="K133" s="247"/>
      <c r="L133" s="252"/>
      <c r="M133" s="253"/>
      <c r="N133" s="254"/>
      <c r="O133" s="254"/>
      <c r="P133" s="254"/>
      <c r="Q133" s="254"/>
      <c r="R133" s="254"/>
      <c r="S133" s="254"/>
      <c r="T133" s="255"/>
      <c r="U133" s="14"/>
      <c r="V133" s="14"/>
      <c r="W133" s="14"/>
      <c r="X133" s="14"/>
      <c r="Y133" s="14"/>
      <c r="Z133" s="14"/>
      <c r="AA133" s="14"/>
      <c r="AB133" s="14"/>
      <c r="AC133" s="14"/>
      <c r="AD133" s="14"/>
      <c r="AE133" s="14"/>
      <c r="AT133" s="256" t="s">
        <v>183</v>
      </c>
      <c r="AU133" s="256" t="s">
        <v>84</v>
      </c>
      <c r="AV133" s="14" t="s">
        <v>84</v>
      </c>
      <c r="AW133" s="14" t="s">
        <v>37</v>
      </c>
      <c r="AX133" s="14" t="s">
        <v>75</v>
      </c>
      <c r="AY133" s="256" t="s">
        <v>170</v>
      </c>
    </row>
    <row r="134" s="15" customFormat="1">
      <c r="A134" s="15"/>
      <c r="B134" s="257"/>
      <c r="C134" s="258"/>
      <c r="D134" s="229" t="s">
        <v>183</v>
      </c>
      <c r="E134" s="259" t="s">
        <v>19</v>
      </c>
      <c r="F134" s="260" t="s">
        <v>186</v>
      </c>
      <c r="G134" s="258"/>
      <c r="H134" s="261">
        <v>181.03</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183</v>
      </c>
      <c r="AU134" s="267" t="s">
        <v>84</v>
      </c>
      <c r="AV134" s="15" t="s">
        <v>177</v>
      </c>
      <c r="AW134" s="15" t="s">
        <v>37</v>
      </c>
      <c r="AX134" s="15" t="s">
        <v>82</v>
      </c>
      <c r="AY134" s="267" t="s">
        <v>170</v>
      </c>
    </row>
    <row r="135" s="2" customFormat="1" ht="16.5" customHeight="1">
      <c r="A135" s="41"/>
      <c r="B135" s="42"/>
      <c r="C135" s="216" t="s">
        <v>227</v>
      </c>
      <c r="D135" s="216" t="s">
        <v>172</v>
      </c>
      <c r="E135" s="217" t="s">
        <v>228</v>
      </c>
      <c r="F135" s="218" t="s">
        <v>229</v>
      </c>
      <c r="G135" s="219" t="s">
        <v>219</v>
      </c>
      <c r="H135" s="220">
        <v>98.495000000000005</v>
      </c>
      <c r="I135" s="221"/>
      <c r="J135" s="222">
        <f>ROUND(I135*H135,2)</f>
        <v>0</v>
      </c>
      <c r="K135" s="218" t="s">
        <v>19</v>
      </c>
      <c r="L135" s="47"/>
      <c r="M135" s="223" t="s">
        <v>19</v>
      </c>
      <c r="N135" s="224" t="s">
        <v>46</v>
      </c>
      <c r="O135" s="87"/>
      <c r="P135" s="225">
        <f>O135*H135</f>
        <v>0</v>
      </c>
      <c r="Q135" s="225">
        <v>0</v>
      </c>
      <c r="R135" s="225">
        <f>Q135*H135</f>
        <v>0</v>
      </c>
      <c r="S135" s="225">
        <v>1.7</v>
      </c>
      <c r="T135" s="226">
        <f>S135*H135</f>
        <v>167.44149999999999</v>
      </c>
      <c r="U135" s="41"/>
      <c r="V135" s="41"/>
      <c r="W135" s="41"/>
      <c r="X135" s="41"/>
      <c r="Y135" s="41"/>
      <c r="Z135" s="41"/>
      <c r="AA135" s="41"/>
      <c r="AB135" s="41"/>
      <c r="AC135" s="41"/>
      <c r="AD135" s="41"/>
      <c r="AE135" s="41"/>
      <c r="AR135" s="227" t="s">
        <v>177</v>
      </c>
      <c r="AT135" s="227" t="s">
        <v>172</v>
      </c>
      <c r="AU135" s="227" t="s">
        <v>84</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230</v>
      </c>
    </row>
    <row r="136" s="2" customFormat="1">
      <c r="A136" s="41"/>
      <c r="B136" s="42"/>
      <c r="C136" s="43"/>
      <c r="D136" s="229" t="s">
        <v>179</v>
      </c>
      <c r="E136" s="43"/>
      <c r="F136" s="230" t="s">
        <v>229</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84</v>
      </c>
    </row>
    <row r="137" s="2" customFormat="1">
      <c r="A137" s="41"/>
      <c r="B137" s="42"/>
      <c r="C137" s="43"/>
      <c r="D137" s="229" t="s">
        <v>231</v>
      </c>
      <c r="E137" s="43"/>
      <c r="F137" s="268" t="s">
        <v>232</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231</v>
      </c>
      <c r="AU137" s="20" t="s">
        <v>84</v>
      </c>
    </row>
    <row r="138" s="14" customFormat="1">
      <c r="A138" s="14"/>
      <c r="B138" s="246"/>
      <c r="C138" s="247"/>
      <c r="D138" s="229" t="s">
        <v>183</v>
      </c>
      <c r="E138" s="248" t="s">
        <v>19</v>
      </c>
      <c r="F138" s="249" t="s">
        <v>233</v>
      </c>
      <c r="G138" s="247"/>
      <c r="H138" s="250">
        <v>98.495000000000005</v>
      </c>
      <c r="I138" s="251"/>
      <c r="J138" s="247"/>
      <c r="K138" s="247"/>
      <c r="L138" s="252"/>
      <c r="M138" s="253"/>
      <c r="N138" s="254"/>
      <c r="O138" s="254"/>
      <c r="P138" s="254"/>
      <c r="Q138" s="254"/>
      <c r="R138" s="254"/>
      <c r="S138" s="254"/>
      <c r="T138" s="255"/>
      <c r="U138" s="14"/>
      <c r="V138" s="14"/>
      <c r="W138" s="14"/>
      <c r="X138" s="14"/>
      <c r="Y138" s="14"/>
      <c r="Z138" s="14"/>
      <c r="AA138" s="14"/>
      <c r="AB138" s="14"/>
      <c r="AC138" s="14"/>
      <c r="AD138" s="14"/>
      <c r="AE138" s="14"/>
      <c r="AT138" s="256" t="s">
        <v>183</v>
      </c>
      <c r="AU138" s="256" t="s">
        <v>84</v>
      </c>
      <c r="AV138" s="14" t="s">
        <v>84</v>
      </c>
      <c r="AW138" s="14" t="s">
        <v>37</v>
      </c>
      <c r="AX138" s="14" t="s">
        <v>82</v>
      </c>
      <c r="AY138" s="256" t="s">
        <v>170</v>
      </c>
    </row>
    <row r="139" s="2" customFormat="1" ht="21.75" customHeight="1">
      <c r="A139" s="41"/>
      <c r="B139" s="42"/>
      <c r="C139" s="216" t="s">
        <v>234</v>
      </c>
      <c r="D139" s="216" t="s">
        <v>172</v>
      </c>
      <c r="E139" s="217" t="s">
        <v>235</v>
      </c>
      <c r="F139" s="218" t="s">
        <v>236</v>
      </c>
      <c r="G139" s="219" t="s">
        <v>219</v>
      </c>
      <c r="H139" s="220">
        <v>290.78800000000001</v>
      </c>
      <c r="I139" s="221"/>
      <c r="J139" s="222">
        <f>ROUND(I139*H139,2)</f>
        <v>0</v>
      </c>
      <c r="K139" s="218" t="s">
        <v>176</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237</v>
      </c>
    </row>
    <row r="140" s="2" customFormat="1">
      <c r="A140" s="41"/>
      <c r="B140" s="42"/>
      <c r="C140" s="43"/>
      <c r="D140" s="229" t="s">
        <v>179</v>
      </c>
      <c r="E140" s="43"/>
      <c r="F140" s="230" t="s">
        <v>238</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2" customFormat="1">
      <c r="A141" s="41"/>
      <c r="B141" s="42"/>
      <c r="C141" s="43"/>
      <c r="D141" s="234" t="s">
        <v>181</v>
      </c>
      <c r="E141" s="43"/>
      <c r="F141" s="235" t="s">
        <v>239</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181</v>
      </c>
      <c r="AU141" s="20" t="s">
        <v>84</v>
      </c>
    </row>
    <row r="142" s="13" customFormat="1">
      <c r="A142" s="13"/>
      <c r="B142" s="236"/>
      <c r="C142" s="237"/>
      <c r="D142" s="229" t="s">
        <v>183</v>
      </c>
      <c r="E142" s="238" t="s">
        <v>19</v>
      </c>
      <c r="F142" s="239" t="s">
        <v>240</v>
      </c>
      <c r="G142" s="237"/>
      <c r="H142" s="238" t="s">
        <v>19</v>
      </c>
      <c r="I142" s="240"/>
      <c r="J142" s="237"/>
      <c r="K142" s="237"/>
      <c r="L142" s="241"/>
      <c r="M142" s="242"/>
      <c r="N142" s="243"/>
      <c r="O142" s="243"/>
      <c r="P142" s="243"/>
      <c r="Q142" s="243"/>
      <c r="R142" s="243"/>
      <c r="S142" s="243"/>
      <c r="T142" s="244"/>
      <c r="U142" s="13"/>
      <c r="V142" s="13"/>
      <c r="W142" s="13"/>
      <c r="X142" s="13"/>
      <c r="Y142" s="13"/>
      <c r="Z142" s="13"/>
      <c r="AA142" s="13"/>
      <c r="AB142" s="13"/>
      <c r="AC142" s="13"/>
      <c r="AD142" s="13"/>
      <c r="AE142" s="13"/>
      <c r="AT142" s="245" t="s">
        <v>183</v>
      </c>
      <c r="AU142" s="245" t="s">
        <v>84</v>
      </c>
      <c r="AV142" s="13" t="s">
        <v>82</v>
      </c>
      <c r="AW142" s="13" t="s">
        <v>37</v>
      </c>
      <c r="AX142" s="13" t="s">
        <v>75</v>
      </c>
      <c r="AY142" s="245" t="s">
        <v>170</v>
      </c>
    </row>
    <row r="143" s="14" customFormat="1">
      <c r="A143" s="14"/>
      <c r="B143" s="246"/>
      <c r="C143" s="247"/>
      <c r="D143" s="229" t="s">
        <v>183</v>
      </c>
      <c r="E143" s="248" t="s">
        <v>19</v>
      </c>
      <c r="F143" s="249" t="s">
        <v>241</v>
      </c>
      <c r="G143" s="247"/>
      <c r="H143" s="250">
        <v>181.03</v>
      </c>
      <c r="I143" s="251"/>
      <c r="J143" s="247"/>
      <c r="K143" s="247"/>
      <c r="L143" s="252"/>
      <c r="M143" s="253"/>
      <c r="N143" s="254"/>
      <c r="O143" s="254"/>
      <c r="P143" s="254"/>
      <c r="Q143" s="254"/>
      <c r="R143" s="254"/>
      <c r="S143" s="254"/>
      <c r="T143" s="255"/>
      <c r="U143" s="14"/>
      <c r="V143" s="14"/>
      <c r="W143" s="14"/>
      <c r="X143" s="14"/>
      <c r="Y143" s="14"/>
      <c r="Z143" s="14"/>
      <c r="AA143" s="14"/>
      <c r="AB143" s="14"/>
      <c r="AC143" s="14"/>
      <c r="AD143" s="14"/>
      <c r="AE143" s="14"/>
      <c r="AT143" s="256" t="s">
        <v>183</v>
      </c>
      <c r="AU143" s="256" t="s">
        <v>84</v>
      </c>
      <c r="AV143" s="14" t="s">
        <v>84</v>
      </c>
      <c r="AW143" s="14" t="s">
        <v>37</v>
      </c>
      <c r="AX143" s="14" t="s">
        <v>75</v>
      </c>
      <c r="AY143" s="256" t="s">
        <v>170</v>
      </c>
    </row>
    <row r="144" s="13" customFormat="1">
      <c r="A144" s="13"/>
      <c r="B144" s="236"/>
      <c r="C144" s="237"/>
      <c r="D144" s="229" t="s">
        <v>183</v>
      </c>
      <c r="E144" s="238" t="s">
        <v>19</v>
      </c>
      <c r="F144" s="239" t="s">
        <v>242</v>
      </c>
      <c r="G144" s="237"/>
      <c r="H144" s="238" t="s">
        <v>19</v>
      </c>
      <c r="I144" s="240"/>
      <c r="J144" s="237"/>
      <c r="K144" s="237"/>
      <c r="L144" s="241"/>
      <c r="M144" s="242"/>
      <c r="N144" s="243"/>
      <c r="O144" s="243"/>
      <c r="P144" s="243"/>
      <c r="Q144" s="243"/>
      <c r="R144" s="243"/>
      <c r="S144" s="243"/>
      <c r="T144" s="244"/>
      <c r="U144" s="13"/>
      <c r="V144" s="13"/>
      <c r="W144" s="13"/>
      <c r="X144" s="13"/>
      <c r="Y144" s="13"/>
      <c r="Z144" s="13"/>
      <c r="AA144" s="13"/>
      <c r="AB144" s="13"/>
      <c r="AC144" s="13"/>
      <c r="AD144" s="13"/>
      <c r="AE144" s="13"/>
      <c r="AT144" s="245" t="s">
        <v>183</v>
      </c>
      <c r="AU144" s="245" t="s">
        <v>84</v>
      </c>
      <c r="AV144" s="13" t="s">
        <v>82</v>
      </c>
      <c r="AW144" s="13" t="s">
        <v>37</v>
      </c>
      <c r="AX144" s="13" t="s">
        <v>75</v>
      </c>
      <c r="AY144" s="245" t="s">
        <v>170</v>
      </c>
    </row>
    <row r="145" s="14" customFormat="1">
      <c r="A145" s="14"/>
      <c r="B145" s="246"/>
      <c r="C145" s="247"/>
      <c r="D145" s="229" t="s">
        <v>183</v>
      </c>
      <c r="E145" s="248" t="s">
        <v>19</v>
      </c>
      <c r="F145" s="249" t="s">
        <v>243</v>
      </c>
      <c r="G145" s="247"/>
      <c r="H145" s="250">
        <v>109.758</v>
      </c>
      <c r="I145" s="251"/>
      <c r="J145" s="247"/>
      <c r="K145" s="247"/>
      <c r="L145" s="252"/>
      <c r="M145" s="253"/>
      <c r="N145" s="254"/>
      <c r="O145" s="254"/>
      <c r="P145" s="254"/>
      <c r="Q145" s="254"/>
      <c r="R145" s="254"/>
      <c r="S145" s="254"/>
      <c r="T145" s="255"/>
      <c r="U145" s="14"/>
      <c r="V145" s="14"/>
      <c r="W145" s="14"/>
      <c r="X145" s="14"/>
      <c r="Y145" s="14"/>
      <c r="Z145" s="14"/>
      <c r="AA145" s="14"/>
      <c r="AB145" s="14"/>
      <c r="AC145" s="14"/>
      <c r="AD145" s="14"/>
      <c r="AE145" s="14"/>
      <c r="AT145" s="256" t="s">
        <v>183</v>
      </c>
      <c r="AU145" s="256" t="s">
        <v>84</v>
      </c>
      <c r="AV145" s="14" t="s">
        <v>84</v>
      </c>
      <c r="AW145" s="14" t="s">
        <v>37</v>
      </c>
      <c r="AX145" s="14" t="s">
        <v>75</v>
      </c>
      <c r="AY145" s="256" t="s">
        <v>170</v>
      </c>
    </row>
    <row r="146" s="15" customFormat="1">
      <c r="A146" s="15"/>
      <c r="B146" s="257"/>
      <c r="C146" s="258"/>
      <c r="D146" s="229" t="s">
        <v>183</v>
      </c>
      <c r="E146" s="259" t="s">
        <v>19</v>
      </c>
      <c r="F146" s="260" t="s">
        <v>186</v>
      </c>
      <c r="G146" s="258"/>
      <c r="H146" s="261">
        <v>290.78800000000001</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183</v>
      </c>
      <c r="AU146" s="267" t="s">
        <v>84</v>
      </c>
      <c r="AV146" s="15" t="s">
        <v>177</v>
      </c>
      <c r="AW146" s="15" t="s">
        <v>37</v>
      </c>
      <c r="AX146" s="15" t="s">
        <v>82</v>
      </c>
      <c r="AY146" s="267" t="s">
        <v>170</v>
      </c>
    </row>
    <row r="147" s="2" customFormat="1" ht="24.15" customHeight="1">
      <c r="A147" s="41"/>
      <c r="B147" s="42"/>
      <c r="C147" s="216" t="s">
        <v>244</v>
      </c>
      <c r="D147" s="216" t="s">
        <v>172</v>
      </c>
      <c r="E147" s="217" t="s">
        <v>245</v>
      </c>
      <c r="F147" s="218" t="s">
        <v>246</v>
      </c>
      <c r="G147" s="219" t="s">
        <v>219</v>
      </c>
      <c r="H147" s="220">
        <v>2907.8800000000001</v>
      </c>
      <c r="I147" s="221"/>
      <c r="J147" s="222">
        <f>ROUND(I147*H147,2)</f>
        <v>0</v>
      </c>
      <c r="K147" s="218" t="s">
        <v>176</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84</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247</v>
      </c>
    </row>
    <row r="148" s="2" customFormat="1">
      <c r="A148" s="41"/>
      <c r="B148" s="42"/>
      <c r="C148" s="43"/>
      <c r="D148" s="229" t="s">
        <v>179</v>
      </c>
      <c r="E148" s="43"/>
      <c r="F148" s="230" t="s">
        <v>248</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84</v>
      </c>
    </row>
    <row r="149" s="2" customFormat="1">
      <c r="A149" s="41"/>
      <c r="B149" s="42"/>
      <c r="C149" s="43"/>
      <c r="D149" s="234" t="s">
        <v>181</v>
      </c>
      <c r="E149" s="43"/>
      <c r="F149" s="235" t="s">
        <v>249</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181</v>
      </c>
      <c r="AU149" s="20" t="s">
        <v>84</v>
      </c>
    </row>
    <row r="150" s="13" customFormat="1">
      <c r="A150" s="13"/>
      <c r="B150" s="236"/>
      <c r="C150" s="237"/>
      <c r="D150" s="229" t="s">
        <v>183</v>
      </c>
      <c r="E150" s="238" t="s">
        <v>19</v>
      </c>
      <c r="F150" s="239" t="s">
        <v>250</v>
      </c>
      <c r="G150" s="237"/>
      <c r="H150" s="238" t="s">
        <v>19</v>
      </c>
      <c r="I150" s="240"/>
      <c r="J150" s="237"/>
      <c r="K150" s="237"/>
      <c r="L150" s="241"/>
      <c r="M150" s="242"/>
      <c r="N150" s="243"/>
      <c r="O150" s="243"/>
      <c r="P150" s="243"/>
      <c r="Q150" s="243"/>
      <c r="R150" s="243"/>
      <c r="S150" s="243"/>
      <c r="T150" s="244"/>
      <c r="U150" s="13"/>
      <c r="V150" s="13"/>
      <c r="W150" s="13"/>
      <c r="X150" s="13"/>
      <c r="Y150" s="13"/>
      <c r="Z150" s="13"/>
      <c r="AA150" s="13"/>
      <c r="AB150" s="13"/>
      <c r="AC150" s="13"/>
      <c r="AD150" s="13"/>
      <c r="AE150" s="13"/>
      <c r="AT150" s="245" t="s">
        <v>183</v>
      </c>
      <c r="AU150" s="245" t="s">
        <v>84</v>
      </c>
      <c r="AV150" s="13" t="s">
        <v>82</v>
      </c>
      <c r="AW150" s="13" t="s">
        <v>37</v>
      </c>
      <c r="AX150" s="13" t="s">
        <v>75</v>
      </c>
      <c r="AY150" s="245" t="s">
        <v>170</v>
      </c>
    </row>
    <row r="151" s="14" customFormat="1">
      <c r="A151" s="14"/>
      <c r="B151" s="246"/>
      <c r="C151" s="247"/>
      <c r="D151" s="229" t="s">
        <v>183</v>
      </c>
      <c r="E151" s="248" t="s">
        <v>19</v>
      </c>
      <c r="F151" s="249" t="s">
        <v>251</v>
      </c>
      <c r="G151" s="247"/>
      <c r="H151" s="250">
        <v>290.78800000000001</v>
      </c>
      <c r="I151" s="251"/>
      <c r="J151" s="247"/>
      <c r="K151" s="247"/>
      <c r="L151" s="252"/>
      <c r="M151" s="253"/>
      <c r="N151" s="254"/>
      <c r="O151" s="254"/>
      <c r="P151" s="254"/>
      <c r="Q151" s="254"/>
      <c r="R151" s="254"/>
      <c r="S151" s="254"/>
      <c r="T151" s="255"/>
      <c r="U151" s="14"/>
      <c r="V151" s="14"/>
      <c r="W151" s="14"/>
      <c r="X151" s="14"/>
      <c r="Y151" s="14"/>
      <c r="Z151" s="14"/>
      <c r="AA151" s="14"/>
      <c r="AB151" s="14"/>
      <c r="AC151" s="14"/>
      <c r="AD151" s="14"/>
      <c r="AE151" s="14"/>
      <c r="AT151" s="256" t="s">
        <v>183</v>
      </c>
      <c r="AU151" s="256" t="s">
        <v>84</v>
      </c>
      <c r="AV151" s="14" t="s">
        <v>84</v>
      </c>
      <c r="AW151" s="14" t="s">
        <v>37</v>
      </c>
      <c r="AX151" s="14" t="s">
        <v>75</v>
      </c>
      <c r="AY151" s="256" t="s">
        <v>170</v>
      </c>
    </row>
    <row r="152" s="15" customFormat="1">
      <c r="A152" s="15"/>
      <c r="B152" s="257"/>
      <c r="C152" s="258"/>
      <c r="D152" s="229" t="s">
        <v>183</v>
      </c>
      <c r="E152" s="259" t="s">
        <v>19</v>
      </c>
      <c r="F152" s="260" t="s">
        <v>186</v>
      </c>
      <c r="G152" s="258"/>
      <c r="H152" s="261">
        <v>290.78800000000001</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183</v>
      </c>
      <c r="AU152" s="267" t="s">
        <v>84</v>
      </c>
      <c r="AV152" s="15" t="s">
        <v>177</v>
      </c>
      <c r="AW152" s="15" t="s">
        <v>37</v>
      </c>
      <c r="AX152" s="15" t="s">
        <v>75</v>
      </c>
      <c r="AY152" s="267" t="s">
        <v>170</v>
      </c>
    </row>
    <row r="153" s="14" customFormat="1">
      <c r="A153" s="14"/>
      <c r="B153" s="246"/>
      <c r="C153" s="247"/>
      <c r="D153" s="229" t="s">
        <v>183</v>
      </c>
      <c r="E153" s="248" t="s">
        <v>19</v>
      </c>
      <c r="F153" s="249" t="s">
        <v>252</v>
      </c>
      <c r="G153" s="247"/>
      <c r="H153" s="250">
        <v>2907.8800000000001</v>
      </c>
      <c r="I153" s="251"/>
      <c r="J153" s="247"/>
      <c r="K153" s="247"/>
      <c r="L153" s="252"/>
      <c r="M153" s="253"/>
      <c r="N153" s="254"/>
      <c r="O153" s="254"/>
      <c r="P153" s="254"/>
      <c r="Q153" s="254"/>
      <c r="R153" s="254"/>
      <c r="S153" s="254"/>
      <c r="T153" s="255"/>
      <c r="U153" s="14"/>
      <c r="V153" s="14"/>
      <c r="W153" s="14"/>
      <c r="X153" s="14"/>
      <c r="Y153" s="14"/>
      <c r="Z153" s="14"/>
      <c r="AA153" s="14"/>
      <c r="AB153" s="14"/>
      <c r="AC153" s="14"/>
      <c r="AD153" s="14"/>
      <c r="AE153" s="14"/>
      <c r="AT153" s="256" t="s">
        <v>183</v>
      </c>
      <c r="AU153" s="256" t="s">
        <v>84</v>
      </c>
      <c r="AV153" s="14" t="s">
        <v>84</v>
      </c>
      <c r="AW153" s="14" t="s">
        <v>37</v>
      </c>
      <c r="AX153" s="14" t="s">
        <v>82</v>
      </c>
      <c r="AY153" s="256" t="s">
        <v>170</v>
      </c>
    </row>
    <row r="154" s="2" customFormat="1" ht="16.5" customHeight="1">
      <c r="A154" s="41"/>
      <c r="B154" s="42"/>
      <c r="C154" s="216" t="s">
        <v>253</v>
      </c>
      <c r="D154" s="216" t="s">
        <v>172</v>
      </c>
      <c r="E154" s="217" t="s">
        <v>254</v>
      </c>
      <c r="F154" s="218" t="s">
        <v>255</v>
      </c>
      <c r="G154" s="219" t="s">
        <v>256</v>
      </c>
      <c r="H154" s="220">
        <v>443.298</v>
      </c>
      <c r="I154" s="221"/>
      <c r="J154" s="222">
        <f>ROUND(I154*H154,2)</f>
        <v>0</v>
      </c>
      <c r="K154" s="218" t="s">
        <v>176</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257</v>
      </c>
    </row>
    <row r="155" s="2" customFormat="1">
      <c r="A155" s="41"/>
      <c r="B155" s="42"/>
      <c r="C155" s="43"/>
      <c r="D155" s="229" t="s">
        <v>179</v>
      </c>
      <c r="E155" s="43"/>
      <c r="F155" s="230" t="s">
        <v>258</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179</v>
      </c>
      <c r="AU155" s="20" t="s">
        <v>84</v>
      </c>
    </row>
    <row r="156" s="2" customFormat="1">
      <c r="A156" s="41"/>
      <c r="B156" s="42"/>
      <c r="C156" s="43"/>
      <c r="D156" s="234" t="s">
        <v>181</v>
      </c>
      <c r="E156" s="43"/>
      <c r="F156" s="235" t="s">
        <v>259</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181</v>
      </c>
      <c r="AU156" s="20" t="s">
        <v>84</v>
      </c>
    </row>
    <row r="157" s="14" customFormat="1">
      <c r="A157" s="14"/>
      <c r="B157" s="246"/>
      <c r="C157" s="247"/>
      <c r="D157" s="229" t="s">
        <v>183</v>
      </c>
      <c r="E157" s="248" t="s">
        <v>19</v>
      </c>
      <c r="F157" s="249" t="s">
        <v>260</v>
      </c>
      <c r="G157" s="247"/>
      <c r="H157" s="250">
        <v>153.65000000000001</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183</v>
      </c>
      <c r="AU157" s="256" t="s">
        <v>84</v>
      </c>
      <c r="AV157" s="14" t="s">
        <v>84</v>
      </c>
      <c r="AW157" s="14" t="s">
        <v>37</v>
      </c>
      <c r="AX157" s="14" t="s">
        <v>75</v>
      </c>
      <c r="AY157" s="256" t="s">
        <v>170</v>
      </c>
    </row>
    <row r="158" s="14" customFormat="1">
      <c r="A158" s="14"/>
      <c r="B158" s="246"/>
      <c r="C158" s="247"/>
      <c r="D158" s="229" t="s">
        <v>183</v>
      </c>
      <c r="E158" s="248" t="s">
        <v>19</v>
      </c>
      <c r="F158" s="249" t="s">
        <v>261</v>
      </c>
      <c r="G158" s="247"/>
      <c r="H158" s="250">
        <v>289.64800000000002</v>
      </c>
      <c r="I158" s="251"/>
      <c r="J158" s="247"/>
      <c r="K158" s="247"/>
      <c r="L158" s="252"/>
      <c r="M158" s="253"/>
      <c r="N158" s="254"/>
      <c r="O158" s="254"/>
      <c r="P158" s="254"/>
      <c r="Q158" s="254"/>
      <c r="R158" s="254"/>
      <c r="S158" s="254"/>
      <c r="T158" s="255"/>
      <c r="U158" s="14"/>
      <c r="V158" s="14"/>
      <c r="W158" s="14"/>
      <c r="X158" s="14"/>
      <c r="Y158" s="14"/>
      <c r="Z158" s="14"/>
      <c r="AA158" s="14"/>
      <c r="AB158" s="14"/>
      <c r="AC158" s="14"/>
      <c r="AD158" s="14"/>
      <c r="AE158" s="14"/>
      <c r="AT158" s="256" t="s">
        <v>183</v>
      </c>
      <c r="AU158" s="256" t="s">
        <v>84</v>
      </c>
      <c r="AV158" s="14" t="s">
        <v>84</v>
      </c>
      <c r="AW158" s="14" t="s">
        <v>37</v>
      </c>
      <c r="AX158" s="14" t="s">
        <v>75</v>
      </c>
      <c r="AY158" s="256" t="s">
        <v>170</v>
      </c>
    </row>
    <row r="159" s="15" customFormat="1">
      <c r="A159" s="15"/>
      <c r="B159" s="257"/>
      <c r="C159" s="258"/>
      <c r="D159" s="229" t="s">
        <v>183</v>
      </c>
      <c r="E159" s="259" t="s">
        <v>19</v>
      </c>
      <c r="F159" s="260" t="s">
        <v>186</v>
      </c>
      <c r="G159" s="258"/>
      <c r="H159" s="261">
        <v>443.298</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183</v>
      </c>
      <c r="AU159" s="267" t="s">
        <v>84</v>
      </c>
      <c r="AV159" s="15" t="s">
        <v>177</v>
      </c>
      <c r="AW159" s="15" t="s">
        <v>37</v>
      </c>
      <c r="AX159" s="15" t="s">
        <v>82</v>
      </c>
      <c r="AY159" s="267" t="s">
        <v>170</v>
      </c>
    </row>
    <row r="160" s="12" customFormat="1" ht="22.8" customHeight="1">
      <c r="A160" s="12"/>
      <c r="B160" s="200"/>
      <c r="C160" s="201"/>
      <c r="D160" s="202" t="s">
        <v>74</v>
      </c>
      <c r="E160" s="214" t="s">
        <v>234</v>
      </c>
      <c r="F160" s="214" t="s">
        <v>262</v>
      </c>
      <c r="G160" s="201"/>
      <c r="H160" s="201"/>
      <c r="I160" s="204"/>
      <c r="J160" s="215">
        <f>BK160</f>
        <v>0</v>
      </c>
      <c r="K160" s="201"/>
      <c r="L160" s="206"/>
      <c r="M160" s="207"/>
      <c r="N160" s="208"/>
      <c r="O160" s="208"/>
      <c r="P160" s="209">
        <f>SUM(P161:P166)</f>
        <v>0</v>
      </c>
      <c r="Q160" s="208"/>
      <c r="R160" s="209">
        <f>SUM(R161:R166)</f>
        <v>0.0016299999999999999</v>
      </c>
      <c r="S160" s="208"/>
      <c r="T160" s="210">
        <f>SUM(T161:T166)</f>
        <v>0.0016299999999999999</v>
      </c>
      <c r="U160" s="12"/>
      <c r="V160" s="12"/>
      <c r="W160" s="12"/>
      <c r="X160" s="12"/>
      <c r="Y160" s="12"/>
      <c r="Z160" s="12"/>
      <c r="AA160" s="12"/>
      <c r="AB160" s="12"/>
      <c r="AC160" s="12"/>
      <c r="AD160" s="12"/>
      <c r="AE160" s="12"/>
      <c r="AR160" s="211" t="s">
        <v>82</v>
      </c>
      <c r="AT160" s="212" t="s">
        <v>74</v>
      </c>
      <c r="AU160" s="212" t="s">
        <v>82</v>
      </c>
      <c r="AY160" s="211" t="s">
        <v>170</v>
      </c>
      <c r="BK160" s="213">
        <f>SUM(BK161:BK166)</f>
        <v>0</v>
      </c>
    </row>
    <row r="161" s="2" customFormat="1" ht="16.5" customHeight="1">
      <c r="A161" s="41"/>
      <c r="B161" s="42"/>
      <c r="C161" s="216" t="s">
        <v>263</v>
      </c>
      <c r="D161" s="216" t="s">
        <v>172</v>
      </c>
      <c r="E161" s="217" t="s">
        <v>264</v>
      </c>
      <c r="F161" s="218" t="s">
        <v>265</v>
      </c>
      <c r="G161" s="219" t="s">
        <v>266</v>
      </c>
      <c r="H161" s="220">
        <v>1</v>
      </c>
      <c r="I161" s="221"/>
      <c r="J161" s="222">
        <f>ROUND(I161*H161,2)</f>
        <v>0</v>
      </c>
      <c r="K161" s="218" t="s">
        <v>19</v>
      </c>
      <c r="L161" s="47"/>
      <c r="M161" s="223" t="s">
        <v>19</v>
      </c>
      <c r="N161" s="224" t="s">
        <v>46</v>
      </c>
      <c r="O161" s="87"/>
      <c r="P161" s="225">
        <f>O161*H161</f>
        <v>0</v>
      </c>
      <c r="Q161" s="225">
        <v>0.0016299999999999999</v>
      </c>
      <c r="R161" s="225">
        <f>Q161*H161</f>
        <v>0.0016299999999999999</v>
      </c>
      <c r="S161" s="225">
        <v>0.0016299999999999999</v>
      </c>
      <c r="T161" s="226">
        <f>S161*H161</f>
        <v>0.0016299999999999999</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267</v>
      </c>
    </row>
    <row r="162" s="2" customFormat="1">
      <c r="A162" s="41"/>
      <c r="B162" s="42"/>
      <c r="C162" s="43"/>
      <c r="D162" s="229" t="s">
        <v>179</v>
      </c>
      <c r="E162" s="43"/>
      <c r="F162" s="230" t="s">
        <v>265</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2" customFormat="1" ht="16.5" customHeight="1">
      <c r="A163" s="41"/>
      <c r="B163" s="42"/>
      <c r="C163" s="216" t="s">
        <v>8</v>
      </c>
      <c r="D163" s="216" t="s">
        <v>172</v>
      </c>
      <c r="E163" s="217" t="s">
        <v>268</v>
      </c>
      <c r="F163" s="218" t="s">
        <v>269</v>
      </c>
      <c r="G163" s="219" t="s">
        <v>266</v>
      </c>
      <c r="H163" s="220">
        <v>1</v>
      </c>
      <c r="I163" s="221"/>
      <c r="J163" s="222">
        <f>ROUND(I163*H163,2)</f>
        <v>0</v>
      </c>
      <c r="K163" s="218" t="s">
        <v>19</v>
      </c>
      <c r="L163" s="47"/>
      <c r="M163" s="223" t="s">
        <v>19</v>
      </c>
      <c r="N163" s="224" t="s">
        <v>46</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177</v>
      </c>
      <c r="AT163" s="227" t="s">
        <v>172</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270</v>
      </c>
    </row>
    <row r="164" s="2" customFormat="1">
      <c r="A164" s="41"/>
      <c r="B164" s="42"/>
      <c r="C164" s="43"/>
      <c r="D164" s="229" t="s">
        <v>179</v>
      </c>
      <c r="E164" s="43"/>
      <c r="F164" s="230" t="s">
        <v>269</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179</v>
      </c>
      <c r="AU164" s="20" t="s">
        <v>84</v>
      </c>
    </row>
    <row r="165" s="2" customFormat="1" ht="16.5" customHeight="1">
      <c r="A165" s="41"/>
      <c r="B165" s="42"/>
      <c r="C165" s="216" t="s">
        <v>271</v>
      </c>
      <c r="D165" s="216" t="s">
        <v>172</v>
      </c>
      <c r="E165" s="217" t="s">
        <v>272</v>
      </c>
      <c r="F165" s="218" t="s">
        <v>273</v>
      </c>
      <c r="G165" s="219" t="s">
        <v>201</v>
      </c>
      <c r="H165" s="220">
        <v>8</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274</v>
      </c>
    </row>
    <row r="166" s="2" customFormat="1">
      <c r="A166" s="41"/>
      <c r="B166" s="42"/>
      <c r="C166" s="43"/>
      <c r="D166" s="229" t="s">
        <v>179</v>
      </c>
      <c r="E166" s="43"/>
      <c r="F166" s="230" t="s">
        <v>273</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12" customFormat="1" ht="22.8" customHeight="1">
      <c r="A167" s="12"/>
      <c r="B167" s="200"/>
      <c r="C167" s="201"/>
      <c r="D167" s="202" t="s">
        <v>74</v>
      </c>
      <c r="E167" s="214" t="s">
        <v>244</v>
      </c>
      <c r="F167" s="214" t="s">
        <v>275</v>
      </c>
      <c r="G167" s="201"/>
      <c r="H167" s="201"/>
      <c r="I167" s="204"/>
      <c r="J167" s="215">
        <f>BK167</f>
        <v>0</v>
      </c>
      <c r="K167" s="201"/>
      <c r="L167" s="206"/>
      <c r="M167" s="207"/>
      <c r="N167" s="208"/>
      <c r="O167" s="208"/>
      <c r="P167" s="209">
        <f>SUM(P168:P198)</f>
        <v>0</v>
      </c>
      <c r="Q167" s="208"/>
      <c r="R167" s="209">
        <f>SUM(R168:R198)</f>
        <v>14.41</v>
      </c>
      <c r="S167" s="208"/>
      <c r="T167" s="210">
        <f>SUM(T168:T198)</f>
        <v>23.402011999999999</v>
      </c>
      <c r="U167" s="12"/>
      <c r="V167" s="12"/>
      <c r="W167" s="12"/>
      <c r="X167" s="12"/>
      <c r="Y167" s="12"/>
      <c r="Z167" s="12"/>
      <c r="AA167" s="12"/>
      <c r="AB167" s="12"/>
      <c r="AC167" s="12"/>
      <c r="AD167" s="12"/>
      <c r="AE167" s="12"/>
      <c r="AR167" s="211" t="s">
        <v>82</v>
      </c>
      <c r="AT167" s="212" t="s">
        <v>74</v>
      </c>
      <c r="AU167" s="212" t="s">
        <v>82</v>
      </c>
      <c r="AY167" s="211" t="s">
        <v>170</v>
      </c>
      <c r="BK167" s="213">
        <f>SUM(BK168:BK198)</f>
        <v>0</v>
      </c>
    </row>
    <row r="168" s="2" customFormat="1" ht="16.5" customHeight="1">
      <c r="A168" s="41"/>
      <c r="B168" s="42"/>
      <c r="C168" s="216" t="s">
        <v>276</v>
      </c>
      <c r="D168" s="216" t="s">
        <v>172</v>
      </c>
      <c r="E168" s="217" t="s">
        <v>277</v>
      </c>
      <c r="F168" s="218" t="s">
        <v>278</v>
      </c>
      <c r="G168" s="219" t="s">
        <v>219</v>
      </c>
      <c r="H168" s="220">
        <v>1.024</v>
      </c>
      <c r="I168" s="221"/>
      <c r="J168" s="222">
        <f>ROUND(I168*H168,2)</f>
        <v>0</v>
      </c>
      <c r="K168" s="218" t="s">
        <v>176</v>
      </c>
      <c r="L168" s="47"/>
      <c r="M168" s="223" t="s">
        <v>19</v>
      </c>
      <c r="N168" s="224" t="s">
        <v>46</v>
      </c>
      <c r="O168" s="87"/>
      <c r="P168" s="225">
        <f>O168*H168</f>
        <v>0</v>
      </c>
      <c r="Q168" s="225">
        <v>0</v>
      </c>
      <c r="R168" s="225">
        <f>Q168*H168</f>
        <v>0</v>
      </c>
      <c r="S168" s="225">
        <v>2</v>
      </c>
      <c r="T168" s="226">
        <f>S168*H168</f>
        <v>2.048</v>
      </c>
      <c r="U168" s="41"/>
      <c r="V168" s="41"/>
      <c r="W168" s="41"/>
      <c r="X168" s="41"/>
      <c r="Y168" s="41"/>
      <c r="Z168" s="41"/>
      <c r="AA168" s="41"/>
      <c r="AB168" s="41"/>
      <c r="AC168" s="41"/>
      <c r="AD168" s="41"/>
      <c r="AE168" s="41"/>
      <c r="AR168" s="227" t="s">
        <v>177</v>
      </c>
      <c r="AT168" s="227" t="s">
        <v>172</v>
      </c>
      <c r="AU168" s="227" t="s">
        <v>84</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279</v>
      </c>
    </row>
    <row r="169" s="2" customFormat="1">
      <c r="A169" s="41"/>
      <c r="B169" s="42"/>
      <c r="C169" s="43"/>
      <c r="D169" s="229" t="s">
        <v>179</v>
      </c>
      <c r="E169" s="43"/>
      <c r="F169" s="230" t="s">
        <v>278</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179</v>
      </c>
      <c r="AU169" s="20" t="s">
        <v>84</v>
      </c>
    </row>
    <row r="170" s="2" customFormat="1">
      <c r="A170" s="41"/>
      <c r="B170" s="42"/>
      <c r="C170" s="43"/>
      <c r="D170" s="234" t="s">
        <v>181</v>
      </c>
      <c r="E170" s="43"/>
      <c r="F170" s="235" t="s">
        <v>280</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181</v>
      </c>
      <c r="AU170" s="20" t="s">
        <v>84</v>
      </c>
    </row>
    <row r="171" s="13" customFormat="1">
      <c r="A171" s="13"/>
      <c r="B171" s="236"/>
      <c r="C171" s="237"/>
      <c r="D171" s="229" t="s">
        <v>183</v>
      </c>
      <c r="E171" s="238" t="s">
        <v>19</v>
      </c>
      <c r="F171" s="239" t="s">
        <v>281</v>
      </c>
      <c r="G171" s="237"/>
      <c r="H171" s="238" t="s">
        <v>19</v>
      </c>
      <c r="I171" s="240"/>
      <c r="J171" s="237"/>
      <c r="K171" s="237"/>
      <c r="L171" s="241"/>
      <c r="M171" s="242"/>
      <c r="N171" s="243"/>
      <c r="O171" s="243"/>
      <c r="P171" s="243"/>
      <c r="Q171" s="243"/>
      <c r="R171" s="243"/>
      <c r="S171" s="243"/>
      <c r="T171" s="244"/>
      <c r="U171" s="13"/>
      <c r="V171" s="13"/>
      <c r="W171" s="13"/>
      <c r="X171" s="13"/>
      <c r="Y171" s="13"/>
      <c r="Z171" s="13"/>
      <c r="AA171" s="13"/>
      <c r="AB171" s="13"/>
      <c r="AC171" s="13"/>
      <c r="AD171" s="13"/>
      <c r="AE171" s="13"/>
      <c r="AT171" s="245" t="s">
        <v>183</v>
      </c>
      <c r="AU171" s="245" t="s">
        <v>84</v>
      </c>
      <c r="AV171" s="13" t="s">
        <v>82</v>
      </c>
      <c r="AW171" s="13" t="s">
        <v>37</v>
      </c>
      <c r="AX171" s="13" t="s">
        <v>75</v>
      </c>
      <c r="AY171" s="245" t="s">
        <v>170</v>
      </c>
    </row>
    <row r="172" s="14" customFormat="1">
      <c r="A172" s="14"/>
      <c r="B172" s="246"/>
      <c r="C172" s="247"/>
      <c r="D172" s="229" t="s">
        <v>183</v>
      </c>
      <c r="E172" s="248" t="s">
        <v>19</v>
      </c>
      <c r="F172" s="249" t="s">
        <v>282</v>
      </c>
      <c r="G172" s="247"/>
      <c r="H172" s="250">
        <v>1.024</v>
      </c>
      <c r="I172" s="251"/>
      <c r="J172" s="247"/>
      <c r="K172" s="247"/>
      <c r="L172" s="252"/>
      <c r="M172" s="253"/>
      <c r="N172" s="254"/>
      <c r="O172" s="254"/>
      <c r="P172" s="254"/>
      <c r="Q172" s="254"/>
      <c r="R172" s="254"/>
      <c r="S172" s="254"/>
      <c r="T172" s="255"/>
      <c r="U172" s="14"/>
      <c r="V172" s="14"/>
      <c r="W172" s="14"/>
      <c r="X172" s="14"/>
      <c r="Y172" s="14"/>
      <c r="Z172" s="14"/>
      <c r="AA172" s="14"/>
      <c r="AB172" s="14"/>
      <c r="AC172" s="14"/>
      <c r="AD172" s="14"/>
      <c r="AE172" s="14"/>
      <c r="AT172" s="256" t="s">
        <v>183</v>
      </c>
      <c r="AU172" s="256" t="s">
        <v>84</v>
      </c>
      <c r="AV172" s="14" t="s">
        <v>84</v>
      </c>
      <c r="AW172" s="14" t="s">
        <v>37</v>
      </c>
      <c r="AX172" s="14" t="s">
        <v>75</v>
      </c>
      <c r="AY172" s="256" t="s">
        <v>170</v>
      </c>
    </row>
    <row r="173" s="15" customFormat="1">
      <c r="A173" s="15"/>
      <c r="B173" s="257"/>
      <c r="C173" s="258"/>
      <c r="D173" s="229" t="s">
        <v>183</v>
      </c>
      <c r="E173" s="259" t="s">
        <v>19</v>
      </c>
      <c r="F173" s="260" t="s">
        <v>186</v>
      </c>
      <c r="G173" s="258"/>
      <c r="H173" s="261">
        <v>1.024</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183</v>
      </c>
      <c r="AU173" s="267" t="s">
        <v>84</v>
      </c>
      <c r="AV173" s="15" t="s">
        <v>177</v>
      </c>
      <c r="AW173" s="15" t="s">
        <v>37</v>
      </c>
      <c r="AX173" s="15" t="s">
        <v>82</v>
      </c>
      <c r="AY173" s="267" t="s">
        <v>170</v>
      </c>
    </row>
    <row r="174" s="2" customFormat="1" ht="21.75" customHeight="1">
      <c r="A174" s="41"/>
      <c r="B174" s="42"/>
      <c r="C174" s="216" t="s">
        <v>283</v>
      </c>
      <c r="D174" s="216" t="s">
        <v>172</v>
      </c>
      <c r="E174" s="217" t="s">
        <v>284</v>
      </c>
      <c r="F174" s="218" t="s">
        <v>285</v>
      </c>
      <c r="G174" s="219" t="s">
        <v>266</v>
      </c>
      <c r="H174" s="220">
        <v>1</v>
      </c>
      <c r="I174" s="221"/>
      <c r="J174" s="222">
        <f>ROUND(I174*H174,2)</f>
        <v>0</v>
      </c>
      <c r="K174" s="218" t="s">
        <v>19</v>
      </c>
      <c r="L174" s="47"/>
      <c r="M174" s="223" t="s">
        <v>19</v>
      </c>
      <c r="N174" s="224" t="s">
        <v>46</v>
      </c>
      <c r="O174" s="87"/>
      <c r="P174" s="225">
        <f>O174*H174</f>
        <v>0</v>
      </c>
      <c r="Q174" s="225">
        <v>1.3100000000000001</v>
      </c>
      <c r="R174" s="225">
        <f>Q174*H174</f>
        <v>1.3100000000000001</v>
      </c>
      <c r="S174" s="225">
        <v>0</v>
      </c>
      <c r="T174" s="226">
        <f>S174*H174</f>
        <v>0</v>
      </c>
      <c r="U174" s="41"/>
      <c r="V174" s="41"/>
      <c r="W174" s="41"/>
      <c r="X174" s="41"/>
      <c r="Y174" s="41"/>
      <c r="Z174" s="41"/>
      <c r="AA174" s="41"/>
      <c r="AB174" s="41"/>
      <c r="AC174" s="41"/>
      <c r="AD174" s="41"/>
      <c r="AE174" s="41"/>
      <c r="AR174" s="227" t="s">
        <v>177</v>
      </c>
      <c r="AT174" s="227" t="s">
        <v>172</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286</v>
      </c>
    </row>
    <row r="175" s="2" customFormat="1">
      <c r="A175" s="41"/>
      <c r="B175" s="42"/>
      <c r="C175" s="43"/>
      <c r="D175" s="229" t="s">
        <v>179</v>
      </c>
      <c r="E175" s="43"/>
      <c r="F175" s="230" t="s">
        <v>285</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84</v>
      </c>
    </row>
    <row r="176" s="2" customFormat="1" ht="16.5" customHeight="1">
      <c r="A176" s="41"/>
      <c r="B176" s="42"/>
      <c r="C176" s="216" t="s">
        <v>287</v>
      </c>
      <c r="D176" s="216" t="s">
        <v>172</v>
      </c>
      <c r="E176" s="217" t="s">
        <v>288</v>
      </c>
      <c r="F176" s="218" t="s">
        <v>289</v>
      </c>
      <c r="G176" s="219" t="s">
        <v>266</v>
      </c>
      <c r="H176" s="220">
        <v>2</v>
      </c>
      <c r="I176" s="221"/>
      <c r="J176" s="222">
        <f>ROUND(I176*H176,2)</f>
        <v>0</v>
      </c>
      <c r="K176" s="218" t="s">
        <v>19</v>
      </c>
      <c r="L176" s="47"/>
      <c r="M176" s="223" t="s">
        <v>19</v>
      </c>
      <c r="N176" s="224" t="s">
        <v>46</v>
      </c>
      <c r="O176" s="87"/>
      <c r="P176" s="225">
        <f>O176*H176</f>
        <v>0</v>
      </c>
      <c r="Q176" s="225">
        <v>0.5</v>
      </c>
      <c r="R176" s="225">
        <f>Q176*H176</f>
        <v>1</v>
      </c>
      <c r="S176" s="225">
        <v>0</v>
      </c>
      <c r="T176" s="226">
        <f>S176*H176</f>
        <v>0</v>
      </c>
      <c r="U176" s="41"/>
      <c r="V176" s="41"/>
      <c r="W176" s="41"/>
      <c r="X176" s="41"/>
      <c r="Y176" s="41"/>
      <c r="Z176" s="41"/>
      <c r="AA176" s="41"/>
      <c r="AB176" s="41"/>
      <c r="AC176" s="41"/>
      <c r="AD176" s="41"/>
      <c r="AE176" s="41"/>
      <c r="AR176" s="227" t="s">
        <v>177</v>
      </c>
      <c r="AT176" s="227" t="s">
        <v>172</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290</v>
      </c>
    </row>
    <row r="177" s="2" customFormat="1">
      <c r="A177" s="41"/>
      <c r="B177" s="42"/>
      <c r="C177" s="43"/>
      <c r="D177" s="229" t="s">
        <v>179</v>
      </c>
      <c r="E177" s="43"/>
      <c r="F177" s="230" t="s">
        <v>289</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179</v>
      </c>
      <c r="AU177" s="20" t="s">
        <v>84</v>
      </c>
    </row>
    <row r="178" s="2" customFormat="1" ht="24.15" customHeight="1">
      <c r="A178" s="41"/>
      <c r="B178" s="42"/>
      <c r="C178" s="216" t="s">
        <v>291</v>
      </c>
      <c r="D178" s="216" t="s">
        <v>172</v>
      </c>
      <c r="E178" s="217" t="s">
        <v>292</v>
      </c>
      <c r="F178" s="218" t="s">
        <v>293</v>
      </c>
      <c r="G178" s="219" t="s">
        <v>266</v>
      </c>
      <c r="H178" s="220">
        <v>1</v>
      </c>
      <c r="I178" s="221"/>
      <c r="J178" s="222">
        <f>ROUND(I178*H178,2)</f>
        <v>0</v>
      </c>
      <c r="K178" s="218" t="s">
        <v>19</v>
      </c>
      <c r="L178" s="47"/>
      <c r="M178" s="223" t="s">
        <v>19</v>
      </c>
      <c r="N178" s="224" t="s">
        <v>46</v>
      </c>
      <c r="O178" s="87"/>
      <c r="P178" s="225">
        <f>O178*H178</f>
        <v>0</v>
      </c>
      <c r="Q178" s="225">
        <v>1.5</v>
      </c>
      <c r="R178" s="225">
        <f>Q178*H178</f>
        <v>1.5</v>
      </c>
      <c r="S178" s="225">
        <v>0</v>
      </c>
      <c r="T178" s="226">
        <f>S178*H178</f>
        <v>0</v>
      </c>
      <c r="U178" s="41"/>
      <c r="V178" s="41"/>
      <c r="W178" s="41"/>
      <c r="X178" s="41"/>
      <c r="Y178" s="41"/>
      <c r="Z178" s="41"/>
      <c r="AA178" s="41"/>
      <c r="AB178" s="41"/>
      <c r="AC178" s="41"/>
      <c r="AD178" s="41"/>
      <c r="AE178" s="41"/>
      <c r="AR178" s="227" t="s">
        <v>177</v>
      </c>
      <c r="AT178" s="227" t="s">
        <v>172</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294</v>
      </c>
    </row>
    <row r="179" s="2" customFormat="1">
      <c r="A179" s="41"/>
      <c r="B179" s="42"/>
      <c r="C179" s="43"/>
      <c r="D179" s="229" t="s">
        <v>179</v>
      </c>
      <c r="E179" s="43"/>
      <c r="F179" s="230" t="s">
        <v>293</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2" customFormat="1" ht="16.5" customHeight="1">
      <c r="A180" s="41"/>
      <c r="B180" s="42"/>
      <c r="C180" s="216" t="s">
        <v>295</v>
      </c>
      <c r="D180" s="216" t="s">
        <v>172</v>
      </c>
      <c r="E180" s="217" t="s">
        <v>296</v>
      </c>
      <c r="F180" s="218" t="s">
        <v>297</v>
      </c>
      <c r="G180" s="219" t="s">
        <v>266</v>
      </c>
      <c r="H180" s="220">
        <v>8</v>
      </c>
      <c r="I180" s="221"/>
      <c r="J180" s="222">
        <f>ROUND(I180*H180,2)</f>
        <v>0</v>
      </c>
      <c r="K180" s="218" t="s">
        <v>19</v>
      </c>
      <c r="L180" s="47"/>
      <c r="M180" s="223" t="s">
        <v>19</v>
      </c>
      <c r="N180" s="224" t="s">
        <v>46</v>
      </c>
      <c r="O180" s="87"/>
      <c r="P180" s="225">
        <f>O180*H180</f>
        <v>0</v>
      </c>
      <c r="Q180" s="225">
        <v>0.074999999999999997</v>
      </c>
      <c r="R180" s="225">
        <f>Q180*H180</f>
        <v>0.59999999999999998</v>
      </c>
      <c r="S180" s="225">
        <v>0</v>
      </c>
      <c r="T180" s="226">
        <f>S180*H180</f>
        <v>0</v>
      </c>
      <c r="U180" s="41"/>
      <c r="V180" s="41"/>
      <c r="W180" s="41"/>
      <c r="X180" s="41"/>
      <c r="Y180" s="41"/>
      <c r="Z180" s="41"/>
      <c r="AA180" s="41"/>
      <c r="AB180" s="41"/>
      <c r="AC180" s="41"/>
      <c r="AD180" s="41"/>
      <c r="AE180" s="41"/>
      <c r="AR180" s="227" t="s">
        <v>177</v>
      </c>
      <c r="AT180" s="227" t="s">
        <v>172</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298</v>
      </c>
    </row>
    <row r="181" s="2" customFormat="1">
      <c r="A181" s="41"/>
      <c r="B181" s="42"/>
      <c r="C181" s="43"/>
      <c r="D181" s="229" t="s">
        <v>179</v>
      </c>
      <c r="E181" s="43"/>
      <c r="F181" s="230" t="s">
        <v>297</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84</v>
      </c>
    </row>
    <row r="182" s="2" customFormat="1" ht="21.75" customHeight="1">
      <c r="A182" s="41"/>
      <c r="B182" s="42"/>
      <c r="C182" s="216" t="s">
        <v>299</v>
      </c>
      <c r="D182" s="216" t="s">
        <v>172</v>
      </c>
      <c r="E182" s="217" t="s">
        <v>300</v>
      </c>
      <c r="F182" s="218" t="s">
        <v>301</v>
      </c>
      <c r="G182" s="219" t="s">
        <v>266</v>
      </c>
      <c r="H182" s="220">
        <v>1</v>
      </c>
      <c r="I182" s="221"/>
      <c r="J182" s="222">
        <f>ROUND(I182*H182,2)</f>
        <v>0</v>
      </c>
      <c r="K182" s="218" t="s">
        <v>19</v>
      </c>
      <c r="L182" s="47"/>
      <c r="M182" s="223" t="s">
        <v>19</v>
      </c>
      <c r="N182" s="224" t="s">
        <v>46</v>
      </c>
      <c r="O182" s="87"/>
      <c r="P182" s="225">
        <f>O182*H182</f>
        <v>0</v>
      </c>
      <c r="Q182" s="225">
        <v>10</v>
      </c>
      <c r="R182" s="225">
        <f>Q182*H182</f>
        <v>10</v>
      </c>
      <c r="S182" s="225">
        <v>0</v>
      </c>
      <c r="T182" s="226">
        <f>S182*H182</f>
        <v>0</v>
      </c>
      <c r="U182" s="41"/>
      <c r="V182" s="41"/>
      <c r="W182" s="41"/>
      <c r="X182" s="41"/>
      <c r="Y182" s="41"/>
      <c r="Z182" s="41"/>
      <c r="AA182" s="41"/>
      <c r="AB182" s="41"/>
      <c r="AC182" s="41"/>
      <c r="AD182" s="41"/>
      <c r="AE182" s="41"/>
      <c r="AR182" s="227" t="s">
        <v>177</v>
      </c>
      <c r="AT182" s="227" t="s">
        <v>172</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302</v>
      </c>
    </row>
    <row r="183" s="2" customFormat="1">
      <c r="A183" s="41"/>
      <c r="B183" s="42"/>
      <c r="C183" s="43"/>
      <c r="D183" s="229" t="s">
        <v>179</v>
      </c>
      <c r="E183" s="43"/>
      <c r="F183" s="230" t="s">
        <v>301</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179</v>
      </c>
      <c r="AU183" s="20" t="s">
        <v>84</v>
      </c>
    </row>
    <row r="184" s="2" customFormat="1" ht="16.5" customHeight="1">
      <c r="A184" s="41"/>
      <c r="B184" s="42"/>
      <c r="C184" s="216" t="s">
        <v>303</v>
      </c>
      <c r="D184" s="216" t="s">
        <v>172</v>
      </c>
      <c r="E184" s="217" t="s">
        <v>304</v>
      </c>
      <c r="F184" s="218" t="s">
        <v>305</v>
      </c>
      <c r="G184" s="219" t="s">
        <v>201</v>
      </c>
      <c r="H184" s="220">
        <v>13.6</v>
      </c>
      <c r="I184" s="221"/>
      <c r="J184" s="222">
        <f>ROUND(I184*H184,2)</f>
        <v>0</v>
      </c>
      <c r="K184" s="218" t="s">
        <v>176</v>
      </c>
      <c r="L184" s="47"/>
      <c r="M184" s="223" t="s">
        <v>19</v>
      </c>
      <c r="N184" s="224" t="s">
        <v>46</v>
      </c>
      <c r="O184" s="87"/>
      <c r="P184" s="225">
        <f>O184*H184</f>
        <v>0</v>
      </c>
      <c r="Q184" s="225">
        <v>0</v>
      </c>
      <c r="R184" s="225">
        <f>Q184*H184</f>
        <v>0</v>
      </c>
      <c r="S184" s="225">
        <v>0.90000000000000002</v>
      </c>
      <c r="T184" s="226">
        <f>S184*H184</f>
        <v>12.24</v>
      </c>
      <c r="U184" s="41"/>
      <c r="V184" s="41"/>
      <c r="W184" s="41"/>
      <c r="X184" s="41"/>
      <c r="Y184" s="41"/>
      <c r="Z184" s="41"/>
      <c r="AA184" s="41"/>
      <c r="AB184" s="41"/>
      <c r="AC184" s="41"/>
      <c r="AD184" s="41"/>
      <c r="AE184" s="41"/>
      <c r="AR184" s="227" t="s">
        <v>177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306</v>
      </c>
    </row>
    <row r="185" s="2" customFormat="1">
      <c r="A185" s="41"/>
      <c r="B185" s="42"/>
      <c r="C185" s="43"/>
      <c r="D185" s="229" t="s">
        <v>179</v>
      </c>
      <c r="E185" s="43"/>
      <c r="F185" s="230" t="s">
        <v>307</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84</v>
      </c>
    </row>
    <row r="186" s="2" customFormat="1">
      <c r="A186" s="41"/>
      <c r="B186" s="42"/>
      <c r="C186" s="43"/>
      <c r="D186" s="234" t="s">
        <v>181</v>
      </c>
      <c r="E186" s="43"/>
      <c r="F186" s="235" t="s">
        <v>308</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181</v>
      </c>
      <c r="AU186" s="20" t="s">
        <v>84</v>
      </c>
    </row>
    <row r="187" s="2" customFormat="1" ht="16.5" customHeight="1">
      <c r="A187" s="41"/>
      <c r="B187" s="42"/>
      <c r="C187" s="216" t="s">
        <v>7</v>
      </c>
      <c r="D187" s="216" t="s">
        <v>172</v>
      </c>
      <c r="E187" s="217" t="s">
        <v>309</v>
      </c>
      <c r="F187" s="218" t="s">
        <v>310</v>
      </c>
      <c r="G187" s="219" t="s">
        <v>266</v>
      </c>
      <c r="H187" s="220">
        <v>53</v>
      </c>
      <c r="I187" s="221"/>
      <c r="J187" s="222">
        <f>ROUND(I187*H187,2)</f>
        <v>0</v>
      </c>
      <c r="K187" s="218" t="s">
        <v>176</v>
      </c>
      <c r="L187" s="47"/>
      <c r="M187" s="223" t="s">
        <v>19</v>
      </c>
      <c r="N187" s="224" t="s">
        <v>46</v>
      </c>
      <c r="O187" s="87"/>
      <c r="P187" s="225">
        <f>O187*H187</f>
        <v>0</v>
      </c>
      <c r="Q187" s="225">
        <v>0</v>
      </c>
      <c r="R187" s="225">
        <f>Q187*H187</f>
        <v>0</v>
      </c>
      <c r="S187" s="225">
        <v>0.16500000000000001</v>
      </c>
      <c r="T187" s="226">
        <f>S187*H187</f>
        <v>8.745000000000001</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311</v>
      </c>
    </row>
    <row r="188" s="2" customFormat="1">
      <c r="A188" s="41"/>
      <c r="B188" s="42"/>
      <c r="C188" s="43"/>
      <c r="D188" s="229" t="s">
        <v>179</v>
      </c>
      <c r="E188" s="43"/>
      <c r="F188" s="230" t="s">
        <v>312</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2" customFormat="1">
      <c r="A189" s="41"/>
      <c r="B189" s="42"/>
      <c r="C189" s="43"/>
      <c r="D189" s="234" t="s">
        <v>181</v>
      </c>
      <c r="E189" s="43"/>
      <c r="F189" s="235" t="s">
        <v>313</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181</v>
      </c>
      <c r="AU189" s="20" t="s">
        <v>84</v>
      </c>
    </row>
    <row r="190" s="14" customFormat="1">
      <c r="A190" s="14"/>
      <c r="B190" s="246"/>
      <c r="C190" s="247"/>
      <c r="D190" s="229" t="s">
        <v>183</v>
      </c>
      <c r="E190" s="248" t="s">
        <v>19</v>
      </c>
      <c r="F190" s="249" t="s">
        <v>314</v>
      </c>
      <c r="G190" s="247"/>
      <c r="H190" s="250">
        <v>53</v>
      </c>
      <c r="I190" s="251"/>
      <c r="J190" s="247"/>
      <c r="K190" s="247"/>
      <c r="L190" s="252"/>
      <c r="M190" s="253"/>
      <c r="N190" s="254"/>
      <c r="O190" s="254"/>
      <c r="P190" s="254"/>
      <c r="Q190" s="254"/>
      <c r="R190" s="254"/>
      <c r="S190" s="254"/>
      <c r="T190" s="255"/>
      <c r="U190" s="14"/>
      <c r="V190" s="14"/>
      <c r="W190" s="14"/>
      <c r="X190" s="14"/>
      <c r="Y190" s="14"/>
      <c r="Z190" s="14"/>
      <c r="AA190" s="14"/>
      <c r="AB190" s="14"/>
      <c r="AC190" s="14"/>
      <c r="AD190" s="14"/>
      <c r="AE190" s="14"/>
      <c r="AT190" s="256" t="s">
        <v>183</v>
      </c>
      <c r="AU190" s="256" t="s">
        <v>84</v>
      </c>
      <c r="AV190" s="14" t="s">
        <v>84</v>
      </c>
      <c r="AW190" s="14" t="s">
        <v>37</v>
      </c>
      <c r="AX190" s="14" t="s">
        <v>82</v>
      </c>
      <c r="AY190" s="256" t="s">
        <v>170</v>
      </c>
    </row>
    <row r="191" s="2" customFormat="1" ht="16.5" customHeight="1">
      <c r="A191" s="41"/>
      <c r="B191" s="42"/>
      <c r="C191" s="216" t="s">
        <v>315</v>
      </c>
      <c r="D191" s="216" t="s">
        <v>172</v>
      </c>
      <c r="E191" s="217" t="s">
        <v>316</v>
      </c>
      <c r="F191" s="218" t="s">
        <v>317</v>
      </c>
      <c r="G191" s="219" t="s">
        <v>201</v>
      </c>
      <c r="H191" s="220">
        <v>89.400000000000006</v>
      </c>
      <c r="I191" s="221"/>
      <c r="J191" s="222">
        <f>ROUND(I191*H191,2)</f>
        <v>0</v>
      </c>
      <c r="K191" s="218" t="s">
        <v>176</v>
      </c>
      <c r="L191" s="47"/>
      <c r="M191" s="223" t="s">
        <v>19</v>
      </c>
      <c r="N191" s="224" t="s">
        <v>46</v>
      </c>
      <c r="O191" s="87"/>
      <c r="P191" s="225">
        <f>O191*H191</f>
        <v>0</v>
      </c>
      <c r="Q191" s="225">
        <v>0</v>
      </c>
      <c r="R191" s="225">
        <f>Q191*H191</f>
        <v>0</v>
      </c>
      <c r="S191" s="225">
        <v>0.00198</v>
      </c>
      <c r="T191" s="226">
        <f>S191*H191</f>
        <v>0.177012</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318</v>
      </c>
    </row>
    <row r="192" s="2" customFormat="1">
      <c r="A192" s="41"/>
      <c r="B192" s="42"/>
      <c r="C192" s="43"/>
      <c r="D192" s="229" t="s">
        <v>179</v>
      </c>
      <c r="E192" s="43"/>
      <c r="F192" s="230" t="s">
        <v>319</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2" customFormat="1">
      <c r="A193" s="41"/>
      <c r="B193" s="42"/>
      <c r="C193" s="43"/>
      <c r="D193" s="234" t="s">
        <v>181</v>
      </c>
      <c r="E193" s="43"/>
      <c r="F193" s="235" t="s">
        <v>320</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181</v>
      </c>
      <c r="AU193" s="20" t="s">
        <v>84</v>
      </c>
    </row>
    <row r="194" s="14" customFormat="1">
      <c r="A194" s="14"/>
      <c r="B194" s="246"/>
      <c r="C194" s="247"/>
      <c r="D194" s="229" t="s">
        <v>183</v>
      </c>
      <c r="E194" s="248" t="s">
        <v>19</v>
      </c>
      <c r="F194" s="249" t="s">
        <v>321</v>
      </c>
      <c r="G194" s="247"/>
      <c r="H194" s="250">
        <v>89.400000000000006</v>
      </c>
      <c r="I194" s="251"/>
      <c r="J194" s="247"/>
      <c r="K194" s="247"/>
      <c r="L194" s="252"/>
      <c r="M194" s="253"/>
      <c r="N194" s="254"/>
      <c r="O194" s="254"/>
      <c r="P194" s="254"/>
      <c r="Q194" s="254"/>
      <c r="R194" s="254"/>
      <c r="S194" s="254"/>
      <c r="T194" s="255"/>
      <c r="U194" s="14"/>
      <c r="V194" s="14"/>
      <c r="W194" s="14"/>
      <c r="X194" s="14"/>
      <c r="Y194" s="14"/>
      <c r="Z194" s="14"/>
      <c r="AA194" s="14"/>
      <c r="AB194" s="14"/>
      <c r="AC194" s="14"/>
      <c r="AD194" s="14"/>
      <c r="AE194" s="14"/>
      <c r="AT194" s="256" t="s">
        <v>183</v>
      </c>
      <c r="AU194" s="256" t="s">
        <v>84</v>
      </c>
      <c r="AV194" s="14" t="s">
        <v>84</v>
      </c>
      <c r="AW194" s="14" t="s">
        <v>37</v>
      </c>
      <c r="AX194" s="14" t="s">
        <v>82</v>
      </c>
      <c r="AY194" s="256" t="s">
        <v>170</v>
      </c>
    </row>
    <row r="195" s="2" customFormat="1" ht="16.5" customHeight="1">
      <c r="A195" s="41"/>
      <c r="B195" s="42"/>
      <c r="C195" s="216" t="s">
        <v>322</v>
      </c>
      <c r="D195" s="216" t="s">
        <v>172</v>
      </c>
      <c r="E195" s="217" t="s">
        <v>323</v>
      </c>
      <c r="F195" s="218" t="s">
        <v>324</v>
      </c>
      <c r="G195" s="219" t="s">
        <v>266</v>
      </c>
      <c r="H195" s="220">
        <v>1</v>
      </c>
      <c r="I195" s="221"/>
      <c r="J195" s="222">
        <f>ROUND(I195*H195,2)</f>
        <v>0</v>
      </c>
      <c r="K195" s="218" t="s">
        <v>176</v>
      </c>
      <c r="L195" s="47"/>
      <c r="M195" s="223" t="s">
        <v>19</v>
      </c>
      <c r="N195" s="224" t="s">
        <v>46</v>
      </c>
      <c r="O195" s="87"/>
      <c r="P195" s="225">
        <f>O195*H195</f>
        <v>0</v>
      </c>
      <c r="Q195" s="225">
        <v>0</v>
      </c>
      <c r="R195" s="225">
        <f>Q195*H195</f>
        <v>0</v>
      </c>
      <c r="S195" s="225">
        <v>0.192</v>
      </c>
      <c r="T195" s="226">
        <f>S195*H195</f>
        <v>0.192</v>
      </c>
      <c r="U195" s="41"/>
      <c r="V195" s="41"/>
      <c r="W195" s="41"/>
      <c r="X195" s="41"/>
      <c r="Y195" s="41"/>
      <c r="Z195" s="41"/>
      <c r="AA195" s="41"/>
      <c r="AB195" s="41"/>
      <c r="AC195" s="41"/>
      <c r="AD195" s="41"/>
      <c r="AE195" s="41"/>
      <c r="AR195" s="227" t="s">
        <v>177</v>
      </c>
      <c r="AT195" s="227" t="s">
        <v>172</v>
      </c>
      <c r="AU195" s="227" t="s">
        <v>84</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325</v>
      </c>
    </row>
    <row r="196" s="2" customFormat="1">
      <c r="A196" s="41"/>
      <c r="B196" s="42"/>
      <c r="C196" s="43"/>
      <c r="D196" s="229" t="s">
        <v>179</v>
      </c>
      <c r="E196" s="43"/>
      <c r="F196" s="230" t="s">
        <v>326</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179</v>
      </c>
      <c r="AU196" s="20" t="s">
        <v>84</v>
      </c>
    </row>
    <row r="197" s="2" customFormat="1">
      <c r="A197" s="41"/>
      <c r="B197" s="42"/>
      <c r="C197" s="43"/>
      <c r="D197" s="234" t="s">
        <v>181</v>
      </c>
      <c r="E197" s="43"/>
      <c r="F197" s="235" t="s">
        <v>327</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181</v>
      </c>
      <c r="AU197" s="20" t="s">
        <v>84</v>
      </c>
    </row>
    <row r="198" s="14" customFormat="1">
      <c r="A198" s="14"/>
      <c r="B198" s="246"/>
      <c r="C198" s="247"/>
      <c r="D198" s="229" t="s">
        <v>183</v>
      </c>
      <c r="E198" s="248" t="s">
        <v>19</v>
      </c>
      <c r="F198" s="249" t="s">
        <v>328</v>
      </c>
      <c r="G198" s="247"/>
      <c r="H198" s="250">
        <v>1</v>
      </c>
      <c r="I198" s="251"/>
      <c r="J198" s="247"/>
      <c r="K198" s="247"/>
      <c r="L198" s="252"/>
      <c r="M198" s="253"/>
      <c r="N198" s="254"/>
      <c r="O198" s="254"/>
      <c r="P198" s="254"/>
      <c r="Q198" s="254"/>
      <c r="R198" s="254"/>
      <c r="S198" s="254"/>
      <c r="T198" s="255"/>
      <c r="U198" s="14"/>
      <c r="V198" s="14"/>
      <c r="W198" s="14"/>
      <c r="X198" s="14"/>
      <c r="Y198" s="14"/>
      <c r="Z198" s="14"/>
      <c r="AA198" s="14"/>
      <c r="AB198" s="14"/>
      <c r="AC198" s="14"/>
      <c r="AD198" s="14"/>
      <c r="AE198" s="14"/>
      <c r="AT198" s="256" t="s">
        <v>183</v>
      </c>
      <c r="AU198" s="256" t="s">
        <v>84</v>
      </c>
      <c r="AV198" s="14" t="s">
        <v>84</v>
      </c>
      <c r="AW198" s="14" t="s">
        <v>37</v>
      </c>
      <c r="AX198" s="14" t="s">
        <v>82</v>
      </c>
      <c r="AY198" s="256" t="s">
        <v>170</v>
      </c>
    </row>
    <row r="199" s="12" customFormat="1" ht="22.8" customHeight="1">
      <c r="A199" s="12"/>
      <c r="B199" s="200"/>
      <c r="C199" s="201"/>
      <c r="D199" s="202" t="s">
        <v>74</v>
      </c>
      <c r="E199" s="214" t="s">
        <v>329</v>
      </c>
      <c r="F199" s="214" t="s">
        <v>330</v>
      </c>
      <c r="G199" s="201"/>
      <c r="H199" s="201"/>
      <c r="I199" s="204"/>
      <c r="J199" s="215">
        <f>BK199</f>
        <v>0</v>
      </c>
      <c r="K199" s="201"/>
      <c r="L199" s="206"/>
      <c r="M199" s="207"/>
      <c r="N199" s="208"/>
      <c r="O199" s="208"/>
      <c r="P199" s="209">
        <f>SUM(P200:P223)</f>
        <v>0</v>
      </c>
      <c r="Q199" s="208"/>
      <c r="R199" s="209">
        <f>SUM(R200:R223)</f>
        <v>0</v>
      </c>
      <c r="S199" s="208"/>
      <c r="T199" s="210">
        <f>SUM(T200:T223)</f>
        <v>0</v>
      </c>
      <c r="U199" s="12"/>
      <c r="V199" s="12"/>
      <c r="W199" s="12"/>
      <c r="X199" s="12"/>
      <c r="Y199" s="12"/>
      <c r="Z199" s="12"/>
      <c r="AA199" s="12"/>
      <c r="AB199" s="12"/>
      <c r="AC199" s="12"/>
      <c r="AD199" s="12"/>
      <c r="AE199" s="12"/>
      <c r="AR199" s="211" t="s">
        <v>82</v>
      </c>
      <c r="AT199" s="212" t="s">
        <v>74</v>
      </c>
      <c r="AU199" s="212" t="s">
        <v>82</v>
      </c>
      <c r="AY199" s="211" t="s">
        <v>170</v>
      </c>
      <c r="BK199" s="213">
        <f>SUM(BK200:BK223)</f>
        <v>0</v>
      </c>
    </row>
    <row r="200" s="2" customFormat="1" ht="16.5" customHeight="1">
      <c r="A200" s="41"/>
      <c r="B200" s="42"/>
      <c r="C200" s="216" t="s">
        <v>331</v>
      </c>
      <c r="D200" s="216" t="s">
        <v>172</v>
      </c>
      <c r="E200" s="217" t="s">
        <v>332</v>
      </c>
      <c r="F200" s="218" t="s">
        <v>333</v>
      </c>
      <c r="G200" s="219" t="s">
        <v>256</v>
      </c>
      <c r="H200" s="220">
        <v>393.79599999999999</v>
      </c>
      <c r="I200" s="221"/>
      <c r="J200" s="222">
        <f>ROUND(I200*H200,2)</f>
        <v>0</v>
      </c>
      <c r="K200" s="218" t="s">
        <v>176</v>
      </c>
      <c r="L200" s="47"/>
      <c r="M200" s="223" t="s">
        <v>19</v>
      </c>
      <c r="N200" s="224"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334</v>
      </c>
    </row>
    <row r="201" s="2" customFormat="1">
      <c r="A201" s="41"/>
      <c r="B201" s="42"/>
      <c r="C201" s="43"/>
      <c r="D201" s="229" t="s">
        <v>179</v>
      </c>
      <c r="E201" s="43"/>
      <c r="F201" s="230" t="s">
        <v>335</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c r="A202" s="41"/>
      <c r="B202" s="42"/>
      <c r="C202" s="43"/>
      <c r="D202" s="234" t="s">
        <v>181</v>
      </c>
      <c r="E202" s="43"/>
      <c r="F202" s="235" t="s">
        <v>336</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181</v>
      </c>
      <c r="AU202" s="20" t="s">
        <v>84</v>
      </c>
    </row>
    <row r="203" s="2" customFormat="1" ht="16.5" customHeight="1">
      <c r="A203" s="41"/>
      <c r="B203" s="42"/>
      <c r="C203" s="216" t="s">
        <v>337</v>
      </c>
      <c r="D203" s="216" t="s">
        <v>172</v>
      </c>
      <c r="E203" s="217" t="s">
        <v>338</v>
      </c>
      <c r="F203" s="218" t="s">
        <v>339</v>
      </c>
      <c r="G203" s="219" t="s">
        <v>256</v>
      </c>
      <c r="H203" s="220">
        <v>7482.1239999999998</v>
      </c>
      <c r="I203" s="221"/>
      <c r="J203" s="222">
        <f>ROUND(I203*H203,2)</f>
        <v>0</v>
      </c>
      <c r="K203" s="218" t="s">
        <v>176</v>
      </c>
      <c r="L203" s="47"/>
      <c r="M203" s="223" t="s">
        <v>19</v>
      </c>
      <c r="N203" s="22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177</v>
      </c>
      <c r="AT203" s="227" t="s">
        <v>172</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340</v>
      </c>
    </row>
    <row r="204" s="2" customFormat="1">
      <c r="A204" s="41"/>
      <c r="B204" s="42"/>
      <c r="C204" s="43"/>
      <c r="D204" s="229" t="s">
        <v>179</v>
      </c>
      <c r="E204" s="43"/>
      <c r="F204" s="230" t="s">
        <v>341</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c r="A205" s="41"/>
      <c r="B205" s="42"/>
      <c r="C205" s="43"/>
      <c r="D205" s="234" t="s">
        <v>181</v>
      </c>
      <c r="E205" s="43"/>
      <c r="F205" s="235" t="s">
        <v>342</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181</v>
      </c>
      <c r="AU205" s="20" t="s">
        <v>84</v>
      </c>
    </row>
    <row r="206" s="14" customFormat="1">
      <c r="A206" s="14"/>
      <c r="B206" s="246"/>
      <c r="C206" s="247"/>
      <c r="D206" s="229" t="s">
        <v>183</v>
      </c>
      <c r="E206" s="247"/>
      <c r="F206" s="249" t="s">
        <v>343</v>
      </c>
      <c r="G206" s="247"/>
      <c r="H206" s="250">
        <v>7482.1239999999998</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183</v>
      </c>
      <c r="AU206" s="256" t="s">
        <v>84</v>
      </c>
      <c r="AV206" s="14" t="s">
        <v>84</v>
      </c>
      <c r="AW206" s="14" t="s">
        <v>4</v>
      </c>
      <c r="AX206" s="14" t="s">
        <v>82</v>
      </c>
      <c r="AY206" s="256" t="s">
        <v>170</v>
      </c>
    </row>
    <row r="207" s="2" customFormat="1" ht="16.5" customHeight="1">
      <c r="A207" s="41"/>
      <c r="B207" s="42"/>
      <c r="C207" s="216" t="s">
        <v>344</v>
      </c>
      <c r="D207" s="216" t="s">
        <v>172</v>
      </c>
      <c r="E207" s="217" t="s">
        <v>345</v>
      </c>
      <c r="F207" s="218" t="s">
        <v>346</v>
      </c>
      <c r="G207" s="219" t="s">
        <v>256</v>
      </c>
      <c r="H207" s="220">
        <v>393.79599999999999</v>
      </c>
      <c r="I207" s="221"/>
      <c r="J207" s="222">
        <f>ROUND(I207*H207,2)</f>
        <v>0</v>
      </c>
      <c r="K207" s="218" t="s">
        <v>176</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84</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347</v>
      </c>
    </row>
    <row r="208" s="2" customFormat="1">
      <c r="A208" s="41"/>
      <c r="B208" s="42"/>
      <c r="C208" s="43"/>
      <c r="D208" s="229" t="s">
        <v>179</v>
      </c>
      <c r="E208" s="43"/>
      <c r="F208" s="230" t="s">
        <v>348</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84</v>
      </c>
    </row>
    <row r="209" s="2" customFormat="1">
      <c r="A209" s="41"/>
      <c r="B209" s="42"/>
      <c r="C209" s="43"/>
      <c r="D209" s="234" t="s">
        <v>181</v>
      </c>
      <c r="E209" s="43"/>
      <c r="F209" s="235" t="s">
        <v>349</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181</v>
      </c>
      <c r="AU209" s="20" t="s">
        <v>84</v>
      </c>
    </row>
    <row r="210" s="2" customFormat="1" ht="21.75" customHeight="1">
      <c r="A210" s="41"/>
      <c r="B210" s="42"/>
      <c r="C210" s="216" t="s">
        <v>350</v>
      </c>
      <c r="D210" s="216" t="s">
        <v>172</v>
      </c>
      <c r="E210" s="217" t="s">
        <v>351</v>
      </c>
      <c r="F210" s="218" t="s">
        <v>352</v>
      </c>
      <c r="G210" s="219" t="s">
        <v>256</v>
      </c>
      <c r="H210" s="220">
        <v>21.356000000000002</v>
      </c>
      <c r="I210" s="221"/>
      <c r="J210" s="222">
        <f>ROUND(I210*H210,2)</f>
        <v>0</v>
      </c>
      <c r="K210" s="218" t="s">
        <v>176</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353</v>
      </c>
    </row>
    <row r="211" s="2" customFormat="1">
      <c r="A211" s="41"/>
      <c r="B211" s="42"/>
      <c r="C211" s="43"/>
      <c r="D211" s="229" t="s">
        <v>179</v>
      </c>
      <c r="E211" s="43"/>
      <c r="F211" s="230" t="s">
        <v>354</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c r="A212" s="41"/>
      <c r="B212" s="42"/>
      <c r="C212" s="43"/>
      <c r="D212" s="234" t="s">
        <v>181</v>
      </c>
      <c r="E212" s="43"/>
      <c r="F212" s="235" t="s">
        <v>355</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181</v>
      </c>
      <c r="AU212" s="20" t="s">
        <v>84</v>
      </c>
    </row>
    <row r="213" s="2" customFormat="1" ht="21.75" customHeight="1">
      <c r="A213" s="41"/>
      <c r="B213" s="42"/>
      <c r="C213" s="216" t="s">
        <v>356</v>
      </c>
      <c r="D213" s="216" t="s">
        <v>172</v>
      </c>
      <c r="E213" s="217" t="s">
        <v>357</v>
      </c>
      <c r="F213" s="218" t="s">
        <v>358</v>
      </c>
      <c r="G213" s="219" t="s">
        <v>256</v>
      </c>
      <c r="H213" s="220">
        <v>28.908999999999999</v>
      </c>
      <c r="I213" s="221"/>
      <c r="J213" s="222">
        <f>ROUND(I213*H213,2)</f>
        <v>0</v>
      </c>
      <c r="K213" s="218" t="s">
        <v>176</v>
      </c>
      <c r="L213" s="47"/>
      <c r="M213" s="223" t="s">
        <v>19</v>
      </c>
      <c r="N213" s="224" t="s">
        <v>46</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177</v>
      </c>
      <c r="AT213" s="227" t="s">
        <v>172</v>
      </c>
      <c r="AU213" s="227" t="s">
        <v>84</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177</v>
      </c>
      <c r="BM213" s="227" t="s">
        <v>359</v>
      </c>
    </row>
    <row r="214" s="2" customFormat="1">
      <c r="A214" s="41"/>
      <c r="B214" s="42"/>
      <c r="C214" s="43"/>
      <c r="D214" s="229" t="s">
        <v>179</v>
      </c>
      <c r="E214" s="43"/>
      <c r="F214" s="230" t="s">
        <v>360</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179</v>
      </c>
      <c r="AU214" s="20" t="s">
        <v>84</v>
      </c>
    </row>
    <row r="215" s="2" customFormat="1">
      <c r="A215" s="41"/>
      <c r="B215" s="42"/>
      <c r="C215" s="43"/>
      <c r="D215" s="234" t="s">
        <v>181</v>
      </c>
      <c r="E215" s="43"/>
      <c r="F215" s="235" t="s">
        <v>361</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181</v>
      </c>
      <c r="AU215" s="20" t="s">
        <v>84</v>
      </c>
    </row>
    <row r="216" s="14" customFormat="1">
      <c r="A216" s="14"/>
      <c r="B216" s="246"/>
      <c r="C216" s="247"/>
      <c r="D216" s="229" t="s">
        <v>183</v>
      </c>
      <c r="E216" s="247"/>
      <c r="F216" s="249" t="s">
        <v>362</v>
      </c>
      <c r="G216" s="247"/>
      <c r="H216" s="250">
        <v>28.908999999999999</v>
      </c>
      <c r="I216" s="251"/>
      <c r="J216" s="247"/>
      <c r="K216" s="247"/>
      <c r="L216" s="252"/>
      <c r="M216" s="253"/>
      <c r="N216" s="254"/>
      <c r="O216" s="254"/>
      <c r="P216" s="254"/>
      <c r="Q216" s="254"/>
      <c r="R216" s="254"/>
      <c r="S216" s="254"/>
      <c r="T216" s="255"/>
      <c r="U216" s="14"/>
      <c r="V216" s="14"/>
      <c r="W216" s="14"/>
      <c r="X216" s="14"/>
      <c r="Y216" s="14"/>
      <c r="Z216" s="14"/>
      <c r="AA216" s="14"/>
      <c r="AB216" s="14"/>
      <c r="AC216" s="14"/>
      <c r="AD216" s="14"/>
      <c r="AE216" s="14"/>
      <c r="AT216" s="256" t="s">
        <v>183</v>
      </c>
      <c r="AU216" s="256" t="s">
        <v>84</v>
      </c>
      <c r="AV216" s="14" t="s">
        <v>84</v>
      </c>
      <c r="AW216" s="14" t="s">
        <v>4</v>
      </c>
      <c r="AX216" s="14" t="s">
        <v>82</v>
      </c>
      <c r="AY216" s="256" t="s">
        <v>170</v>
      </c>
    </row>
    <row r="217" s="2" customFormat="1" ht="24.15" customHeight="1">
      <c r="A217" s="41"/>
      <c r="B217" s="42"/>
      <c r="C217" s="216" t="s">
        <v>363</v>
      </c>
      <c r="D217" s="216" t="s">
        <v>172</v>
      </c>
      <c r="E217" s="217" t="s">
        <v>364</v>
      </c>
      <c r="F217" s="218" t="s">
        <v>365</v>
      </c>
      <c r="G217" s="219" t="s">
        <v>256</v>
      </c>
      <c r="H217" s="220">
        <v>260.17899999999997</v>
      </c>
      <c r="I217" s="221"/>
      <c r="J217" s="222">
        <f>ROUND(I217*H217,2)</f>
        <v>0</v>
      </c>
      <c r="K217" s="218" t="s">
        <v>176</v>
      </c>
      <c r="L217" s="47"/>
      <c r="M217" s="223" t="s">
        <v>19</v>
      </c>
      <c r="N217" s="224" t="s">
        <v>46</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177</v>
      </c>
      <c r="AT217" s="227" t="s">
        <v>172</v>
      </c>
      <c r="AU217" s="227" t="s">
        <v>84</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177</v>
      </c>
      <c r="BM217" s="227" t="s">
        <v>366</v>
      </c>
    </row>
    <row r="218" s="2" customFormat="1">
      <c r="A218" s="41"/>
      <c r="B218" s="42"/>
      <c r="C218" s="43"/>
      <c r="D218" s="229" t="s">
        <v>179</v>
      </c>
      <c r="E218" s="43"/>
      <c r="F218" s="230" t="s">
        <v>367</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179</v>
      </c>
      <c r="AU218" s="20" t="s">
        <v>84</v>
      </c>
    </row>
    <row r="219" s="2" customFormat="1">
      <c r="A219" s="41"/>
      <c r="B219" s="42"/>
      <c r="C219" s="43"/>
      <c r="D219" s="234" t="s">
        <v>181</v>
      </c>
      <c r="E219" s="43"/>
      <c r="F219" s="235" t="s">
        <v>368</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181</v>
      </c>
      <c r="AU219" s="20" t="s">
        <v>84</v>
      </c>
    </row>
    <row r="220" s="14" customFormat="1">
      <c r="A220" s="14"/>
      <c r="B220" s="246"/>
      <c r="C220" s="247"/>
      <c r="D220" s="229" t="s">
        <v>183</v>
      </c>
      <c r="E220" s="247"/>
      <c r="F220" s="249" t="s">
        <v>369</v>
      </c>
      <c r="G220" s="247"/>
      <c r="H220" s="250">
        <v>260.17899999999997</v>
      </c>
      <c r="I220" s="251"/>
      <c r="J220" s="247"/>
      <c r="K220" s="247"/>
      <c r="L220" s="252"/>
      <c r="M220" s="253"/>
      <c r="N220" s="254"/>
      <c r="O220" s="254"/>
      <c r="P220" s="254"/>
      <c r="Q220" s="254"/>
      <c r="R220" s="254"/>
      <c r="S220" s="254"/>
      <c r="T220" s="255"/>
      <c r="U220" s="14"/>
      <c r="V220" s="14"/>
      <c r="W220" s="14"/>
      <c r="X220" s="14"/>
      <c r="Y220" s="14"/>
      <c r="Z220" s="14"/>
      <c r="AA220" s="14"/>
      <c r="AB220" s="14"/>
      <c r="AC220" s="14"/>
      <c r="AD220" s="14"/>
      <c r="AE220" s="14"/>
      <c r="AT220" s="256" t="s">
        <v>183</v>
      </c>
      <c r="AU220" s="256" t="s">
        <v>84</v>
      </c>
      <c r="AV220" s="14" t="s">
        <v>84</v>
      </c>
      <c r="AW220" s="14" t="s">
        <v>4</v>
      </c>
      <c r="AX220" s="14" t="s">
        <v>82</v>
      </c>
      <c r="AY220" s="256" t="s">
        <v>170</v>
      </c>
    </row>
    <row r="221" s="2" customFormat="1" ht="24.15" customHeight="1">
      <c r="A221" s="41"/>
      <c r="B221" s="42"/>
      <c r="C221" s="216" t="s">
        <v>370</v>
      </c>
      <c r="D221" s="216" t="s">
        <v>172</v>
      </c>
      <c r="E221" s="217" t="s">
        <v>371</v>
      </c>
      <c r="F221" s="218" t="s">
        <v>372</v>
      </c>
      <c r="G221" s="219" t="s">
        <v>256</v>
      </c>
      <c r="H221" s="220">
        <v>83.352000000000004</v>
      </c>
      <c r="I221" s="221"/>
      <c r="J221" s="222">
        <f>ROUND(I221*H221,2)</f>
        <v>0</v>
      </c>
      <c r="K221" s="218" t="s">
        <v>176</v>
      </c>
      <c r="L221" s="47"/>
      <c r="M221" s="223" t="s">
        <v>19</v>
      </c>
      <c r="N221" s="224" t="s">
        <v>46</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177</v>
      </c>
      <c r="AT221" s="227" t="s">
        <v>172</v>
      </c>
      <c r="AU221" s="227" t="s">
        <v>84</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177</v>
      </c>
      <c r="BM221" s="227" t="s">
        <v>373</v>
      </c>
    </row>
    <row r="222" s="2" customFormat="1">
      <c r="A222" s="41"/>
      <c r="B222" s="42"/>
      <c r="C222" s="43"/>
      <c r="D222" s="229" t="s">
        <v>179</v>
      </c>
      <c r="E222" s="43"/>
      <c r="F222" s="230" t="s">
        <v>258</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179</v>
      </c>
      <c r="AU222" s="20" t="s">
        <v>84</v>
      </c>
    </row>
    <row r="223" s="2" customFormat="1">
      <c r="A223" s="41"/>
      <c r="B223" s="42"/>
      <c r="C223" s="43"/>
      <c r="D223" s="234" t="s">
        <v>181</v>
      </c>
      <c r="E223" s="43"/>
      <c r="F223" s="235" t="s">
        <v>374</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181</v>
      </c>
      <c r="AU223" s="20" t="s">
        <v>84</v>
      </c>
    </row>
    <row r="224" s="12" customFormat="1" ht="22.8" customHeight="1">
      <c r="A224" s="12"/>
      <c r="B224" s="200"/>
      <c r="C224" s="201"/>
      <c r="D224" s="202" t="s">
        <v>74</v>
      </c>
      <c r="E224" s="214" t="s">
        <v>375</v>
      </c>
      <c r="F224" s="214" t="s">
        <v>376</v>
      </c>
      <c r="G224" s="201"/>
      <c r="H224" s="201"/>
      <c r="I224" s="204"/>
      <c r="J224" s="215">
        <f>BK224</f>
        <v>0</v>
      </c>
      <c r="K224" s="201"/>
      <c r="L224" s="206"/>
      <c r="M224" s="207"/>
      <c r="N224" s="208"/>
      <c r="O224" s="208"/>
      <c r="P224" s="209">
        <f>SUM(P225:P227)</f>
        <v>0</v>
      </c>
      <c r="Q224" s="208"/>
      <c r="R224" s="209">
        <f>SUM(R225:R227)</f>
        <v>0</v>
      </c>
      <c r="S224" s="208"/>
      <c r="T224" s="210">
        <f>SUM(T225:T227)</f>
        <v>0</v>
      </c>
      <c r="U224" s="12"/>
      <c r="V224" s="12"/>
      <c r="W224" s="12"/>
      <c r="X224" s="12"/>
      <c r="Y224" s="12"/>
      <c r="Z224" s="12"/>
      <c r="AA224" s="12"/>
      <c r="AB224" s="12"/>
      <c r="AC224" s="12"/>
      <c r="AD224" s="12"/>
      <c r="AE224" s="12"/>
      <c r="AR224" s="211" t="s">
        <v>82</v>
      </c>
      <c r="AT224" s="212" t="s">
        <v>74</v>
      </c>
      <c r="AU224" s="212" t="s">
        <v>82</v>
      </c>
      <c r="AY224" s="211" t="s">
        <v>170</v>
      </c>
      <c r="BK224" s="213">
        <f>SUM(BK225:BK227)</f>
        <v>0</v>
      </c>
    </row>
    <row r="225" s="2" customFormat="1" ht="16.5" customHeight="1">
      <c r="A225" s="41"/>
      <c r="B225" s="42"/>
      <c r="C225" s="216" t="s">
        <v>377</v>
      </c>
      <c r="D225" s="216" t="s">
        <v>172</v>
      </c>
      <c r="E225" s="217" t="s">
        <v>378</v>
      </c>
      <c r="F225" s="218" t="s">
        <v>379</v>
      </c>
      <c r="G225" s="219" t="s">
        <v>256</v>
      </c>
      <c r="H225" s="220">
        <v>14.412000000000001</v>
      </c>
      <c r="I225" s="221"/>
      <c r="J225" s="222">
        <f>ROUND(I225*H225,2)</f>
        <v>0</v>
      </c>
      <c r="K225" s="218" t="s">
        <v>176</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380</v>
      </c>
    </row>
    <row r="226" s="2" customFormat="1">
      <c r="A226" s="41"/>
      <c r="B226" s="42"/>
      <c r="C226" s="43"/>
      <c r="D226" s="229" t="s">
        <v>179</v>
      </c>
      <c r="E226" s="43"/>
      <c r="F226" s="230" t="s">
        <v>381</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2" customFormat="1">
      <c r="A227" s="41"/>
      <c r="B227" s="42"/>
      <c r="C227" s="43"/>
      <c r="D227" s="234" t="s">
        <v>181</v>
      </c>
      <c r="E227" s="43"/>
      <c r="F227" s="235" t="s">
        <v>382</v>
      </c>
      <c r="G227" s="43"/>
      <c r="H227" s="43"/>
      <c r="I227" s="231"/>
      <c r="J227" s="43"/>
      <c r="K227" s="43"/>
      <c r="L227" s="47"/>
      <c r="M227" s="269"/>
      <c r="N227" s="270"/>
      <c r="O227" s="271"/>
      <c r="P227" s="271"/>
      <c r="Q227" s="271"/>
      <c r="R227" s="271"/>
      <c r="S227" s="271"/>
      <c r="T227" s="272"/>
      <c r="U227" s="41"/>
      <c r="V227" s="41"/>
      <c r="W227" s="41"/>
      <c r="X227" s="41"/>
      <c r="Y227" s="41"/>
      <c r="Z227" s="41"/>
      <c r="AA227" s="41"/>
      <c r="AB227" s="41"/>
      <c r="AC227" s="41"/>
      <c r="AD227" s="41"/>
      <c r="AE227" s="41"/>
      <c r="AT227" s="20" t="s">
        <v>181</v>
      </c>
      <c r="AU227" s="20" t="s">
        <v>84</v>
      </c>
    </row>
    <row r="228" s="2" customFormat="1" ht="6.96" customHeight="1">
      <c r="A228" s="41"/>
      <c r="B228" s="62"/>
      <c r="C228" s="63"/>
      <c r="D228" s="63"/>
      <c r="E228" s="63"/>
      <c r="F228" s="63"/>
      <c r="G228" s="63"/>
      <c r="H228" s="63"/>
      <c r="I228" s="63"/>
      <c r="J228" s="63"/>
      <c r="K228" s="63"/>
      <c r="L228" s="47"/>
      <c r="M228" s="41"/>
      <c r="O228" s="41"/>
      <c r="P228" s="41"/>
      <c r="Q228" s="41"/>
      <c r="R228" s="41"/>
      <c r="S228" s="41"/>
      <c r="T228" s="41"/>
      <c r="U228" s="41"/>
      <c r="V228" s="41"/>
      <c r="W228" s="41"/>
      <c r="X228" s="41"/>
      <c r="Y228" s="41"/>
      <c r="Z228" s="41"/>
      <c r="AA228" s="41"/>
      <c r="AB228" s="41"/>
      <c r="AC228" s="41"/>
      <c r="AD228" s="41"/>
      <c r="AE228" s="41"/>
    </row>
  </sheetData>
  <sheetProtection sheet="1" autoFilter="0" formatColumns="0" formatRows="0" objects="1" scenarios="1" spinCount="100000" saltValue="ncNC+ovzNW92Ovn+pV8zvFSfpIBBXIiWXkRvacZjrppNkdjYblLf/8b+6CsBBAj3mQ81yWVswVAfTPFsJEkf4A==" hashValue="5LoKujL1sW+uf8IJ7S4EiXgLjruYhE8feiXZelLAuI3Q3D6IfzzfxpEdoorMWSvZhQrLwp0Ejt0RsX1aesFJ0A==" algorithmName="SHA-512" password="CBFB"/>
  <autoFilter ref="C90:K227"/>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6" r:id="rId1" display="https://podminky.urs.cz/item/CS_URS_2025_02/113106121"/>
    <hyperlink ref="F102" r:id="rId2" display="https://podminky.urs.cz/item/CS_URS_2025_02/113106123"/>
    <hyperlink ref="F108" r:id="rId3" display="https://podminky.urs.cz/item/CS_URS_2025_02/113107322"/>
    <hyperlink ref="F116" r:id="rId4" display="https://podminky.urs.cz/item/CS_URS_2025_02/113202111"/>
    <hyperlink ref="F124" r:id="rId5" display="https://podminky.urs.cz/item/CS_URS_2025_02/121151113"/>
    <hyperlink ref="F129" r:id="rId6" display="https://podminky.urs.cz/item/CS_URS_2025_02/122151105"/>
    <hyperlink ref="F141" r:id="rId7" display="https://podminky.urs.cz/item/CS_URS_2025_02/162751117"/>
    <hyperlink ref="F149" r:id="rId8" display="https://podminky.urs.cz/item/CS_URS_2025_02/162751119"/>
    <hyperlink ref="F156" r:id="rId9" display="https://podminky.urs.cz/item/CS_URS_2025_02/171201231"/>
    <hyperlink ref="F170" r:id="rId10" display="https://podminky.urs.cz/item/CS_URS_2025_02/961044111"/>
    <hyperlink ref="F186" r:id="rId11" display="https://podminky.urs.cz/item/CS_URS_2025_02/966008221"/>
    <hyperlink ref="F189" r:id="rId12" display="https://podminky.urs.cz/item/CS_URS_2025_02/966071711"/>
    <hyperlink ref="F193" r:id="rId13" display="https://podminky.urs.cz/item/CS_URS_2025_02/966071821"/>
    <hyperlink ref="F197" r:id="rId14" display="https://podminky.urs.cz/item/CS_URS_2025_02/966073810"/>
    <hyperlink ref="F202" r:id="rId15" display="https://podminky.urs.cz/item/CS_URS_2025_02/997221551"/>
    <hyperlink ref="F205" r:id="rId16" display="https://podminky.urs.cz/item/CS_URS_2025_02/997221559"/>
    <hyperlink ref="F209" r:id="rId17" display="https://podminky.urs.cz/item/CS_URS_2025_02/997221611"/>
    <hyperlink ref="F212" r:id="rId18" display="https://podminky.urs.cz/item/CS_URS_2025_02/997013631"/>
    <hyperlink ref="F215" r:id="rId19" display="https://podminky.urs.cz/item/CS_URS_2025_02/997221615"/>
    <hyperlink ref="F219" r:id="rId20" display="https://podminky.urs.cz/item/CS_URS_2025_02/997221861"/>
    <hyperlink ref="F223" r:id="rId21" display="https://podminky.urs.cz/item/CS_URS_2025_02/997221873"/>
    <hyperlink ref="F227" r:id="rId22" display="https://podminky.urs.cz/item/CS_URS_2025_02/99822201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96</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385</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ROUND(J122,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ROUND((SUM(BE122:BE3130)),  2)</f>
        <v>0</v>
      </c>
      <c r="G37" s="41"/>
      <c r="H37" s="41"/>
      <c r="I37" s="161">
        <v>0.20999999999999999</v>
      </c>
      <c r="J37" s="160">
        <f>ROUND(((SUM(BE122:BE3130))*I37),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ROUND((SUM(BF122:BF3130)),  2)</f>
        <v>0</v>
      </c>
      <c r="G38" s="41"/>
      <c r="H38" s="41"/>
      <c r="I38" s="161">
        <v>0.12</v>
      </c>
      <c r="J38" s="160">
        <f>ROUND(((SUM(BF122:BF3130))*I38),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ROUND((SUM(BG122:BG3130)),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ROUND((SUM(BH122:BH3130)),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ROUND((SUM(BI122:BI3130)),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02.1 - Architektonicko-stavební řešení</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J122</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149</v>
      </c>
      <c r="E68" s="181"/>
      <c r="F68" s="181"/>
      <c r="G68" s="181"/>
      <c r="H68" s="181"/>
      <c r="I68" s="181"/>
      <c r="J68" s="182">
        <f>J123</f>
        <v>0</v>
      </c>
      <c r="K68" s="179"/>
      <c r="L68" s="183"/>
      <c r="S68" s="9"/>
      <c r="T68" s="9"/>
      <c r="U68" s="9"/>
      <c r="V68" s="9"/>
      <c r="W68" s="9"/>
      <c r="X68" s="9"/>
      <c r="Y68" s="9"/>
      <c r="Z68" s="9"/>
      <c r="AA68" s="9"/>
      <c r="AB68" s="9"/>
      <c r="AC68" s="9"/>
      <c r="AD68" s="9"/>
      <c r="AE68" s="9"/>
    </row>
    <row r="69" s="10" customFormat="1" ht="19.92" customHeight="1">
      <c r="A69" s="10"/>
      <c r="B69" s="184"/>
      <c r="C69" s="128"/>
      <c r="D69" s="185" t="s">
        <v>150</v>
      </c>
      <c r="E69" s="186"/>
      <c r="F69" s="186"/>
      <c r="G69" s="186"/>
      <c r="H69" s="186"/>
      <c r="I69" s="186"/>
      <c r="J69" s="187">
        <f>J124</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386</v>
      </c>
      <c r="E70" s="186"/>
      <c r="F70" s="186"/>
      <c r="G70" s="186"/>
      <c r="H70" s="186"/>
      <c r="I70" s="186"/>
      <c r="J70" s="187">
        <f>J320</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387</v>
      </c>
      <c r="E71" s="186"/>
      <c r="F71" s="186"/>
      <c r="G71" s="186"/>
      <c r="H71" s="186"/>
      <c r="I71" s="186"/>
      <c r="J71" s="187">
        <f>J430</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388</v>
      </c>
      <c r="E72" s="186"/>
      <c r="F72" s="186"/>
      <c r="G72" s="186"/>
      <c r="H72" s="186"/>
      <c r="I72" s="186"/>
      <c r="J72" s="187">
        <f>J664</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389</v>
      </c>
      <c r="E73" s="186"/>
      <c r="F73" s="186"/>
      <c r="G73" s="186"/>
      <c r="H73" s="186"/>
      <c r="I73" s="186"/>
      <c r="J73" s="187">
        <f>J810</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152</v>
      </c>
      <c r="E74" s="186"/>
      <c r="F74" s="186"/>
      <c r="G74" s="186"/>
      <c r="H74" s="186"/>
      <c r="I74" s="186"/>
      <c r="J74" s="187">
        <f>J1171</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153</v>
      </c>
      <c r="E75" s="186"/>
      <c r="F75" s="186"/>
      <c r="G75" s="186"/>
      <c r="H75" s="186"/>
      <c r="I75" s="186"/>
      <c r="J75" s="187">
        <f>J1304</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154</v>
      </c>
      <c r="E76" s="186"/>
      <c r="F76" s="186"/>
      <c r="G76" s="186"/>
      <c r="H76" s="186"/>
      <c r="I76" s="186"/>
      <c r="J76" s="187">
        <f>J1321</f>
        <v>0</v>
      </c>
      <c r="K76" s="128"/>
      <c r="L76" s="188"/>
      <c r="S76" s="10"/>
      <c r="T76" s="10"/>
      <c r="U76" s="10"/>
      <c r="V76" s="10"/>
      <c r="W76" s="10"/>
      <c r="X76" s="10"/>
      <c r="Y76" s="10"/>
      <c r="Z76" s="10"/>
      <c r="AA76" s="10"/>
      <c r="AB76" s="10"/>
      <c r="AC76" s="10"/>
      <c r="AD76" s="10"/>
      <c r="AE76" s="10"/>
    </row>
    <row r="77" s="9" customFormat="1" ht="24.96" customHeight="1">
      <c r="A77" s="9"/>
      <c r="B77" s="178"/>
      <c r="C77" s="179"/>
      <c r="D77" s="180" t="s">
        <v>390</v>
      </c>
      <c r="E77" s="181"/>
      <c r="F77" s="181"/>
      <c r="G77" s="181"/>
      <c r="H77" s="181"/>
      <c r="I77" s="181"/>
      <c r="J77" s="182">
        <f>J1325</f>
        <v>0</v>
      </c>
      <c r="K77" s="179"/>
      <c r="L77" s="183"/>
      <c r="S77" s="9"/>
      <c r="T77" s="9"/>
      <c r="U77" s="9"/>
      <c r="V77" s="9"/>
      <c r="W77" s="9"/>
      <c r="X77" s="9"/>
      <c r="Y77" s="9"/>
      <c r="Z77" s="9"/>
      <c r="AA77" s="9"/>
      <c r="AB77" s="9"/>
      <c r="AC77" s="9"/>
      <c r="AD77" s="9"/>
      <c r="AE77" s="9"/>
    </row>
    <row r="78" s="10" customFormat="1" ht="19.92" customHeight="1">
      <c r="A78" s="10"/>
      <c r="B78" s="184"/>
      <c r="C78" s="128"/>
      <c r="D78" s="185" t="s">
        <v>391</v>
      </c>
      <c r="E78" s="186"/>
      <c r="F78" s="186"/>
      <c r="G78" s="186"/>
      <c r="H78" s="186"/>
      <c r="I78" s="186"/>
      <c r="J78" s="187">
        <f>J1326</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392</v>
      </c>
      <c r="E79" s="186"/>
      <c r="F79" s="186"/>
      <c r="G79" s="186"/>
      <c r="H79" s="186"/>
      <c r="I79" s="186"/>
      <c r="J79" s="187">
        <f>J1392</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393</v>
      </c>
      <c r="E80" s="186"/>
      <c r="F80" s="186"/>
      <c r="G80" s="186"/>
      <c r="H80" s="186"/>
      <c r="I80" s="186"/>
      <c r="J80" s="187">
        <f>J1470</f>
        <v>0</v>
      </c>
      <c r="K80" s="128"/>
      <c r="L80" s="188"/>
      <c r="S80" s="10"/>
      <c r="T80" s="10"/>
      <c r="U80" s="10"/>
      <c r="V80" s="10"/>
      <c r="W80" s="10"/>
      <c r="X80" s="10"/>
      <c r="Y80" s="10"/>
      <c r="Z80" s="10"/>
      <c r="AA80" s="10"/>
      <c r="AB80" s="10"/>
      <c r="AC80" s="10"/>
      <c r="AD80" s="10"/>
      <c r="AE80" s="10"/>
    </row>
    <row r="81" s="10" customFormat="1" ht="19.92" customHeight="1">
      <c r="A81" s="10"/>
      <c r="B81" s="184"/>
      <c r="C81" s="128"/>
      <c r="D81" s="185" t="s">
        <v>394</v>
      </c>
      <c r="E81" s="186"/>
      <c r="F81" s="186"/>
      <c r="G81" s="186"/>
      <c r="H81" s="186"/>
      <c r="I81" s="186"/>
      <c r="J81" s="187">
        <f>J1525</f>
        <v>0</v>
      </c>
      <c r="K81" s="128"/>
      <c r="L81" s="188"/>
      <c r="S81" s="10"/>
      <c r="T81" s="10"/>
      <c r="U81" s="10"/>
      <c r="V81" s="10"/>
      <c r="W81" s="10"/>
      <c r="X81" s="10"/>
      <c r="Y81" s="10"/>
      <c r="Z81" s="10"/>
      <c r="AA81" s="10"/>
      <c r="AB81" s="10"/>
      <c r="AC81" s="10"/>
      <c r="AD81" s="10"/>
      <c r="AE81" s="10"/>
    </row>
    <row r="82" s="10" customFormat="1" ht="19.92" customHeight="1">
      <c r="A82" s="10"/>
      <c r="B82" s="184"/>
      <c r="C82" s="128"/>
      <c r="D82" s="185" t="s">
        <v>395</v>
      </c>
      <c r="E82" s="186"/>
      <c r="F82" s="186"/>
      <c r="G82" s="186"/>
      <c r="H82" s="186"/>
      <c r="I82" s="186"/>
      <c r="J82" s="187">
        <f>J1558</f>
        <v>0</v>
      </c>
      <c r="K82" s="128"/>
      <c r="L82" s="188"/>
      <c r="S82" s="10"/>
      <c r="T82" s="10"/>
      <c r="U82" s="10"/>
      <c r="V82" s="10"/>
      <c r="W82" s="10"/>
      <c r="X82" s="10"/>
      <c r="Y82" s="10"/>
      <c r="Z82" s="10"/>
      <c r="AA82" s="10"/>
      <c r="AB82" s="10"/>
      <c r="AC82" s="10"/>
      <c r="AD82" s="10"/>
      <c r="AE82" s="10"/>
    </row>
    <row r="83" s="10" customFormat="1" ht="19.92" customHeight="1">
      <c r="A83" s="10"/>
      <c r="B83" s="184"/>
      <c r="C83" s="128"/>
      <c r="D83" s="185" t="s">
        <v>396</v>
      </c>
      <c r="E83" s="186"/>
      <c r="F83" s="186"/>
      <c r="G83" s="186"/>
      <c r="H83" s="186"/>
      <c r="I83" s="186"/>
      <c r="J83" s="187">
        <f>J1595</f>
        <v>0</v>
      </c>
      <c r="K83" s="128"/>
      <c r="L83" s="188"/>
      <c r="S83" s="10"/>
      <c r="T83" s="10"/>
      <c r="U83" s="10"/>
      <c r="V83" s="10"/>
      <c r="W83" s="10"/>
      <c r="X83" s="10"/>
      <c r="Y83" s="10"/>
      <c r="Z83" s="10"/>
      <c r="AA83" s="10"/>
      <c r="AB83" s="10"/>
      <c r="AC83" s="10"/>
      <c r="AD83" s="10"/>
      <c r="AE83" s="10"/>
    </row>
    <row r="84" s="10" customFormat="1" ht="19.92" customHeight="1">
      <c r="A84" s="10"/>
      <c r="B84" s="184"/>
      <c r="C84" s="128"/>
      <c r="D84" s="185" t="s">
        <v>397</v>
      </c>
      <c r="E84" s="186"/>
      <c r="F84" s="186"/>
      <c r="G84" s="186"/>
      <c r="H84" s="186"/>
      <c r="I84" s="186"/>
      <c r="J84" s="187">
        <f>J1669</f>
        <v>0</v>
      </c>
      <c r="K84" s="128"/>
      <c r="L84" s="188"/>
      <c r="S84" s="10"/>
      <c r="T84" s="10"/>
      <c r="U84" s="10"/>
      <c r="V84" s="10"/>
      <c r="W84" s="10"/>
      <c r="X84" s="10"/>
      <c r="Y84" s="10"/>
      <c r="Z84" s="10"/>
      <c r="AA84" s="10"/>
      <c r="AB84" s="10"/>
      <c r="AC84" s="10"/>
      <c r="AD84" s="10"/>
      <c r="AE84" s="10"/>
    </row>
    <row r="85" s="10" customFormat="1" ht="19.92" customHeight="1">
      <c r="A85" s="10"/>
      <c r="B85" s="184"/>
      <c r="C85" s="128"/>
      <c r="D85" s="185" t="s">
        <v>398</v>
      </c>
      <c r="E85" s="186"/>
      <c r="F85" s="186"/>
      <c r="G85" s="186"/>
      <c r="H85" s="186"/>
      <c r="I85" s="186"/>
      <c r="J85" s="187">
        <f>J1681</f>
        <v>0</v>
      </c>
      <c r="K85" s="128"/>
      <c r="L85" s="188"/>
      <c r="S85" s="10"/>
      <c r="T85" s="10"/>
      <c r="U85" s="10"/>
      <c r="V85" s="10"/>
      <c r="W85" s="10"/>
      <c r="X85" s="10"/>
      <c r="Y85" s="10"/>
      <c r="Z85" s="10"/>
      <c r="AA85" s="10"/>
      <c r="AB85" s="10"/>
      <c r="AC85" s="10"/>
      <c r="AD85" s="10"/>
      <c r="AE85" s="10"/>
    </row>
    <row r="86" s="10" customFormat="1" ht="19.92" customHeight="1">
      <c r="A86" s="10"/>
      <c r="B86" s="184"/>
      <c r="C86" s="128"/>
      <c r="D86" s="185" t="s">
        <v>399</v>
      </c>
      <c r="E86" s="186"/>
      <c r="F86" s="186"/>
      <c r="G86" s="186"/>
      <c r="H86" s="186"/>
      <c r="I86" s="186"/>
      <c r="J86" s="187">
        <f>J1777</f>
        <v>0</v>
      </c>
      <c r="K86" s="128"/>
      <c r="L86" s="188"/>
      <c r="S86" s="10"/>
      <c r="T86" s="10"/>
      <c r="U86" s="10"/>
      <c r="V86" s="10"/>
      <c r="W86" s="10"/>
      <c r="X86" s="10"/>
      <c r="Y86" s="10"/>
      <c r="Z86" s="10"/>
      <c r="AA86" s="10"/>
      <c r="AB86" s="10"/>
      <c r="AC86" s="10"/>
      <c r="AD86" s="10"/>
      <c r="AE86" s="10"/>
    </row>
    <row r="87" s="10" customFormat="1" ht="19.92" customHeight="1">
      <c r="A87" s="10"/>
      <c r="B87" s="184"/>
      <c r="C87" s="128"/>
      <c r="D87" s="185" t="s">
        <v>400</v>
      </c>
      <c r="E87" s="186"/>
      <c r="F87" s="186"/>
      <c r="G87" s="186"/>
      <c r="H87" s="186"/>
      <c r="I87" s="186"/>
      <c r="J87" s="187">
        <f>J1836</f>
        <v>0</v>
      </c>
      <c r="K87" s="128"/>
      <c r="L87" s="188"/>
      <c r="S87" s="10"/>
      <c r="T87" s="10"/>
      <c r="U87" s="10"/>
      <c r="V87" s="10"/>
      <c r="W87" s="10"/>
      <c r="X87" s="10"/>
      <c r="Y87" s="10"/>
      <c r="Z87" s="10"/>
      <c r="AA87" s="10"/>
      <c r="AB87" s="10"/>
      <c r="AC87" s="10"/>
      <c r="AD87" s="10"/>
      <c r="AE87" s="10"/>
    </row>
    <row r="88" s="10" customFormat="1" ht="19.92" customHeight="1">
      <c r="A88" s="10"/>
      <c r="B88" s="184"/>
      <c r="C88" s="128"/>
      <c r="D88" s="185" t="s">
        <v>401</v>
      </c>
      <c r="E88" s="186"/>
      <c r="F88" s="186"/>
      <c r="G88" s="186"/>
      <c r="H88" s="186"/>
      <c r="I88" s="186"/>
      <c r="J88" s="187">
        <f>J2193</f>
        <v>0</v>
      </c>
      <c r="K88" s="128"/>
      <c r="L88" s="188"/>
      <c r="S88" s="10"/>
      <c r="T88" s="10"/>
      <c r="U88" s="10"/>
      <c r="V88" s="10"/>
      <c r="W88" s="10"/>
      <c r="X88" s="10"/>
      <c r="Y88" s="10"/>
      <c r="Z88" s="10"/>
      <c r="AA88" s="10"/>
      <c r="AB88" s="10"/>
      <c r="AC88" s="10"/>
      <c r="AD88" s="10"/>
      <c r="AE88" s="10"/>
    </row>
    <row r="89" s="10" customFormat="1" ht="19.92" customHeight="1">
      <c r="A89" s="10"/>
      <c r="B89" s="184"/>
      <c r="C89" s="128"/>
      <c r="D89" s="185" t="s">
        <v>402</v>
      </c>
      <c r="E89" s="186"/>
      <c r="F89" s="186"/>
      <c r="G89" s="186"/>
      <c r="H89" s="186"/>
      <c r="I89" s="186"/>
      <c r="J89" s="187">
        <f>J2561</f>
        <v>0</v>
      </c>
      <c r="K89" s="128"/>
      <c r="L89" s="188"/>
      <c r="S89" s="10"/>
      <c r="T89" s="10"/>
      <c r="U89" s="10"/>
      <c r="V89" s="10"/>
      <c r="W89" s="10"/>
      <c r="X89" s="10"/>
      <c r="Y89" s="10"/>
      <c r="Z89" s="10"/>
      <c r="AA89" s="10"/>
      <c r="AB89" s="10"/>
      <c r="AC89" s="10"/>
      <c r="AD89" s="10"/>
      <c r="AE89" s="10"/>
    </row>
    <row r="90" s="10" customFormat="1" ht="19.92" customHeight="1">
      <c r="A90" s="10"/>
      <c r="B90" s="184"/>
      <c r="C90" s="128"/>
      <c r="D90" s="185" t="s">
        <v>403</v>
      </c>
      <c r="E90" s="186"/>
      <c r="F90" s="186"/>
      <c r="G90" s="186"/>
      <c r="H90" s="186"/>
      <c r="I90" s="186"/>
      <c r="J90" s="187">
        <f>J2717</f>
        <v>0</v>
      </c>
      <c r="K90" s="128"/>
      <c r="L90" s="188"/>
      <c r="S90" s="10"/>
      <c r="T90" s="10"/>
      <c r="U90" s="10"/>
      <c r="V90" s="10"/>
      <c r="W90" s="10"/>
      <c r="X90" s="10"/>
      <c r="Y90" s="10"/>
      <c r="Z90" s="10"/>
      <c r="AA90" s="10"/>
      <c r="AB90" s="10"/>
      <c r="AC90" s="10"/>
      <c r="AD90" s="10"/>
      <c r="AE90" s="10"/>
    </row>
    <row r="91" s="10" customFormat="1" ht="19.92" customHeight="1">
      <c r="A91" s="10"/>
      <c r="B91" s="184"/>
      <c r="C91" s="128"/>
      <c r="D91" s="185" t="s">
        <v>404</v>
      </c>
      <c r="E91" s="186"/>
      <c r="F91" s="186"/>
      <c r="G91" s="186"/>
      <c r="H91" s="186"/>
      <c r="I91" s="186"/>
      <c r="J91" s="187">
        <f>J2755</f>
        <v>0</v>
      </c>
      <c r="K91" s="128"/>
      <c r="L91" s="188"/>
      <c r="S91" s="10"/>
      <c r="T91" s="10"/>
      <c r="U91" s="10"/>
      <c r="V91" s="10"/>
      <c r="W91" s="10"/>
      <c r="X91" s="10"/>
      <c r="Y91" s="10"/>
      <c r="Z91" s="10"/>
      <c r="AA91" s="10"/>
      <c r="AB91" s="10"/>
      <c r="AC91" s="10"/>
      <c r="AD91" s="10"/>
      <c r="AE91" s="10"/>
    </row>
    <row r="92" s="10" customFormat="1" ht="19.92" customHeight="1">
      <c r="A92" s="10"/>
      <c r="B92" s="184"/>
      <c r="C92" s="128"/>
      <c r="D92" s="185" t="s">
        <v>405</v>
      </c>
      <c r="E92" s="186"/>
      <c r="F92" s="186"/>
      <c r="G92" s="186"/>
      <c r="H92" s="186"/>
      <c r="I92" s="186"/>
      <c r="J92" s="187">
        <f>J2768</f>
        <v>0</v>
      </c>
      <c r="K92" s="128"/>
      <c r="L92" s="188"/>
      <c r="S92" s="10"/>
      <c r="T92" s="10"/>
      <c r="U92" s="10"/>
      <c r="V92" s="10"/>
      <c r="W92" s="10"/>
      <c r="X92" s="10"/>
      <c r="Y92" s="10"/>
      <c r="Z92" s="10"/>
      <c r="AA92" s="10"/>
      <c r="AB92" s="10"/>
      <c r="AC92" s="10"/>
      <c r="AD92" s="10"/>
      <c r="AE92" s="10"/>
    </row>
    <row r="93" s="10" customFormat="1" ht="19.92" customHeight="1">
      <c r="A93" s="10"/>
      <c r="B93" s="184"/>
      <c r="C93" s="128"/>
      <c r="D93" s="185" t="s">
        <v>406</v>
      </c>
      <c r="E93" s="186"/>
      <c r="F93" s="186"/>
      <c r="G93" s="186"/>
      <c r="H93" s="186"/>
      <c r="I93" s="186"/>
      <c r="J93" s="187">
        <f>J2807</f>
        <v>0</v>
      </c>
      <c r="K93" s="128"/>
      <c r="L93" s="188"/>
      <c r="S93" s="10"/>
      <c r="T93" s="10"/>
      <c r="U93" s="10"/>
      <c r="V93" s="10"/>
      <c r="W93" s="10"/>
      <c r="X93" s="10"/>
      <c r="Y93" s="10"/>
      <c r="Z93" s="10"/>
      <c r="AA93" s="10"/>
      <c r="AB93" s="10"/>
      <c r="AC93" s="10"/>
      <c r="AD93" s="10"/>
      <c r="AE93" s="10"/>
    </row>
    <row r="94" s="10" customFormat="1" ht="19.92" customHeight="1">
      <c r="A94" s="10"/>
      <c r="B94" s="184"/>
      <c r="C94" s="128"/>
      <c r="D94" s="185" t="s">
        <v>407</v>
      </c>
      <c r="E94" s="186"/>
      <c r="F94" s="186"/>
      <c r="G94" s="186"/>
      <c r="H94" s="186"/>
      <c r="I94" s="186"/>
      <c r="J94" s="187">
        <f>J2904</f>
        <v>0</v>
      </c>
      <c r="K94" s="128"/>
      <c r="L94" s="188"/>
      <c r="S94" s="10"/>
      <c r="T94" s="10"/>
      <c r="U94" s="10"/>
      <c r="V94" s="10"/>
      <c r="W94" s="10"/>
      <c r="X94" s="10"/>
      <c r="Y94" s="10"/>
      <c r="Z94" s="10"/>
      <c r="AA94" s="10"/>
      <c r="AB94" s="10"/>
      <c r="AC94" s="10"/>
      <c r="AD94" s="10"/>
      <c r="AE94" s="10"/>
    </row>
    <row r="95" s="10" customFormat="1" ht="19.92" customHeight="1">
      <c r="A95" s="10"/>
      <c r="B95" s="184"/>
      <c r="C95" s="128"/>
      <c r="D95" s="185" t="s">
        <v>408</v>
      </c>
      <c r="E95" s="186"/>
      <c r="F95" s="186"/>
      <c r="G95" s="186"/>
      <c r="H95" s="186"/>
      <c r="I95" s="186"/>
      <c r="J95" s="187">
        <f>J2937</f>
        <v>0</v>
      </c>
      <c r="K95" s="128"/>
      <c r="L95" s="188"/>
      <c r="S95" s="10"/>
      <c r="T95" s="10"/>
      <c r="U95" s="10"/>
      <c r="V95" s="10"/>
      <c r="W95" s="10"/>
      <c r="X95" s="10"/>
      <c r="Y95" s="10"/>
      <c r="Z95" s="10"/>
      <c r="AA95" s="10"/>
      <c r="AB95" s="10"/>
      <c r="AC95" s="10"/>
      <c r="AD95" s="10"/>
      <c r="AE95" s="10"/>
    </row>
    <row r="96" s="10" customFormat="1" ht="19.92" customHeight="1">
      <c r="A96" s="10"/>
      <c r="B96" s="184"/>
      <c r="C96" s="128"/>
      <c r="D96" s="185" t="s">
        <v>409</v>
      </c>
      <c r="E96" s="186"/>
      <c r="F96" s="186"/>
      <c r="G96" s="186"/>
      <c r="H96" s="186"/>
      <c r="I96" s="186"/>
      <c r="J96" s="187">
        <f>J3113</f>
        <v>0</v>
      </c>
      <c r="K96" s="128"/>
      <c r="L96" s="188"/>
      <c r="S96" s="10"/>
      <c r="T96" s="10"/>
      <c r="U96" s="10"/>
      <c r="V96" s="10"/>
      <c r="W96" s="10"/>
      <c r="X96" s="10"/>
      <c r="Y96" s="10"/>
      <c r="Z96" s="10"/>
      <c r="AA96" s="10"/>
      <c r="AB96" s="10"/>
      <c r="AC96" s="10"/>
      <c r="AD96" s="10"/>
      <c r="AE96" s="10"/>
    </row>
    <row r="97" s="9" customFormat="1" ht="24.96" customHeight="1">
      <c r="A97" s="9"/>
      <c r="B97" s="178"/>
      <c r="C97" s="179"/>
      <c r="D97" s="180" t="s">
        <v>410</v>
      </c>
      <c r="E97" s="181"/>
      <c r="F97" s="181"/>
      <c r="G97" s="181"/>
      <c r="H97" s="181"/>
      <c r="I97" s="181"/>
      <c r="J97" s="182">
        <f>J3126</f>
        <v>0</v>
      </c>
      <c r="K97" s="179"/>
      <c r="L97" s="183"/>
      <c r="S97" s="9"/>
      <c r="T97" s="9"/>
      <c r="U97" s="9"/>
      <c r="V97" s="9"/>
      <c r="W97" s="9"/>
      <c r="X97" s="9"/>
      <c r="Y97" s="9"/>
      <c r="Z97" s="9"/>
      <c r="AA97" s="9"/>
      <c r="AB97" s="9"/>
      <c r="AC97" s="9"/>
      <c r="AD97" s="9"/>
      <c r="AE97" s="9"/>
    </row>
    <row r="98" s="10" customFormat="1" ht="19.92" customHeight="1">
      <c r="A98" s="10"/>
      <c r="B98" s="184"/>
      <c r="C98" s="128"/>
      <c r="D98" s="185" t="s">
        <v>411</v>
      </c>
      <c r="E98" s="186"/>
      <c r="F98" s="186"/>
      <c r="G98" s="186"/>
      <c r="H98" s="186"/>
      <c r="I98" s="186"/>
      <c r="J98" s="187">
        <f>J3127</f>
        <v>0</v>
      </c>
      <c r="K98" s="128"/>
      <c r="L98" s="188"/>
      <c r="S98" s="10"/>
      <c r="T98" s="10"/>
      <c r="U98" s="10"/>
      <c r="V98" s="10"/>
      <c r="W98" s="10"/>
      <c r="X98" s="10"/>
      <c r="Y98" s="10"/>
      <c r="Z98" s="10"/>
      <c r="AA98" s="10"/>
      <c r="AB98" s="10"/>
      <c r="AC98" s="10"/>
      <c r="AD98" s="10"/>
      <c r="AE98" s="10"/>
    </row>
    <row r="99" s="2" customFormat="1" ht="21.84" customHeight="1">
      <c r="A99" s="41"/>
      <c r="B99" s="42"/>
      <c r="C99" s="43"/>
      <c r="D99" s="43"/>
      <c r="E99" s="43"/>
      <c r="F99" s="43"/>
      <c r="G99" s="43"/>
      <c r="H99" s="43"/>
      <c r="I99" s="43"/>
      <c r="J99" s="43"/>
      <c r="K99" s="43"/>
      <c r="L99" s="148"/>
      <c r="S99" s="41"/>
      <c r="T99" s="41"/>
      <c r="U99" s="41"/>
      <c r="V99" s="41"/>
      <c r="W99" s="41"/>
      <c r="X99" s="41"/>
      <c r="Y99" s="41"/>
      <c r="Z99" s="41"/>
      <c r="AA99" s="41"/>
      <c r="AB99" s="41"/>
      <c r="AC99" s="41"/>
      <c r="AD99" s="41"/>
      <c r="AE99" s="41"/>
    </row>
    <row r="100" s="2" customFormat="1" ht="6.96" customHeight="1">
      <c r="A100" s="41"/>
      <c r="B100" s="62"/>
      <c r="C100" s="63"/>
      <c r="D100" s="63"/>
      <c r="E100" s="63"/>
      <c r="F100" s="63"/>
      <c r="G100" s="63"/>
      <c r="H100" s="63"/>
      <c r="I100" s="63"/>
      <c r="J100" s="63"/>
      <c r="K100" s="63"/>
      <c r="L100" s="148"/>
      <c r="S100" s="41"/>
      <c r="T100" s="41"/>
      <c r="U100" s="41"/>
      <c r="V100" s="41"/>
      <c r="W100" s="41"/>
      <c r="X100" s="41"/>
      <c r="Y100" s="41"/>
      <c r="Z100" s="41"/>
      <c r="AA100" s="41"/>
      <c r="AB100" s="41"/>
      <c r="AC100" s="41"/>
      <c r="AD100" s="41"/>
      <c r="AE100" s="41"/>
    </row>
    <row r="104" s="2" customFormat="1" ht="6.96" customHeight="1">
      <c r="A104" s="41"/>
      <c r="B104" s="64"/>
      <c r="C104" s="65"/>
      <c r="D104" s="65"/>
      <c r="E104" s="65"/>
      <c r="F104" s="65"/>
      <c r="G104" s="65"/>
      <c r="H104" s="65"/>
      <c r="I104" s="65"/>
      <c r="J104" s="65"/>
      <c r="K104" s="65"/>
      <c r="L104" s="148"/>
      <c r="S104" s="41"/>
      <c r="T104" s="41"/>
      <c r="U104" s="41"/>
      <c r="V104" s="41"/>
      <c r="W104" s="41"/>
      <c r="X104" s="41"/>
      <c r="Y104" s="41"/>
      <c r="Z104" s="41"/>
      <c r="AA104" s="41"/>
      <c r="AB104" s="41"/>
      <c r="AC104" s="41"/>
      <c r="AD104" s="41"/>
      <c r="AE104" s="41"/>
    </row>
    <row r="105" s="2" customFormat="1" ht="24.96" customHeight="1">
      <c r="A105" s="41"/>
      <c r="B105" s="42"/>
      <c r="C105" s="26" t="s">
        <v>155</v>
      </c>
      <c r="D105" s="43"/>
      <c r="E105" s="43"/>
      <c r="F105" s="43"/>
      <c r="G105" s="43"/>
      <c r="H105" s="43"/>
      <c r="I105" s="43"/>
      <c r="J105" s="43"/>
      <c r="K105" s="43"/>
      <c r="L105" s="148"/>
      <c r="S105" s="41"/>
      <c r="T105" s="41"/>
      <c r="U105" s="41"/>
      <c r="V105" s="41"/>
      <c r="W105" s="41"/>
      <c r="X105" s="41"/>
      <c r="Y105" s="41"/>
      <c r="Z105" s="41"/>
      <c r="AA105" s="41"/>
      <c r="AB105" s="41"/>
      <c r="AC105" s="41"/>
      <c r="AD105" s="41"/>
      <c r="AE105" s="41"/>
    </row>
    <row r="106" s="2" customFormat="1" ht="6.96" customHeight="1">
      <c r="A106" s="41"/>
      <c r="B106" s="42"/>
      <c r="C106" s="43"/>
      <c r="D106" s="43"/>
      <c r="E106" s="43"/>
      <c r="F106" s="43"/>
      <c r="G106" s="43"/>
      <c r="H106" s="43"/>
      <c r="I106" s="43"/>
      <c r="J106" s="43"/>
      <c r="K106" s="43"/>
      <c r="L106" s="148"/>
      <c r="S106" s="41"/>
      <c r="T106" s="41"/>
      <c r="U106" s="41"/>
      <c r="V106" s="41"/>
      <c r="W106" s="41"/>
      <c r="X106" s="41"/>
      <c r="Y106" s="41"/>
      <c r="Z106" s="41"/>
      <c r="AA106" s="41"/>
      <c r="AB106" s="41"/>
      <c r="AC106" s="41"/>
      <c r="AD106" s="41"/>
      <c r="AE106" s="41"/>
    </row>
    <row r="107" s="2" customFormat="1" ht="12" customHeight="1">
      <c r="A107" s="41"/>
      <c r="B107" s="42"/>
      <c r="C107" s="35" t="s">
        <v>16</v>
      </c>
      <c r="D107" s="43"/>
      <c r="E107" s="43"/>
      <c r="F107" s="43"/>
      <c r="G107" s="43"/>
      <c r="H107" s="43"/>
      <c r="I107" s="43"/>
      <c r="J107" s="43"/>
      <c r="K107" s="43"/>
      <c r="L107" s="148"/>
      <c r="S107" s="41"/>
      <c r="T107" s="41"/>
      <c r="U107" s="41"/>
      <c r="V107" s="41"/>
      <c r="W107" s="41"/>
      <c r="X107" s="41"/>
      <c r="Y107" s="41"/>
      <c r="Z107" s="41"/>
      <c r="AA107" s="41"/>
      <c r="AB107" s="41"/>
      <c r="AC107" s="41"/>
      <c r="AD107" s="41"/>
      <c r="AE107" s="41"/>
    </row>
    <row r="108" s="2" customFormat="1" ht="16.5" customHeight="1">
      <c r="A108" s="41"/>
      <c r="B108" s="42"/>
      <c r="C108" s="43"/>
      <c r="D108" s="43"/>
      <c r="E108" s="173" t="str">
        <f>E7</f>
        <v>Základní a mateřská škola Petra Strozziho</v>
      </c>
      <c r="F108" s="35"/>
      <c r="G108" s="35"/>
      <c r="H108" s="35"/>
      <c r="I108" s="43"/>
      <c r="J108" s="43"/>
      <c r="K108" s="43"/>
      <c r="L108" s="148"/>
      <c r="S108" s="41"/>
      <c r="T108" s="41"/>
      <c r="U108" s="41"/>
      <c r="V108" s="41"/>
      <c r="W108" s="41"/>
      <c r="X108" s="41"/>
      <c r="Y108" s="41"/>
      <c r="Z108" s="41"/>
      <c r="AA108" s="41"/>
      <c r="AB108" s="41"/>
      <c r="AC108" s="41"/>
      <c r="AD108" s="41"/>
      <c r="AE108" s="41"/>
    </row>
    <row r="109" s="1" customFormat="1" ht="12" customHeight="1">
      <c r="B109" s="24"/>
      <c r="C109" s="35" t="s">
        <v>140</v>
      </c>
      <c r="D109" s="25"/>
      <c r="E109" s="25"/>
      <c r="F109" s="25"/>
      <c r="G109" s="25"/>
      <c r="H109" s="25"/>
      <c r="I109" s="25"/>
      <c r="J109" s="25"/>
      <c r="K109" s="25"/>
      <c r="L109" s="23"/>
    </row>
    <row r="110" s="1" customFormat="1" ht="16.5" customHeight="1">
      <c r="B110" s="24"/>
      <c r="C110" s="25"/>
      <c r="D110" s="25"/>
      <c r="E110" s="173" t="s">
        <v>141</v>
      </c>
      <c r="F110" s="25"/>
      <c r="G110" s="25"/>
      <c r="H110" s="25"/>
      <c r="I110" s="25"/>
      <c r="J110" s="25"/>
      <c r="K110" s="25"/>
      <c r="L110" s="23"/>
    </row>
    <row r="111" s="1" customFormat="1" ht="12" customHeight="1">
      <c r="B111" s="24"/>
      <c r="C111" s="35" t="s">
        <v>142</v>
      </c>
      <c r="D111" s="25"/>
      <c r="E111" s="25"/>
      <c r="F111" s="25"/>
      <c r="G111" s="25"/>
      <c r="H111" s="25"/>
      <c r="I111" s="25"/>
      <c r="J111" s="25"/>
      <c r="K111" s="25"/>
      <c r="L111" s="23"/>
    </row>
    <row r="112" s="2" customFormat="1" ht="16.5" customHeight="1">
      <c r="A112" s="41"/>
      <c r="B112" s="42"/>
      <c r="C112" s="43"/>
      <c r="D112" s="43"/>
      <c r="E112" s="273" t="s">
        <v>383</v>
      </c>
      <c r="F112" s="43"/>
      <c r="G112" s="43"/>
      <c r="H112" s="43"/>
      <c r="I112" s="43"/>
      <c r="J112" s="43"/>
      <c r="K112" s="43"/>
      <c r="L112" s="148"/>
      <c r="S112" s="41"/>
      <c r="T112" s="41"/>
      <c r="U112" s="41"/>
      <c r="V112" s="41"/>
      <c r="W112" s="41"/>
      <c r="X112" s="41"/>
      <c r="Y112" s="41"/>
      <c r="Z112" s="41"/>
      <c r="AA112" s="41"/>
      <c r="AB112" s="41"/>
      <c r="AC112" s="41"/>
      <c r="AD112" s="41"/>
      <c r="AE112" s="41"/>
    </row>
    <row r="113" s="2" customFormat="1" ht="12" customHeight="1">
      <c r="A113" s="41"/>
      <c r="B113" s="42"/>
      <c r="C113" s="35" t="s">
        <v>384</v>
      </c>
      <c r="D113" s="43"/>
      <c r="E113" s="43"/>
      <c r="F113" s="43"/>
      <c r="G113" s="43"/>
      <c r="H113" s="43"/>
      <c r="I113" s="43"/>
      <c r="J113" s="43"/>
      <c r="K113" s="43"/>
      <c r="L113" s="148"/>
      <c r="S113" s="41"/>
      <c r="T113" s="41"/>
      <c r="U113" s="41"/>
      <c r="V113" s="41"/>
      <c r="W113" s="41"/>
      <c r="X113" s="41"/>
      <c r="Y113" s="41"/>
      <c r="Z113" s="41"/>
      <c r="AA113" s="41"/>
      <c r="AB113" s="41"/>
      <c r="AC113" s="41"/>
      <c r="AD113" s="41"/>
      <c r="AE113" s="41"/>
    </row>
    <row r="114" s="2" customFormat="1" ht="16.5" customHeight="1">
      <c r="A114" s="41"/>
      <c r="B114" s="42"/>
      <c r="C114" s="43"/>
      <c r="D114" s="43"/>
      <c r="E114" s="72" t="str">
        <f>E13</f>
        <v>SO 02.1 - Architektonicko-stavební řešení</v>
      </c>
      <c r="F114" s="43"/>
      <c r="G114" s="43"/>
      <c r="H114" s="43"/>
      <c r="I114" s="43"/>
      <c r="J114" s="43"/>
      <c r="K114" s="43"/>
      <c r="L114" s="148"/>
      <c r="S114" s="41"/>
      <c r="T114" s="41"/>
      <c r="U114" s="41"/>
      <c r="V114" s="41"/>
      <c r="W114" s="41"/>
      <c r="X114" s="41"/>
      <c r="Y114" s="41"/>
      <c r="Z114" s="41"/>
      <c r="AA114" s="41"/>
      <c r="AB114" s="41"/>
      <c r="AC114" s="41"/>
      <c r="AD114" s="41"/>
      <c r="AE114" s="41"/>
    </row>
    <row r="115" s="2" customFormat="1" ht="6.96" customHeight="1">
      <c r="A115" s="41"/>
      <c r="B115" s="42"/>
      <c r="C115" s="43"/>
      <c r="D115" s="43"/>
      <c r="E115" s="43"/>
      <c r="F115" s="43"/>
      <c r="G115" s="43"/>
      <c r="H115" s="43"/>
      <c r="I115" s="43"/>
      <c r="J115" s="43"/>
      <c r="K115" s="43"/>
      <c r="L115" s="148"/>
      <c r="S115" s="41"/>
      <c r="T115" s="41"/>
      <c r="U115" s="41"/>
      <c r="V115" s="41"/>
      <c r="W115" s="41"/>
      <c r="X115" s="41"/>
      <c r="Y115" s="41"/>
      <c r="Z115" s="41"/>
      <c r="AA115" s="41"/>
      <c r="AB115" s="41"/>
      <c r="AC115" s="41"/>
      <c r="AD115" s="41"/>
      <c r="AE115" s="41"/>
    </row>
    <row r="116" s="2" customFormat="1" ht="12" customHeight="1">
      <c r="A116" s="41"/>
      <c r="B116" s="42"/>
      <c r="C116" s="35" t="s">
        <v>21</v>
      </c>
      <c r="D116" s="43"/>
      <c r="E116" s="43"/>
      <c r="F116" s="30" t="str">
        <f>F16</f>
        <v>Praha 8</v>
      </c>
      <c r="G116" s="43"/>
      <c r="H116" s="43"/>
      <c r="I116" s="35" t="s">
        <v>23</v>
      </c>
      <c r="J116" s="75" t="str">
        <f>IF(J16="","",J16)</f>
        <v>1. 10. 2025</v>
      </c>
      <c r="K116" s="43"/>
      <c r="L116" s="148"/>
      <c r="S116" s="41"/>
      <c r="T116" s="41"/>
      <c r="U116" s="41"/>
      <c r="V116" s="41"/>
      <c r="W116" s="41"/>
      <c r="X116" s="41"/>
      <c r="Y116" s="41"/>
      <c r="Z116" s="41"/>
      <c r="AA116" s="41"/>
      <c r="AB116" s="41"/>
      <c r="AC116" s="41"/>
      <c r="AD116" s="41"/>
      <c r="AE116" s="41"/>
    </row>
    <row r="117" s="2" customFormat="1" ht="6.96" customHeight="1">
      <c r="A117" s="41"/>
      <c r="B117" s="42"/>
      <c r="C117" s="43"/>
      <c r="D117" s="43"/>
      <c r="E117" s="43"/>
      <c r="F117" s="43"/>
      <c r="G117" s="43"/>
      <c r="H117" s="43"/>
      <c r="I117" s="43"/>
      <c r="J117" s="43"/>
      <c r="K117" s="43"/>
      <c r="L117" s="148"/>
      <c r="S117" s="41"/>
      <c r="T117" s="41"/>
      <c r="U117" s="41"/>
      <c r="V117" s="41"/>
      <c r="W117" s="41"/>
      <c r="X117" s="41"/>
      <c r="Y117" s="41"/>
      <c r="Z117" s="41"/>
      <c r="AA117" s="41"/>
      <c r="AB117" s="41"/>
      <c r="AC117" s="41"/>
      <c r="AD117" s="41"/>
      <c r="AE117" s="41"/>
    </row>
    <row r="118" s="2" customFormat="1" ht="25.65" customHeight="1">
      <c r="A118" s="41"/>
      <c r="B118" s="42"/>
      <c r="C118" s="35" t="s">
        <v>25</v>
      </c>
      <c r="D118" s="43"/>
      <c r="E118" s="43"/>
      <c r="F118" s="30" t="str">
        <f>E19</f>
        <v>Servisní středisko MČ Praha 8</v>
      </c>
      <c r="G118" s="43"/>
      <c r="H118" s="43"/>
      <c r="I118" s="35" t="s">
        <v>33</v>
      </c>
      <c r="J118" s="39" t="str">
        <f>E25</f>
        <v>d plus projektová a inženýrská a.s.</v>
      </c>
      <c r="K118" s="43"/>
      <c r="L118" s="148"/>
      <c r="S118" s="41"/>
      <c r="T118" s="41"/>
      <c r="U118" s="41"/>
      <c r="V118" s="41"/>
      <c r="W118" s="41"/>
      <c r="X118" s="41"/>
      <c r="Y118" s="41"/>
      <c r="Z118" s="41"/>
      <c r="AA118" s="41"/>
      <c r="AB118" s="41"/>
      <c r="AC118" s="41"/>
      <c r="AD118" s="41"/>
      <c r="AE118" s="41"/>
    </row>
    <row r="119" s="2" customFormat="1" ht="25.65" customHeight="1">
      <c r="A119" s="41"/>
      <c r="B119" s="42"/>
      <c r="C119" s="35" t="s">
        <v>31</v>
      </c>
      <c r="D119" s="43"/>
      <c r="E119" s="43"/>
      <c r="F119" s="30" t="str">
        <f>IF(E22="","",E22)</f>
        <v>Vyplň údaj</v>
      </c>
      <c r="G119" s="43"/>
      <c r="H119" s="43"/>
      <c r="I119" s="35" t="s">
        <v>38</v>
      </c>
      <c r="J119" s="39" t="str">
        <f>E28</f>
        <v>d plus projektová a inženýrská a.s.</v>
      </c>
      <c r="K119" s="43"/>
      <c r="L119" s="148"/>
      <c r="S119" s="41"/>
      <c r="T119" s="41"/>
      <c r="U119" s="41"/>
      <c r="V119" s="41"/>
      <c r="W119" s="41"/>
      <c r="X119" s="41"/>
      <c r="Y119" s="41"/>
      <c r="Z119" s="41"/>
      <c r="AA119" s="41"/>
      <c r="AB119" s="41"/>
      <c r="AC119" s="41"/>
      <c r="AD119" s="41"/>
      <c r="AE119" s="41"/>
    </row>
    <row r="120" s="2" customFormat="1" ht="10.32" customHeight="1">
      <c r="A120" s="41"/>
      <c r="B120" s="42"/>
      <c r="C120" s="43"/>
      <c r="D120" s="43"/>
      <c r="E120" s="43"/>
      <c r="F120" s="43"/>
      <c r="G120" s="43"/>
      <c r="H120" s="43"/>
      <c r="I120" s="43"/>
      <c r="J120" s="43"/>
      <c r="K120" s="43"/>
      <c r="L120" s="148"/>
      <c r="S120" s="41"/>
      <c r="T120" s="41"/>
      <c r="U120" s="41"/>
      <c r="V120" s="41"/>
      <c r="W120" s="41"/>
      <c r="X120" s="41"/>
      <c r="Y120" s="41"/>
      <c r="Z120" s="41"/>
      <c r="AA120" s="41"/>
      <c r="AB120" s="41"/>
      <c r="AC120" s="41"/>
      <c r="AD120" s="41"/>
      <c r="AE120" s="41"/>
    </row>
    <row r="121" s="11" customFormat="1" ht="29.28" customHeight="1">
      <c r="A121" s="189"/>
      <c r="B121" s="190"/>
      <c r="C121" s="191" t="s">
        <v>156</v>
      </c>
      <c r="D121" s="192" t="s">
        <v>60</v>
      </c>
      <c r="E121" s="192" t="s">
        <v>56</v>
      </c>
      <c r="F121" s="192" t="s">
        <v>57</v>
      </c>
      <c r="G121" s="192" t="s">
        <v>157</v>
      </c>
      <c r="H121" s="192" t="s">
        <v>158</v>
      </c>
      <c r="I121" s="192" t="s">
        <v>159</v>
      </c>
      <c r="J121" s="192" t="s">
        <v>147</v>
      </c>
      <c r="K121" s="193" t="s">
        <v>160</v>
      </c>
      <c r="L121" s="194"/>
      <c r="M121" s="95" t="s">
        <v>19</v>
      </c>
      <c r="N121" s="96" t="s">
        <v>45</v>
      </c>
      <c r="O121" s="96" t="s">
        <v>161</v>
      </c>
      <c r="P121" s="96" t="s">
        <v>162</v>
      </c>
      <c r="Q121" s="96" t="s">
        <v>163</v>
      </c>
      <c r="R121" s="96" t="s">
        <v>164</v>
      </c>
      <c r="S121" s="96" t="s">
        <v>165</v>
      </c>
      <c r="T121" s="97" t="s">
        <v>166</v>
      </c>
      <c r="U121" s="189"/>
      <c r="V121" s="189"/>
      <c r="W121" s="189"/>
      <c r="X121" s="189"/>
      <c r="Y121" s="189"/>
      <c r="Z121" s="189"/>
      <c r="AA121" s="189"/>
      <c r="AB121" s="189"/>
      <c r="AC121" s="189"/>
      <c r="AD121" s="189"/>
      <c r="AE121" s="189"/>
    </row>
    <row r="122" s="2" customFormat="1" ht="22.8" customHeight="1">
      <c r="A122" s="41"/>
      <c r="B122" s="42"/>
      <c r="C122" s="102" t="s">
        <v>167</v>
      </c>
      <c r="D122" s="43"/>
      <c r="E122" s="43"/>
      <c r="F122" s="43"/>
      <c r="G122" s="43"/>
      <c r="H122" s="43"/>
      <c r="I122" s="43"/>
      <c r="J122" s="195">
        <f>BK122</f>
        <v>0</v>
      </c>
      <c r="K122" s="43"/>
      <c r="L122" s="47"/>
      <c r="M122" s="98"/>
      <c r="N122" s="196"/>
      <c r="O122" s="99"/>
      <c r="P122" s="197">
        <f>P123+P1325+P3126</f>
        <v>0</v>
      </c>
      <c r="Q122" s="99"/>
      <c r="R122" s="197">
        <f>R123+R1325+R3126</f>
        <v>3388.2060517799996</v>
      </c>
      <c r="S122" s="99"/>
      <c r="T122" s="198">
        <f>T123+T1325+T3126</f>
        <v>31.797193250000003</v>
      </c>
      <c r="U122" s="41"/>
      <c r="V122" s="41"/>
      <c r="W122" s="41"/>
      <c r="X122" s="41"/>
      <c r="Y122" s="41"/>
      <c r="Z122" s="41"/>
      <c r="AA122" s="41"/>
      <c r="AB122" s="41"/>
      <c r="AC122" s="41"/>
      <c r="AD122" s="41"/>
      <c r="AE122" s="41"/>
      <c r="AT122" s="20" t="s">
        <v>74</v>
      </c>
      <c r="AU122" s="20" t="s">
        <v>148</v>
      </c>
      <c r="BK122" s="199">
        <f>BK123+BK1325+BK3126</f>
        <v>0</v>
      </c>
    </row>
    <row r="123" s="12" customFormat="1" ht="25.92" customHeight="1">
      <c r="A123" s="12"/>
      <c r="B123" s="200"/>
      <c r="C123" s="201"/>
      <c r="D123" s="202" t="s">
        <v>74</v>
      </c>
      <c r="E123" s="203" t="s">
        <v>168</v>
      </c>
      <c r="F123" s="203" t="s">
        <v>169</v>
      </c>
      <c r="G123" s="201"/>
      <c r="H123" s="201"/>
      <c r="I123" s="204"/>
      <c r="J123" s="205">
        <f>BK123</f>
        <v>0</v>
      </c>
      <c r="K123" s="201"/>
      <c r="L123" s="206"/>
      <c r="M123" s="207"/>
      <c r="N123" s="208"/>
      <c r="O123" s="208"/>
      <c r="P123" s="209">
        <f>P124+P320+P430+P664+P810+P1171+P1304+P1321</f>
        <v>0</v>
      </c>
      <c r="Q123" s="208"/>
      <c r="R123" s="209">
        <f>R124+R320+R430+R664+R810+R1171+R1304+R1321</f>
        <v>3311.7382385399997</v>
      </c>
      <c r="S123" s="208"/>
      <c r="T123" s="210">
        <f>T124+T320+T430+T664+T810+T1171+T1304+T1321</f>
        <v>31.737290000000002</v>
      </c>
      <c r="U123" s="12"/>
      <c r="V123" s="12"/>
      <c r="W123" s="12"/>
      <c r="X123" s="12"/>
      <c r="Y123" s="12"/>
      <c r="Z123" s="12"/>
      <c r="AA123" s="12"/>
      <c r="AB123" s="12"/>
      <c r="AC123" s="12"/>
      <c r="AD123" s="12"/>
      <c r="AE123" s="12"/>
      <c r="AR123" s="211" t="s">
        <v>82</v>
      </c>
      <c r="AT123" s="212" t="s">
        <v>74</v>
      </c>
      <c r="AU123" s="212" t="s">
        <v>75</v>
      </c>
      <c r="AY123" s="211" t="s">
        <v>170</v>
      </c>
      <c r="BK123" s="213">
        <f>BK124+BK320+BK430+BK664+BK810+BK1171+BK1304+BK1321</f>
        <v>0</v>
      </c>
    </row>
    <row r="124" s="12" customFormat="1" ht="22.8" customHeight="1">
      <c r="A124" s="12"/>
      <c r="B124" s="200"/>
      <c r="C124" s="201"/>
      <c r="D124" s="202" t="s">
        <v>74</v>
      </c>
      <c r="E124" s="214" t="s">
        <v>82</v>
      </c>
      <c r="F124" s="214" t="s">
        <v>171</v>
      </c>
      <c r="G124" s="201"/>
      <c r="H124" s="201"/>
      <c r="I124" s="204"/>
      <c r="J124" s="215">
        <f>BK124</f>
        <v>0</v>
      </c>
      <c r="K124" s="201"/>
      <c r="L124" s="206"/>
      <c r="M124" s="207"/>
      <c r="N124" s="208"/>
      <c r="O124" s="208"/>
      <c r="P124" s="209">
        <f>SUM(P125:P319)</f>
        <v>0</v>
      </c>
      <c r="Q124" s="208"/>
      <c r="R124" s="209">
        <f>SUM(R125:R319)</f>
        <v>281.00164247999999</v>
      </c>
      <c r="S124" s="208"/>
      <c r="T124" s="210">
        <f>SUM(T125:T319)</f>
        <v>0</v>
      </c>
      <c r="U124" s="12"/>
      <c r="V124" s="12"/>
      <c r="W124" s="12"/>
      <c r="X124" s="12"/>
      <c r="Y124" s="12"/>
      <c r="Z124" s="12"/>
      <c r="AA124" s="12"/>
      <c r="AB124" s="12"/>
      <c r="AC124" s="12"/>
      <c r="AD124" s="12"/>
      <c r="AE124" s="12"/>
      <c r="AR124" s="211" t="s">
        <v>82</v>
      </c>
      <c r="AT124" s="212" t="s">
        <v>74</v>
      </c>
      <c r="AU124" s="212" t="s">
        <v>82</v>
      </c>
      <c r="AY124" s="211" t="s">
        <v>170</v>
      </c>
      <c r="BK124" s="213">
        <f>SUM(BK125:BK319)</f>
        <v>0</v>
      </c>
    </row>
    <row r="125" s="2" customFormat="1" ht="21.75" customHeight="1">
      <c r="A125" s="41"/>
      <c r="B125" s="42"/>
      <c r="C125" s="216" t="s">
        <v>82</v>
      </c>
      <c r="D125" s="216" t="s">
        <v>172</v>
      </c>
      <c r="E125" s="217" t="s">
        <v>412</v>
      </c>
      <c r="F125" s="218" t="s">
        <v>413</v>
      </c>
      <c r="G125" s="219" t="s">
        <v>219</v>
      </c>
      <c r="H125" s="220">
        <v>1733.1679999999999</v>
      </c>
      <c r="I125" s="221"/>
      <c r="J125" s="222">
        <f>ROUND(I125*H125,2)</f>
        <v>0</v>
      </c>
      <c r="K125" s="218" t="s">
        <v>176</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414</v>
      </c>
    </row>
    <row r="126" s="2" customFormat="1">
      <c r="A126" s="41"/>
      <c r="B126" s="42"/>
      <c r="C126" s="43"/>
      <c r="D126" s="229" t="s">
        <v>179</v>
      </c>
      <c r="E126" s="43"/>
      <c r="F126" s="230" t="s">
        <v>415</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179</v>
      </c>
      <c r="AU126" s="20" t="s">
        <v>84</v>
      </c>
    </row>
    <row r="127" s="2" customFormat="1">
      <c r="A127" s="41"/>
      <c r="B127" s="42"/>
      <c r="C127" s="43"/>
      <c r="D127" s="234" t="s">
        <v>181</v>
      </c>
      <c r="E127" s="43"/>
      <c r="F127" s="235" t="s">
        <v>416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181</v>
      </c>
      <c r="AU127" s="20" t="s">
        <v>84</v>
      </c>
    </row>
    <row r="128" s="13" customFormat="1">
      <c r="A128" s="13"/>
      <c r="B128" s="236"/>
      <c r="C128" s="237"/>
      <c r="D128" s="229" t="s">
        <v>183</v>
      </c>
      <c r="E128" s="238" t="s">
        <v>19</v>
      </c>
      <c r="F128" s="239" t="s">
        <v>417</v>
      </c>
      <c r="G128" s="237"/>
      <c r="H128" s="238" t="s">
        <v>19</v>
      </c>
      <c r="I128" s="240"/>
      <c r="J128" s="237"/>
      <c r="K128" s="237"/>
      <c r="L128" s="241"/>
      <c r="M128" s="242"/>
      <c r="N128" s="243"/>
      <c r="O128" s="243"/>
      <c r="P128" s="243"/>
      <c r="Q128" s="243"/>
      <c r="R128" s="243"/>
      <c r="S128" s="243"/>
      <c r="T128" s="244"/>
      <c r="U128" s="13"/>
      <c r="V128" s="13"/>
      <c r="W128" s="13"/>
      <c r="X128" s="13"/>
      <c r="Y128" s="13"/>
      <c r="Z128" s="13"/>
      <c r="AA128" s="13"/>
      <c r="AB128" s="13"/>
      <c r="AC128" s="13"/>
      <c r="AD128" s="13"/>
      <c r="AE128" s="13"/>
      <c r="AT128" s="245" t="s">
        <v>183</v>
      </c>
      <c r="AU128" s="245" t="s">
        <v>84</v>
      </c>
      <c r="AV128" s="13" t="s">
        <v>82</v>
      </c>
      <c r="AW128" s="13" t="s">
        <v>37</v>
      </c>
      <c r="AX128" s="13" t="s">
        <v>75</v>
      </c>
      <c r="AY128" s="245" t="s">
        <v>170</v>
      </c>
    </row>
    <row r="129" s="14" customFormat="1">
      <c r="A129" s="14"/>
      <c r="B129" s="246"/>
      <c r="C129" s="247"/>
      <c r="D129" s="229" t="s">
        <v>183</v>
      </c>
      <c r="E129" s="248" t="s">
        <v>19</v>
      </c>
      <c r="F129" s="249" t="s">
        <v>418</v>
      </c>
      <c r="G129" s="247"/>
      <c r="H129" s="250">
        <v>1412.1389999999999</v>
      </c>
      <c r="I129" s="251"/>
      <c r="J129" s="247"/>
      <c r="K129" s="247"/>
      <c r="L129" s="252"/>
      <c r="M129" s="253"/>
      <c r="N129" s="254"/>
      <c r="O129" s="254"/>
      <c r="P129" s="254"/>
      <c r="Q129" s="254"/>
      <c r="R129" s="254"/>
      <c r="S129" s="254"/>
      <c r="T129" s="255"/>
      <c r="U129" s="14"/>
      <c r="V129" s="14"/>
      <c r="W129" s="14"/>
      <c r="X129" s="14"/>
      <c r="Y129" s="14"/>
      <c r="Z129" s="14"/>
      <c r="AA129" s="14"/>
      <c r="AB129" s="14"/>
      <c r="AC129" s="14"/>
      <c r="AD129" s="14"/>
      <c r="AE129" s="14"/>
      <c r="AT129" s="256" t="s">
        <v>183</v>
      </c>
      <c r="AU129" s="256" t="s">
        <v>84</v>
      </c>
      <c r="AV129" s="14" t="s">
        <v>84</v>
      </c>
      <c r="AW129" s="14" t="s">
        <v>37</v>
      </c>
      <c r="AX129" s="14" t="s">
        <v>75</v>
      </c>
      <c r="AY129" s="256" t="s">
        <v>170</v>
      </c>
    </row>
    <row r="130" s="14" customFormat="1">
      <c r="A130" s="14"/>
      <c r="B130" s="246"/>
      <c r="C130" s="247"/>
      <c r="D130" s="229" t="s">
        <v>183</v>
      </c>
      <c r="E130" s="248" t="s">
        <v>19</v>
      </c>
      <c r="F130" s="249" t="s">
        <v>419</v>
      </c>
      <c r="G130" s="247"/>
      <c r="H130" s="250">
        <v>26.219999999999999</v>
      </c>
      <c r="I130" s="251"/>
      <c r="J130" s="247"/>
      <c r="K130" s="247"/>
      <c r="L130" s="252"/>
      <c r="M130" s="253"/>
      <c r="N130" s="254"/>
      <c r="O130" s="254"/>
      <c r="P130" s="254"/>
      <c r="Q130" s="254"/>
      <c r="R130" s="254"/>
      <c r="S130" s="254"/>
      <c r="T130" s="255"/>
      <c r="U130" s="14"/>
      <c r="V130" s="14"/>
      <c r="W130" s="14"/>
      <c r="X130" s="14"/>
      <c r="Y130" s="14"/>
      <c r="Z130" s="14"/>
      <c r="AA130" s="14"/>
      <c r="AB130" s="14"/>
      <c r="AC130" s="14"/>
      <c r="AD130" s="14"/>
      <c r="AE130" s="14"/>
      <c r="AT130" s="256" t="s">
        <v>183</v>
      </c>
      <c r="AU130" s="256" t="s">
        <v>84</v>
      </c>
      <c r="AV130" s="14" t="s">
        <v>84</v>
      </c>
      <c r="AW130" s="14" t="s">
        <v>37</v>
      </c>
      <c r="AX130" s="14" t="s">
        <v>75</v>
      </c>
      <c r="AY130" s="256" t="s">
        <v>170</v>
      </c>
    </row>
    <row r="131" s="14" customFormat="1">
      <c r="A131" s="14"/>
      <c r="B131" s="246"/>
      <c r="C131" s="247"/>
      <c r="D131" s="229" t="s">
        <v>183</v>
      </c>
      <c r="E131" s="248" t="s">
        <v>19</v>
      </c>
      <c r="F131" s="249" t="s">
        <v>420</v>
      </c>
      <c r="G131" s="247"/>
      <c r="H131" s="250">
        <v>5.3410000000000002</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183</v>
      </c>
      <c r="AU131" s="256" t="s">
        <v>84</v>
      </c>
      <c r="AV131" s="14" t="s">
        <v>84</v>
      </c>
      <c r="AW131" s="14" t="s">
        <v>37</v>
      </c>
      <c r="AX131" s="14" t="s">
        <v>75</v>
      </c>
      <c r="AY131" s="256" t="s">
        <v>170</v>
      </c>
    </row>
    <row r="132" s="13" customFormat="1">
      <c r="A132" s="13"/>
      <c r="B132" s="236"/>
      <c r="C132" s="237"/>
      <c r="D132" s="229" t="s">
        <v>183</v>
      </c>
      <c r="E132" s="238" t="s">
        <v>19</v>
      </c>
      <c r="F132" s="239" t="s">
        <v>421</v>
      </c>
      <c r="G132" s="237"/>
      <c r="H132" s="238" t="s">
        <v>19</v>
      </c>
      <c r="I132" s="240"/>
      <c r="J132" s="237"/>
      <c r="K132" s="237"/>
      <c r="L132" s="241"/>
      <c r="M132" s="242"/>
      <c r="N132" s="243"/>
      <c r="O132" s="243"/>
      <c r="P132" s="243"/>
      <c r="Q132" s="243"/>
      <c r="R132" s="243"/>
      <c r="S132" s="243"/>
      <c r="T132" s="244"/>
      <c r="U132" s="13"/>
      <c r="V132" s="13"/>
      <c r="W132" s="13"/>
      <c r="X132" s="13"/>
      <c r="Y132" s="13"/>
      <c r="Z132" s="13"/>
      <c r="AA132" s="13"/>
      <c r="AB132" s="13"/>
      <c r="AC132" s="13"/>
      <c r="AD132" s="13"/>
      <c r="AE132" s="13"/>
      <c r="AT132" s="245" t="s">
        <v>183</v>
      </c>
      <c r="AU132" s="245" t="s">
        <v>84</v>
      </c>
      <c r="AV132" s="13" t="s">
        <v>82</v>
      </c>
      <c r="AW132" s="13" t="s">
        <v>37</v>
      </c>
      <c r="AX132" s="13" t="s">
        <v>75</v>
      </c>
      <c r="AY132" s="245" t="s">
        <v>170</v>
      </c>
    </row>
    <row r="133" s="14" customFormat="1">
      <c r="A133" s="14"/>
      <c r="B133" s="246"/>
      <c r="C133" s="247"/>
      <c r="D133" s="229" t="s">
        <v>183</v>
      </c>
      <c r="E133" s="248" t="s">
        <v>19</v>
      </c>
      <c r="F133" s="249" t="s">
        <v>422</v>
      </c>
      <c r="G133" s="247"/>
      <c r="H133" s="250">
        <v>26.600000000000001</v>
      </c>
      <c r="I133" s="251"/>
      <c r="J133" s="247"/>
      <c r="K133" s="247"/>
      <c r="L133" s="252"/>
      <c r="M133" s="253"/>
      <c r="N133" s="254"/>
      <c r="O133" s="254"/>
      <c r="P133" s="254"/>
      <c r="Q133" s="254"/>
      <c r="R133" s="254"/>
      <c r="S133" s="254"/>
      <c r="T133" s="255"/>
      <c r="U133" s="14"/>
      <c r="V133" s="14"/>
      <c r="W133" s="14"/>
      <c r="X133" s="14"/>
      <c r="Y133" s="14"/>
      <c r="Z133" s="14"/>
      <c r="AA133" s="14"/>
      <c r="AB133" s="14"/>
      <c r="AC133" s="14"/>
      <c r="AD133" s="14"/>
      <c r="AE133" s="14"/>
      <c r="AT133" s="256" t="s">
        <v>183</v>
      </c>
      <c r="AU133" s="256" t="s">
        <v>84</v>
      </c>
      <c r="AV133" s="14" t="s">
        <v>84</v>
      </c>
      <c r="AW133" s="14" t="s">
        <v>37</v>
      </c>
      <c r="AX133" s="14" t="s">
        <v>75</v>
      </c>
      <c r="AY133" s="256" t="s">
        <v>170</v>
      </c>
    </row>
    <row r="134" s="16" customFormat="1">
      <c r="A134" s="16"/>
      <c r="B134" s="274"/>
      <c r="C134" s="275"/>
      <c r="D134" s="229" t="s">
        <v>183</v>
      </c>
      <c r="E134" s="276" t="s">
        <v>19</v>
      </c>
      <c r="F134" s="277" t="s">
        <v>423</v>
      </c>
      <c r="G134" s="275"/>
      <c r="H134" s="278">
        <v>1470.3</v>
      </c>
      <c r="I134" s="279"/>
      <c r="J134" s="275"/>
      <c r="K134" s="275"/>
      <c r="L134" s="280"/>
      <c r="M134" s="281"/>
      <c r="N134" s="282"/>
      <c r="O134" s="282"/>
      <c r="P134" s="282"/>
      <c r="Q134" s="282"/>
      <c r="R134" s="282"/>
      <c r="S134" s="282"/>
      <c r="T134" s="283"/>
      <c r="U134" s="16"/>
      <c r="V134" s="16"/>
      <c r="W134" s="16"/>
      <c r="X134" s="16"/>
      <c r="Y134" s="16"/>
      <c r="Z134" s="16"/>
      <c r="AA134" s="16"/>
      <c r="AB134" s="16"/>
      <c r="AC134" s="16"/>
      <c r="AD134" s="16"/>
      <c r="AE134" s="16"/>
      <c r="AT134" s="284" t="s">
        <v>183</v>
      </c>
      <c r="AU134" s="284" t="s">
        <v>84</v>
      </c>
      <c r="AV134" s="16" t="s">
        <v>95</v>
      </c>
      <c r="AW134" s="16" t="s">
        <v>37</v>
      </c>
      <c r="AX134" s="16" t="s">
        <v>75</v>
      </c>
      <c r="AY134" s="284" t="s">
        <v>170</v>
      </c>
    </row>
    <row r="135" s="13" customFormat="1">
      <c r="A135" s="13"/>
      <c r="B135" s="236"/>
      <c r="C135" s="237"/>
      <c r="D135" s="229" t="s">
        <v>183</v>
      </c>
      <c r="E135" s="238" t="s">
        <v>19</v>
      </c>
      <c r="F135" s="239" t="s">
        <v>424</v>
      </c>
      <c r="G135" s="237"/>
      <c r="H135" s="238" t="s">
        <v>19</v>
      </c>
      <c r="I135" s="240"/>
      <c r="J135" s="237"/>
      <c r="K135" s="237"/>
      <c r="L135" s="241"/>
      <c r="M135" s="242"/>
      <c r="N135" s="243"/>
      <c r="O135" s="243"/>
      <c r="P135" s="243"/>
      <c r="Q135" s="243"/>
      <c r="R135" s="243"/>
      <c r="S135" s="243"/>
      <c r="T135" s="244"/>
      <c r="U135" s="13"/>
      <c r="V135" s="13"/>
      <c r="W135" s="13"/>
      <c r="X135" s="13"/>
      <c r="Y135" s="13"/>
      <c r="Z135" s="13"/>
      <c r="AA135" s="13"/>
      <c r="AB135" s="13"/>
      <c r="AC135" s="13"/>
      <c r="AD135" s="13"/>
      <c r="AE135" s="13"/>
      <c r="AT135" s="245" t="s">
        <v>183</v>
      </c>
      <c r="AU135" s="245" t="s">
        <v>84</v>
      </c>
      <c r="AV135" s="13" t="s">
        <v>82</v>
      </c>
      <c r="AW135" s="13" t="s">
        <v>37</v>
      </c>
      <c r="AX135" s="13" t="s">
        <v>75</v>
      </c>
      <c r="AY135" s="245" t="s">
        <v>170</v>
      </c>
    </row>
    <row r="136" s="14" customFormat="1">
      <c r="A136" s="14"/>
      <c r="B136" s="246"/>
      <c r="C136" s="247"/>
      <c r="D136" s="229" t="s">
        <v>183</v>
      </c>
      <c r="E136" s="248" t="s">
        <v>19</v>
      </c>
      <c r="F136" s="249" t="s">
        <v>425</v>
      </c>
      <c r="G136" s="247"/>
      <c r="H136" s="250">
        <v>52.380000000000003</v>
      </c>
      <c r="I136" s="251"/>
      <c r="J136" s="247"/>
      <c r="K136" s="247"/>
      <c r="L136" s="252"/>
      <c r="M136" s="253"/>
      <c r="N136" s="254"/>
      <c r="O136" s="254"/>
      <c r="P136" s="254"/>
      <c r="Q136" s="254"/>
      <c r="R136" s="254"/>
      <c r="S136" s="254"/>
      <c r="T136" s="255"/>
      <c r="U136" s="14"/>
      <c r="V136" s="14"/>
      <c r="W136" s="14"/>
      <c r="X136" s="14"/>
      <c r="Y136" s="14"/>
      <c r="Z136" s="14"/>
      <c r="AA136" s="14"/>
      <c r="AB136" s="14"/>
      <c r="AC136" s="14"/>
      <c r="AD136" s="14"/>
      <c r="AE136" s="14"/>
      <c r="AT136" s="256" t="s">
        <v>183</v>
      </c>
      <c r="AU136" s="256" t="s">
        <v>84</v>
      </c>
      <c r="AV136" s="14" t="s">
        <v>84</v>
      </c>
      <c r="AW136" s="14" t="s">
        <v>37</v>
      </c>
      <c r="AX136" s="14" t="s">
        <v>75</v>
      </c>
      <c r="AY136" s="256" t="s">
        <v>170</v>
      </c>
    </row>
    <row r="137" s="13" customFormat="1">
      <c r="A137" s="13"/>
      <c r="B137" s="236"/>
      <c r="C137" s="237"/>
      <c r="D137" s="229" t="s">
        <v>183</v>
      </c>
      <c r="E137" s="238" t="s">
        <v>19</v>
      </c>
      <c r="F137" s="239" t="s">
        <v>426</v>
      </c>
      <c r="G137" s="237"/>
      <c r="H137" s="238" t="s">
        <v>19</v>
      </c>
      <c r="I137" s="240"/>
      <c r="J137" s="237"/>
      <c r="K137" s="237"/>
      <c r="L137" s="241"/>
      <c r="M137" s="242"/>
      <c r="N137" s="243"/>
      <c r="O137" s="243"/>
      <c r="P137" s="243"/>
      <c r="Q137" s="243"/>
      <c r="R137" s="243"/>
      <c r="S137" s="243"/>
      <c r="T137" s="244"/>
      <c r="U137" s="13"/>
      <c r="V137" s="13"/>
      <c r="W137" s="13"/>
      <c r="X137" s="13"/>
      <c r="Y137" s="13"/>
      <c r="Z137" s="13"/>
      <c r="AA137" s="13"/>
      <c r="AB137" s="13"/>
      <c r="AC137" s="13"/>
      <c r="AD137" s="13"/>
      <c r="AE137" s="13"/>
      <c r="AT137" s="245" t="s">
        <v>183</v>
      </c>
      <c r="AU137" s="245" t="s">
        <v>84</v>
      </c>
      <c r="AV137" s="13" t="s">
        <v>82</v>
      </c>
      <c r="AW137" s="13" t="s">
        <v>37</v>
      </c>
      <c r="AX137" s="13" t="s">
        <v>75</v>
      </c>
      <c r="AY137" s="245" t="s">
        <v>170</v>
      </c>
    </row>
    <row r="138" s="14" customFormat="1">
      <c r="A138" s="14"/>
      <c r="B138" s="246"/>
      <c r="C138" s="247"/>
      <c r="D138" s="229" t="s">
        <v>183</v>
      </c>
      <c r="E138" s="248" t="s">
        <v>19</v>
      </c>
      <c r="F138" s="249" t="s">
        <v>427</v>
      </c>
      <c r="G138" s="247"/>
      <c r="H138" s="250">
        <v>78.488</v>
      </c>
      <c r="I138" s="251"/>
      <c r="J138" s="247"/>
      <c r="K138" s="247"/>
      <c r="L138" s="252"/>
      <c r="M138" s="253"/>
      <c r="N138" s="254"/>
      <c r="O138" s="254"/>
      <c r="P138" s="254"/>
      <c r="Q138" s="254"/>
      <c r="R138" s="254"/>
      <c r="S138" s="254"/>
      <c r="T138" s="255"/>
      <c r="U138" s="14"/>
      <c r="V138" s="14"/>
      <c r="W138" s="14"/>
      <c r="X138" s="14"/>
      <c r="Y138" s="14"/>
      <c r="Z138" s="14"/>
      <c r="AA138" s="14"/>
      <c r="AB138" s="14"/>
      <c r="AC138" s="14"/>
      <c r="AD138" s="14"/>
      <c r="AE138" s="14"/>
      <c r="AT138" s="256" t="s">
        <v>183</v>
      </c>
      <c r="AU138" s="256" t="s">
        <v>84</v>
      </c>
      <c r="AV138" s="14" t="s">
        <v>84</v>
      </c>
      <c r="AW138" s="14" t="s">
        <v>37</v>
      </c>
      <c r="AX138" s="14" t="s">
        <v>75</v>
      </c>
      <c r="AY138" s="256" t="s">
        <v>170</v>
      </c>
    </row>
    <row r="139" s="13" customFormat="1">
      <c r="A139" s="13"/>
      <c r="B139" s="236"/>
      <c r="C139" s="237"/>
      <c r="D139" s="229" t="s">
        <v>183</v>
      </c>
      <c r="E139" s="238" t="s">
        <v>19</v>
      </c>
      <c r="F139" s="239" t="s">
        <v>428</v>
      </c>
      <c r="G139" s="237"/>
      <c r="H139" s="238" t="s">
        <v>19</v>
      </c>
      <c r="I139" s="240"/>
      <c r="J139" s="237"/>
      <c r="K139" s="237"/>
      <c r="L139" s="241"/>
      <c r="M139" s="242"/>
      <c r="N139" s="243"/>
      <c r="O139" s="243"/>
      <c r="P139" s="243"/>
      <c r="Q139" s="243"/>
      <c r="R139" s="243"/>
      <c r="S139" s="243"/>
      <c r="T139" s="244"/>
      <c r="U139" s="13"/>
      <c r="V139" s="13"/>
      <c r="W139" s="13"/>
      <c r="X139" s="13"/>
      <c r="Y139" s="13"/>
      <c r="Z139" s="13"/>
      <c r="AA139" s="13"/>
      <c r="AB139" s="13"/>
      <c r="AC139" s="13"/>
      <c r="AD139" s="13"/>
      <c r="AE139" s="13"/>
      <c r="AT139" s="245" t="s">
        <v>183</v>
      </c>
      <c r="AU139" s="245" t="s">
        <v>84</v>
      </c>
      <c r="AV139" s="13" t="s">
        <v>82</v>
      </c>
      <c r="AW139" s="13" t="s">
        <v>37</v>
      </c>
      <c r="AX139" s="13" t="s">
        <v>75</v>
      </c>
      <c r="AY139" s="245" t="s">
        <v>170</v>
      </c>
    </row>
    <row r="140" s="14" customFormat="1">
      <c r="A140" s="14"/>
      <c r="B140" s="246"/>
      <c r="C140" s="247"/>
      <c r="D140" s="229" t="s">
        <v>183</v>
      </c>
      <c r="E140" s="248" t="s">
        <v>19</v>
      </c>
      <c r="F140" s="249" t="s">
        <v>429</v>
      </c>
      <c r="G140" s="247"/>
      <c r="H140" s="250">
        <v>132</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183</v>
      </c>
      <c r="AU140" s="256" t="s">
        <v>84</v>
      </c>
      <c r="AV140" s="14" t="s">
        <v>84</v>
      </c>
      <c r="AW140" s="14" t="s">
        <v>37</v>
      </c>
      <c r="AX140" s="14" t="s">
        <v>75</v>
      </c>
      <c r="AY140" s="256" t="s">
        <v>170</v>
      </c>
    </row>
    <row r="141" s="15" customFormat="1">
      <c r="A141" s="15"/>
      <c r="B141" s="257"/>
      <c r="C141" s="258"/>
      <c r="D141" s="229" t="s">
        <v>183</v>
      </c>
      <c r="E141" s="259" t="s">
        <v>19</v>
      </c>
      <c r="F141" s="260" t="s">
        <v>186</v>
      </c>
      <c r="G141" s="258"/>
      <c r="H141" s="261">
        <v>1733.1679999999999</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183</v>
      </c>
      <c r="AU141" s="267" t="s">
        <v>84</v>
      </c>
      <c r="AV141" s="15" t="s">
        <v>177</v>
      </c>
      <c r="AW141" s="15" t="s">
        <v>37</v>
      </c>
      <c r="AX141" s="15" t="s">
        <v>82</v>
      </c>
      <c r="AY141" s="267" t="s">
        <v>170</v>
      </c>
    </row>
    <row r="142" s="2" customFormat="1" ht="16.5" customHeight="1">
      <c r="A142" s="41"/>
      <c r="B142" s="42"/>
      <c r="C142" s="216" t="s">
        <v>84</v>
      </c>
      <c r="D142" s="216" t="s">
        <v>172</v>
      </c>
      <c r="E142" s="217" t="s">
        <v>430</v>
      </c>
      <c r="F142" s="218" t="s">
        <v>431</v>
      </c>
      <c r="G142" s="219" t="s">
        <v>219</v>
      </c>
      <c r="H142" s="220">
        <v>116.825</v>
      </c>
      <c r="I142" s="221"/>
      <c r="J142" s="222">
        <f>ROUND(I142*H142,2)</f>
        <v>0</v>
      </c>
      <c r="K142" s="218" t="s">
        <v>176</v>
      </c>
      <c r="L142" s="47"/>
      <c r="M142" s="223" t="s">
        <v>19</v>
      </c>
      <c r="N142" s="224"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177</v>
      </c>
      <c r="AT142" s="227" t="s">
        <v>172</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432</v>
      </c>
    </row>
    <row r="143" s="2" customFormat="1">
      <c r="A143" s="41"/>
      <c r="B143" s="42"/>
      <c r="C143" s="43"/>
      <c r="D143" s="229" t="s">
        <v>179</v>
      </c>
      <c r="E143" s="43"/>
      <c r="F143" s="230" t="s">
        <v>433</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179</v>
      </c>
      <c r="AU143" s="20" t="s">
        <v>84</v>
      </c>
    </row>
    <row r="144" s="2" customFormat="1">
      <c r="A144" s="41"/>
      <c r="B144" s="42"/>
      <c r="C144" s="43"/>
      <c r="D144" s="234" t="s">
        <v>181</v>
      </c>
      <c r="E144" s="43"/>
      <c r="F144" s="235" t="s">
        <v>434</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181</v>
      </c>
      <c r="AU144" s="20" t="s">
        <v>84</v>
      </c>
    </row>
    <row r="145" s="14" customFormat="1">
      <c r="A145" s="14"/>
      <c r="B145" s="246"/>
      <c r="C145" s="247"/>
      <c r="D145" s="229" t="s">
        <v>183</v>
      </c>
      <c r="E145" s="248" t="s">
        <v>19</v>
      </c>
      <c r="F145" s="249" t="s">
        <v>435</v>
      </c>
      <c r="G145" s="247"/>
      <c r="H145" s="250">
        <v>75</v>
      </c>
      <c r="I145" s="251"/>
      <c r="J145" s="247"/>
      <c r="K145" s="247"/>
      <c r="L145" s="252"/>
      <c r="M145" s="253"/>
      <c r="N145" s="254"/>
      <c r="O145" s="254"/>
      <c r="P145" s="254"/>
      <c r="Q145" s="254"/>
      <c r="R145" s="254"/>
      <c r="S145" s="254"/>
      <c r="T145" s="255"/>
      <c r="U145" s="14"/>
      <c r="V145" s="14"/>
      <c r="W145" s="14"/>
      <c r="X145" s="14"/>
      <c r="Y145" s="14"/>
      <c r="Z145" s="14"/>
      <c r="AA145" s="14"/>
      <c r="AB145" s="14"/>
      <c r="AC145" s="14"/>
      <c r="AD145" s="14"/>
      <c r="AE145" s="14"/>
      <c r="AT145" s="256" t="s">
        <v>183</v>
      </c>
      <c r="AU145" s="256" t="s">
        <v>84</v>
      </c>
      <c r="AV145" s="14" t="s">
        <v>84</v>
      </c>
      <c r="AW145" s="14" t="s">
        <v>37</v>
      </c>
      <c r="AX145" s="14" t="s">
        <v>75</v>
      </c>
      <c r="AY145" s="256" t="s">
        <v>170</v>
      </c>
    </row>
    <row r="146" s="14" customFormat="1">
      <c r="A146" s="14"/>
      <c r="B146" s="246"/>
      <c r="C146" s="247"/>
      <c r="D146" s="229" t="s">
        <v>183</v>
      </c>
      <c r="E146" s="248" t="s">
        <v>19</v>
      </c>
      <c r="F146" s="249" t="s">
        <v>436</v>
      </c>
      <c r="G146" s="247"/>
      <c r="H146" s="250">
        <v>1.3999999999999999</v>
      </c>
      <c r="I146" s="251"/>
      <c r="J146" s="247"/>
      <c r="K146" s="247"/>
      <c r="L146" s="252"/>
      <c r="M146" s="253"/>
      <c r="N146" s="254"/>
      <c r="O146" s="254"/>
      <c r="P146" s="254"/>
      <c r="Q146" s="254"/>
      <c r="R146" s="254"/>
      <c r="S146" s="254"/>
      <c r="T146" s="255"/>
      <c r="U146" s="14"/>
      <c r="V146" s="14"/>
      <c r="W146" s="14"/>
      <c r="X146" s="14"/>
      <c r="Y146" s="14"/>
      <c r="Z146" s="14"/>
      <c r="AA146" s="14"/>
      <c r="AB146" s="14"/>
      <c r="AC146" s="14"/>
      <c r="AD146" s="14"/>
      <c r="AE146" s="14"/>
      <c r="AT146" s="256" t="s">
        <v>183</v>
      </c>
      <c r="AU146" s="256" t="s">
        <v>84</v>
      </c>
      <c r="AV146" s="14" t="s">
        <v>84</v>
      </c>
      <c r="AW146" s="14" t="s">
        <v>37</v>
      </c>
      <c r="AX146" s="14" t="s">
        <v>75</v>
      </c>
      <c r="AY146" s="256" t="s">
        <v>170</v>
      </c>
    </row>
    <row r="147" s="14" customFormat="1">
      <c r="A147" s="14"/>
      <c r="B147" s="246"/>
      <c r="C147" s="247"/>
      <c r="D147" s="229" t="s">
        <v>183</v>
      </c>
      <c r="E147" s="248" t="s">
        <v>19</v>
      </c>
      <c r="F147" s="249" t="s">
        <v>437</v>
      </c>
      <c r="G147" s="247"/>
      <c r="H147" s="250">
        <v>40.424999999999997</v>
      </c>
      <c r="I147" s="251"/>
      <c r="J147" s="247"/>
      <c r="K147" s="247"/>
      <c r="L147" s="252"/>
      <c r="M147" s="253"/>
      <c r="N147" s="254"/>
      <c r="O147" s="254"/>
      <c r="P147" s="254"/>
      <c r="Q147" s="254"/>
      <c r="R147" s="254"/>
      <c r="S147" s="254"/>
      <c r="T147" s="255"/>
      <c r="U147" s="14"/>
      <c r="V147" s="14"/>
      <c r="W147" s="14"/>
      <c r="X147" s="14"/>
      <c r="Y147" s="14"/>
      <c r="Z147" s="14"/>
      <c r="AA147" s="14"/>
      <c r="AB147" s="14"/>
      <c r="AC147" s="14"/>
      <c r="AD147" s="14"/>
      <c r="AE147" s="14"/>
      <c r="AT147" s="256" t="s">
        <v>183</v>
      </c>
      <c r="AU147" s="256" t="s">
        <v>84</v>
      </c>
      <c r="AV147" s="14" t="s">
        <v>84</v>
      </c>
      <c r="AW147" s="14" t="s">
        <v>37</v>
      </c>
      <c r="AX147" s="14" t="s">
        <v>75</v>
      </c>
      <c r="AY147" s="256" t="s">
        <v>170</v>
      </c>
    </row>
    <row r="148" s="15" customFormat="1">
      <c r="A148" s="15"/>
      <c r="B148" s="257"/>
      <c r="C148" s="258"/>
      <c r="D148" s="229" t="s">
        <v>183</v>
      </c>
      <c r="E148" s="259" t="s">
        <v>19</v>
      </c>
      <c r="F148" s="260" t="s">
        <v>186</v>
      </c>
      <c r="G148" s="258"/>
      <c r="H148" s="261">
        <v>116.825</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183</v>
      </c>
      <c r="AU148" s="267" t="s">
        <v>84</v>
      </c>
      <c r="AV148" s="15" t="s">
        <v>177</v>
      </c>
      <c r="AW148" s="15" t="s">
        <v>37</v>
      </c>
      <c r="AX148" s="15" t="s">
        <v>82</v>
      </c>
      <c r="AY148" s="267" t="s">
        <v>170</v>
      </c>
    </row>
    <row r="149" s="2" customFormat="1" ht="21.75" customHeight="1">
      <c r="A149" s="41"/>
      <c r="B149" s="42"/>
      <c r="C149" s="216" t="s">
        <v>95</v>
      </c>
      <c r="D149" s="216" t="s">
        <v>172</v>
      </c>
      <c r="E149" s="217" t="s">
        <v>438</v>
      </c>
      <c r="F149" s="218" t="s">
        <v>439</v>
      </c>
      <c r="G149" s="219" t="s">
        <v>219</v>
      </c>
      <c r="H149" s="220">
        <v>113.52800000000001</v>
      </c>
      <c r="I149" s="221"/>
      <c r="J149" s="222">
        <f>ROUND(I149*H149,2)</f>
        <v>0</v>
      </c>
      <c r="K149" s="218" t="s">
        <v>176</v>
      </c>
      <c r="L149" s="47"/>
      <c r="M149" s="223" t="s">
        <v>19</v>
      </c>
      <c r="N149" s="224" t="s">
        <v>46</v>
      </c>
      <c r="O149" s="87"/>
      <c r="P149" s="225">
        <f>O149*H149</f>
        <v>0</v>
      </c>
      <c r="Q149" s="225">
        <v>0</v>
      </c>
      <c r="R149" s="225">
        <f>Q149*H149</f>
        <v>0</v>
      </c>
      <c r="S149" s="225">
        <v>0</v>
      </c>
      <c r="T149" s="226">
        <f>S149*H149</f>
        <v>0</v>
      </c>
      <c r="U149" s="41"/>
      <c r="V149" s="41"/>
      <c r="W149" s="41"/>
      <c r="X149" s="41"/>
      <c r="Y149" s="41"/>
      <c r="Z149" s="41"/>
      <c r="AA149" s="41"/>
      <c r="AB149" s="41"/>
      <c r="AC149" s="41"/>
      <c r="AD149" s="41"/>
      <c r="AE149" s="41"/>
      <c r="AR149" s="227" t="s">
        <v>177</v>
      </c>
      <c r="AT149" s="227" t="s">
        <v>172</v>
      </c>
      <c r="AU149" s="227" t="s">
        <v>84</v>
      </c>
      <c r="AY149" s="20" t="s">
        <v>170</v>
      </c>
      <c r="BE149" s="228">
        <f>IF(N149="základní",J149,0)</f>
        <v>0</v>
      </c>
      <c r="BF149" s="228">
        <f>IF(N149="snížená",J149,0)</f>
        <v>0</v>
      </c>
      <c r="BG149" s="228">
        <f>IF(N149="zákl. přenesená",J149,0)</f>
        <v>0</v>
      </c>
      <c r="BH149" s="228">
        <f>IF(N149="sníž. přenesená",J149,0)</f>
        <v>0</v>
      </c>
      <c r="BI149" s="228">
        <f>IF(N149="nulová",J149,0)</f>
        <v>0</v>
      </c>
      <c r="BJ149" s="20" t="s">
        <v>82</v>
      </c>
      <c r="BK149" s="228">
        <f>ROUND(I149*H149,2)</f>
        <v>0</v>
      </c>
      <c r="BL149" s="20" t="s">
        <v>177</v>
      </c>
      <c r="BM149" s="227" t="s">
        <v>440</v>
      </c>
    </row>
    <row r="150" s="2" customFormat="1">
      <c r="A150" s="41"/>
      <c r="B150" s="42"/>
      <c r="C150" s="43"/>
      <c r="D150" s="229" t="s">
        <v>179</v>
      </c>
      <c r="E150" s="43"/>
      <c r="F150" s="230" t="s">
        <v>441</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179</v>
      </c>
      <c r="AU150" s="20" t="s">
        <v>84</v>
      </c>
    </row>
    <row r="151" s="2" customFormat="1">
      <c r="A151" s="41"/>
      <c r="B151" s="42"/>
      <c r="C151" s="43"/>
      <c r="D151" s="234" t="s">
        <v>181</v>
      </c>
      <c r="E151" s="43"/>
      <c r="F151" s="235" t="s">
        <v>442</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181</v>
      </c>
      <c r="AU151" s="20" t="s">
        <v>84</v>
      </c>
    </row>
    <row r="152" s="13" customFormat="1">
      <c r="A152" s="13"/>
      <c r="B152" s="236"/>
      <c r="C152" s="237"/>
      <c r="D152" s="229" t="s">
        <v>183</v>
      </c>
      <c r="E152" s="238" t="s">
        <v>19</v>
      </c>
      <c r="F152" s="239" t="s">
        <v>443</v>
      </c>
      <c r="G152" s="237"/>
      <c r="H152" s="238" t="s">
        <v>19</v>
      </c>
      <c r="I152" s="240"/>
      <c r="J152" s="237"/>
      <c r="K152" s="237"/>
      <c r="L152" s="241"/>
      <c r="M152" s="242"/>
      <c r="N152" s="243"/>
      <c r="O152" s="243"/>
      <c r="P152" s="243"/>
      <c r="Q152" s="243"/>
      <c r="R152" s="243"/>
      <c r="S152" s="243"/>
      <c r="T152" s="244"/>
      <c r="U152" s="13"/>
      <c r="V152" s="13"/>
      <c r="W152" s="13"/>
      <c r="X152" s="13"/>
      <c r="Y152" s="13"/>
      <c r="Z152" s="13"/>
      <c r="AA152" s="13"/>
      <c r="AB152" s="13"/>
      <c r="AC152" s="13"/>
      <c r="AD152" s="13"/>
      <c r="AE152" s="13"/>
      <c r="AT152" s="245" t="s">
        <v>183</v>
      </c>
      <c r="AU152" s="245" t="s">
        <v>84</v>
      </c>
      <c r="AV152" s="13" t="s">
        <v>82</v>
      </c>
      <c r="AW152" s="13" t="s">
        <v>37</v>
      </c>
      <c r="AX152" s="13" t="s">
        <v>75</v>
      </c>
      <c r="AY152" s="245" t="s">
        <v>170</v>
      </c>
    </row>
    <row r="153" s="14" customFormat="1">
      <c r="A153" s="14"/>
      <c r="B153" s="246"/>
      <c r="C153" s="247"/>
      <c r="D153" s="229" t="s">
        <v>183</v>
      </c>
      <c r="E153" s="248" t="s">
        <v>19</v>
      </c>
      <c r="F153" s="249" t="s">
        <v>444</v>
      </c>
      <c r="G153" s="247"/>
      <c r="H153" s="250">
        <v>12.851000000000001</v>
      </c>
      <c r="I153" s="251"/>
      <c r="J153" s="247"/>
      <c r="K153" s="247"/>
      <c r="L153" s="252"/>
      <c r="M153" s="253"/>
      <c r="N153" s="254"/>
      <c r="O153" s="254"/>
      <c r="P153" s="254"/>
      <c r="Q153" s="254"/>
      <c r="R153" s="254"/>
      <c r="S153" s="254"/>
      <c r="T153" s="255"/>
      <c r="U153" s="14"/>
      <c r="V153" s="14"/>
      <c r="W153" s="14"/>
      <c r="X153" s="14"/>
      <c r="Y153" s="14"/>
      <c r="Z153" s="14"/>
      <c r="AA153" s="14"/>
      <c r="AB153" s="14"/>
      <c r="AC153" s="14"/>
      <c r="AD153" s="14"/>
      <c r="AE153" s="14"/>
      <c r="AT153" s="256" t="s">
        <v>183</v>
      </c>
      <c r="AU153" s="256" t="s">
        <v>84</v>
      </c>
      <c r="AV153" s="14" t="s">
        <v>84</v>
      </c>
      <c r="AW153" s="14" t="s">
        <v>37</v>
      </c>
      <c r="AX153" s="14" t="s">
        <v>75</v>
      </c>
      <c r="AY153" s="256" t="s">
        <v>170</v>
      </c>
    </row>
    <row r="154" s="14" customFormat="1">
      <c r="A154" s="14"/>
      <c r="B154" s="246"/>
      <c r="C154" s="247"/>
      <c r="D154" s="229" t="s">
        <v>183</v>
      </c>
      <c r="E154" s="248" t="s">
        <v>19</v>
      </c>
      <c r="F154" s="249" t="s">
        <v>445</v>
      </c>
      <c r="G154" s="247"/>
      <c r="H154" s="250">
        <v>1.3120000000000001</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183</v>
      </c>
      <c r="AU154" s="256" t="s">
        <v>84</v>
      </c>
      <c r="AV154" s="14" t="s">
        <v>84</v>
      </c>
      <c r="AW154" s="14" t="s">
        <v>37</v>
      </c>
      <c r="AX154" s="14" t="s">
        <v>75</v>
      </c>
      <c r="AY154" s="256" t="s">
        <v>170</v>
      </c>
    </row>
    <row r="155" s="14" customFormat="1">
      <c r="A155" s="14"/>
      <c r="B155" s="246"/>
      <c r="C155" s="247"/>
      <c r="D155" s="229" t="s">
        <v>183</v>
      </c>
      <c r="E155" s="248" t="s">
        <v>19</v>
      </c>
      <c r="F155" s="249" t="s">
        <v>446</v>
      </c>
      <c r="G155" s="247"/>
      <c r="H155" s="250">
        <v>0.066000000000000003</v>
      </c>
      <c r="I155" s="251"/>
      <c r="J155" s="247"/>
      <c r="K155" s="247"/>
      <c r="L155" s="252"/>
      <c r="M155" s="253"/>
      <c r="N155" s="254"/>
      <c r="O155" s="254"/>
      <c r="P155" s="254"/>
      <c r="Q155" s="254"/>
      <c r="R155" s="254"/>
      <c r="S155" s="254"/>
      <c r="T155" s="255"/>
      <c r="U155" s="14"/>
      <c r="V155" s="14"/>
      <c r="W155" s="14"/>
      <c r="X155" s="14"/>
      <c r="Y155" s="14"/>
      <c r="Z155" s="14"/>
      <c r="AA155" s="14"/>
      <c r="AB155" s="14"/>
      <c r="AC155" s="14"/>
      <c r="AD155" s="14"/>
      <c r="AE155" s="14"/>
      <c r="AT155" s="256" t="s">
        <v>183</v>
      </c>
      <c r="AU155" s="256" t="s">
        <v>84</v>
      </c>
      <c r="AV155" s="14" t="s">
        <v>84</v>
      </c>
      <c r="AW155" s="14" t="s">
        <v>37</v>
      </c>
      <c r="AX155" s="14" t="s">
        <v>75</v>
      </c>
      <c r="AY155" s="256" t="s">
        <v>170</v>
      </c>
    </row>
    <row r="156" s="13" customFormat="1">
      <c r="A156" s="13"/>
      <c r="B156" s="236"/>
      <c r="C156" s="237"/>
      <c r="D156" s="229" t="s">
        <v>183</v>
      </c>
      <c r="E156" s="238" t="s">
        <v>19</v>
      </c>
      <c r="F156" s="239" t="s">
        <v>447</v>
      </c>
      <c r="G156" s="237"/>
      <c r="H156" s="238" t="s">
        <v>19</v>
      </c>
      <c r="I156" s="240"/>
      <c r="J156" s="237"/>
      <c r="K156" s="237"/>
      <c r="L156" s="241"/>
      <c r="M156" s="242"/>
      <c r="N156" s="243"/>
      <c r="O156" s="243"/>
      <c r="P156" s="243"/>
      <c r="Q156" s="243"/>
      <c r="R156" s="243"/>
      <c r="S156" s="243"/>
      <c r="T156" s="244"/>
      <c r="U156" s="13"/>
      <c r="V156" s="13"/>
      <c r="W156" s="13"/>
      <c r="X156" s="13"/>
      <c r="Y156" s="13"/>
      <c r="Z156" s="13"/>
      <c r="AA156" s="13"/>
      <c r="AB156" s="13"/>
      <c r="AC156" s="13"/>
      <c r="AD156" s="13"/>
      <c r="AE156" s="13"/>
      <c r="AT156" s="245" t="s">
        <v>183</v>
      </c>
      <c r="AU156" s="245" t="s">
        <v>84</v>
      </c>
      <c r="AV156" s="13" t="s">
        <v>82</v>
      </c>
      <c r="AW156" s="13" t="s">
        <v>37</v>
      </c>
      <c r="AX156" s="13" t="s">
        <v>75</v>
      </c>
      <c r="AY156" s="245" t="s">
        <v>170</v>
      </c>
    </row>
    <row r="157" s="14" customFormat="1">
      <c r="A157" s="14"/>
      <c r="B157" s="246"/>
      <c r="C157" s="247"/>
      <c r="D157" s="229" t="s">
        <v>183</v>
      </c>
      <c r="E157" s="248" t="s">
        <v>19</v>
      </c>
      <c r="F157" s="249" t="s">
        <v>448</v>
      </c>
      <c r="G157" s="247"/>
      <c r="H157" s="250">
        <v>1.3580000000000001</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183</v>
      </c>
      <c r="AU157" s="256" t="s">
        <v>84</v>
      </c>
      <c r="AV157" s="14" t="s">
        <v>84</v>
      </c>
      <c r="AW157" s="14" t="s">
        <v>37</v>
      </c>
      <c r="AX157" s="14" t="s">
        <v>75</v>
      </c>
      <c r="AY157" s="256" t="s">
        <v>170</v>
      </c>
    </row>
    <row r="158" s="14" customFormat="1">
      <c r="A158" s="14"/>
      <c r="B158" s="246"/>
      <c r="C158" s="247"/>
      <c r="D158" s="229" t="s">
        <v>183</v>
      </c>
      <c r="E158" s="248" t="s">
        <v>19</v>
      </c>
      <c r="F158" s="249" t="s">
        <v>449</v>
      </c>
      <c r="G158" s="247"/>
      <c r="H158" s="250">
        <v>1.75</v>
      </c>
      <c r="I158" s="251"/>
      <c r="J158" s="247"/>
      <c r="K158" s="247"/>
      <c r="L158" s="252"/>
      <c r="M158" s="253"/>
      <c r="N158" s="254"/>
      <c r="O158" s="254"/>
      <c r="P158" s="254"/>
      <c r="Q158" s="254"/>
      <c r="R158" s="254"/>
      <c r="S158" s="254"/>
      <c r="T158" s="255"/>
      <c r="U158" s="14"/>
      <c r="V158" s="14"/>
      <c r="W158" s="14"/>
      <c r="X158" s="14"/>
      <c r="Y158" s="14"/>
      <c r="Z158" s="14"/>
      <c r="AA158" s="14"/>
      <c r="AB158" s="14"/>
      <c r="AC158" s="14"/>
      <c r="AD158" s="14"/>
      <c r="AE158" s="14"/>
      <c r="AT158" s="256" t="s">
        <v>183</v>
      </c>
      <c r="AU158" s="256" t="s">
        <v>84</v>
      </c>
      <c r="AV158" s="14" t="s">
        <v>84</v>
      </c>
      <c r="AW158" s="14" t="s">
        <v>37</v>
      </c>
      <c r="AX158" s="14" t="s">
        <v>75</v>
      </c>
      <c r="AY158" s="256" t="s">
        <v>170</v>
      </c>
    </row>
    <row r="159" s="14" customFormat="1">
      <c r="A159" s="14"/>
      <c r="B159" s="246"/>
      <c r="C159" s="247"/>
      <c r="D159" s="229" t="s">
        <v>183</v>
      </c>
      <c r="E159" s="248" t="s">
        <v>19</v>
      </c>
      <c r="F159" s="249" t="s">
        <v>450</v>
      </c>
      <c r="G159" s="247"/>
      <c r="H159" s="250">
        <v>1.5</v>
      </c>
      <c r="I159" s="251"/>
      <c r="J159" s="247"/>
      <c r="K159" s="247"/>
      <c r="L159" s="252"/>
      <c r="M159" s="253"/>
      <c r="N159" s="254"/>
      <c r="O159" s="254"/>
      <c r="P159" s="254"/>
      <c r="Q159" s="254"/>
      <c r="R159" s="254"/>
      <c r="S159" s="254"/>
      <c r="T159" s="255"/>
      <c r="U159" s="14"/>
      <c r="V159" s="14"/>
      <c r="W159" s="14"/>
      <c r="X159" s="14"/>
      <c r="Y159" s="14"/>
      <c r="Z159" s="14"/>
      <c r="AA159" s="14"/>
      <c r="AB159" s="14"/>
      <c r="AC159" s="14"/>
      <c r="AD159" s="14"/>
      <c r="AE159" s="14"/>
      <c r="AT159" s="256" t="s">
        <v>183</v>
      </c>
      <c r="AU159" s="256" t="s">
        <v>84</v>
      </c>
      <c r="AV159" s="14" t="s">
        <v>84</v>
      </c>
      <c r="AW159" s="14" t="s">
        <v>37</v>
      </c>
      <c r="AX159" s="14" t="s">
        <v>75</v>
      </c>
      <c r="AY159" s="256" t="s">
        <v>170</v>
      </c>
    </row>
    <row r="160" s="13" customFormat="1">
      <c r="A160" s="13"/>
      <c r="B160" s="236"/>
      <c r="C160" s="237"/>
      <c r="D160" s="229" t="s">
        <v>183</v>
      </c>
      <c r="E160" s="238" t="s">
        <v>19</v>
      </c>
      <c r="F160" s="239" t="s">
        <v>451</v>
      </c>
      <c r="G160" s="237"/>
      <c r="H160" s="238" t="s">
        <v>19</v>
      </c>
      <c r="I160" s="240"/>
      <c r="J160" s="237"/>
      <c r="K160" s="237"/>
      <c r="L160" s="241"/>
      <c r="M160" s="242"/>
      <c r="N160" s="243"/>
      <c r="O160" s="243"/>
      <c r="P160" s="243"/>
      <c r="Q160" s="243"/>
      <c r="R160" s="243"/>
      <c r="S160" s="243"/>
      <c r="T160" s="244"/>
      <c r="U160" s="13"/>
      <c r="V160" s="13"/>
      <c r="W160" s="13"/>
      <c r="X160" s="13"/>
      <c r="Y160" s="13"/>
      <c r="Z160" s="13"/>
      <c r="AA160" s="13"/>
      <c r="AB160" s="13"/>
      <c r="AC160" s="13"/>
      <c r="AD160" s="13"/>
      <c r="AE160" s="13"/>
      <c r="AT160" s="245" t="s">
        <v>183</v>
      </c>
      <c r="AU160" s="245" t="s">
        <v>84</v>
      </c>
      <c r="AV160" s="13" t="s">
        <v>82</v>
      </c>
      <c r="AW160" s="13" t="s">
        <v>37</v>
      </c>
      <c r="AX160" s="13" t="s">
        <v>75</v>
      </c>
      <c r="AY160" s="245" t="s">
        <v>170</v>
      </c>
    </row>
    <row r="161" s="14" customFormat="1">
      <c r="A161" s="14"/>
      <c r="B161" s="246"/>
      <c r="C161" s="247"/>
      <c r="D161" s="229" t="s">
        <v>183</v>
      </c>
      <c r="E161" s="248" t="s">
        <v>19</v>
      </c>
      <c r="F161" s="249" t="s">
        <v>452</v>
      </c>
      <c r="G161" s="247"/>
      <c r="H161" s="250">
        <v>48.293999999999997</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183</v>
      </c>
      <c r="AU161" s="256" t="s">
        <v>84</v>
      </c>
      <c r="AV161" s="14" t="s">
        <v>84</v>
      </c>
      <c r="AW161" s="14" t="s">
        <v>37</v>
      </c>
      <c r="AX161" s="14" t="s">
        <v>75</v>
      </c>
      <c r="AY161" s="256" t="s">
        <v>170</v>
      </c>
    </row>
    <row r="162" s="14" customFormat="1">
      <c r="A162" s="14"/>
      <c r="B162" s="246"/>
      <c r="C162" s="247"/>
      <c r="D162" s="229" t="s">
        <v>183</v>
      </c>
      <c r="E162" s="248" t="s">
        <v>19</v>
      </c>
      <c r="F162" s="249" t="s">
        <v>453</v>
      </c>
      <c r="G162" s="247"/>
      <c r="H162" s="250">
        <v>46.396999999999998</v>
      </c>
      <c r="I162" s="251"/>
      <c r="J162" s="247"/>
      <c r="K162" s="247"/>
      <c r="L162" s="252"/>
      <c r="M162" s="253"/>
      <c r="N162" s="254"/>
      <c r="O162" s="254"/>
      <c r="P162" s="254"/>
      <c r="Q162" s="254"/>
      <c r="R162" s="254"/>
      <c r="S162" s="254"/>
      <c r="T162" s="255"/>
      <c r="U162" s="14"/>
      <c r="V162" s="14"/>
      <c r="W162" s="14"/>
      <c r="X162" s="14"/>
      <c r="Y162" s="14"/>
      <c r="Z162" s="14"/>
      <c r="AA162" s="14"/>
      <c r="AB162" s="14"/>
      <c r="AC162" s="14"/>
      <c r="AD162" s="14"/>
      <c r="AE162" s="14"/>
      <c r="AT162" s="256" t="s">
        <v>183</v>
      </c>
      <c r="AU162" s="256" t="s">
        <v>84</v>
      </c>
      <c r="AV162" s="14" t="s">
        <v>84</v>
      </c>
      <c r="AW162" s="14" t="s">
        <v>37</v>
      </c>
      <c r="AX162" s="14" t="s">
        <v>75</v>
      </c>
      <c r="AY162" s="256" t="s">
        <v>170</v>
      </c>
    </row>
    <row r="163" s="15" customFormat="1">
      <c r="A163" s="15"/>
      <c r="B163" s="257"/>
      <c r="C163" s="258"/>
      <c r="D163" s="229" t="s">
        <v>183</v>
      </c>
      <c r="E163" s="259" t="s">
        <v>19</v>
      </c>
      <c r="F163" s="260" t="s">
        <v>186</v>
      </c>
      <c r="G163" s="258"/>
      <c r="H163" s="261">
        <v>113.52800000000001</v>
      </c>
      <c r="I163" s="262"/>
      <c r="J163" s="258"/>
      <c r="K163" s="258"/>
      <c r="L163" s="263"/>
      <c r="M163" s="264"/>
      <c r="N163" s="265"/>
      <c r="O163" s="265"/>
      <c r="P163" s="265"/>
      <c r="Q163" s="265"/>
      <c r="R163" s="265"/>
      <c r="S163" s="265"/>
      <c r="T163" s="266"/>
      <c r="U163" s="15"/>
      <c r="V163" s="15"/>
      <c r="W163" s="15"/>
      <c r="X163" s="15"/>
      <c r="Y163" s="15"/>
      <c r="Z163" s="15"/>
      <c r="AA163" s="15"/>
      <c r="AB163" s="15"/>
      <c r="AC163" s="15"/>
      <c r="AD163" s="15"/>
      <c r="AE163" s="15"/>
      <c r="AT163" s="267" t="s">
        <v>183</v>
      </c>
      <c r="AU163" s="267" t="s">
        <v>84</v>
      </c>
      <c r="AV163" s="15" t="s">
        <v>177</v>
      </c>
      <c r="AW163" s="15" t="s">
        <v>37</v>
      </c>
      <c r="AX163" s="15" t="s">
        <v>82</v>
      </c>
      <c r="AY163" s="267" t="s">
        <v>170</v>
      </c>
    </row>
    <row r="164" s="2" customFormat="1" ht="16.5" customHeight="1">
      <c r="A164" s="41"/>
      <c r="B164" s="42"/>
      <c r="C164" s="216" t="s">
        <v>177</v>
      </c>
      <c r="D164" s="216" t="s">
        <v>172</v>
      </c>
      <c r="E164" s="217" t="s">
        <v>454</v>
      </c>
      <c r="F164" s="218" t="s">
        <v>455</v>
      </c>
      <c r="G164" s="219" t="s">
        <v>201</v>
      </c>
      <c r="H164" s="220">
        <v>345.19999999999999</v>
      </c>
      <c r="I164" s="221"/>
      <c r="J164" s="222">
        <f>ROUND(I164*H164,2)</f>
        <v>0</v>
      </c>
      <c r="K164" s="218" t="s">
        <v>176</v>
      </c>
      <c r="L164" s="47"/>
      <c r="M164" s="223" t="s">
        <v>19</v>
      </c>
      <c r="N164" s="224" t="s">
        <v>46</v>
      </c>
      <c r="O164" s="87"/>
      <c r="P164" s="225">
        <f>O164*H164</f>
        <v>0</v>
      </c>
      <c r="Q164" s="225">
        <v>0.0010200000000000001</v>
      </c>
      <c r="R164" s="225">
        <f>Q164*H164</f>
        <v>0.35210400000000003</v>
      </c>
      <c r="S164" s="225">
        <v>0</v>
      </c>
      <c r="T164" s="226">
        <f>S164*H164</f>
        <v>0</v>
      </c>
      <c r="U164" s="41"/>
      <c r="V164" s="41"/>
      <c r="W164" s="41"/>
      <c r="X164" s="41"/>
      <c r="Y164" s="41"/>
      <c r="Z164" s="41"/>
      <c r="AA164" s="41"/>
      <c r="AB164" s="41"/>
      <c r="AC164" s="41"/>
      <c r="AD164" s="41"/>
      <c r="AE164" s="41"/>
      <c r="AR164" s="227" t="s">
        <v>177</v>
      </c>
      <c r="AT164" s="227" t="s">
        <v>172</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456</v>
      </c>
    </row>
    <row r="165" s="2" customFormat="1">
      <c r="A165" s="41"/>
      <c r="B165" s="42"/>
      <c r="C165" s="43"/>
      <c r="D165" s="229" t="s">
        <v>179</v>
      </c>
      <c r="E165" s="43"/>
      <c r="F165" s="230" t="s">
        <v>457</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179</v>
      </c>
      <c r="AU165" s="20" t="s">
        <v>84</v>
      </c>
    </row>
    <row r="166" s="2" customFormat="1">
      <c r="A166" s="41"/>
      <c r="B166" s="42"/>
      <c r="C166" s="43"/>
      <c r="D166" s="234" t="s">
        <v>181</v>
      </c>
      <c r="E166" s="43"/>
      <c r="F166" s="235" t="s">
        <v>458</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181</v>
      </c>
      <c r="AU166" s="20" t="s">
        <v>84</v>
      </c>
    </row>
    <row r="167" s="14" customFormat="1">
      <c r="A167" s="14"/>
      <c r="B167" s="246"/>
      <c r="C167" s="247"/>
      <c r="D167" s="229" t="s">
        <v>183</v>
      </c>
      <c r="E167" s="248" t="s">
        <v>19</v>
      </c>
      <c r="F167" s="249" t="s">
        <v>459</v>
      </c>
      <c r="G167" s="247"/>
      <c r="H167" s="250">
        <v>318.19999999999999</v>
      </c>
      <c r="I167" s="251"/>
      <c r="J167" s="247"/>
      <c r="K167" s="247"/>
      <c r="L167" s="252"/>
      <c r="M167" s="253"/>
      <c r="N167" s="254"/>
      <c r="O167" s="254"/>
      <c r="P167" s="254"/>
      <c r="Q167" s="254"/>
      <c r="R167" s="254"/>
      <c r="S167" s="254"/>
      <c r="T167" s="255"/>
      <c r="U167" s="14"/>
      <c r="V167" s="14"/>
      <c r="W167" s="14"/>
      <c r="X167" s="14"/>
      <c r="Y167" s="14"/>
      <c r="Z167" s="14"/>
      <c r="AA167" s="14"/>
      <c r="AB167" s="14"/>
      <c r="AC167" s="14"/>
      <c r="AD167" s="14"/>
      <c r="AE167" s="14"/>
      <c r="AT167" s="256" t="s">
        <v>183</v>
      </c>
      <c r="AU167" s="256" t="s">
        <v>84</v>
      </c>
      <c r="AV167" s="14" t="s">
        <v>84</v>
      </c>
      <c r="AW167" s="14" t="s">
        <v>37</v>
      </c>
      <c r="AX167" s="14" t="s">
        <v>75</v>
      </c>
      <c r="AY167" s="256" t="s">
        <v>170</v>
      </c>
    </row>
    <row r="168" s="14" customFormat="1">
      <c r="A168" s="14"/>
      <c r="B168" s="246"/>
      <c r="C168" s="247"/>
      <c r="D168" s="229" t="s">
        <v>183</v>
      </c>
      <c r="E168" s="248" t="s">
        <v>19</v>
      </c>
      <c r="F168" s="249" t="s">
        <v>460</v>
      </c>
      <c r="G168" s="247"/>
      <c r="H168" s="250">
        <v>27</v>
      </c>
      <c r="I168" s="251"/>
      <c r="J168" s="247"/>
      <c r="K168" s="247"/>
      <c r="L168" s="252"/>
      <c r="M168" s="253"/>
      <c r="N168" s="254"/>
      <c r="O168" s="254"/>
      <c r="P168" s="254"/>
      <c r="Q168" s="254"/>
      <c r="R168" s="254"/>
      <c r="S168" s="254"/>
      <c r="T168" s="255"/>
      <c r="U168" s="14"/>
      <c r="V168" s="14"/>
      <c r="W168" s="14"/>
      <c r="X168" s="14"/>
      <c r="Y168" s="14"/>
      <c r="Z168" s="14"/>
      <c r="AA168" s="14"/>
      <c r="AB168" s="14"/>
      <c r="AC168" s="14"/>
      <c r="AD168" s="14"/>
      <c r="AE168" s="14"/>
      <c r="AT168" s="256" t="s">
        <v>183</v>
      </c>
      <c r="AU168" s="256" t="s">
        <v>84</v>
      </c>
      <c r="AV168" s="14" t="s">
        <v>84</v>
      </c>
      <c r="AW168" s="14" t="s">
        <v>37</v>
      </c>
      <c r="AX168" s="14" t="s">
        <v>75</v>
      </c>
      <c r="AY168" s="256" t="s">
        <v>170</v>
      </c>
    </row>
    <row r="169" s="15" customFormat="1">
      <c r="A169" s="15"/>
      <c r="B169" s="257"/>
      <c r="C169" s="258"/>
      <c r="D169" s="229" t="s">
        <v>183</v>
      </c>
      <c r="E169" s="259" t="s">
        <v>19</v>
      </c>
      <c r="F169" s="260" t="s">
        <v>186</v>
      </c>
      <c r="G169" s="258"/>
      <c r="H169" s="261">
        <v>345.19999999999999</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183</v>
      </c>
      <c r="AU169" s="267" t="s">
        <v>84</v>
      </c>
      <c r="AV169" s="15" t="s">
        <v>177</v>
      </c>
      <c r="AW169" s="15" t="s">
        <v>37</v>
      </c>
      <c r="AX169" s="15" t="s">
        <v>82</v>
      </c>
      <c r="AY169" s="267" t="s">
        <v>170</v>
      </c>
    </row>
    <row r="170" s="2" customFormat="1" ht="16.5" customHeight="1">
      <c r="A170" s="41"/>
      <c r="B170" s="42"/>
      <c r="C170" s="285" t="s">
        <v>209</v>
      </c>
      <c r="D170" s="285" t="s">
        <v>461</v>
      </c>
      <c r="E170" s="286" t="s">
        <v>462</v>
      </c>
      <c r="F170" s="287" t="s">
        <v>463</v>
      </c>
      <c r="G170" s="288" t="s">
        <v>256</v>
      </c>
      <c r="H170" s="289">
        <v>18.137</v>
      </c>
      <c r="I170" s="290"/>
      <c r="J170" s="291">
        <f>ROUND(I170*H170,2)</f>
        <v>0</v>
      </c>
      <c r="K170" s="287" t="s">
        <v>176</v>
      </c>
      <c r="L170" s="292"/>
      <c r="M170" s="293" t="s">
        <v>19</v>
      </c>
      <c r="N170" s="294" t="s">
        <v>46</v>
      </c>
      <c r="O170" s="87"/>
      <c r="P170" s="225">
        <f>O170*H170</f>
        <v>0</v>
      </c>
      <c r="Q170" s="225">
        <v>1</v>
      </c>
      <c r="R170" s="225">
        <f>Q170*H170</f>
        <v>18.137</v>
      </c>
      <c r="S170" s="225">
        <v>0</v>
      </c>
      <c r="T170" s="226">
        <f>S170*H170</f>
        <v>0</v>
      </c>
      <c r="U170" s="41"/>
      <c r="V170" s="41"/>
      <c r="W170" s="41"/>
      <c r="X170" s="41"/>
      <c r="Y170" s="41"/>
      <c r="Z170" s="41"/>
      <c r="AA170" s="41"/>
      <c r="AB170" s="41"/>
      <c r="AC170" s="41"/>
      <c r="AD170" s="41"/>
      <c r="AE170" s="41"/>
      <c r="AR170" s="227" t="s">
        <v>234</v>
      </c>
      <c r="AT170" s="227" t="s">
        <v>461</v>
      </c>
      <c r="AU170" s="227" t="s">
        <v>84</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464</v>
      </c>
    </row>
    <row r="171" s="2" customFormat="1">
      <c r="A171" s="41"/>
      <c r="B171" s="42"/>
      <c r="C171" s="43"/>
      <c r="D171" s="229" t="s">
        <v>179</v>
      </c>
      <c r="E171" s="43"/>
      <c r="F171" s="230" t="s">
        <v>463</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179</v>
      </c>
      <c r="AU171" s="20" t="s">
        <v>84</v>
      </c>
    </row>
    <row r="172" s="14" customFormat="1">
      <c r="A172" s="14"/>
      <c r="B172" s="246"/>
      <c r="C172" s="247"/>
      <c r="D172" s="229" t="s">
        <v>183</v>
      </c>
      <c r="E172" s="248" t="s">
        <v>19</v>
      </c>
      <c r="F172" s="249" t="s">
        <v>465</v>
      </c>
      <c r="G172" s="247"/>
      <c r="H172" s="250">
        <v>18.137</v>
      </c>
      <c r="I172" s="251"/>
      <c r="J172" s="247"/>
      <c r="K172" s="247"/>
      <c r="L172" s="252"/>
      <c r="M172" s="253"/>
      <c r="N172" s="254"/>
      <c r="O172" s="254"/>
      <c r="P172" s="254"/>
      <c r="Q172" s="254"/>
      <c r="R172" s="254"/>
      <c r="S172" s="254"/>
      <c r="T172" s="255"/>
      <c r="U172" s="14"/>
      <c r="V172" s="14"/>
      <c r="W172" s="14"/>
      <c r="X172" s="14"/>
      <c r="Y172" s="14"/>
      <c r="Z172" s="14"/>
      <c r="AA172" s="14"/>
      <c r="AB172" s="14"/>
      <c r="AC172" s="14"/>
      <c r="AD172" s="14"/>
      <c r="AE172" s="14"/>
      <c r="AT172" s="256" t="s">
        <v>183</v>
      </c>
      <c r="AU172" s="256" t="s">
        <v>84</v>
      </c>
      <c r="AV172" s="14" t="s">
        <v>84</v>
      </c>
      <c r="AW172" s="14" t="s">
        <v>37</v>
      </c>
      <c r="AX172" s="14" t="s">
        <v>75</v>
      </c>
      <c r="AY172" s="256" t="s">
        <v>170</v>
      </c>
    </row>
    <row r="173" s="15" customFormat="1">
      <c r="A173" s="15"/>
      <c r="B173" s="257"/>
      <c r="C173" s="258"/>
      <c r="D173" s="229" t="s">
        <v>183</v>
      </c>
      <c r="E173" s="259" t="s">
        <v>19</v>
      </c>
      <c r="F173" s="260" t="s">
        <v>186</v>
      </c>
      <c r="G173" s="258"/>
      <c r="H173" s="261">
        <v>18.137</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183</v>
      </c>
      <c r="AU173" s="267" t="s">
        <v>84</v>
      </c>
      <c r="AV173" s="15" t="s">
        <v>177</v>
      </c>
      <c r="AW173" s="15" t="s">
        <v>37</v>
      </c>
      <c r="AX173" s="15" t="s">
        <v>82</v>
      </c>
      <c r="AY173" s="267" t="s">
        <v>170</v>
      </c>
    </row>
    <row r="174" s="2" customFormat="1" ht="16.5" customHeight="1">
      <c r="A174" s="41"/>
      <c r="B174" s="42"/>
      <c r="C174" s="285" t="s">
        <v>216</v>
      </c>
      <c r="D174" s="285" t="s">
        <v>461</v>
      </c>
      <c r="E174" s="286" t="s">
        <v>466</v>
      </c>
      <c r="F174" s="287" t="s">
        <v>467</v>
      </c>
      <c r="G174" s="288" t="s">
        <v>256</v>
      </c>
      <c r="H174" s="289">
        <v>0.999</v>
      </c>
      <c r="I174" s="290"/>
      <c r="J174" s="291">
        <f>ROUND(I174*H174,2)</f>
        <v>0</v>
      </c>
      <c r="K174" s="287" t="s">
        <v>176</v>
      </c>
      <c r="L174" s="292"/>
      <c r="M174" s="293" t="s">
        <v>19</v>
      </c>
      <c r="N174" s="294" t="s">
        <v>46</v>
      </c>
      <c r="O174" s="87"/>
      <c r="P174" s="225">
        <f>O174*H174</f>
        <v>0</v>
      </c>
      <c r="Q174" s="225">
        <v>1</v>
      </c>
      <c r="R174" s="225">
        <f>Q174*H174</f>
        <v>0.999</v>
      </c>
      <c r="S174" s="225">
        <v>0</v>
      </c>
      <c r="T174" s="226">
        <f>S174*H174</f>
        <v>0</v>
      </c>
      <c r="U174" s="41"/>
      <c r="V174" s="41"/>
      <c r="W174" s="41"/>
      <c r="X174" s="41"/>
      <c r="Y174" s="41"/>
      <c r="Z174" s="41"/>
      <c r="AA174" s="41"/>
      <c r="AB174" s="41"/>
      <c r="AC174" s="41"/>
      <c r="AD174" s="41"/>
      <c r="AE174" s="41"/>
      <c r="AR174" s="227" t="s">
        <v>234</v>
      </c>
      <c r="AT174" s="227" t="s">
        <v>461</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468</v>
      </c>
    </row>
    <row r="175" s="2" customFormat="1">
      <c r="A175" s="41"/>
      <c r="B175" s="42"/>
      <c r="C175" s="43"/>
      <c r="D175" s="229" t="s">
        <v>179</v>
      </c>
      <c r="E175" s="43"/>
      <c r="F175" s="230" t="s">
        <v>467</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84</v>
      </c>
    </row>
    <row r="176" s="14" customFormat="1">
      <c r="A176" s="14"/>
      <c r="B176" s="246"/>
      <c r="C176" s="247"/>
      <c r="D176" s="229" t="s">
        <v>183</v>
      </c>
      <c r="E176" s="248" t="s">
        <v>19</v>
      </c>
      <c r="F176" s="249" t="s">
        <v>469</v>
      </c>
      <c r="G176" s="247"/>
      <c r="H176" s="250">
        <v>0.999</v>
      </c>
      <c r="I176" s="251"/>
      <c r="J176" s="247"/>
      <c r="K176" s="247"/>
      <c r="L176" s="252"/>
      <c r="M176" s="253"/>
      <c r="N176" s="254"/>
      <c r="O176" s="254"/>
      <c r="P176" s="254"/>
      <c r="Q176" s="254"/>
      <c r="R176" s="254"/>
      <c r="S176" s="254"/>
      <c r="T176" s="255"/>
      <c r="U176" s="14"/>
      <c r="V176" s="14"/>
      <c r="W176" s="14"/>
      <c r="X176" s="14"/>
      <c r="Y176" s="14"/>
      <c r="Z176" s="14"/>
      <c r="AA176" s="14"/>
      <c r="AB176" s="14"/>
      <c r="AC176" s="14"/>
      <c r="AD176" s="14"/>
      <c r="AE176" s="14"/>
      <c r="AT176" s="256" t="s">
        <v>183</v>
      </c>
      <c r="AU176" s="256" t="s">
        <v>84</v>
      </c>
      <c r="AV176" s="14" t="s">
        <v>84</v>
      </c>
      <c r="AW176" s="14" t="s">
        <v>37</v>
      </c>
      <c r="AX176" s="14" t="s">
        <v>75</v>
      </c>
      <c r="AY176" s="256" t="s">
        <v>170</v>
      </c>
    </row>
    <row r="177" s="15" customFormat="1">
      <c r="A177" s="15"/>
      <c r="B177" s="257"/>
      <c r="C177" s="258"/>
      <c r="D177" s="229" t="s">
        <v>183</v>
      </c>
      <c r="E177" s="259" t="s">
        <v>19</v>
      </c>
      <c r="F177" s="260" t="s">
        <v>186</v>
      </c>
      <c r="G177" s="258"/>
      <c r="H177" s="261">
        <v>0.999</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183</v>
      </c>
      <c r="AU177" s="267" t="s">
        <v>84</v>
      </c>
      <c r="AV177" s="15" t="s">
        <v>177</v>
      </c>
      <c r="AW177" s="15" t="s">
        <v>37</v>
      </c>
      <c r="AX177" s="15" t="s">
        <v>82</v>
      </c>
      <c r="AY177" s="267" t="s">
        <v>170</v>
      </c>
    </row>
    <row r="178" s="2" customFormat="1" ht="16.5" customHeight="1">
      <c r="A178" s="41"/>
      <c r="B178" s="42"/>
      <c r="C178" s="285" t="s">
        <v>227</v>
      </c>
      <c r="D178" s="285" t="s">
        <v>461</v>
      </c>
      <c r="E178" s="286" t="s">
        <v>470</v>
      </c>
      <c r="F178" s="287" t="s">
        <v>471</v>
      </c>
      <c r="G178" s="288" t="s">
        <v>219</v>
      </c>
      <c r="H178" s="289">
        <v>60.984000000000002</v>
      </c>
      <c r="I178" s="290"/>
      <c r="J178" s="291">
        <f>ROUND(I178*H178,2)</f>
        <v>0</v>
      </c>
      <c r="K178" s="287" t="s">
        <v>176</v>
      </c>
      <c r="L178" s="292"/>
      <c r="M178" s="293" t="s">
        <v>19</v>
      </c>
      <c r="N178" s="294" t="s">
        <v>46</v>
      </c>
      <c r="O178" s="87"/>
      <c r="P178" s="225">
        <f>O178*H178</f>
        <v>0</v>
      </c>
      <c r="Q178" s="225">
        <v>2.234</v>
      </c>
      <c r="R178" s="225">
        <f>Q178*H178</f>
        <v>136.23825600000001</v>
      </c>
      <c r="S178" s="225">
        <v>0</v>
      </c>
      <c r="T178" s="226">
        <f>S178*H178</f>
        <v>0</v>
      </c>
      <c r="U178" s="41"/>
      <c r="V178" s="41"/>
      <c r="W178" s="41"/>
      <c r="X178" s="41"/>
      <c r="Y178" s="41"/>
      <c r="Z178" s="41"/>
      <c r="AA178" s="41"/>
      <c r="AB178" s="41"/>
      <c r="AC178" s="41"/>
      <c r="AD178" s="41"/>
      <c r="AE178" s="41"/>
      <c r="AR178" s="227" t="s">
        <v>234</v>
      </c>
      <c r="AT178" s="227" t="s">
        <v>461</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472</v>
      </c>
    </row>
    <row r="179" s="2" customFormat="1">
      <c r="A179" s="41"/>
      <c r="B179" s="42"/>
      <c r="C179" s="43"/>
      <c r="D179" s="229" t="s">
        <v>179</v>
      </c>
      <c r="E179" s="43"/>
      <c r="F179" s="230" t="s">
        <v>471</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14" customFormat="1">
      <c r="A180" s="14"/>
      <c r="B180" s="246"/>
      <c r="C180" s="247"/>
      <c r="D180" s="229" t="s">
        <v>183</v>
      </c>
      <c r="E180" s="248" t="s">
        <v>19</v>
      </c>
      <c r="F180" s="249" t="s">
        <v>473</v>
      </c>
      <c r="G180" s="247"/>
      <c r="H180" s="250">
        <v>57.363</v>
      </c>
      <c r="I180" s="251"/>
      <c r="J180" s="247"/>
      <c r="K180" s="247"/>
      <c r="L180" s="252"/>
      <c r="M180" s="253"/>
      <c r="N180" s="254"/>
      <c r="O180" s="254"/>
      <c r="P180" s="254"/>
      <c r="Q180" s="254"/>
      <c r="R180" s="254"/>
      <c r="S180" s="254"/>
      <c r="T180" s="255"/>
      <c r="U180" s="14"/>
      <c r="V180" s="14"/>
      <c r="W180" s="14"/>
      <c r="X180" s="14"/>
      <c r="Y180" s="14"/>
      <c r="Z180" s="14"/>
      <c r="AA180" s="14"/>
      <c r="AB180" s="14"/>
      <c r="AC180" s="14"/>
      <c r="AD180" s="14"/>
      <c r="AE180" s="14"/>
      <c r="AT180" s="256" t="s">
        <v>183</v>
      </c>
      <c r="AU180" s="256" t="s">
        <v>84</v>
      </c>
      <c r="AV180" s="14" t="s">
        <v>84</v>
      </c>
      <c r="AW180" s="14" t="s">
        <v>37</v>
      </c>
      <c r="AX180" s="14" t="s">
        <v>75</v>
      </c>
      <c r="AY180" s="256" t="s">
        <v>170</v>
      </c>
    </row>
    <row r="181" s="14" customFormat="1">
      <c r="A181" s="14"/>
      <c r="B181" s="246"/>
      <c r="C181" s="247"/>
      <c r="D181" s="229" t="s">
        <v>183</v>
      </c>
      <c r="E181" s="248" t="s">
        <v>19</v>
      </c>
      <c r="F181" s="249" t="s">
        <v>474</v>
      </c>
      <c r="G181" s="247"/>
      <c r="H181" s="250">
        <v>3.621</v>
      </c>
      <c r="I181" s="251"/>
      <c r="J181" s="247"/>
      <c r="K181" s="247"/>
      <c r="L181" s="252"/>
      <c r="M181" s="253"/>
      <c r="N181" s="254"/>
      <c r="O181" s="254"/>
      <c r="P181" s="254"/>
      <c r="Q181" s="254"/>
      <c r="R181" s="254"/>
      <c r="S181" s="254"/>
      <c r="T181" s="255"/>
      <c r="U181" s="14"/>
      <c r="V181" s="14"/>
      <c r="W181" s="14"/>
      <c r="X181" s="14"/>
      <c r="Y181" s="14"/>
      <c r="Z181" s="14"/>
      <c r="AA181" s="14"/>
      <c r="AB181" s="14"/>
      <c r="AC181" s="14"/>
      <c r="AD181" s="14"/>
      <c r="AE181" s="14"/>
      <c r="AT181" s="256" t="s">
        <v>183</v>
      </c>
      <c r="AU181" s="256" t="s">
        <v>84</v>
      </c>
      <c r="AV181" s="14" t="s">
        <v>84</v>
      </c>
      <c r="AW181" s="14" t="s">
        <v>37</v>
      </c>
      <c r="AX181" s="14" t="s">
        <v>75</v>
      </c>
      <c r="AY181" s="256" t="s">
        <v>170</v>
      </c>
    </row>
    <row r="182" s="15" customFormat="1">
      <c r="A182" s="15"/>
      <c r="B182" s="257"/>
      <c r="C182" s="258"/>
      <c r="D182" s="229" t="s">
        <v>183</v>
      </c>
      <c r="E182" s="259" t="s">
        <v>19</v>
      </c>
      <c r="F182" s="260" t="s">
        <v>186</v>
      </c>
      <c r="G182" s="258"/>
      <c r="H182" s="261">
        <v>60.984000000000002</v>
      </c>
      <c r="I182" s="262"/>
      <c r="J182" s="258"/>
      <c r="K182" s="258"/>
      <c r="L182" s="263"/>
      <c r="M182" s="264"/>
      <c r="N182" s="265"/>
      <c r="O182" s="265"/>
      <c r="P182" s="265"/>
      <c r="Q182" s="265"/>
      <c r="R182" s="265"/>
      <c r="S182" s="265"/>
      <c r="T182" s="266"/>
      <c r="U182" s="15"/>
      <c r="V182" s="15"/>
      <c r="W182" s="15"/>
      <c r="X182" s="15"/>
      <c r="Y182" s="15"/>
      <c r="Z182" s="15"/>
      <c r="AA182" s="15"/>
      <c r="AB182" s="15"/>
      <c r="AC182" s="15"/>
      <c r="AD182" s="15"/>
      <c r="AE182" s="15"/>
      <c r="AT182" s="267" t="s">
        <v>183</v>
      </c>
      <c r="AU182" s="267" t="s">
        <v>84</v>
      </c>
      <c r="AV182" s="15" t="s">
        <v>177</v>
      </c>
      <c r="AW182" s="15" t="s">
        <v>37</v>
      </c>
      <c r="AX182" s="15" t="s">
        <v>82</v>
      </c>
      <c r="AY182" s="267" t="s">
        <v>170</v>
      </c>
    </row>
    <row r="183" s="2" customFormat="1" ht="16.5" customHeight="1">
      <c r="A183" s="41"/>
      <c r="B183" s="42"/>
      <c r="C183" s="216" t="s">
        <v>234</v>
      </c>
      <c r="D183" s="216" t="s">
        <v>172</v>
      </c>
      <c r="E183" s="217" t="s">
        <v>475</v>
      </c>
      <c r="F183" s="218" t="s">
        <v>476</v>
      </c>
      <c r="G183" s="219" t="s">
        <v>201</v>
      </c>
      <c r="H183" s="220">
        <v>138.80000000000001</v>
      </c>
      <c r="I183" s="221"/>
      <c r="J183" s="222">
        <f>ROUND(I183*H183,2)</f>
        <v>0</v>
      </c>
      <c r="K183" s="218" t="s">
        <v>176</v>
      </c>
      <c r="L183" s="47"/>
      <c r="M183" s="223" t="s">
        <v>19</v>
      </c>
      <c r="N183" s="224" t="s">
        <v>46</v>
      </c>
      <c r="O183" s="87"/>
      <c r="P183" s="225">
        <f>O183*H183</f>
        <v>0</v>
      </c>
      <c r="Q183" s="225">
        <v>0.00088000000000000003</v>
      </c>
      <c r="R183" s="225">
        <f>Q183*H183</f>
        <v>0.12214400000000002</v>
      </c>
      <c r="S183" s="225">
        <v>0</v>
      </c>
      <c r="T183" s="226">
        <f>S183*H183</f>
        <v>0</v>
      </c>
      <c r="U183" s="41"/>
      <c r="V183" s="41"/>
      <c r="W183" s="41"/>
      <c r="X183" s="41"/>
      <c r="Y183" s="41"/>
      <c r="Z183" s="41"/>
      <c r="AA183" s="41"/>
      <c r="AB183" s="41"/>
      <c r="AC183" s="41"/>
      <c r="AD183" s="41"/>
      <c r="AE183" s="41"/>
      <c r="AR183" s="227" t="s">
        <v>177</v>
      </c>
      <c r="AT183" s="227" t="s">
        <v>172</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477</v>
      </c>
    </row>
    <row r="184" s="2" customFormat="1">
      <c r="A184" s="41"/>
      <c r="B184" s="42"/>
      <c r="C184" s="43"/>
      <c r="D184" s="229" t="s">
        <v>179</v>
      </c>
      <c r="E184" s="43"/>
      <c r="F184" s="230" t="s">
        <v>478</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179</v>
      </c>
      <c r="AU184" s="20" t="s">
        <v>84</v>
      </c>
    </row>
    <row r="185" s="2" customFormat="1">
      <c r="A185" s="41"/>
      <c r="B185" s="42"/>
      <c r="C185" s="43"/>
      <c r="D185" s="234" t="s">
        <v>181</v>
      </c>
      <c r="E185" s="43"/>
      <c r="F185" s="235" t="s">
        <v>479</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181</v>
      </c>
      <c r="AU185" s="20" t="s">
        <v>84</v>
      </c>
    </row>
    <row r="186" s="14" customFormat="1">
      <c r="A186" s="14"/>
      <c r="B186" s="246"/>
      <c r="C186" s="247"/>
      <c r="D186" s="229" t="s">
        <v>183</v>
      </c>
      <c r="E186" s="248" t="s">
        <v>19</v>
      </c>
      <c r="F186" s="249" t="s">
        <v>480</v>
      </c>
      <c r="G186" s="247"/>
      <c r="H186" s="250">
        <v>138.80000000000001</v>
      </c>
      <c r="I186" s="251"/>
      <c r="J186" s="247"/>
      <c r="K186" s="247"/>
      <c r="L186" s="252"/>
      <c r="M186" s="253"/>
      <c r="N186" s="254"/>
      <c r="O186" s="254"/>
      <c r="P186" s="254"/>
      <c r="Q186" s="254"/>
      <c r="R186" s="254"/>
      <c r="S186" s="254"/>
      <c r="T186" s="255"/>
      <c r="U186" s="14"/>
      <c r="V186" s="14"/>
      <c r="W186" s="14"/>
      <c r="X186" s="14"/>
      <c r="Y186" s="14"/>
      <c r="Z186" s="14"/>
      <c r="AA186" s="14"/>
      <c r="AB186" s="14"/>
      <c r="AC186" s="14"/>
      <c r="AD186" s="14"/>
      <c r="AE186" s="14"/>
      <c r="AT186" s="256" t="s">
        <v>183</v>
      </c>
      <c r="AU186" s="256" t="s">
        <v>84</v>
      </c>
      <c r="AV186" s="14" t="s">
        <v>84</v>
      </c>
      <c r="AW186" s="14" t="s">
        <v>37</v>
      </c>
      <c r="AX186" s="14" t="s">
        <v>75</v>
      </c>
      <c r="AY186" s="256" t="s">
        <v>170</v>
      </c>
    </row>
    <row r="187" s="15" customFormat="1">
      <c r="A187" s="15"/>
      <c r="B187" s="257"/>
      <c r="C187" s="258"/>
      <c r="D187" s="229" t="s">
        <v>183</v>
      </c>
      <c r="E187" s="259" t="s">
        <v>19</v>
      </c>
      <c r="F187" s="260" t="s">
        <v>186</v>
      </c>
      <c r="G187" s="258"/>
      <c r="H187" s="261">
        <v>138.80000000000001</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183</v>
      </c>
      <c r="AU187" s="267" t="s">
        <v>84</v>
      </c>
      <c r="AV187" s="15" t="s">
        <v>177</v>
      </c>
      <c r="AW187" s="15" t="s">
        <v>37</v>
      </c>
      <c r="AX187" s="15" t="s">
        <v>82</v>
      </c>
      <c r="AY187" s="267" t="s">
        <v>170</v>
      </c>
    </row>
    <row r="188" s="2" customFormat="1" ht="16.5" customHeight="1">
      <c r="A188" s="41"/>
      <c r="B188" s="42"/>
      <c r="C188" s="285" t="s">
        <v>244</v>
      </c>
      <c r="D188" s="285" t="s">
        <v>461</v>
      </c>
      <c r="E188" s="286" t="s">
        <v>481</v>
      </c>
      <c r="F188" s="287" t="s">
        <v>482</v>
      </c>
      <c r="G188" s="288" t="s">
        <v>256</v>
      </c>
      <c r="H188" s="289">
        <v>9.8670000000000009</v>
      </c>
      <c r="I188" s="290"/>
      <c r="J188" s="291">
        <f>ROUND(I188*H188,2)</f>
        <v>0</v>
      </c>
      <c r="K188" s="287" t="s">
        <v>176</v>
      </c>
      <c r="L188" s="292"/>
      <c r="M188" s="293" t="s">
        <v>19</v>
      </c>
      <c r="N188" s="294" t="s">
        <v>46</v>
      </c>
      <c r="O188" s="87"/>
      <c r="P188" s="225">
        <f>O188*H188</f>
        <v>0</v>
      </c>
      <c r="Q188" s="225">
        <v>1</v>
      </c>
      <c r="R188" s="225">
        <f>Q188*H188</f>
        <v>9.8670000000000009</v>
      </c>
      <c r="S188" s="225">
        <v>0</v>
      </c>
      <c r="T188" s="226">
        <f>S188*H188</f>
        <v>0</v>
      </c>
      <c r="U188" s="41"/>
      <c r="V188" s="41"/>
      <c r="W188" s="41"/>
      <c r="X188" s="41"/>
      <c r="Y188" s="41"/>
      <c r="Z188" s="41"/>
      <c r="AA188" s="41"/>
      <c r="AB188" s="41"/>
      <c r="AC188" s="41"/>
      <c r="AD188" s="41"/>
      <c r="AE188" s="41"/>
      <c r="AR188" s="227" t="s">
        <v>234</v>
      </c>
      <c r="AT188" s="227" t="s">
        <v>461</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483</v>
      </c>
    </row>
    <row r="189" s="2" customFormat="1">
      <c r="A189" s="41"/>
      <c r="B189" s="42"/>
      <c r="C189" s="43"/>
      <c r="D189" s="229" t="s">
        <v>179</v>
      </c>
      <c r="E189" s="43"/>
      <c r="F189" s="230" t="s">
        <v>482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179</v>
      </c>
      <c r="AU189" s="20" t="s">
        <v>84</v>
      </c>
    </row>
    <row r="190" s="14" customFormat="1">
      <c r="A190" s="14"/>
      <c r="B190" s="246"/>
      <c r="C190" s="247"/>
      <c r="D190" s="229" t="s">
        <v>183</v>
      </c>
      <c r="E190" s="248" t="s">
        <v>19</v>
      </c>
      <c r="F190" s="249" t="s">
        <v>484</v>
      </c>
      <c r="G190" s="247"/>
      <c r="H190" s="250">
        <v>9.8670000000000009</v>
      </c>
      <c r="I190" s="251"/>
      <c r="J190" s="247"/>
      <c r="K190" s="247"/>
      <c r="L190" s="252"/>
      <c r="M190" s="253"/>
      <c r="N190" s="254"/>
      <c r="O190" s="254"/>
      <c r="P190" s="254"/>
      <c r="Q190" s="254"/>
      <c r="R190" s="254"/>
      <c r="S190" s="254"/>
      <c r="T190" s="255"/>
      <c r="U190" s="14"/>
      <c r="V190" s="14"/>
      <c r="W190" s="14"/>
      <c r="X190" s="14"/>
      <c r="Y190" s="14"/>
      <c r="Z190" s="14"/>
      <c r="AA190" s="14"/>
      <c r="AB190" s="14"/>
      <c r="AC190" s="14"/>
      <c r="AD190" s="14"/>
      <c r="AE190" s="14"/>
      <c r="AT190" s="256" t="s">
        <v>183</v>
      </c>
      <c r="AU190" s="256" t="s">
        <v>84</v>
      </c>
      <c r="AV190" s="14" t="s">
        <v>84</v>
      </c>
      <c r="AW190" s="14" t="s">
        <v>37</v>
      </c>
      <c r="AX190" s="14" t="s">
        <v>75</v>
      </c>
      <c r="AY190" s="256" t="s">
        <v>170</v>
      </c>
    </row>
    <row r="191" s="15" customFormat="1">
      <c r="A191" s="15"/>
      <c r="B191" s="257"/>
      <c r="C191" s="258"/>
      <c r="D191" s="229" t="s">
        <v>183</v>
      </c>
      <c r="E191" s="259" t="s">
        <v>19</v>
      </c>
      <c r="F191" s="260" t="s">
        <v>186</v>
      </c>
      <c r="G191" s="258"/>
      <c r="H191" s="261">
        <v>9.8670000000000009</v>
      </c>
      <c r="I191" s="262"/>
      <c r="J191" s="258"/>
      <c r="K191" s="258"/>
      <c r="L191" s="263"/>
      <c r="M191" s="264"/>
      <c r="N191" s="265"/>
      <c r="O191" s="265"/>
      <c r="P191" s="265"/>
      <c r="Q191" s="265"/>
      <c r="R191" s="265"/>
      <c r="S191" s="265"/>
      <c r="T191" s="266"/>
      <c r="U191" s="15"/>
      <c r="V191" s="15"/>
      <c r="W191" s="15"/>
      <c r="X191" s="15"/>
      <c r="Y191" s="15"/>
      <c r="Z191" s="15"/>
      <c r="AA191" s="15"/>
      <c r="AB191" s="15"/>
      <c r="AC191" s="15"/>
      <c r="AD191" s="15"/>
      <c r="AE191" s="15"/>
      <c r="AT191" s="267" t="s">
        <v>183</v>
      </c>
      <c r="AU191" s="267" t="s">
        <v>84</v>
      </c>
      <c r="AV191" s="15" t="s">
        <v>177</v>
      </c>
      <c r="AW191" s="15" t="s">
        <v>37</v>
      </c>
      <c r="AX191" s="15" t="s">
        <v>82</v>
      </c>
      <c r="AY191" s="267" t="s">
        <v>170</v>
      </c>
    </row>
    <row r="192" s="2" customFormat="1" ht="16.5" customHeight="1">
      <c r="A192" s="41"/>
      <c r="B192" s="42"/>
      <c r="C192" s="285" t="s">
        <v>253</v>
      </c>
      <c r="D192" s="285" t="s">
        <v>461</v>
      </c>
      <c r="E192" s="286" t="s">
        <v>470</v>
      </c>
      <c r="F192" s="287" t="s">
        <v>471</v>
      </c>
      <c r="G192" s="288" t="s">
        <v>219</v>
      </c>
      <c r="H192" s="289">
        <v>28.244</v>
      </c>
      <c r="I192" s="290"/>
      <c r="J192" s="291">
        <f>ROUND(I192*H192,2)</f>
        <v>0</v>
      </c>
      <c r="K192" s="287" t="s">
        <v>176</v>
      </c>
      <c r="L192" s="292"/>
      <c r="M192" s="293" t="s">
        <v>19</v>
      </c>
      <c r="N192" s="294" t="s">
        <v>46</v>
      </c>
      <c r="O192" s="87"/>
      <c r="P192" s="225">
        <f>O192*H192</f>
        <v>0</v>
      </c>
      <c r="Q192" s="225">
        <v>2.234</v>
      </c>
      <c r="R192" s="225">
        <f>Q192*H192</f>
        <v>63.097096000000001</v>
      </c>
      <c r="S192" s="225">
        <v>0</v>
      </c>
      <c r="T192" s="226">
        <f>S192*H192</f>
        <v>0</v>
      </c>
      <c r="U192" s="41"/>
      <c r="V192" s="41"/>
      <c r="W192" s="41"/>
      <c r="X192" s="41"/>
      <c r="Y192" s="41"/>
      <c r="Z192" s="41"/>
      <c r="AA192" s="41"/>
      <c r="AB192" s="41"/>
      <c r="AC192" s="41"/>
      <c r="AD192" s="41"/>
      <c r="AE192" s="41"/>
      <c r="AR192" s="227" t="s">
        <v>234</v>
      </c>
      <c r="AT192" s="227" t="s">
        <v>461</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177</v>
      </c>
      <c r="BM192" s="227" t="s">
        <v>485</v>
      </c>
    </row>
    <row r="193" s="2" customFormat="1">
      <c r="A193" s="41"/>
      <c r="B193" s="42"/>
      <c r="C193" s="43"/>
      <c r="D193" s="229" t="s">
        <v>179</v>
      </c>
      <c r="E193" s="43"/>
      <c r="F193" s="230" t="s">
        <v>471</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84</v>
      </c>
    </row>
    <row r="194" s="14" customFormat="1">
      <c r="A194" s="14"/>
      <c r="B194" s="246"/>
      <c r="C194" s="247"/>
      <c r="D194" s="229" t="s">
        <v>183</v>
      </c>
      <c r="E194" s="248" t="s">
        <v>19</v>
      </c>
      <c r="F194" s="249" t="s">
        <v>486</v>
      </c>
      <c r="G194" s="247"/>
      <c r="H194" s="250">
        <v>28.244</v>
      </c>
      <c r="I194" s="251"/>
      <c r="J194" s="247"/>
      <c r="K194" s="247"/>
      <c r="L194" s="252"/>
      <c r="M194" s="253"/>
      <c r="N194" s="254"/>
      <c r="O194" s="254"/>
      <c r="P194" s="254"/>
      <c r="Q194" s="254"/>
      <c r="R194" s="254"/>
      <c r="S194" s="254"/>
      <c r="T194" s="255"/>
      <c r="U194" s="14"/>
      <c r="V194" s="14"/>
      <c r="W194" s="14"/>
      <c r="X194" s="14"/>
      <c r="Y194" s="14"/>
      <c r="Z194" s="14"/>
      <c r="AA194" s="14"/>
      <c r="AB194" s="14"/>
      <c r="AC194" s="14"/>
      <c r="AD194" s="14"/>
      <c r="AE194" s="14"/>
      <c r="AT194" s="256" t="s">
        <v>183</v>
      </c>
      <c r="AU194" s="256" t="s">
        <v>84</v>
      </c>
      <c r="AV194" s="14" t="s">
        <v>84</v>
      </c>
      <c r="AW194" s="14" t="s">
        <v>37</v>
      </c>
      <c r="AX194" s="14" t="s">
        <v>75</v>
      </c>
      <c r="AY194" s="256" t="s">
        <v>170</v>
      </c>
    </row>
    <row r="195" s="15" customFormat="1">
      <c r="A195" s="15"/>
      <c r="B195" s="257"/>
      <c r="C195" s="258"/>
      <c r="D195" s="229" t="s">
        <v>183</v>
      </c>
      <c r="E195" s="259" t="s">
        <v>19</v>
      </c>
      <c r="F195" s="260" t="s">
        <v>186</v>
      </c>
      <c r="G195" s="258"/>
      <c r="H195" s="261">
        <v>28.244</v>
      </c>
      <c r="I195" s="262"/>
      <c r="J195" s="258"/>
      <c r="K195" s="258"/>
      <c r="L195" s="263"/>
      <c r="M195" s="264"/>
      <c r="N195" s="265"/>
      <c r="O195" s="265"/>
      <c r="P195" s="265"/>
      <c r="Q195" s="265"/>
      <c r="R195" s="265"/>
      <c r="S195" s="265"/>
      <c r="T195" s="266"/>
      <c r="U195" s="15"/>
      <c r="V195" s="15"/>
      <c r="W195" s="15"/>
      <c r="X195" s="15"/>
      <c r="Y195" s="15"/>
      <c r="Z195" s="15"/>
      <c r="AA195" s="15"/>
      <c r="AB195" s="15"/>
      <c r="AC195" s="15"/>
      <c r="AD195" s="15"/>
      <c r="AE195" s="15"/>
      <c r="AT195" s="267" t="s">
        <v>183</v>
      </c>
      <c r="AU195" s="267" t="s">
        <v>84</v>
      </c>
      <c r="AV195" s="15" t="s">
        <v>177</v>
      </c>
      <c r="AW195" s="15" t="s">
        <v>37</v>
      </c>
      <c r="AX195" s="15" t="s">
        <v>82</v>
      </c>
      <c r="AY195" s="267" t="s">
        <v>170</v>
      </c>
    </row>
    <row r="196" s="2" customFormat="1" ht="16.5" customHeight="1">
      <c r="A196" s="41"/>
      <c r="B196" s="42"/>
      <c r="C196" s="216" t="s">
        <v>263</v>
      </c>
      <c r="D196" s="216" t="s">
        <v>172</v>
      </c>
      <c r="E196" s="217" t="s">
        <v>487</v>
      </c>
      <c r="F196" s="218" t="s">
        <v>488</v>
      </c>
      <c r="G196" s="219" t="s">
        <v>266</v>
      </c>
      <c r="H196" s="220">
        <v>2</v>
      </c>
      <c r="I196" s="221"/>
      <c r="J196" s="222">
        <f>ROUND(I196*H196,2)</f>
        <v>0</v>
      </c>
      <c r="K196" s="218" t="s">
        <v>176</v>
      </c>
      <c r="L196" s="47"/>
      <c r="M196" s="223" t="s">
        <v>19</v>
      </c>
      <c r="N196" s="224" t="s">
        <v>46</v>
      </c>
      <c r="O196" s="87"/>
      <c r="P196" s="225">
        <f>O196*H196</f>
        <v>0</v>
      </c>
      <c r="Q196" s="225">
        <v>3.7098200000000001</v>
      </c>
      <c r="R196" s="225">
        <f>Q196*H196</f>
        <v>7.4196400000000002</v>
      </c>
      <c r="S196" s="225">
        <v>0</v>
      </c>
      <c r="T196" s="226">
        <f>S196*H196</f>
        <v>0</v>
      </c>
      <c r="U196" s="41"/>
      <c r="V196" s="41"/>
      <c r="W196" s="41"/>
      <c r="X196" s="41"/>
      <c r="Y196" s="41"/>
      <c r="Z196" s="41"/>
      <c r="AA196" s="41"/>
      <c r="AB196" s="41"/>
      <c r="AC196" s="41"/>
      <c r="AD196" s="41"/>
      <c r="AE196" s="41"/>
      <c r="AR196" s="227" t="s">
        <v>177</v>
      </c>
      <c r="AT196" s="227" t="s">
        <v>172</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489</v>
      </c>
    </row>
    <row r="197" s="2" customFormat="1">
      <c r="A197" s="41"/>
      <c r="B197" s="42"/>
      <c r="C197" s="43"/>
      <c r="D197" s="229" t="s">
        <v>179</v>
      </c>
      <c r="E197" s="43"/>
      <c r="F197" s="230" t="s">
        <v>490</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84</v>
      </c>
    </row>
    <row r="198" s="2" customFormat="1">
      <c r="A198" s="41"/>
      <c r="B198" s="42"/>
      <c r="C198" s="43"/>
      <c r="D198" s="234" t="s">
        <v>181</v>
      </c>
      <c r="E198" s="43"/>
      <c r="F198" s="235" t="s">
        <v>491</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181</v>
      </c>
      <c r="AU198" s="20" t="s">
        <v>84</v>
      </c>
    </row>
    <row r="199" s="14" customFormat="1">
      <c r="A199" s="14"/>
      <c r="B199" s="246"/>
      <c r="C199" s="247"/>
      <c r="D199" s="229" t="s">
        <v>183</v>
      </c>
      <c r="E199" s="248" t="s">
        <v>19</v>
      </c>
      <c r="F199" s="249" t="s">
        <v>492</v>
      </c>
      <c r="G199" s="247"/>
      <c r="H199" s="250">
        <v>2</v>
      </c>
      <c r="I199" s="251"/>
      <c r="J199" s="247"/>
      <c r="K199" s="247"/>
      <c r="L199" s="252"/>
      <c r="M199" s="253"/>
      <c r="N199" s="254"/>
      <c r="O199" s="254"/>
      <c r="P199" s="254"/>
      <c r="Q199" s="254"/>
      <c r="R199" s="254"/>
      <c r="S199" s="254"/>
      <c r="T199" s="255"/>
      <c r="U199" s="14"/>
      <c r="V199" s="14"/>
      <c r="W199" s="14"/>
      <c r="X199" s="14"/>
      <c r="Y199" s="14"/>
      <c r="Z199" s="14"/>
      <c r="AA199" s="14"/>
      <c r="AB199" s="14"/>
      <c r="AC199" s="14"/>
      <c r="AD199" s="14"/>
      <c r="AE199" s="14"/>
      <c r="AT199" s="256" t="s">
        <v>183</v>
      </c>
      <c r="AU199" s="256" t="s">
        <v>84</v>
      </c>
      <c r="AV199" s="14" t="s">
        <v>84</v>
      </c>
      <c r="AW199" s="14" t="s">
        <v>37</v>
      </c>
      <c r="AX199" s="14" t="s">
        <v>82</v>
      </c>
      <c r="AY199" s="256" t="s">
        <v>170</v>
      </c>
    </row>
    <row r="200" s="2" customFormat="1" ht="16.5" customHeight="1">
      <c r="A200" s="41"/>
      <c r="B200" s="42"/>
      <c r="C200" s="216" t="s">
        <v>8</v>
      </c>
      <c r="D200" s="216" t="s">
        <v>172</v>
      </c>
      <c r="E200" s="217" t="s">
        <v>493</v>
      </c>
      <c r="F200" s="218" t="s">
        <v>494</v>
      </c>
      <c r="G200" s="219" t="s">
        <v>266</v>
      </c>
      <c r="H200" s="220">
        <v>2</v>
      </c>
      <c r="I200" s="221"/>
      <c r="J200" s="222">
        <f>ROUND(I200*H200,2)</f>
        <v>0</v>
      </c>
      <c r="K200" s="218" t="s">
        <v>176</v>
      </c>
      <c r="L200" s="47"/>
      <c r="M200" s="223" t="s">
        <v>19</v>
      </c>
      <c r="N200" s="224"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495</v>
      </c>
    </row>
    <row r="201" s="2" customFormat="1">
      <c r="A201" s="41"/>
      <c r="B201" s="42"/>
      <c r="C201" s="43"/>
      <c r="D201" s="229" t="s">
        <v>179</v>
      </c>
      <c r="E201" s="43"/>
      <c r="F201" s="230" t="s">
        <v>496</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c r="A202" s="41"/>
      <c r="B202" s="42"/>
      <c r="C202" s="43"/>
      <c r="D202" s="234" t="s">
        <v>181</v>
      </c>
      <c r="E202" s="43"/>
      <c r="F202" s="235" t="s">
        <v>497</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181</v>
      </c>
      <c r="AU202" s="20" t="s">
        <v>84</v>
      </c>
    </row>
    <row r="203" s="2" customFormat="1" ht="16.5" customHeight="1">
      <c r="A203" s="41"/>
      <c r="B203" s="42"/>
      <c r="C203" s="216" t="s">
        <v>271</v>
      </c>
      <c r="D203" s="216" t="s">
        <v>172</v>
      </c>
      <c r="E203" s="217" t="s">
        <v>498</v>
      </c>
      <c r="F203" s="218" t="s">
        <v>499</v>
      </c>
      <c r="G203" s="219" t="s">
        <v>175</v>
      </c>
      <c r="H203" s="220">
        <v>332.07499999999999</v>
      </c>
      <c r="I203" s="221"/>
      <c r="J203" s="222">
        <f>ROUND(I203*H203,2)</f>
        <v>0</v>
      </c>
      <c r="K203" s="218" t="s">
        <v>176</v>
      </c>
      <c r="L203" s="47"/>
      <c r="M203" s="223" t="s">
        <v>19</v>
      </c>
      <c r="N203" s="224" t="s">
        <v>46</v>
      </c>
      <c r="O203" s="87"/>
      <c r="P203" s="225">
        <f>O203*H203</f>
        <v>0</v>
      </c>
      <c r="Q203" s="225">
        <v>0.0264</v>
      </c>
      <c r="R203" s="225">
        <f>Q203*H203</f>
        <v>8.7667799999999989</v>
      </c>
      <c r="S203" s="225">
        <v>0</v>
      </c>
      <c r="T203" s="226">
        <f>S203*H203</f>
        <v>0</v>
      </c>
      <c r="U203" s="41"/>
      <c r="V203" s="41"/>
      <c r="W203" s="41"/>
      <c r="X203" s="41"/>
      <c r="Y203" s="41"/>
      <c r="Z203" s="41"/>
      <c r="AA203" s="41"/>
      <c r="AB203" s="41"/>
      <c r="AC203" s="41"/>
      <c r="AD203" s="41"/>
      <c r="AE203" s="41"/>
      <c r="AR203" s="227" t="s">
        <v>177</v>
      </c>
      <c r="AT203" s="227" t="s">
        <v>172</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500</v>
      </c>
    </row>
    <row r="204" s="2" customFormat="1">
      <c r="A204" s="41"/>
      <c r="B204" s="42"/>
      <c r="C204" s="43"/>
      <c r="D204" s="229" t="s">
        <v>179</v>
      </c>
      <c r="E204" s="43"/>
      <c r="F204" s="230" t="s">
        <v>501</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c r="A205" s="41"/>
      <c r="B205" s="42"/>
      <c r="C205" s="43"/>
      <c r="D205" s="234" t="s">
        <v>181</v>
      </c>
      <c r="E205" s="43"/>
      <c r="F205" s="235" t="s">
        <v>502</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181</v>
      </c>
      <c r="AU205" s="20" t="s">
        <v>84</v>
      </c>
    </row>
    <row r="206" s="13" customFormat="1">
      <c r="A206" s="13"/>
      <c r="B206" s="236"/>
      <c r="C206" s="237"/>
      <c r="D206" s="229" t="s">
        <v>183</v>
      </c>
      <c r="E206" s="238" t="s">
        <v>19</v>
      </c>
      <c r="F206" s="239" t="s">
        <v>417</v>
      </c>
      <c r="G206" s="237"/>
      <c r="H206" s="238" t="s">
        <v>19</v>
      </c>
      <c r="I206" s="240"/>
      <c r="J206" s="237"/>
      <c r="K206" s="237"/>
      <c r="L206" s="241"/>
      <c r="M206" s="242"/>
      <c r="N206" s="243"/>
      <c r="O206" s="243"/>
      <c r="P206" s="243"/>
      <c r="Q206" s="243"/>
      <c r="R206" s="243"/>
      <c r="S206" s="243"/>
      <c r="T206" s="244"/>
      <c r="U206" s="13"/>
      <c r="V206" s="13"/>
      <c r="W206" s="13"/>
      <c r="X206" s="13"/>
      <c r="Y206" s="13"/>
      <c r="Z206" s="13"/>
      <c r="AA206" s="13"/>
      <c r="AB206" s="13"/>
      <c r="AC206" s="13"/>
      <c r="AD206" s="13"/>
      <c r="AE206" s="13"/>
      <c r="AT206" s="245" t="s">
        <v>183</v>
      </c>
      <c r="AU206" s="245" t="s">
        <v>84</v>
      </c>
      <c r="AV206" s="13" t="s">
        <v>82</v>
      </c>
      <c r="AW206" s="13" t="s">
        <v>37</v>
      </c>
      <c r="AX206" s="13" t="s">
        <v>75</v>
      </c>
      <c r="AY206" s="245" t="s">
        <v>170</v>
      </c>
    </row>
    <row r="207" s="14" customFormat="1">
      <c r="A207" s="14"/>
      <c r="B207" s="246"/>
      <c r="C207" s="247"/>
      <c r="D207" s="229" t="s">
        <v>183</v>
      </c>
      <c r="E207" s="248" t="s">
        <v>19</v>
      </c>
      <c r="F207" s="249" t="s">
        <v>503</v>
      </c>
      <c r="G207" s="247"/>
      <c r="H207" s="250">
        <v>226.02500000000001</v>
      </c>
      <c r="I207" s="251"/>
      <c r="J207" s="247"/>
      <c r="K207" s="247"/>
      <c r="L207" s="252"/>
      <c r="M207" s="253"/>
      <c r="N207" s="254"/>
      <c r="O207" s="254"/>
      <c r="P207" s="254"/>
      <c r="Q207" s="254"/>
      <c r="R207" s="254"/>
      <c r="S207" s="254"/>
      <c r="T207" s="255"/>
      <c r="U207" s="14"/>
      <c r="V207" s="14"/>
      <c r="W207" s="14"/>
      <c r="X207" s="14"/>
      <c r="Y207" s="14"/>
      <c r="Z207" s="14"/>
      <c r="AA207" s="14"/>
      <c r="AB207" s="14"/>
      <c r="AC207" s="14"/>
      <c r="AD207" s="14"/>
      <c r="AE207" s="14"/>
      <c r="AT207" s="256" t="s">
        <v>183</v>
      </c>
      <c r="AU207" s="256" t="s">
        <v>84</v>
      </c>
      <c r="AV207" s="14" t="s">
        <v>84</v>
      </c>
      <c r="AW207" s="14" t="s">
        <v>37</v>
      </c>
      <c r="AX207" s="14" t="s">
        <v>75</v>
      </c>
      <c r="AY207" s="256" t="s">
        <v>170</v>
      </c>
    </row>
    <row r="208" s="14" customFormat="1">
      <c r="A208" s="14"/>
      <c r="B208" s="246"/>
      <c r="C208" s="247"/>
      <c r="D208" s="229" t="s">
        <v>183</v>
      </c>
      <c r="E208" s="248" t="s">
        <v>19</v>
      </c>
      <c r="F208" s="249" t="s">
        <v>504</v>
      </c>
      <c r="G208" s="247"/>
      <c r="H208" s="250">
        <v>7.4500000000000002</v>
      </c>
      <c r="I208" s="251"/>
      <c r="J208" s="247"/>
      <c r="K208" s="247"/>
      <c r="L208" s="252"/>
      <c r="M208" s="253"/>
      <c r="N208" s="254"/>
      <c r="O208" s="254"/>
      <c r="P208" s="254"/>
      <c r="Q208" s="254"/>
      <c r="R208" s="254"/>
      <c r="S208" s="254"/>
      <c r="T208" s="255"/>
      <c r="U208" s="14"/>
      <c r="V208" s="14"/>
      <c r="W208" s="14"/>
      <c r="X208" s="14"/>
      <c r="Y208" s="14"/>
      <c r="Z208" s="14"/>
      <c r="AA208" s="14"/>
      <c r="AB208" s="14"/>
      <c r="AC208" s="14"/>
      <c r="AD208" s="14"/>
      <c r="AE208" s="14"/>
      <c r="AT208" s="256" t="s">
        <v>183</v>
      </c>
      <c r="AU208" s="256" t="s">
        <v>84</v>
      </c>
      <c r="AV208" s="14" t="s">
        <v>84</v>
      </c>
      <c r="AW208" s="14" t="s">
        <v>37</v>
      </c>
      <c r="AX208" s="14" t="s">
        <v>75</v>
      </c>
      <c r="AY208" s="256" t="s">
        <v>170</v>
      </c>
    </row>
    <row r="209" s="14" customFormat="1">
      <c r="A209" s="14"/>
      <c r="B209" s="246"/>
      <c r="C209" s="247"/>
      <c r="D209" s="229" t="s">
        <v>183</v>
      </c>
      <c r="E209" s="248" t="s">
        <v>19</v>
      </c>
      <c r="F209" s="249" t="s">
        <v>505</v>
      </c>
      <c r="G209" s="247"/>
      <c r="H209" s="250">
        <v>28.600000000000001</v>
      </c>
      <c r="I209" s="251"/>
      <c r="J209" s="247"/>
      <c r="K209" s="247"/>
      <c r="L209" s="252"/>
      <c r="M209" s="253"/>
      <c r="N209" s="254"/>
      <c r="O209" s="254"/>
      <c r="P209" s="254"/>
      <c r="Q209" s="254"/>
      <c r="R209" s="254"/>
      <c r="S209" s="254"/>
      <c r="T209" s="255"/>
      <c r="U209" s="14"/>
      <c r="V209" s="14"/>
      <c r="W209" s="14"/>
      <c r="X209" s="14"/>
      <c r="Y209" s="14"/>
      <c r="Z209" s="14"/>
      <c r="AA209" s="14"/>
      <c r="AB209" s="14"/>
      <c r="AC209" s="14"/>
      <c r="AD209" s="14"/>
      <c r="AE209" s="14"/>
      <c r="AT209" s="256" t="s">
        <v>183</v>
      </c>
      <c r="AU209" s="256" t="s">
        <v>84</v>
      </c>
      <c r="AV209" s="14" t="s">
        <v>84</v>
      </c>
      <c r="AW209" s="14" t="s">
        <v>37</v>
      </c>
      <c r="AX209" s="14" t="s">
        <v>75</v>
      </c>
      <c r="AY209" s="256" t="s">
        <v>170</v>
      </c>
    </row>
    <row r="210" s="13" customFormat="1">
      <c r="A210" s="13"/>
      <c r="B210" s="236"/>
      <c r="C210" s="237"/>
      <c r="D210" s="229" t="s">
        <v>183</v>
      </c>
      <c r="E210" s="238" t="s">
        <v>19</v>
      </c>
      <c r="F210" s="239" t="s">
        <v>428</v>
      </c>
      <c r="G210" s="237"/>
      <c r="H210" s="238" t="s">
        <v>19</v>
      </c>
      <c r="I210" s="240"/>
      <c r="J210" s="237"/>
      <c r="K210" s="237"/>
      <c r="L210" s="241"/>
      <c r="M210" s="242"/>
      <c r="N210" s="243"/>
      <c r="O210" s="243"/>
      <c r="P210" s="243"/>
      <c r="Q210" s="243"/>
      <c r="R210" s="243"/>
      <c r="S210" s="243"/>
      <c r="T210" s="244"/>
      <c r="U210" s="13"/>
      <c r="V210" s="13"/>
      <c r="W210" s="13"/>
      <c r="X210" s="13"/>
      <c r="Y210" s="13"/>
      <c r="Z210" s="13"/>
      <c r="AA210" s="13"/>
      <c r="AB210" s="13"/>
      <c r="AC210" s="13"/>
      <c r="AD210" s="13"/>
      <c r="AE210" s="13"/>
      <c r="AT210" s="245" t="s">
        <v>183</v>
      </c>
      <c r="AU210" s="245" t="s">
        <v>84</v>
      </c>
      <c r="AV210" s="13" t="s">
        <v>82</v>
      </c>
      <c r="AW210" s="13" t="s">
        <v>37</v>
      </c>
      <c r="AX210" s="13" t="s">
        <v>75</v>
      </c>
      <c r="AY210" s="245" t="s">
        <v>170</v>
      </c>
    </row>
    <row r="211" s="14" customFormat="1">
      <c r="A211" s="14"/>
      <c r="B211" s="246"/>
      <c r="C211" s="247"/>
      <c r="D211" s="229" t="s">
        <v>183</v>
      </c>
      <c r="E211" s="248" t="s">
        <v>19</v>
      </c>
      <c r="F211" s="249" t="s">
        <v>506</v>
      </c>
      <c r="G211" s="247"/>
      <c r="H211" s="250">
        <v>70</v>
      </c>
      <c r="I211" s="251"/>
      <c r="J211" s="247"/>
      <c r="K211" s="247"/>
      <c r="L211" s="252"/>
      <c r="M211" s="253"/>
      <c r="N211" s="254"/>
      <c r="O211" s="254"/>
      <c r="P211" s="254"/>
      <c r="Q211" s="254"/>
      <c r="R211" s="254"/>
      <c r="S211" s="254"/>
      <c r="T211" s="255"/>
      <c r="U211" s="14"/>
      <c r="V211" s="14"/>
      <c r="W211" s="14"/>
      <c r="X211" s="14"/>
      <c r="Y211" s="14"/>
      <c r="Z211" s="14"/>
      <c r="AA211" s="14"/>
      <c r="AB211" s="14"/>
      <c r="AC211" s="14"/>
      <c r="AD211" s="14"/>
      <c r="AE211" s="14"/>
      <c r="AT211" s="256" t="s">
        <v>183</v>
      </c>
      <c r="AU211" s="256" t="s">
        <v>84</v>
      </c>
      <c r="AV211" s="14" t="s">
        <v>84</v>
      </c>
      <c r="AW211" s="14" t="s">
        <v>37</v>
      </c>
      <c r="AX211" s="14" t="s">
        <v>75</v>
      </c>
      <c r="AY211" s="256" t="s">
        <v>170</v>
      </c>
    </row>
    <row r="212" s="15" customFormat="1">
      <c r="A212" s="15"/>
      <c r="B212" s="257"/>
      <c r="C212" s="258"/>
      <c r="D212" s="229" t="s">
        <v>183</v>
      </c>
      <c r="E212" s="259" t="s">
        <v>19</v>
      </c>
      <c r="F212" s="260" t="s">
        <v>186</v>
      </c>
      <c r="G212" s="258"/>
      <c r="H212" s="261">
        <v>332.07499999999999</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183</v>
      </c>
      <c r="AU212" s="267" t="s">
        <v>84</v>
      </c>
      <c r="AV212" s="15" t="s">
        <v>177</v>
      </c>
      <c r="AW212" s="15" t="s">
        <v>37</v>
      </c>
      <c r="AX212" s="15" t="s">
        <v>82</v>
      </c>
      <c r="AY212" s="267" t="s">
        <v>170</v>
      </c>
    </row>
    <row r="213" s="2" customFormat="1" ht="16.5" customHeight="1">
      <c r="A213" s="41"/>
      <c r="B213" s="42"/>
      <c r="C213" s="216" t="s">
        <v>276</v>
      </c>
      <c r="D213" s="216" t="s">
        <v>172</v>
      </c>
      <c r="E213" s="217" t="s">
        <v>507</v>
      </c>
      <c r="F213" s="218" t="s">
        <v>508</v>
      </c>
      <c r="G213" s="219" t="s">
        <v>509</v>
      </c>
      <c r="H213" s="220">
        <v>1983.9760000000001</v>
      </c>
      <c r="I213" s="221"/>
      <c r="J213" s="222">
        <f>ROUND(I213*H213,2)</f>
        <v>0</v>
      </c>
      <c r="K213" s="218" t="s">
        <v>176</v>
      </c>
      <c r="L213" s="47"/>
      <c r="M213" s="223" t="s">
        <v>19</v>
      </c>
      <c r="N213" s="224" t="s">
        <v>46</v>
      </c>
      <c r="O213" s="87"/>
      <c r="P213" s="225">
        <f>O213*H213</f>
        <v>0</v>
      </c>
      <c r="Q213" s="225">
        <v>9.0000000000000006E-05</v>
      </c>
      <c r="R213" s="225">
        <f>Q213*H213</f>
        <v>0.17855784000000002</v>
      </c>
      <c r="S213" s="225">
        <v>0</v>
      </c>
      <c r="T213" s="226">
        <f>S213*H213</f>
        <v>0</v>
      </c>
      <c r="U213" s="41"/>
      <c r="V213" s="41"/>
      <c r="W213" s="41"/>
      <c r="X213" s="41"/>
      <c r="Y213" s="41"/>
      <c r="Z213" s="41"/>
      <c r="AA213" s="41"/>
      <c r="AB213" s="41"/>
      <c r="AC213" s="41"/>
      <c r="AD213" s="41"/>
      <c r="AE213" s="41"/>
      <c r="AR213" s="227" t="s">
        <v>177</v>
      </c>
      <c r="AT213" s="227" t="s">
        <v>172</v>
      </c>
      <c r="AU213" s="227" t="s">
        <v>84</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177</v>
      </c>
      <c r="BM213" s="227" t="s">
        <v>510</v>
      </c>
    </row>
    <row r="214" s="2" customFormat="1">
      <c r="A214" s="41"/>
      <c r="B214" s="42"/>
      <c r="C214" s="43"/>
      <c r="D214" s="229" t="s">
        <v>179</v>
      </c>
      <c r="E214" s="43"/>
      <c r="F214" s="230" t="s">
        <v>511</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179</v>
      </c>
      <c r="AU214" s="20" t="s">
        <v>84</v>
      </c>
    </row>
    <row r="215" s="2" customFormat="1">
      <c r="A215" s="41"/>
      <c r="B215" s="42"/>
      <c r="C215" s="43"/>
      <c r="D215" s="234" t="s">
        <v>181</v>
      </c>
      <c r="E215" s="43"/>
      <c r="F215" s="235" t="s">
        <v>512</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181</v>
      </c>
      <c r="AU215" s="20" t="s">
        <v>84</v>
      </c>
    </row>
    <row r="216" s="13" customFormat="1">
      <c r="A216" s="13"/>
      <c r="B216" s="236"/>
      <c r="C216" s="237"/>
      <c r="D216" s="229" t="s">
        <v>183</v>
      </c>
      <c r="E216" s="238" t="s">
        <v>19</v>
      </c>
      <c r="F216" s="239" t="s">
        <v>513</v>
      </c>
      <c r="G216" s="237"/>
      <c r="H216" s="238" t="s">
        <v>19</v>
      </c>
      <c r="I216" s="240"/>
      <c r="J216" s="237"/>
      <c r="K216" s="237"/>
      <c r="L216" s="241"/>
      <c r="M216" s="242"/>
      <c r="N216" s="243"/>
      <c r="O216" s="243"/>
      <c r="P216" s="243"/>
      <c r="Q216" s="243"/>
      <c r="R216" s="243"/>
      <c r="S216" s="243"/>
      <c r="T216" s="244"/>
      <c r="U216" s="13"/>
      <c r="V216" s="13"/>
      <c r="W216" s="13"/>
      <c r="X216" s="13"/>
      <c r="Y216" s="13"/>
      <c r="Z216" s="13"/>
      <c r="AA216" s="13"/>
      <c r="AB216" s="13"/>
      <c r="AC216" s="13"/>
      <c r="AD216" s="13"/>
      <c r="AE216" s="13"/>
      <c r="AT216" s="245" t="s">
        <v>183</v>
      </c>
      <c r="AU216" s="245" t="s">
        <v>84</v>
      </c>
      <c r="AV216" s="13" t="s">
        <v>82</v>
      </c>
      <c r="AW216" s="13" t="s">
        <v>37</v>
      </c>
      <c r="AX216" s="13" t="s">
        <v>75</v>
      </c>
      <c r="AY216" s="245" t="s">
        <v>170</v>
      </c>
    </row>
    <row r="217" s="14" customFormat="1">
      <c r="A217" s="14"/>
      <c r="B217" s="246"/>
      <c r="C217" s="247"/>
      <c r="D217" s="229" t="s">
        <v>183</v>
      </c>
      <c r="E217" s="248" t="s">
        <v>19</v>
      </c>
      <c r="F217" s="249" t="s">
        <v>514</v>
      </c>
      <c r="G217" s="247"/>
      <c r="H217" s="250">
        <v>1044.1199999999999</v>
      </c>
      <c r="I217" s="251"/>
      <c r="J217" s="247"/>
      <c r="K217" s="247"/>
      <c r="L217" s="252"/>
      <c r="M217" s="253"/>
      <c r="N217" s="254"/>
      <c r="O217" s="254"/>
      <c r="P217" s="254"/>
      <c r="Q217" s="254"/>
      <c r="R217" s="254"/>
      <c r="S217" s="254"/>
      <c r="T217" s="255"/>
      <c r="U217" s="14"/>
      <c r="V217" s="14"/>
      <c r="W217" s="14"/>
      <c r="X217" s="14"/>
      <c r="Y217" s="14"/>
      <c r="Z217" s="14"/>
      <c r="AA217" s="14"/>
      <c r="AB217" s="14"/>
      <c r="AC217" s="14"/>
      <c r="AD217" s="14"/>
      <c r="AE217" s="14"/>
      <c r="AT217" s="256" t="s">
        <v>183</v>
      </c>
      <c r="AU217" s="256" t="s">
        <v>84</v>
      </c>
      <c r="AV217" s="14" t="s">
        <v>84</v>
      </c>
      <c r="AW217" s="14" t="s">
        <v>37</v>
      </c>
      <c r="AX217" s="14" t="s">
        <v>75</v>
      </c>
      <c r="AY217" s="256" t="s">
        <v>170</v>
      </c>
    </row>
    <row r="218" s="13" customFormat="1">
      <c r="A218" s="13"/>
      <c r="B218" s="236"/>
      <c r="C218" s="237"/>
      <c r="D218" s="229" t="s">
        <v>183</v>
      </c>
      <c r="E218" s="238" t="s">
        <v>19</v>
      </c>
      <c r="F218" s="239" t="s">
        <v>515</v>
      </c>
      <c r="G218" s="237"/>
      <c r="H218" s="238" t="s">
        <v>19</v>
      </c>
      <c r="I218" s="240"/>
      <c r="J218" s="237"/>
      <c r="K218" s="237"/>
      <c r="L218" s="241"/>
      <c r="M218" s="242"/>
      <c r="N218" s="243"/>
      <c r="O218" s="243"/>
      <c r="P218" s="243"/>
      <c r="Q218" s="243"/>
      <c r="R218" s="243"/>
      <c r="S218" s="243"/>
      <c r="T218" s="244"/>
      <c r="U218" s="13"/>
      <c r="V218" s="13"/>
      <c r="W218" s="13"/>
      <c r="X218" s="13"/>
      <c r="Y218" s="13"/>
      <c r="Z218" s="13"/>
      <c r="AA218" s="13"/>
      <c r="AB218" s="13"/>
      <c r="AC218" s="13"/>
      <c r="AD218" s="13"/>
      <c r="AE218" s="13"/>
      <c r="AT218" s="245" t="s">
        <v>183</v>
      </c>
      <c r="AU218" s="245" t="s">
        <v>84</v>
      </c>
      <c r="AV218" s="13" t="s">
        <v>82</v>
      </c>
      <c r="AW218" s="13" t="s">
        <v>37</v>
      </c>
      <c r="AX218" s="13" t="s">
        <v>75</v>
      </c>
      <c r="AY218" s="245" t="s">
        <v>170</v>
      </c>
    </row>
    <row r="219" s="14" customFormat="1">
      <c r="A219" s="14"/>
      <c r="B219" s="246"/>
      <c r="C219" s="247"/>
      <c r="D219" s="229" t="s">
        <v>183</v>
      </c>
      <c r="E219" s="248" t="s">
        <v>19</v>
      </c>
      <c r="F219" s="249" t="s">
        <v>516</v>
      </c>
      <c r="G219" s="247"/>
      <c r="H219" s="250">
        <v>508.25599999999997</v>
      </c>
      <c r="I219" s="251"/>
      <c r="J219" s="247"/>
      <c r="K219" s="247"/>
      <c r="L219" s="252"/>
      <c r="M219" s="253"/>
      <c r="N219" s="254"/>
      <c r="O219" s="254"/>
      <c r="P219" s="254"/>
      <c r="Q219" s="254"/>
      <c r="R219" s="254"/>
      <c r="S219" s="254"/>
      <c r="T219" s="255"/>
      <c r="U219" s="14"/>
      <c r="V219" s="14"/>
      <c r="W219" s="14"/>
      <c r="X219" s="14"/>
      <c r="Y219" s="14"/>
      <c r="Z219" s="14"/>
      <c r="AA219" s="14"/>
      <c r="AB219" s="14"/>
      <c r="AC219" s="14"/>
      <c r="AD219" s="14"/>
      <c r="AE219" s="14"/>
      <c r="AT219" s="256" t="s">
        <v>183</v>
      </c>
      <c r="AU219" s="256" t="s">
        <v>84</v>
      </c>
      <c r="AV219" s="14" t="s">
        <v>84</v>
      </c>
      <c r="AW219" s="14" t="s">
        <v>37</v>
      </c>
      <c r="AX219" s="14" t="s">
        <v>75</v>
      </c>
      <c r="AY219" s="256" t="s">
        <v>170</v>
      </c>
    </row>
    <row r="220" s="13" customFormat="1">
      <c r="A220" s="13"/>
      <c r="B220" s="236"/>
      <c r="C220" s="237"/>
      <c r="D220" s="229" t="s">
        <v>183</v>
      </c>
      <c r="E220" s="238" t="s">
        <v>19</v>
      </c>
      <c r="F220" s="239" t="s">
        <v>517</v>
      </c>
      <c r="G220" s="237"/>
      <c r="H220" s="238" t="s">
        <v>19</v>
      </c>
      <c r="I220" s="240"/>
      <c r="J220" s="237"/>
      <c r="K220" s="237"/>
      <c r="L220" s="241"/>
      <c r="M220" s="242"/>
      <c r="N220" s="243"/>
      <c r="O220" s="243"/>
      <c r="P220" s="243"/>
      <c r="Q220" s="243"/>
      <c r="R220" s="243"/>
      <c r="S220" s="243"/>
      <c r="T220" s="244"/>
      <c r="U220" s="13"/>
      <c r="V220" s="13"/>
      <c r="W220" s="13"/>
      <c r="X220" s="13"/>
      <c r="Y220" s="13"/>
      <c r="Z220" s="13"/>
      <c r="AA220" s="13"/>
      <c r="AB220" s="13"/>
      <c r="AC220" s="13"/>
      <c r="AD220" s="13"/>
      <c r="AE220" s="13"/>
      <c r="AT220" s="245" t="s">
        <v>183</v>
      </c>
      <c r="AU220" s="245" t="s">
        <v>84</v>
      </c>
      <c r="AV220" s="13" t="s">
        <v>82</v>
      </c>
      <c r="AW220" s="13" t="s">
        <v>37</v>
      </c>
      <c r="AX220" s="13" t="s">
        <v>75</v>
      </c>
      <c r="AY220" s="245" t="s">
        <v>170</v>
      </c>
    </row>
    <row r="221" s="14" customFormat="1">
      <c r="A221" s="14"/>
      <c r="B221" s="246"/>
      <c r="C221" s="247"/>
      <c r="D221" s="229" t="s">
        <v>183</v>
      </c>
      <c r="E221" s="248" t="s">
        <v>19</v>
      </c>
      <c r="F221" s="249" t="s">
        <v>518</v>
      </c>
      <c r="G221" s="247"/>
      <c r="H221" s="250">
        <v>431.60000000000002</v>
      </c>
      <c r="I221" s="251"/>
      <c r="J221" s="247"/>
      <c r="K221" s="247"/>
      <c r="L221" s="252"/>
      <c r="M221" s="253"/>
      <c r="N221" s="254"/>
      <c r="O221" s="254"/>
      <c r="P221" s="254"/>
      <c r="Q221" s="254"/>
      <c r="R221" s="254"/>
      <c r="S221" s="254"/>
      <c r="T221" s="255"/>
      <c r="U221" s="14"/>
      <c r="V221" s="14"/>
      <c r="W221" s="14"/>
      <c r="X221" s="14"/>
      <c r="Y221" s="14"/>
      <c r="Z221" s="14"/>
      <c r="AA221" s="14"/>
      <c r="AB221" s="14"/>
      <c r="AC221" s="14"/>
      <c r="AD221" s="14"/>
      <c r="AE221" s="14"/>
      <c r="AT221" s="256" t="s">
        <v>183</v>
      </c>
      <c r="AU221" s="256" t="s">
        <v>84</v>
      </c>
      <c r="AV221" s="14" t="s">
        <v>84</v>
      </c>
      <c r="AW221" s="14" t="s">
        <v>37</v>
      </c>
      <c r="AX221" s="14" t="s">
        <v>75</v>
      </c>
      <c r="AY221" s="256" t="s">
        <v>170</v>
      </c>
    </row>
    <row r="222" s="15" customFormat="1">
      <c r="A222" s="15"/>
      <c r="B222" s="257"/>
      <c r="C222" s="258"/>
      <c r="D222" s="229" t="s">
        <v>183</v>
      </c>
      <c r="E222" s="259" t="s">
        <v>19</v>
      </c>
      <c r="F222" s="260" t="s">
        <v>186</v>
      </c>
      <c r="G222" s="258"/>
      <c r="H222" s="261">
        <v>1983.9760000000001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183</v>
      </c>
      <c r="AU222" s="267" t="s">
        <v>84</v>
      </c>
      <c r="AV222" s="15" t="s">
        <v>177</v>
      </c>
      <c r="AW222" s="15" t="s">
        <v>37</v>
      </c>
      <c r="AX222" s="15" t="s">
        <v>82</v>
      </c>
      <c r="AY222" s="267" t="s">
        <v>170</v>
      </c>
    </row>
    <row r="223" s="2" customFormat="1" ht="16.5" customHeight="1">
      <c r="A223" s="41"/>
      <c r="B223" s="42"/>
      <c r="C223" s="285" t="s">
        <v>283</v>
      </c>
      <c r="D223" s="285" t="s">
        <v>461</v>
      </c>
      <c r="E223" s="286" t="s">
        <v>519</v>
      </c>
      <c r="F223" s="287" t="s">
        <v>520</v>
      </c>
      <c r="G223" s="288" t="s">
        <v>256</v>
      </c>
      <c r="H223" s="289">
        <v>0.436</v>
      </c>
      <c r="I223" s="290"/>
      <c r="J223" s="291">
        <f>ROUND(I223*H223,2)</f>
        <v>0</v>
      </c>
      <c r="K223" s="287" t="s">
        <v>176</v>
      </c>
      <c r="L223" s="292"/>
      <c r="M223" s="293" t="s">
        <v>19</v>
      </c>
      <c r="N223" s="294" t="s">
        <v>46</v>
      </c>
      <c r="O223" s="87"/>
      <c r="P223" s="225">
        <f>O223*H223</f>
        <v>0</v>
      </c>
      <c r="Q223" s="225">
        <v>1</v>
      </c>
      <c r="R223" s="225">
        <f>Q223*H223</f>
        <v>0.436</v>
      </c>
      <c r="S223" s="225">
        <v>0</v>
      </c>
      <c r="T223" s="226">
        <f>S223*H223</f>
        <v>0</v>
      </c>
      <c r="U223" s="41"/>
      <c r="V223" s="41"/>
      <c r="W223" s="41"/>
      <c r="X223" s="41"/>
      <c r="Y223" s="41"/>
      <c r="Z223" s="41"/>
      <c r="AA223" s="41"/>
      <c r="AB223" s="41"/>
      <c r="AC223" s="41"/>
      <c r="AD223" s="41"/>
      <c r="AE223" s="41"/>
      <c r="AR223" s="227" t="s">
        <v>234</v>
      </c>
      <c r="AT223" s="227" t="s">
        <v>461</v>
      </c>
      <c r="AU223" s="227" t="s">
        <v>84</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521</v>
      </c>
    </row>
    <row r="224" s="2" customFormat="1">
      <c r="A224" s="41"/>
      <c r="B224" s="42"/>
      <c r="C224" s="43"/>
      <c r="D224" s="229" t="s">
        <v>179</v>
      </c>
      <c r="E224" s="43"/>
      <c r="F224" s="230" t="s">
        <v>520</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84</v>
      </c>
    </row>
    <row r="225" s="14" customFormat="1">
      <c r="A225" s="14"/>
      <c r="B225" s="246"/>
      <c r="C225" s="247"/>
      <c r="D225" s="229" t="s">
        <v>183</v>
      </c>
      <c r="E225" s="248" t="s">
        <v>19</v>
      </c>
      <c r="F225" s="249" t="s">
        <v>522</v>
      </c>
      <c r="G225" s="247"/>
      <c r="H225" s="250">
        <v>0.432</v>
      </c>
      <c r="I225" s="251"/>
      <c r="J225" s="247"/>
      <c r="K225" s="247"/>
      <c r="L225" s="252"/>
      <c r="M225" s="253"/>
      <c r="N225" s="254"/>
      <c r="O225" s="254"/>
      <c r="P225" s="254"/>
      <c r="Q225" s="254"/>
      <c r="R225" s="254"/>
      <c r="S225" s="254"/>
      <c r="T225" s="255"/>
      <c r="U225" s="14"/>
      <c r="V225" s="14"/>
      <c r="W225" s="14"/>
      <c r="X225" s="14"/>
      <c r="Y225" s="14"/>
      <c r="Z225" s="14"/>
      <c r="AA225" s="14"/>
      <c r="AB225" s="14"/>
      <c r="AC225" s="14"/>
      <c r="AD225" s="14"/>
      <c r="AE225" s="14"/>
      <c r="AT225" s="256" t="s">
        <v>183</v>
      </c>
      <c r="AU225" s="256" t="s">
        <v>84</v>
      </c>
      <c r="AV225" s="14" t="s">
        <v>84</v>
      </c>
      <c r="AW225" s="14" t="s">
        <v>37</v>
      </c>
      <c r="AX225" s="14" t="s">
        <v>82</v>
      </c>
      <c r="AY225" s="256" t="s">
        <v>170</v>
      </c>
    </row>
    <row r="226" s="14" customFormat="1">
      <c r="A226" s="14"/>
      <c r="B226" s="246"/>
      <c r="C226" s="247"/>
      <c r="D226" s="229" t="s">
        <v>183</v>
      </c>
      <c r="E226" s="247"/>
      <c r="F226" s="249" t="s">
        <v>523</v>
      </c>
      <c r="G226" s="247"/>
      <c r="H226" s="250">
        <v>0.436</v>
      </c>
      <c r="I226" s="251"/>
      <c r="J226" s="247"/>
      <c r="K226" s="247"/>
      <c r="L226" s="252"/>
      <c r="M226" s="253"/>
      <c r="N226" s="254"/>
      <c r="O226" s="254"/>
      <c r="P226" s="254"/>
      <c r="Q226" s="254"/>
      <c r="R226" s="254"/>
      <c r="S226" s="254"/>
      <c r="T226" s="255"/>
      <c r="U226" s="14"/>
      <c r="V226" s="14"/>
      <c r="W226" s="14"/>
      <c r="X226" s="14"/>
      <c r="Y226" s="14"/>
      <c r="Z226" s="14"/>
      <c r="AA226" s="14"/>
      <c r="AB226" s="14"/>
      <c r="AC226" s="14"/>
      <c r="AD226" s="14"/>
      <c r="AE226" s="14"/>
      <c r="AT226" s="256" t="s">
        <v>183</v>
      </c>
      <c r="AU226" s="256" t="s">
        <v>84</v>
      </c>
      <c r="AV226" s="14" t="s">
        <v>84</v>
      </c>
      <c r="AW226" s="14" t="s">
        <v>4</v>
      </c>
      <c r="AX226" s="14" t="s">
        <v>82</v>
      </c>
      <c r="AY226" s="256" t="s">
        <v>170</v>
      </c>
    </row>
    <row r="227" s="2" customFormat="1" ht="16.5" customHeight="1">
      <c r="A227" s="41"/>
      <c r="B227" s="42"/>
      <c r="C227" s="285" t="s">
        <v>287</v>
      </c>
      <c r="D227" s="285" t="s">
        <v>461</v>
      </c>
      <c r="E227" s="286" t="s">
        <v>524</v>
      </c>
      <c r="F227" s="287" t="s">
        <v>525</v>
      </c>
      <c r="G227" s="288" t="s">
        <v>256</v>
      </c>
      <c r="H227" s="289">
        <v>1.0540000000000001</v>
      </c>
      <c r="I227" s="290"/>
      <c r="J227" s="291">
        <f>ROUND(I227*H227,2)</f>
        <v>0</v>
      </c>
      <c r="K227" s="287" t="s">
        <v>176</v>
      </c>
      <c r="L227" s="292"/>
      <c r="M227" s="293" t="s">
        <v>19</v>
      </c>
      <c r="N227" s="294" t="s">
        <v>46</v>
      </c>
      <c r="O227" s="87"/>
      <c r="P227" s="225">
        <f>O227*H227</f>
        <v>0</v>
      </c>
      <c r="Q227" s="225">
        <v>1</v>
      </c>
      <c r="R227" s="225">
        <f>Q227*H227</f>
        <v>1.0540000000000001</v>
      </c>
      <c r="S227" s="225">
        <v>0</v>
      </c>
      <c r="T227" s="226">
        <f>S227*H227</f>
        <v>0</v>
      </c>
      <c r="U227" s="41"/>
      <c r="V227" s="41"/>
      <c r="W227" s="41"/>
      <c r="X227" s="41"/>
      <c r="Y227" s="41"/>
      <c r="Z227" s="41"/>
      <c r="AA227" s="41"/>
      <c r="AB227" s="41"/>
      <c r="AC227" s="41"/>
      <c r="AD227" s="41"/>
      <c r="AE227" s="41"/>
      <c r="AR227" s="227" t="s">
        <v>234</v>
      </c>
      <c r="AT227" s="227" t="s">
        <v>461</v>
      </c>
      <c r="AU227" s="227" t="s">
        <v>84</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177</v>
      </c>
      <c r="BM227" s="227" t="s">
        <v>526</v>
      </c>
    </row>
    <row r="228" s="2" customFormat="1">
      <c r="A228" s="41"/>
      <c r="B228" s="42"/>
      <c r="C228" s="43"/>
      <c r="D228" s="229" t="s">
        <v>179</v>
      </c>
      <c r="E228" s="43"/>
      <c r="F228" s="230" t="s">
        <v>525</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179</v>
      </c>
      <c r="AU228" s="20" t="s">
        <v>84</v>
      </c>
    </row>
    <row r="229" s="14" customFormat="1">
      <c r="A229" s="14"/>
      <c r="B229" s="246"/>
      <c r="C229" s="247"/>
      <c r="D229" s="229" t="s">
        <v>183</v>
      </c>
      <c r="E229" s="248" t="s">
        <v>19</v>
      </c>
      <c r="F229" s="249" t="s">
        <v>527</v>
      </c>
      <c r="G229" s="247"/>
      <c r="H229" s="250">
        <v>1.044</v>
      </c>
      <c r="I229" s="251"/>
      <c r="J229" s="247"/>
      <c r="K229" s="247"/>
      <c r="L229" s="252"/>
      <c r="M229" s="253"/>
      <c r="N229" s="254"/>
      <c r="O229" s="254"/>
      <c r="P229" s="254"/>
      <c r="Q229" s="254"/>
      <c r="R229" s="254"/>
      <c r="S229" s="254"/>
      <c r="T229" s="255"/>
      <c r="U229" s="14"/>
      <c r="V229" s="14"/>
      <c r="W229" s="14"/>
      <c r="X229" s="14"/>
      <c r="Y229" s="14"/>
      <c r="Z229" s="14"/>
      <c r="AA229" s="14"/>
      <c r="AB229" s="14"/>
      <c r="AC229" s="14"/>
      <c r="AD229" s="14"/>
      <c r="AE229" s="14"/>
      <c r="AT229" s="256" t="s">
        <v>183</v>
      </c>
      <c r="AU229" s="256" t="s">
        <v>84</v>
      </c>
      <c r="AV229" s="14" t="s">
        <v>84</v>
      </c>
      <c r="AW229" s="14" t="s">
        <v>37</v>
      </c>
      <c r="AX229" s="14" t="s">
        <v>82</v>
      </c>
      <c r="AY229" s="256" t="s">
        <v>170</v>
      </c>
    </row>
    <row r="230" s="14" customFormat="1">
      <c r="A230" s="14"/>
      <c r="B230" s="246"/>
      <c r="C230" s="247"/>
      <c r="D230" s="229" t="s">
        <v>183</v>
      </c>
      <c r="E230" s="247"/>
      <c r="F230" s="249" t="s">
        <v>528</v>
      </c>
      <c r="G230" s="247"/>
      <c r="H230" s="250">
        <v>1.0540000000000001</v>
      </c>
      <c r="I230" s="251"/>
      <c r="J230" s="247"/>
      <c r="K230" s="247"/>
      <c r="L230" s="252"/>
      <c r="M230" s="253"/>
      <c r="N230" s="254"/>
      <c r="O230" s="254"/>
      <c r="P230" s="254"/>
      <c r="Q230" s="254"/>
      <c r="R230" s="254"/>
      <c r="S230" s="254"/>
      <c r="T230" s="255"/>
      <c r="U230" s="14"/>
      <c r="V230" s="14"/>
      <c r="W230" s="14"/>
      <c r="X230" s="14"/>
      <c r="Y230" s="14"/>
      <c r="Z230" s="14"/>
      <c r="AA230" s="14"/>
      <c r="AB230" s="14"/>
      <c r="AC230" s="14"/>
      <c r="AD230" s="14"/>
      <c r="AE230" s="14"/>
      <c r="AT230" s="256" t="s">
        <v>183</v>
      </c>
      <c r="AU230" s="256" t="s">
        <v>84</v>
      </c>
      <c r="AV230" s="14" t="s">
        <v>84</v>
      </c>
      <c r="AW230" s="14" t="s">
        <v>4</v>
      </c>
      <c r="AX230" s="14" t="s">
        <v>82</v>
      </c>
      <c r="AY230" s="256" t="s">
        <v>170</v>
      </c>
    </row>
    <row r="231" s="2" customFormat="1" ht="16.5" customHeight="1">
      <c r="A231" s="41"/>
      <c r="B231" s="42"/>
      <c r="C231" s="285" t="s">
        <v>291</v>
      </c>
      <c r="D231" s="285" t="s">
        <v>461</v>
      </c>
      <c r="E231" s="286" t="s">
        <v>529</v>
      </c>
      <c r="F231" s="287" t="s">
        <v>530</v>
      </c>
      <c r="G231" s="288" t="s">
        <v>201</v>
      </c>
      <c r="H231" s="289">
        <v>11.311999999999999</v>
      </c>
      <c r="I231" s="290"/>
      <c r="J231" s="291">
        <f>ROUND(I231*H231,2)</f>
        <v>0</v>
      </c>
      <c r="K231" s="287" t="s">
        <v>176</v>
      </c>
      <c r="L231" s="292"/>
      <c r="M231" s="293" t="s">
        <v>19</v>
      </c>
      <c r="N231" s="294" t="s">
        <v>46</v>
      </c>
      <c r="O231" s="87"/>
      <c r="P231" s="225">
        <f>O231*H231</f>
        <v>0</v>
      </c>
      <c r="Q231" s="225">
        <v>0.035720000000000002</v>
      </c>
      <c r="R231" s="225">
        <f>Q231*H231</f>
        <v>0.40406463999999997</v>
      </c>
      <c r="S231" s="225">
        <v>0</v>
      </c>
      <c r="T231" s="226">
        <f>S231*H231</f>
        <v>0</v>
      </c>
      <c r="U231" s="41"/>
      <c r="V231" s="41"/>
      <c r="W231" s="41"/>
      <c r="X231" s="41"/>
      <c r="Y231" s="41"/>
      <c r="Z231" s="41"/>
      <c r="AA231" s="41"/>
      <c r="AB231" s="41"/>
      <c r="AC231" s="41"/>
      <c r="AD231" s="41"/>
      <c r="AE231" s="41"/>
      <c r="AR231" s="227" t="s">
        <v>234</v>
      </c>
      <c r="AT231" s="227" t="s">
        <v>461</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531</v>
      </c>
    </row>
    <row r="232" s="2" customFormat="1">
      <c r="A232" s="41"/>
      <c r="B232" s="42"/>
      <c r="C232" s="43"/>
      <c r="D232" s="229" t="s">
        <v>179</v>
      </c>
      <c r="E232" s="43"/>
      <c r="F232" s="230" t="s">
        <v>530</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179</v>
      </c>
      <c r="AU232" s="20" t="s">
        <v>84</v>
      </c>
    </row>
    <row r="233" s="14" customFormat="1">
      <c r="A233" s="14"/>
      <c r="B233" s="246"/>
      <c r="C233" s="247"/>
      <c r="D233" s="229" t="s">
        <v>183</v>
      </c>
      <c r="E233" s="248" t="s">
        <v>19</v>
      </c>
      <c r="F233" s="249" t="s">
        <v>532</v>
      </c>
      <c r="G233" s="247"/>
      <c r="H233" s="250">
        <v>11.199999999999999</v>
      </c>
      <c r="I233" s="251"/>
      <c r="J233" s="247"/>
      <c r="K233" s="247"/>
      <c r="L233" s="252"/>
      <c r="M233" s="253"/>
      <c r="N233" s="254"/>
      <c r="O233" s="254"/>
      <c r="P233" s="254"/>
      <c r="Q233" s="254"/>
      <c r="R233" s="254"/>
      <c r="S233" s="254"/>
      <c r="T233" s="255"/>
      <c r="U233" s="14"/>
      <c r="V233" s="14"/>
      <c r="W233" s="14"/>
      <c r="X233" s="14"/>
      <c r="Y233" s="14"/>
      <c r="Z233" s="14"/>
      <c r="AA233" s="14"/>
      <c r="AB233" s="14"/>
      <c r="AC233" s="14"/>
      <c r="AD233" s="14"/>
      <c r="AE233" s="14"/>
      <c r="AT233" s="256" t="s">
        <v>183</v>
      </c>
      <c r="AU233" s="256" t="s">
        <v>84</v>
      </c>
      <c r="AV233" s="14" t="s">
        <v>84</v>
      </c>
      <c r="AW233" s="14" t="s">
        <v>37</v>
      </c>
      <c r="AX233" s="14" t="s">
        <v>82</v>
      </c>
      <c r="AY233" s="256" t="s">
        <v>170</v>
      </c>
    </row>
    <row r="234" s="14" customFormat="1">
      <c r="A234" s="14"/>
      <c r="B234" s="246"/>
      <c r="C234" s="247"/>
      <c r="D234" s="229" t="s">
        <v>183</v>
      </c>
      <c r="E234" s="247"/>
      <c r="F234" s="249" t="s">
        <v>533</v>
      </c>
      <c r="G234" s="247"/>
      <c r="H234" s="250">
        <v>11.311999999999999</v>
      </c>
      <c r="I234" s="251"/>
      <c r="J234" s="247"/>
      <c r="K234" s="247"/>
      <c r="L234" s="252"/>
      <c r="M234" s="253"/>
      <c r="N234" s="254"/>
      <c r="O234" s="254"/>
      <c r="P234" s="254"/>
      <c r="Q234" s="254"/>
      <c r="R234" s="254"/>
      <c r="S234" s="254"/>
      <c r="T234" s="255"/>
      <c r="U234" s="14"/>
      <c r="V234" s="14"/>
      <c r="W234" s="14"/>
      <c r="X234" s="14"/>
      <c r="Y234" s="14"/>
      <c r="Z234" s="14"/>
      <c r="AA234" s="14"/>
      <c r="AB234" s="14"/>
      <c r="AC234" s="14"/>
      <c r="AD234" s="14"/>
      <c r="AE234" s="14"/>
      <c r="AT234" s="256" t="s">
        <v>183</v>
      </c>
      <c r="AU234" s="256" t="s">
        <v>84</v>
      </c>
      <c r="AV234" s="14" t="s">
        <v>84</v>
      </c>
      <c r="AW234" s="14" t="s">
        <v>4</v>
      </c>
      <c r="AX234" s="14" t="s">
        <v>82</v>
      </c>
      <c r="AY234" s="256" t="s">
        <v>170</v>
      </c>
    </row>
    <row r="235" s="2" customFormat="1" ht="16.5" customHeight="1">
      <c r="A235" s="41"/>
      <c r="B235" s="42"/>
      <c r="C235" s="216" t="s">
        <v>295</v>
      </c>
      <c r="D235" s="216" t="s">
        <v>172</v>
      </c>
      <c r="E235" s="217" t="s">
        <v>534</v>
      </c>
      <c r="F235" s="218" t="s">
        <v>535</v>
      </c>
      <c r="G235" s="219" t="s">
        <v>509</v>
      </c>
      <c r="H235" s="220">
        <v>1983.9760000000001</v>
      </c>
      <c r="I235" s="221"/>
      <c r="J235" s="222">
        <f>ROUND(I235*H235,2)</f>
        <v>0</v>
      </c>
      <c r="K235" s="218" t="s">
        <v>176</v>
      </c>
      <c r="L235" s="47"/>
      <c r="M235" s="223" t="s">
        <v>19</v>
      </c>
      <c r="N235" s="224" t="s">
        <v>46</v>
      </c>
      <c r="O235" s="87"/>
      <c r="P235" s="225">
        <f>O235*H235</f>
        <v>0</v>
      </c>
      <c r="Q235" s="225">
        <v>0</v>
      </c>
      <c r="R235" s="225">
        <f>Q235*H235</f>
        <v>0</v>
      </c>
      <c r="S235" s="225">
        <v>0</v>
      </c>
      <c r="T235" s="226">
        <f>S235*H235</f>
        <v>0</v>
      </c>
      <c r="U235" s="41"/>
      <c r="V235" s="41"/>
      <c r="W235" s="41"/>
      <c r="X235" s="41"/>
      <c r="Y235" s="41"/>
      <c r="Z235" s="41"/>
      <c r="AA235" s="41"/>
      <c r="AB235" s="41"/>
      <c r="AC235" s="41"/>
      <c r="AD235" s="41"/>
      <c r="AE235" s="41"/>
      <c r="AR235" s="227" t="s">
        <v>177</v>
      </c>
      <c r="AT235" s="227" t="s">
        <v>172</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536</v>
      </c>
    </row>
    <row r="236" s="2" customFormat="1">
      <c r="A236" s="41"/>
      <c r="B236" s="42"/>
      <c r="C236" s="43"/>
      <c r="D236" s="229" t="s">
        <v>179</v>
      </c>
      <c r="E236" s="43"/>
      <c r="F236" s="230" t="s">
        <v>537</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84</v>
      </c>
    </row>
    <row r="237" s="2" customFormat="1">
      <c r="A237" s="41"/>
      <c r="B237" s="42"/>
      <c r="C237" s="43"/>
      <c r="D237" s="234" t="s">
        <v>181</v>
      </c>
      <c r="E237" s="43"/>
      <c r="F237" s="235" t="s">
        <v>538</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181</v>
      </c>
      <c r="AU237" s="20" t="s">
        <v>84</v>
      </c>
    </row>
    <row r="238" s="2" customFormat="1" ht="21.75" customHeight="1">
      <c r="A238" s="41"/>
      <c r="B238" s="42"/>
      <c r="C238" s="216" t="s">
        <v>299</v>
      </c>
      <c r="D238" s="216" t="s">
        <v>172</v>
      </c>
      <c r="E238" s="217" t="s">
        <v>539</v>
      </c>
      <c r="F238" s="218" t="s">
        <v>540</v>
      </c>
      <c r="G238" s="219" t="s">
        <v>219</v>
      </c>
      <c r="H238" s="220">
        <v>1381.5989999999999</v>
      </c>
      <c r="I238" s="221"/>
      <c r="J238" s="222">
        <f>ROUND(I238*H238,2)</f>
        <v>0</v>
      </c>
      <c r="K238" s="218" t="s">
        <v>176</v>
      </c>
      <c r="L238" s="47"/>
      <c r="M238" s="223" t="s">
        <v>19</v>
      </c>
      <c r="N238" s="224" t="s">
        <v>46</v>
      </c>
      <c r="O238" s="87"/>
      <c r="P238" s="225">
        <f>O238*H238</f>
        <v>0</v>
      </c>
      <c r="Q238" s="225">
        <v>0</v>
      </c>
      <c r="R238" s="225">
        <f>Q238*H238</f>
        <v>0</v>
      </c>
      <c r="S238" s="225">
        <v>0</v>
      </c>
      <c r="T238" s="226">
        <f>S238*H238</f>
        <v>0</v>
      </c>
      <c r="U238" s="41"/>
      <c r="V238" s="41"/>
      <c r="W238" s="41"/>
      <c r="X238" s="41"/>
      <c r="Y238" s="41"/>
      <c r="Z238" s="41"/>
      <c r="AA238" s="41"/>
      <c r="AB238" s="41"/>
      <c r="AC238" s="41"/>
      <c r="AD238" s="41"/>
      <c r="AE238" s="41"/>
      <c r="AR238" s="227" t="s">
        <v>177</v>
      </c>
      <c r="AT238" s="227" t="s">
        <v>172</v>
      </c>
      <c r="AU238" s="227" t="s">
        <v>84</v>
      </c>
      <c r="AY238" s="20" t="s">
        <v>170</v>
      </c>
      <c r="BE238" s="228">
        <f>IF(N238="základní",J238,0)</f>
        <v>0</v>
      </c>
      <c r="BF238" s="228">
        <f>IF(N238="snížená",J238,0)</f>
        <v>0</v>
      </c>
      <c r="BG238" s="228">
        <f>IF(N238="zákl. přenesená",J238,0)</f>
        <v>0</v>
      </c>
      <c r="BH238" s="228">
        <f>IF(N238="sníž. přenesená",J238,0)</f>
        <v>0</v>
      </c>
      <c r="BI238" s="228">
        <f>IF(N238="nulová",J238,0)</f>
        <v>0</v>
      </c>
      <c r="BJ238" s="20" t="s">
        <v>82</v>
      </c>
      <c r="BK238" s="228">
        <f>ROUND(I238*H238,2)</f>
        <v>0</v>
      </c>
      <c r="BL238" s="20" t="s">
        <v>177</v>
      </c>
      <c r="BM238" s="227" t="s">
        <v>541</v>
      </c>
    </row>
    <row r="239" s="2" customFormat="1">
      <c r="A239" s="41"/>
      <c r="B239" s="42"/>
      <c r="C239" s="43"/>
      <c r="D239" s="229" t="s">
        <v>179</v>
      </c>
      <c r="E239" s="43"/>
      <c r="F239" s="230" t="s">
        <v>542</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179</v>
      </c>
      <c r="AU239" s="20" t="s">
        <v>84</v>
      </c>
    </row>
    <row r="240" s="2" customFormat="1">
      <c r="A240" s="41"/>
      <c r="B240" s="42"/>
      <c r="C240" s="43"/>
      <c r="D240" s="234" t="s">
        <v>181</v>
      </c>
      <c r="E240" s="43"/>
      <c r="F240" s="235" t="s">
        <v>543</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181</v>
      </c>
      <c r="AU240" s="20" t="s">
        <v>84</v>
      </c>
    </row>
    <row r="241" s="13" customFormat="1">
      <c r="A241" s="13"/>
      <c r="B241" s="236"/>
      <c r="C241" s="237"/>
      <c r="D241" s="229" t="s">
        <v>183</v>
      </c>
      <c r="E241" s="238" t="s">
        <v>19</v>
      </c>
      <c r="F241" s="239" t="s">
        <v>544</v>
      </c>
      <c r="G241" s="237"/>
      <c r="H241" s="238" t="s">
        <v>19</v>
      </c>
      <c r="I241" s="240"/>
      <c r="J241" s="237"/>
      <c r="K241" s="237"/>
      <c r="L241" s="241"/>
      <c r="M241" s="242"/>
      <c r="N241" s="243"/>
      <c r="O241" s="243"/>
      <c r="P241" s="243"/>
      <c r="Q241" s="243"/>
      <c r="R241" s="243"/>
      <c r="S241" s="243"/>
      <c r="T241" s="244"/>
      <c r="U241" s="13"/>
      <c r="V241" s="13"/>
      <c r="W241" s="13"/>
      <c r="X241" s="13"/>
      <c r="Y241" s="13"/>
      <c r="Z241" s="13"/>
      <c r="AA241" s="13"/>
      <c r="AB241" s="13"/>
      <c r="AC241" s="13"/>
      <c r="AD241" s="13"/>
      <c r="AE241" s="13"/>
      <c r="AT241" s="245" t="s">
        <v>183</v>
      </c>
      <c r="AU241" s="245" t="s">
        <v>84</v>
      </c>
      <c r="AV241" s="13" t="s">
        <v>82</v>
      </c>
      <c r="AW241" s="13" t="s">
        <v>37</v>
      </c>
      <c r="AX241" s="13" t="s">
        <v>75</v>
      </c>
      <c r="AY241" s="245" t="s">
        <v>170</v>
      </c>
    </row>
    <row r="242" s="14" customFormat="1">
      <c r="A242" s="14"/>
      <c r="B242" s="246"/>
      <c r="C242" s="247"/>
      <c r="D242" s="229" t="s">
        <v>183</v>
      </c>
      <c r="E242" s="248" t="s">
        <v>19</v>
      </c>
      <c r="F242" s="249" t="s">
        <v>545</v>
      </c>
      <c r="G242" s="247"/>
      <c r="H242" s="250">
        <v>1364.634</v>
      </c>
      <c r="I242" s="251"/>
      <c r="J242" s="247"/>
      <c r="K242" s="247"/>
      <c r="L242" s="252"/>
      <c r="M242" s="253"/>
      <c r="N242" s="254"/>
      <c r="O242" s="254"/>
      <c r="P242" s="254"/>
      <c r="Q242" s="254"/>
      <c r="R242" s="254"/>
      <c r="S242" s="254"/>
      <c r="T242" s="255"/>
      <c r="U242" s="14"/>
      <c r="V242" s="14"/>
      <c r="W242" s="14"/>
      <c r="X242" s="14"/>
      <c r="Y242" s="14"/>
      <c r="Z242" s="14"/>
      <c r="AA242" s="14"/>
      <c r="AB242" s="14"/>
      <c r="AC242" s="14"/>
      <c r="AD242" s="14"/>
      <c r="AE242" s="14"/>
      <c r="AT242" s="256" t="s">
        <v>183</v>
      </c>
      <c r="AU242" s="256" t="s">
        <v>84</v>
      </c>
      <c r="AV242" s="14" t="s">
        <v>84</v>
      </c>
      <c r="AW242" s="14" t="s">
        <v>37</v>
      </c>
      <c r="AX242" s="14" t="s">
        <v>75</v>
      </c>
      <c r="AY242" s="256" t="s">
        <v>170</v>
      </c>
    </row>
    <row r="243" s="13" customFormat="1">
      <c r="A243" s="13"/>
      <c r="B243" s="236"/>
      <c r="C243" s="237"/>
      <c r="D243" s="229" t="s">
        <v>183</v>
      </c>
      <c r="E243" s="238" t="s">
        <v>19</v>
      </c>
      <c r="F243" s="239" t="s">
        <v>546</v>
      </c>
      <c r="G243" s="237"/>
      <c r="H243" s="238" t="s">
        <v>19</v>
      </c>
      <c r="I243" s="240"/>
      <c r="J243" s="237"/>
      <c r="K243" s="237"/>
      <c r="L243" s="241"/>
      <c r="M243" s="242"/>
      <c r="N243" s="243"/>
      <c r="O243" s="243"/>
      <c r="P243" s="243"/>
      <c r="Q243" s="243"/>
      <c r="R243" s="243"/>
      <c r="S243" s="243"/>
      <c r="T243" s="244"/>
      <c r="U243" s="13"/>
      <c r="V243" s="13"/>
      <c r="W243" s="13"/>
      <c r="X243" s="13"/>
      <c r="Y243" s="13"/>
      <c r="Z243" s="13"/>
      <c r="AA243" s="13"/>
      <c r="AB243" s="13"/>
      <c r="AC243" s="13"/>
      <c r="AD243" s="13"/>
      <c r="AE243" s="13"/>
      <c r="AT243" s="245" t="s">
        <v>183</v>
      </c>
      <c r="AU243" s="245" t="s">
        <v>84</v>
      </c>
      <c r="AV243" s="13" t="s">
        <v>82</v>
      </c>
      <c r="AW243" s="13" t="s">
        <v>37</v>
      </c>
      <c r="AX243" s="13" t="s">
        <v>75</v>
      </c>
      <c r="AY243" s="245" t="s">
        <v>170</v>
      </c>
    </row>
    <row r="244" s="14" customFormat="1">
      <c r="A244" s="14"/>
      <c r="B244" s="246"/>
      <c r="C244" s="247"/>
      <c r="D244" s="229" t="s">
        <v>183</v>
      </c>
      <c r="E244" s="248" t="s">
        <v>19</v>
      </c>
      <c r="F244" s="249" t="s">
        <v>547</v>
      </c>
      <c r="G244" s="247"/>
      <c r="H244" s="250">
        <v>16.965</v>
      </c>
      <c r="I244" s="251"/>
      <c r="J244" s="247"/>
      <c r="K244" s="247"/>
      <c r="L244" s="252"/>
      <c r="M244" s="253"/>
      <c r="N244" s="254"/>
      <c r="O244" s="254"/>
      <c r="P244" s="254"/>
      <c r="Q244" s="254"/>
      <c r="R244" s="254"/>
      <c r="S244" s="254"/>
      <c r="T244" s="255"/>
      <c r="U244" s="14"/>
      <c r="V244" s="14"/>
      <c r="W244" s="14"/>
      <c r="X244" s="14"/>
      <c r="Y244" s="14"/>
      <c r="Z244" s="14"/>
      <c r="AA244" s="14"/>
      <c r="AB244" s="14"/>
      <c r="AC244" s="14"/>
      <c r="AD244" s="14"/>
      <c r="AE244" s="14"/>
      <c r="AT244" s="256" t="s">
        <v>183</v>
      </c>
      <c r="AU244" s="256" t="s">
        <v>84</v>
      </c>
      <c r="AV244" s="14" t="s">
        <v>84</v>
      </c>
      <c r="AW244" s="14" t="s">
        <v>37</v>
      </c>
      <c r="AX244" s="14" t="s">
        <v>75</v>
      </c>
      <c r="AY244" s="256" t="s">
        <v>170</v>
      </c>
    </row>
    <row r="245" s="15" customFormat="1">
      <c r="A245" s="15"/>
      <c r="B245" s="257"/>
      <c r="C245" s="258"/>
      <c r="D245" s="229" t="s">
        <v>183</v>
      </c>
      <c r="E245" s="259" t="s">
        <v>19</v>
      </c>
      <c r="F245" s="260" t="s">
        <v>186</v>
      </c>
      <c r="G245" s="258"/>
      <c r="H245" s="261">
        <v>1381.5989999999999</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183</v>
      </c>
      <c r="AU245" s="267" t="s">
        <v>84</v>
      </c>
      <c r="AV245" s="15" t="s">
        <v>177</v>
      </c>
      <c r="AW245" s="15" t="s">
        <v>37</v>
      </c>
      <c r="AX245" s="15" t="s">
        <v>82</v>
      </c>
      <c r="AY245" s="267" t="s">
        <v>170</v>
      </c>
    </row>
    <row r="246" s="2" customFormat="1" ht="21.75" customHeight="1">
      <c r="A246" s="41"/>
      <c r="B246" s="42"/>
      <c r="C246" s="216" t="s">
        <v>303</v>
      </c>
      <c r="D246" s="216" t="s">
        <v>172</v>
      </c>
      <c r="E246" s="217" t="s">
        <v>235</v>
      </c>
      <c r="F246" s="218" t="s">
        <v>236</v>
      </c>
      <c r="G246" s="219" t="s">
        <v>219</v>
      </c>
      <c r="H246" s="220">
        <v>1149.204</v>
      </c>
      <c r="I246" s="221"/>
      <c r="J246" s="222">
        <f>ROUND(I246*H246,2)</f>
        <v>0</v>
      </c>
      <c r="K246" s="218" t="s">
        <v>176</v>
      </c>
      <c r="L246" s="47"/>
      <c r="M246" s="223" t="s">
        <v>19</v>
      </c>
      <c r="N246" s="224" t="s">
        <v>46</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177</v>
      </c>
      <c r="AT246" s="227" t="s">
        <v>172</v>
      </c>
      <c r="AU246" s="227" t="s">
        <v>84</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177</v>
      </c>
      <c r="BM246" s="227" t="s">
        <v>548</v>
      </c>
    </row>
    <row r="247" s="2" customFormat="1">
      <c r="A247" s="41"/>
      <c r="B247" s="42"/>
      <c r="C247" s="43"/>
      <c r="D247" s="229" t="s">
        <v>179</v>
      </c>
      <c r="E247" s="43"/>
      <c r="F247" s="230" t="s">
        <v>238</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179</v>
      </c>
      <c r="AU247" s="20" t="s">
        <v>84</v>
      </c>
    </row>
    <row r="248" s="2" customFormat="1">
      <c r="A248" s="41"/>
      <c r="B248" s="42"/>
      <c r="C248" s="43"/>
      <c r="D248" s="234" t="s">
        <v>181</v>
      </c>
      <c r="E248" s="43"/>
      <c r="F248" s="235" t="s">
        <v>239</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181</v>
      </c>
      <c r="AU248" s="20" t="s">
        <v>84</v>
      </c>
    </row>
    <row r="249" s="13" customFormat="1">
      <c r="A249" s="13"/>
      <c r="B249" s="236"/>
      <c r="C249" s="237"/>
      <c r="D249" s="229" t="s">
        <v>183</v>
      </c>
      <c r="E249" s="238" t="s">
        <v>19</v>
      </c>
      <c r="F249" s="239" t="s">
        <v>549</v>
      </c>
      <c r="G249" s="237"/>
      <c r="H249" s="238" t="s">
        <v>19</v>
      </c>
      <c r="I249" s="240"/>
      <c r="J249" s="237"/>
      <c r="K249" s="237"/>
      <c r="L249" s="241"/>
      <c r="M249" s="242"/>
      <c r="N249" s="243"/>
      <c r="O249" s="243"/>
      <c r="P249" s="243"/>
      <c r="Q249" s="243"/>
      <c r="R249" s="243"/>
      <c r="S249" s="243"/>
      <c r="T249" s="244"/>
      <c r="U249" s="13"/>
      <c r="V249" s="13"/>
      <c r="W249" s="13"/>
      <c r="X249" s="13"/>
      <c r="Y249" s="13"/>
      <c r="Z249" s="13"/>
      <c r="AA249" s="13"/>
      <c r="AB249" s="13"/>
      <c r="AC249" s="13"/>
      <c r="AD249" s="13"/>
      <c r="AE249" s="13"/>
      <c r="AT249" s="245" t="s">
        <v>183</v>
      </c>
      <c r="AU249" s="245" t="s">
        <v>84</v>
      </c>
      <c r="AV249" s="13" t="s">
        <v>82</v>
      </c>
      <c r="AW249" s="13" t="s">
        <v>37</v>
      </c>
      <c r="AX249" s="13" t="s">
        <v>75</v>
      </c>
      <c r="AY249" s="245" t="s">
        <v>170</v>
      </c>
    </row>
    <row r="250" s="14" customFormat="1">
      <c r="A250" s="14"/>
      <c r="B250" s="246"/>
      <c r="C250" s="247"/>
      <c r="D250" s="229" t="s">
        <v>183</v>
      </c>
      <c r="E250" s="248" t="s">
        <v>19</v>
      </c>
      <c r="F250" s="249" t="s">
        <v>550</v>
      </c>
      <c r="G250" s="247"/>
      <c r="H250" s="250">
        <v>1831.521</v>
      </c>
      <c r="I250" s="251"/>
      <c r="J250" s="247"/>
      <c r="K250" s="247"/>
      <c r="L250" s="252"/>
      <c r="M250" s="253"/>
      <c r="N250" s="254"/>
      <c r="O250" s="254"/>
      <c r="P250" s="254"/>
      <c r="Q250" s="254"/>
      <c r="R250" s="254"/>
      <c r="S250" s="254"/>
      <c r="T250" s="255"/>
      <c r="U250" s="14"/>
      <c r="V250" s="14"/>
      <c r="W250" s="14"/>
      <c r="X250" s="14"/>
      <c r="Y250" s="14"/>
      <c r="Z250" s="14"/>
      <c r="AA250" s="14"/>
      <c r="AB250" s="14"/>
      <c r="AC250" s="14"/>
      <c r="AD250" s="14"/>
      <c r="AE250" s="14"/>
      <c r="AT250" s="256" t="s">
        <v>183</v>
      </c>
      <c r="AU250" s="256" t="s">
        <v>84</v>
      </c>
      <c r="AV250" s="14" t="s">
        <v>84</v>
      </c>
      <c r="AW250" s="14" t="s">
        <v>37</v>
      </c>
      <c r="AX250" s="14" t="s">
        <v>75</v>
      </c>
      <c r="AY250" s="256" t="s">
        <v>170</v>
      </c>
    </row>
    <row r="251" s="14" customFormat="1">
      <c r="A251" s="14"/>
      <c r="B251" s="246"/>
      <c r="C251" s="247"/>
      <c r="D251" s="229" t="s">
        <v>183</v>
      </c>
      <c r="E251" s="248" t="s">
        <v>19</v>
      </c>
      <c r="F251" s="249" t="s">
        <v>551</v>
      </c>
      <c r="G251" s="247"/>
      <c r="H251" s="250">
        <v>-682.31700000000001</v>
      </c>
      <c r="I251" s="251"/>
      <c r="J251" s="247"/>
      <c r="K251" s="247"/>
      <c r="L251" s="252"/>
      <c r="M251" s="253"/>
      <c r="N251" s="254"/>
      <c r="O251" s="254"/>
      <c r="P251" s="254"/>
      <c r="Q251" s="254"/>
      <c r="R251" s="254"/>
      <c r="S251" s="254"/>
      <c r="T251" s="255"/>
      <c r="U251" s="14"/>
      <c r="V251" s="14"/>
      <c r="W251" s="14"/>
      <c r="X251" s="14"/>
      <c r="Y251" s="14"/>
      <c r="Z251" s="14"/>
      <c r="AA251" s="14"/>
      <c r="AB251" s="14"/>
      <c r="AC251" s="14"/>
      <c r="AD251" s="14"/>
      <c r="AE251" s="14"/>
      <c r="AT251" s="256" t="s">
        <v>183</v>
      </c>
      <c r="AU251" s="256" t="s">
        <v>84</v>
      </c>
      <c r="AV251" s="14" t="s">
        <v>84</v>
      </c>
      <c r="AW251" s="14" t="s">
        <v>37</v>
      </c>
      <c r="AX251" s="14" t="s">
        <v>75</v>
      </c>
      <c r="AY251" s="256" t="s">
        <v>170</v>
      </c>
    </row>
    <row r="252" s="15" customFormat="1">
      <c r="A252" s="15"/>
      <c r="B252" s="257"/>
      <c r="C252" s="258"/>
      <c r="D252" s="229" t="s">
        <v>183</v>
      </c>
      <c r="E252" s="259" t="s">
        <v>19</v>
      </c>
      <c r="F252" s="260" t="s">
        <v>186</v>
      </c>
      <c r="G252" s="258"/>
      <c r="H252" s="261">
        <v>1149.204</v>
      </c>
      <c r="I252" s="262"/>
      <c r="J252" s="258"/>
      <c r="K252" s="258"/>
      <c r="L252" s="263"/>
      <c r="M252" s="264"/>
      <c r="N252" s="265"/>
      <c r="O252" s="265"/>
      <c r="P252" s="265"/>
      <c r="Q252" s="265"/>
      <c r="R252" s="265"/>
      <c r="S252" s="265"/>
      <c r="T252" s="266"/>
      <c r="U252" s="15"/>
      <c r="V252" s="15"/>
      <c r="W252" s="15"/>
      <c r="X252" s="15"/>
      <c r="Y252" s="15"/>
      <c r="Z252" s="15"/>
      <c r="AA252" s="15"/>
      <c r="AB252" s="15"/>
      <c r="AC252" s="15"/>
      <c r="AD252" s="15"/>
      <c r="AE252" s="15"/>
      <c r="AT252" s="267" t="s">
        <v>183</v>
      </c>
      <c r="AU252" s="267" t="s">
        <v>84</v>
      </c>
      <c r="AV252" s="15" t="s">
        <v>177</v>
      </c>
      <c r="AW252" s="15" t="s">
        <v>37</v>
      </c>
      <c r="AX252" s="15" t="s">
        <v>82</v>
      </c>
      <c r="AY252" s="267" t="s">
        <v>170</v>
      </c>
    </row>
    <row r="253" s="2" customFormat="1" ht="24.15" customHeight="1">
      <c r="A253" s="41"/>
      <c r="B253" s="42"/>
      <c r="C253" s="216" t="s">
        <v>7</v>
      </c>
      <c r="D253" s="216" t="s">
        <v>172</v>
      </c>
      <c r="E253" s="217" t="s">
        <v>245</v>
      </c>
      <c r="F253" s="218" t="s">
        <v>246</v>
      </c>
      <c r="G253" s="219" t="s">
        <v>219</v>
      </c>
      <c r="H253" s="220">
        <v>11492.040000000001</v>
      </c>
      <c r="I253" s="221"/>
      <c r="J253" s="222">
        <f>ROUND(I253*H253,2)</f>
        <v>0</v>
      </c>
      <c r="K253" s="218" t="s">
        <v>176</v>
      </c>
      <c r="L253" s="47"/>
      <c r="M253" s="223" t="s">
        <v>19</v>
      </c>
      <c r="N253" s="224" t="s">
        <v>46</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177</v>
      </c>
      <c r="AT253" s="227" t="s">
        <v>172</v>
      </c>
      <c r="AU253" s="227" t="s">
        <v>84</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177</v>
      </c>
      <c r="BM253" s="227" t="s">
        <v>552</v>
      </c>
    </row>
    <row r="254" s="2" customFormat="1">
      <c r="A254" s="41"/>
      <c r="B254" s="42"/>
      <c r="C254" s="43"/>
      <c r="D254" s="229" t="s">
        <v>179</v>
      </c>
      <c r="E254" s="43"/>
      <c r="F254" s="230" t="s">
        <v>248</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179</v>
      </c>
      <c r="AU254" s="20" t="s">
        <v>84</v>
      </c>
    </row>
    <row r="255" s="2" customFormat="1">
      <c r="A255" s="41"/>
      <c r="B255" s="42"/>
      <c r="C255" s="43"/>
      <c r="D255" s="234" t="s">
        <v>181</v>
      </c>
      <c r="E255" s="43"/>
      <c r="F255" s="235" t="s">
        <v>249</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181</v>
      </c>
      <c r="AU255" s="20" t="s">
        <v>84</v>
      </c>
    </row>
    <row r="256" s="14" customFormat="1">
      <c r="A256" s="14"/>
      <c r="B256" s="246"/>
      <c r="C256" s="247"/>
      <c r="D256" s="229" t="s">
        <v>183</v>
      </c>
      <c r="E256" s="247"/>
      <c r="F256" s="249" t="s">
        <v>553</v>
      </c>
      <c r="G256" s="247"/>
      <c r="H256" s="250">
        <v>11492.040000000001</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183</v>
      </c>
      <c r="AU256" s="256" t="s">
        <v>84</v>
      </c>
      <c r="AV256" s="14" t="s">
        <v>84</v>
      </c>
      <c r="AW256" s="14" t="s">
        <v>4</v>
      </c>
      <c r="AX256" s="14" t="s">
        <v>82</v>
      </c>
      <c r="AY256" s="256" t="s">
        <v>170</v>
      </c>
    </row>
    <row r="257" s="2" customFormat="1" ht="21.75" customHeight="1">
      <c r="A257" s="41"/>
      <c r="B257" s="42"/>
      <c r="C257" s="216" t="s">
        <v>315</v>
      </c>
      <c r="D257" s="216" t="s">
        <v>172</v>
      </c>
      <c r="E257" s="217" t="s">
        <v>554</v>
      </c>
      <c r="F257" s="218" t="s">
        <v>555</v>
      </c>
      <c r="G257" s="219" t="s">
        <v>219</v>
      </c>
      <c r="H257" s="220">
        <v>233.21600000000001</v>
      </c>
      <c r="I257" s="221"/>
      <c r="J257" s="222">
        <f>ROUND(I257*H257,2)</f>
        <v>0</v>
      </c>
      <c r="K257" s="218" t="s">
        <v>176</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84</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556</v>
      </c>
    </row>
    <row r="258" s="2" customFormat="1">
      <c r="A258" s="41"/>
      <c r="B258" s="42"/>
      <c r="C258" s="43"/>
      <c r="D258" s="229" t="s">
        <v>179</v>
      </c>
      <c r="E258" s="43"/>
      <c r="F258" s="230" t="s">
        <v>557</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179</v>
      </c>
      <c r="AU258" s="20" t="s">
        <v>84</v>
      </c>
    </row>
    <row r="259" s="2" customFormat="1">
      <c r="A259" s="41"/>
      <c r="B259" s="42"/>
      <c r="C259" s="43"/>
      <c r="D259" s="234" t="s">
        <v>181</v>
      </c>
      <c r="E259" s="43"/>
      <c r="F259" s="235" t="s">
        <v>558</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181</v>
      </c>
      <c r="AU259" s="20" t="s">
        <v>84</v>
      </c>
    </row>
    <row r="260" s="13" customFormat="1">
      <c r="A260" s="13"/>
      <c r="B260" s="236"/>
      <c r="C260" s="237"/>
      <c r="D260" s="229" t="s">
        <v>183</v>
      </c>
      <c r="E260" s="238" t="s">
        <v>19</v>
      </c>
      <c r="F260" s="239" t="s">
        <v>559</v>
      </c>
      <c r="G260" s="237"/>
      <c r="H260" s="238" t="s">
        <v>19</v>
      </c>
      <c r="I260" s="240"/>
      <c r="J260" s="237"/>
      <c r="K260" s="237"/>
      <c r="L260" s="241"/>
      <c r="M260" s="242"/>
      <c r="N260" s="243"/>
      <c r="O260" s="243"/>
      <c r="P260" s="243"/>
      <c r="Q260" s="243"/>
      <c r="R260" s="243"/>
      <c r="S260" s="243"/>
      <c r="T260" s="244"/>
      <c r="U260" s="13"/>
      <c r="V260" s="13"/>
      <c r="W260" s="13"/>
      <c r="X260" s="13"/>
      <c r="Y260" s="13"/>
      <c r="Z260" s="13"/>
      <c r="AA260" s="13"/>
      <c r="AB260" s="13"/>
      <c r="AC260" s="13"/>
      <c r="AD260" s="13"/>
      <c r="AE260" s="13"/>
      <c r="AT260" s="245" t="s">
        <v>183</v>
      </c>
      <c r="AU260" s="245" t="s">
        <v>84</v>
      </c>
      <c r="AV260" s="13" t="s">
        <v>82</v>
      </c>
      <c r="AW260" s="13" t="s">
        <v>37</v>
      </c>
      <c r="AX260" s="13" t="s">
        <v>75</v>
      </c>
      <c r="AY260" s="245" t="s">
        <v>170</v>
      </c>
    </row>
    <row r="261" s="14" customFormat="1">
      <c r="A261" s="14"/>
      <c r="B261" s="246"/>
      <c r="C261" s="247"/>
      <c r="D261" s="229" t="s">
        <v>183</v>
      </c>
      <c r="E261" s="248" t="s">
        <v>19</v>
      </c>
      <c r="F261" s="249" t="s">
        <v>560</v>
      </c>
      <c r="G261" s="247"/>
      <c r="H261" s="250">
        <v>142.56100000000001</v>
      </c>
      <c r="I261" s="251"/>
      <c r="J261" s="247"/>
      <c r="K261" s="247"/>
      <c r="L261" s="252"/>
      <c r="M261" s="253"/>
      <c r="N261" s="254"/>
      <c r="O261" s="254"/>
      <c r="P261" s="254"/>
      <c r="Q261" s="254"/>
      <c r="R261" s="254"/>
      <c r="S261" s="254"/>
      <c r="T261" s="255"/>
      <c r="U261" s="14"/>
      <c r="V261" s="14"/>
      <c r="W261" s="14"/>
      <c r="X261" s="14"/>
      <c r="Y261" s="14"/>
      <c r="Z261" s="14"/>
      <c r="AA261" s="14"/>
      <c r="AB261" s="14"/>
      <c r="AC261" s="14"/>
      <c r="AD261" s="14"/>
      <c r="AE261" s="14"/>
      <c r="AT261" s="256" t="s">
        <v>183</v>
      </c>
      <c r="AU261" s="256" t="s">
        <v>84</v>
      </c>
      <c r="AV261" s="14" t="s">
        <v>84</v>
      </c>
      <c r="AW261" s="14" t="s">
        <v>37</v>
      </c>
      <c r="AX261" s="14" t="s">
        <v>75</v>
      </c>
      <c r="AY261" s="256" t="s">
        <v>170</v>
      </c>
    </row>
    <row r="262" s="14" customFormat="1">
      <c r="A262" s="14"/>
      <c r="B262" s="246"/>
      <c r="C262" s="247"/>
      <c r="D262" s="229" t="s">
        <v>183</v>
      </c>
      <c r="E262" s="248" t="s">
        <v>19</v>
      </c>
      <c r="F262" s="249" t="s">
        <v>561</v>
      </c>
      <c r="G262" s="247"/>
      <c r="H262" s="250">
        <v>90.655000000000001</v>
      </c>
      <c r="I262" s="251"/>
      <c r="J262" s="247"/>
      <c r="K262" s="247"/>
      <c r="L262" s="252"/>
      <c r="M262" s="253"/>
      <c r="N262" s="254"/>
      <c r="O262" s="254"/>
      <c r="P262" s="254"/>
      <c r="Q262" s="254"/>
      <c r="R262" s="254"/>
      <c r="S262" s="254"/>
      <c r="T262" s="255"/>
      <c r="U262" s="14"/>
      <c r="V262" s="14"/>
      <c r="W262" s="14"/>
      <c r="X262" s="14"/>
      <c r="Y262" s="14"/>
      <c r="Z262" s="14"/>
      <c r="AA262" s="14"/>
      <c r="AB262" s="14"/>
      <c r="AC262" s="14"/>
      <c r="AD262" s="14"/>
      <c r="AE262" s="14"/>
      <c r="AT262" s="256" t="s">
        <v>183</v>
      </c>
      <c r="AU262" s="256" t="s">
        <v>84</v>
      </c>
      <c r="AV262" s="14" t="s">
        <v>84</v>
      </c>
      <c r="AW262" s="14" t="s">
        <v>37</v>
      </c>
      <c r="AX262" s="14" t="s">
        <v>75</v>
      </c>
      <c r="AY262" s="256" t="s">
        <v>170</v>
      </c>
    </row>
    <row r="263" s="15" customFormat="1">
      <c r="A263" s="15"/>
      <c r="B263" s="257"/>
      <c r="C263" s="258"/>
      <c r="D263" s="229" t="s">
        <v>183</v>
      </c>
      <c r="E263" s="259" t="s">
        <v>19</v>
      </c>
      <c r="F263" s="260" t="s">
        <v>186</v>
      </c>
      <c r="G263" s="258"/>
      <c r="H263" s="261">
        <v>233.21600000000001</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183</v>
      </c>
      <c r="AU263" s="267" t="s">
        <v>84</v>
      </c>
      <c r="AV263" s="15" t="s">
        <v>177</v>
      </c>
      <c r="AW263" s="15" t="s">
        <v>37</v>
      </c>
      <c r="AX263" s="15" t="s">
        <v>82</v>
      </c>
      <c r="AY263" s="267" t="s">
        <v>170</v>
      </c>
    </row>
    <row r="264" s="2" customFormat="1" ht="24.15" customHeight="1">
      <c r="A264" s="41"/>
      <c r="B264" s="42"/>
      <c r="C264" s="216" t="s">
        <v>322</v>
      </c>
      <c r="D264" s="216" t="s">
        <v>172</v>
      </c>
      <c r="E264" s="217" t="s">
        <v>562</v>
      </c>
      <c r="F264" s="218" t="s">
        <v>563</v>
      </c>
      <c r="G264" s="219" t="s">
        <v>219</v>
      </c>
      <c r="H264" s="220">
        <v>2332.1599999999999</v>
      </c>
      <c r="I264" s="221"/>
      <c r="J264" s="222">
        <f>ROUND(I264*H264,2)</f>
        <v>0</v>
      </c>
      <c r="K264" s="218" t="s">
        <v>176</v>
      </c>
      <c r="L264" s="47"/>
      <c r="M264" s="223" t="s">
        <v>19</v>
      </c>
      <c r="N264" s="224" t="s">
        <v>46</v>
      </c>
      <c r="O264" s="87"/>
      <c r="P264" s="225">
        <f>O264*H264</f>
        <v>0</v>
      </c>
      <c r="Q264" s="225">
        <v>0</v>
      </c>
      <c r="R264" s="225">
        <f>Q264*H264</f>
        <v>0</v>
      </c>
      <c r="S264" s="225">
        <v>0</v>
      </c>
      <c r="T264" s="226">
        <f>S264*H264</f>
        <v>0</v>
      </c>
      <c r="U264" s="41"/>
      <c r="V264" s="41"/>
      <c r="W264" s="41"/>
      <c r="X264" s="41"/>
      <c r="Y264" s="41"/>
      <c r="Z264" s="41"/>
      <c r="AA264" s="41"/>
      <c r="AB264" s="41"/>
      <c r="AC264" s="41"/>
      <c r="AD264" s="41"/>
      <c r="AE264" s="41"/>
      <c r="AR264" s="227" t="s">
        <v>177</v>
      </c>
      <c r="AT264" s="227" t="s">
        <v>172</v>
      </c>
      <c r="AU264" s="227" t="s">
        <v>84</v>
      </c>
      <c r="AY264" s="20" t="s">
        <v>170</v>
      </c>
      <c r="BE264" s="228">
        <f>IF(N264="základní",J264,0)</f>
        <v>0</v>
      </c>
      <c r="BF264" s="228">
        <f>IF(N264="snížená",J264,0)</f>
        <v>0</v>
      </c>
      <c r="BG264" s="228">
        <f>IF(N264="zákl. přenesená",J264,0)</f>
        <v>0</v>
      </c>
      <c r="BH264" s="228">
        <f>IF(N264="sníž. přenesená",J264,0)</f>
        <v>0</v>
      </c>
      <c r="BI264" s="228">
        <f>IF(N264="nulová",J264,0)</f>
        <v>0</v>
      </c>
      <c r="BJ264" s="20" t="s">
        <v>82</v>
      </c>
      <c r="BK264" s="228">
        <f>ROUND(I264*H264,2)</f>
        <v>0</v>
      </c>
      <c r="BL264" s="20" t="s">
        <v>177</v>
      </c>
      <c r="BM264" s="227" t="s">
        <v>564</v>
      </c>
    </row>
    <row r="265" s="2" customFormat="1">
      <c r="A265" s="41"/>
      <c r="B265" s="42"/>
      <c r="C265" s="43"/>
      <c r="D265" s="229" t="s">
        <v>179</v>
      </c>
      <c r="E265" s="43"/>
      <c r="F265" s="230" t="s">
        <v>565</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179</v>
      </c>
      <c r="AU265" s="20" t="s">
        <v>84</v>
      </c>
    </row>
    <row r="266" s="2" customFormat="1">
      <c r="A266" s="41"/>
      <c r="B266" s="42"/>
      <c r="C266" s="43"/>
      <c r="D266" s="234" t="s">
        <v>181</v>
      </c>
      <c r="E266" s="43"/>
      <c r="F266" s="235" t="s">
        <v>566</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181</v>
      </c>
      <c r="AU266" s="20" t="s">
        <v>84</v>
      </c>
    </row>
    <row r="267" s="14" customFormat="1">
      <c r="A267" s="14"/>
      <c r="B267" s="246"/>
      <c r="C267" s="247"/>
      <c r="D267" s="229" t="s">
        <v>183</v>
      </c>
      <c r="E267" s="247"/>
      <c r="F267" s="249" t="s">
        <v>567</v>
      </c>
      <c r="G267" s="247"/>
      <c r="H267" s="250">
        <v>2332.1599999999999</v>
      </c>
      <c r="I267" s="251"/>
      <c r="J267" s="247"/>
      <c r="K267" s="247"/>
      <c r="L267" s="252"/>
      <c r="M267" s="253"/>
      <c r="N267" s="254"/>
      <c r="O267" s="254"/>
      <c r="P267" s="254"/>
      <c r="Q267" s="254"/>
      <c r="R267" s="254"/>
      <c r="S267" s="254"/>
      <c r="T267" s="255"/>
      <c r="U267" s="14"/>
      <c r="V267" s="14"/>
      <c r="W267" s="14"/>
      <c r="X267" s="14"/>
      <c r="Y267" s="14"/>
      <c r="Z267" s="14"/>
      <c r="AA267" s="14"/>
      <c r="AB267" s="14"/>
      <c r="AC267" s="14"/>
      <c r="AD267" s="14"/>
      <c r="AE267" s="14"/>
      <c r="AT267" s="256" t="s">
        <v>183</v>
      </c>
      <c r="AU267" s="256" t="s">
        <v>84</v>
      </c>
      <c r="AV267" s="14" t="s">
        <v>84</v>
      </c>
      <c r="AW267" s="14" t="s">
        <v>4</v>
      </c>
      <c r="AX267" s="14" t="s">
        <v>82</v>
      </c>
      <c r="AY267" s="256" t="s">
        <v>170</v>
      </c>
    </row>
    <row r="268" s="2" customFormat="1" ht="16.5" customHeight="1">
      <c r="A268" s="41"/>
      <c r="B268" s="42"/>
      <c r="C268" s="216" t="s">
        <v>331</v>
      </c>
      <c r="D268" s="216" t="s">
        <v>172</v>
      </c>
      <c r="E268" s="217" t="s">
        <v>568</v>
      </c>
      <c r="F268" s="218" t="s">
        <v>569</v>
      </c>
      <c r="G268" s="219" t="s">
        <v>219</v>
      </c>
      <c r="H268" s="220">
        <v>699.28200000000004</v>
      </c>
      <c r="I268" s="221"/>
      <c r="J268" s="222">
        <f>ROUND(I268*H268,2)</f>
        <v>0</v>
      </c>
      <c r="K268" s="218" t="s">
        <v>176</v>
      </c>
      <c r="L268" s="47"/>
      <c r="M268" s="223" t="s">
        <v>19</v>
      </c>
      <c r="N268" s="224" t="s">
        <v>46</v>
      </c>
      <c r="O268" s="87"/>
      <c r="P268" s="225">
        <f>O268*H268</f>
        <v>0</v>
      </c>
      <c r="Q268" s="225">
        <v>0</v>
      </c>
      <c r="R268" s="225">
        <f>Q268*H268</f>
        <v>0</v>
      </c>
      <c r="S268" s="225">
        <v>0</v>
      </c>
      <c r="T268" s="226">
        <f>S268*H268</f>
        <v>0</v>
      </c>
      <c r="U268" s="41"/>
      <c r="V268" s="41"/>
      <c r="W268" s="41"/>
      <c r="X268" s="41"/>
      <c r="Y268" s="41"/>
      <c r="Z268" s="41"/>
      <c r="AA268" s="41"/>
      <c r="AB268" s="41"/>
      <c r="AC268" s="41"/>
      <c r="AD268" s="41"/>
      <c r="AE268" s="41"/>
      <c r="AR268" s="227" t="s">
        <v>177</v>
      </c>
      <c r="AT268" s="227" t="s">
        <v>172</v>
      </c>
      <c r="AU268" s="227" t="s">
        <v>84</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177</v>
      </c>
      <c r="BM268" s="227" t="s">
        <v>570</v>
      </c>
    </row>
    <row r="269" s="2" customFormat="1">
      <c r="A269" s="41"/>
      <c r="B269" s="42"/>
      <c r="C269" s="43"/>
      <c r="D269" s="229" t="s">
        <v>179</v>
      </c>
      <c r="E269" s="43"/>
      <c r="F269" s="230" t="s">
        <v>571</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179</v>
      </c>
      <c r="AU269" s="20" t="s">
        <v>84</v>
      </c>
    </row>
    <row r="270" s="2" customFormat="1">
      <c r="A270" s="41"/>
      <c r="B270" s="42"/>
      <c r="C270" s="43"/>
      <c r="D270" s="234" t="s">
        <v>181</v>
      </c>
      <c r="E270" s="43"/>
      <c r="F270" s="235" t="s">
        <v>572</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181</v>
      </c>
      <c r="AU270" s="20" t="s">
        <v>84</v>
      </c>
    </row>
    <row r="271" s="14" customFormat="1">
      <c r="A271" s="14"/>
      <c r="B271" s="246"/>
      <c r="C271" s="247"/>
      <c r="D271" s="229" t="s">
        <v>183</v>
      </c>
      <c r="E271" s="248" t="s">
        <v>19</v>
      </c>
      <c r="F271" s="249" t="s">
        <v>573</v>
      </c>
      <c r="G271" s="247"/>
      <c r="H271" s="250">
        <v>699.28200000000004</v>
      </c>
      <c r="I271" s="251"/>
      <c r="J271" s="247"/>
      <c r="K271" s="247"/>
      <c r="L271" s="252"/>
      <c r="M271" s="253"/>
      <c r="N271" s="254"/>
      <c r="O271" s="254"/>
      <c r="P271" s="254"/>
      <c r="Q271" s="254"/>
      <c r="R271" s="254"/>
      <c r="S271" s="254"/>
      <c r="T271" s="255"/>
      <c r="U271" s="14"/>
      <c r="V271" s="14"/>
      <c r="W271" s="14"/>
      <c r="X271" s="14"/>
      <c r="Y271" s="14"/>
      <c r="Z271" s="14"/>
      <c r="AA271" s="14"/>
      <c r="AB271" s="14"/>
      <c r="AC271" s="14"/>
      <c r="AD271" s="14"/>
      <c r="AE271" s="14"/>
      <c r="AT271" s="256" t="s">
        <v>183</v>
      </c>
      <c r="AU271" s="256" t="s">
        <v>84</v>
      </c>
      <c r="AV271" s="14" t="s">
        <v>84</v>
      </c>
      <c r="AW271" s="14" t="s">
        <v>37</v>
      </c>
      <c r="AX271" s="14" t="s">
        <v>75</v>
      </c>
      <c r="AY271" s="256" t="s">
        <v>170</v>
      </c>
    </row>
    <row r="272" s="15" customFormat="1">
      <c r="A272" s="15"/>
      <c r="B272" s="257"/>
      <c r="C272" s="258"/>
      <c r="D272" s="229" t="s">
        <v>183</v>
      </c>
      <c r="E272" s="259" t="s">
        <v>19</v>
      </c>
      <c r="F272" s="260" t="s">
        <v>186</v>
      </c>
      <c r="G272" s="258"/>
      <c r="H272" s="261">
        <v>699.28200000000004</v>
      </c>
      <c r="I272" s="262"/>
      <c r="J272" s="258"/>
      <c r="K272" s="258"/>
      <c r="L272" s="263"/>
      <c r="M272" s="264"/>
      <c r="N272" s="265"/>
      <c r="O272" s="265"/>
      <c r="P272" s="265"/>
      <c r="Q272" s="265"/>
      <c r="R272" s="265"/>
      <c r="S272" s="265"/>
      <c r="T272" s="266"/>
      <c r="U272" s="15"/>
      <c r="V272" s="15"/>
      <c r="W272" s="15"/>
      <c r="X272" s="15"/>
      <c r="Y272" s="15"/>
      <c r="Z272" s="15"/>
      <c r="AA272" s="15"/>
      <c r="AB272" s="15"/>
      <c r="AC272" s="15"/>
      <c r="AD272" s="15"/>
      <c r="AE272" s="15"/>
      <c r="AT272" s="267" t="s">
        <v>183</v>
      </c>
      <c r="AU272" s="267" t="s">
        <v>84</v>
      </c>
      <c r="AV272" s="15" t="s">
        <v>177</v>
      </c>
      <c r="AW272" s="15" t="s">
        <v>37</v>
      </c>
      <c r="AX272" s="15" t="s">
        <v>82</v>
      </c>
      <c r="AY272" s="267" t="s">
        <v>170</v>
      </c>
    </row>
    <row r="273" s="2" customFormat="1" ht="16.5" customHeight="1">
      <c r="A273" s="41"/>
      <c r="B273" s="42"/>
      <c r="C273" s="216" t="s">
        <v>337</v>
      </c>
      <c r="D273" s="216" t="s">
        <v>172</v>
      </c>
      <c r="E273" s="217" t="s">
        <v>574</v>
      </c>
      <c r="F273" s="218" t="s">
        <v>575</v>
      </c>
      <c r="G273" s="219" t="s">
        <v>219</v>
      </c>
      <c r="H273" s="220">
        <v>233.21600000000001</v>
      </c>
      <c r="I273" s="221"/>
      <c r="J273" s="222">
        <f>ROUND(I273*H273,2)</f>
        <v>0</v>
      </c>
      <c r="K273" s="218" t="s">
        <v>176</v>
      </c>
      <c r="L273" s="47"/>
      <c r="M273" s="223" t="s">
        <v>19</v>
      </c>
      <c r="N273" s="224" t="s">
        <v>46</v>
      </c>
      <c r="O273" s="87"/>
      <c r="P273" s="225">
        <f>O273*H273</f>
        <v>0</v>
      </c>
      <c r="Q273" s="225">
        <v>0</v>
      </c>
      <c r="R273" s="225">
        <f>Q273*H273</f>
        <v>0</v>
      </c>
      <c r="S273" s="225">
        <v>0</v>
      </c>
      <c r="T273" s="226">
        <f>S273*H273</f>
        <v>0</v>
      </c>
      <c r="U273" s="41"/>
      <c r="V273" s="41"/>
      <c r="W273" s="41"/>
      <c r="X273" s="41"/>
      <c r="Y273" s="41"/>
      <c r="Z273" s="41"/>
      <c r="AA273" s="41"/>
      <c r="AB273" s="41"/>
      <c r="AC273" s="41"/>
      <c r="AD273" s="41"/>
      <c r="AE273" s="41"/>
      <c r="AR273" s="227" t="s">
        <v>177</v>
      </c>
      <c r="AT273" s="227" t="s">
        <v>172</v>
      </c>
      <c r="AU273" s="227" t="s">
        <v>84</v>
      </c>
      <c r="AY273" s="20" t="s">
        <v>170</v>
      </c>
      <c r="BE273" s="228">
        <f>IF(N273="základní",J273,0)</f>
        <v>0</v>
      </c>
      <c r="BF273" s="228">
        <f>IF(N273="snížená",J273,0)</f>
        <v>0</v>
      </c>
      <c r="BG273" s="228">
        <f>IF(N273="zákl. přenesená",J273,0)</f>
        <v>0</v>
      </c>
      <c r="BH273" s="228">
        <f>IF(N273="sníž. přenesená",J273,0)</f>
        <v>0</v>
      </c>
      <c r="BI273" s="228">
        <f>IF(N273="nulová",J273,0)</f>
        <v>0</v>
      </c>
      <c r="BJ273" s="20" t="s">
        <v>82</v>
      </c>
      <c r="BK273" s="228">
        <f>ROUND(I273*H273,2)</f>
        <v>0</v>
      </c>
      <c r="BL273" s="20" t="s">
        <v>177</v>
      </c>
      <c r="BM273" s="227" t="s">
        <v>576</v>
      </c>
    </row>
    <row r="274" s="2" customFormat="1">
      <c r="A274" s="41"/>
      <c r="B274" s="42"/>
      <c r="C274" s="43"/>
      <c r="D274" s="229" t="s">
        <v>179</v>
      </c>
      <c r="E274" s="43"/>
      <c r="F274" s="230" t="s">
        <v>577</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179</v>
      </c>
      <c r="AU274" s="20" t="s">
        <v>84</v>
      </c>
    </row>
    <row r="275" s="2" customFormat="1">
      <c r="A275" s="41"/>
      <c r="B275" s="42"/>
      <c r="C275" s="43"/>
      <c r="D275" s="234" t="s">
        <v>181</v>
      </c>
      <c r="E275" s="43"/>
      <c r="F275" s="235" t="s">
        <v>578</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181</v>
      </c>
      <c r="AU275" s="20" t="s">
        <v>84</v>
      </c>
    </row>
    <row r="276" s="13" customFormat="1">
      <c r="A276" s="13"/>
      <c r="B276" s="236"/>
      <c r="C276" s="237"/>
      <c r="D276" s="229" t="s">
        <v>183</v>
      </c>
      <c r="E276" s="238" t="s">
        <v>19</v>
      </c>
      <c r="F276" s="239" t="s">
        <v>579</v>
      </c>
      <c r="G276" s="237"/>
      <c r="H276" s="238" t="s">
        <v>19</v>
      </c>
      <c r="I276" s="240"/>
      <c r="J276" s="237"/>
      <c r="K276" s="237"/>
      <c r="L276" s="241"/>
      <c r="M276" s="242"/>
      <c r="N276" s="243"/>
      <c r="O276" s="243"/>
      <c r="P276" s="243"/>
      <c r="Q276" s="243"/>
      <c r="R276" s="243"/>
      <c r="S276" s="243"/>
      <c r="T276" s="244"/>
      <c r="U276" s="13"/>
      <c r="V276" s="13"/>
      <c r="W276" s="13"/>
      <c r="X276" s="13"/>
      <c r="Y276" s="13"/>
      <c r="Z276" s="13"/>
      <c r="AA276" s="13"/>
      <c r="AB276" s="13"/>
      <c r="AC276" s="13"/>
      <c r="AD276" s="13"/>
      <c r="AE276" s="13"/>
      <c r="AT276" s="245" t="s">
        <v>183</v>
      </c>
      <c r="AU276" s="245" t="s">
        <v>84</v>
      </c>
      <c r="AV276" s="13" t="s">
        <v>82</v>
      </c>
      <c r="AW276" s="13" t="s">
        <v>37</v>
      </c>
      <c r="AX276" s="13" t="s">
        <v>75</v>
      </c>
      <c r="AY276" s="245" t="s">
        <v>170</v>
      </c>
    </row>
    <row r="277" s="14" customFormat="1">
      <c r="A277" s="14"/>
      <c r="B277" s="246"/>
      <c r="C277" s="247"/>
      <c r="D277" s="229" t="s">
        <v>183</v>
      </c>
      <c r="E277" s="248" t="s">
        <v>19</v>
      </c>
      <c r="F277" s="249" t="s">
        <v>560</v>
      </c>
      <c r="G277" s="247"/>
      <c r="H277" s="250">
        <v>142.56100000000001</v>
      </c>
      <c r="I277" s="251"/>
      <c r="J277" s="247"/>
      <c r="K277" s="247"/>
      <c r="L277" s="252"/>
      <c r="M277" s="253"/>
      <c r="N277" s="254"/>
      <c r="O277" s="254"/>
      <c r="P277" s="254"/>
      <c r="Q277" s="254"/>
      <c r="R277" s="254"/>
      <c r="S277" s="254"/>
      <c r="T277" s="255"/>
      <c r="U277" s="14"/>
      <c r="V277" s="14"/>
      <c r="W277" s="14"/>
      <c r="X277" s="14"/>
      <c r="Y277" s="14"/>
      <c r="Z277" s="14"/>
      <c r="AA277" s="14"/>
      <c r="AB277" s="14"/>
      <c r="AC277" s="14"/>
      <c r="AD277" s="14"/>
      <c r="AE277" s="14"/>
      <c r="AT277" s="256" t="s">
        <v>183</v>
      </c>
      <c r="AU277" s="256" t="s">
        <v>84</v>
      </c>
      <c r="AV277" s="14" t="s">
        <v>84</v>
      </c>
      <c r="AW277" s="14" t="s">
        <v>37</v>
      </c>
      <c r="AX277" s="14" t="s">
        <v>75</v>
      </c>
      <c r="AY277" s="256" t="s">
        <v>170</v>
      </c>
    </row>
    <row r="278" s="14" customFormat="1">
      <c r="A278" s="14"/>
      <c r="B278" s="246"/>
      <c r="C278" s="247"/>
      <c r="D278" s="229" t="s">
        <v>183</v>
      </c>
      <c r="E278" s="248" t="s">
        <v>19</v>
      </c>
      <c r="F278" s="249" t="s">
        <v>561</v>
      </c>
      <c r="G278" s="247"/>
      <c r="H278" s="250">
        <v>90.655000000000001</v>
      </c>
      <c r="I278" s="251"/>
      <c r="J278" s="247"/>
      <c r="K278" s="247"/>
      <c r="L278" s="252"/>
      <c r="M278" s="253"/>
      <c r="N278" s="254"/>
      <c r="O278" s="254"/>
      <c r="P278" s="254"/>
      <c r="Q278" s="254"/>
      <c r="R278" s="254"/>
      <c r="S278" s="254"/>
      <c r="T278" s="255"/>
      <c r="U278" s="14"/>
      <c r="V278" s="14"/>
      <c r="W278" s="14"/>
      <c r="X278" s="14"/>
      <c r="Y278" s="14"/>
      <c r="Z278" s="14"/>
      <c r="AA278" s="14"/>
      <c r="AB278" s="14"/>
      <c r="AC278" s="14"/>
      <c r="AD278" s="14"/>
      <c r="AE278" s="14"/>
      <c r="AT278" s="256" t="s">
        <v>183</v>
      </c>
      <c r="AU278" s="256" t="s">
        <v>84</v>
      </c>
      <c r="AV278" s="14" t="s">
        <v>84</v>
      </c>
      <c r="AW278" s="14" t="s">
        <v>37</v>
      </c>
      <c r="AX278" s="14" t="s">
        <v>75</v>
      </c>
      <c r="AY278" s="256" t="s">
        <v>170</v>
      </c>
    </row>
    <row r="279" s="15" customFormat="1">
      <c r="A279" s="15"/>
      <c r="B279" s="257"/>
      <c r="C279" s="258"/>
      <c r="D279" s="229" t="s">
        <v>183</v>
      </c>
      <c r="E279" s="259" t="s">
        <v>19</v>
      </c>
      <c r="F279" s="260" t="s">
        <v>186</v>
      </c>
      <c r="G279" s="258"/>
      <c r="H279" s="261">
        <v>233.21600000000001</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183</v>
      </c>
      <c r="AU279" s="267" t="s">
        <v>84</v>
      </c>
      <c r="AV279" s="15" t="s">
        <v>177</v>
      </c>
      <c r="AW279" s="15" t="s">
        <v>37</v>
      </c>
      <c r="AX279" s="15" t="s">
        <v>82</v>
      </c>
      <c r="AY279" s="267" t="s">
        <v>170</v>
      </c>
    </row>
    <row r="280" s="2" customFormat="1" ht="16.5" customHeight="1">
      <c r="A280" s="41"/>
      <c r="B280" s="42"/>
      <c r="C280" s="216" t="s">
        <v>344</v>
      </c>
      <c r="D280" s="216" t="s">
        <v>172</v>
      </c>
      <c r="E280" s="217" t="s">
        <v>580</v>
      </c>
      <c r="F280" s="218" t="s">
        <v>581</v>
      </c>
      <c r="G280" s="219" t="s">
        <v>219</v>
      </c>
      <c r="H280" s="220">
        <v>682.31700000000001</v>
      </c>
      <c r="I280" s="221"/>
      <c r="J280" s="222">
        <f>ROUND(I280*H280,2)</f>
        <v>0</v>
      </c>
      <c r="K280" s="218" t="s">
        <v>176</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177</v>
      </c>
      <c r="AT280" s="227" t="s">
        <v>172</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582</v>
      </c>
    </row>
    <row r="281" s="2" customFormat="1">
      <c r="A281" s="41"/>
      <c r="B281" s="42"/>
      <c r="C281" s="43"/>
      <c r="D281" s="229" t="s">
        <v>179</v>
      </c>
      <c r="E281" s="43"/>
      <c r="F281" s="230" t="s">
        <v>583</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179</v>
      </c>
      <c r="AU281" s="20" t="s">
        <v>84</v>
      </c>
    </row>
    <row r="282" s="2" customFormat="1">
      <c r="A282" s="41"/>
      <c r="B282" s="42"/>
      <c r="C282" s="43"/>
      <c r="D282" s="234" t="s">
        <v>181</v>
      </c>
      <c r="E282" s="43"/>
      <c r="F282" s="235" t="s">
        <v>584</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181</v>
      </c>
      <c r="AU282" s="20" t="s">
        <v>84</v>
      </c>
    </row>
    <row r="283" s="13" customFormat="1">
      <c r="A283" s="13"/>
      <c r="B283" s="236"/>
      <c r="C283" s="237"/>
      <c r="D283" s="229" t="s">
        <v>183</v>
      </c>
      <c r="E283" s="238" t="s">
        <v>19</v>
      </c>
      <c r="F283" s="239" t="s">
        <v>585</v>
      </c>
      <c r="G283" s="237"/>
      <c r="H283" s="238" t="s">
        <v>19</v>
      </c>
      <c r="I283" s="240"/>
      <c r="J283" s="237"/>
      <c r="K283" s="237"/>
      <c r="L283" s="241"/>
      <c r="M283" s="242"/>
      <c r="N283" s="243"/>
      <c r="O283" s="243"/>
      <c r="P283" s="243"/>
      <c r="Q283" s="243"/>
      <c r="R283" s="243"/>
      <c r="S283" s="243"/>
      <c r="T283" s="244"/>
      <c r="U283" s="13"/>
      <c r="V283" s="13"/>
      <c r="W283" s="13"/>
      <c r="X283" s="13"/>
      <c r="Y283" s="13"/>
      <c r="Z283" s="13"/>
      <c r="AA283" s="13"/>
      <c r="AB283" s="13"/>
      <c r="AC283" s="13"/>
      <c r="AD283" s="13"/>
      <c r="AE283" s="13"/>
      <c r="AT283" s="245" t="s">
        <v>183</v>
      </c>
      <c r="AU283" s="245" t="s">
        <v>84</v>
      </c>
      <c r="AV283" s="13" t="s">
        <v>82</v>
      </c>
      <c r="AW283" s="13" t="s">
        <v>37</v>
      </c>
      <c r="AX283" s="13" t="s">
        <v>75</v>
      </c>
      <c r="AY283" s="245" t="s">
        <v>170</v>
      </c>
    </row>
    <row r="284" s="14" customFormat="1">
      <c r="A284" s="14"/>
      <c r="B284" s="246"/>
      <c r="C284" s="247"/>
      <c r="D284" s="229" t="s">
        <v>183</v>
      </c>
      <c r="E284" s="248" t="s">
        <v>19</v>
      </c>
      <c r="F284" s="249" t="s">
        <v>586</v>
      </c>
      <c r="G284" s="247"/>
      <c r="H284" s="250">
        <v>682.31700000000001</v>
      </c>
      <c r="I284" s="251"/>
      <c r="J284" s="247"/>
      <c r="K284" s="247"/>
      <c r="L284" s="252"/>
      <c r="M284" s="253"/>
      <c r="N284" s="254"/>
      <c r="O284" s="254"/>
      <c r="P284" s="254"/>
      <c r="Q284" s="254"/>
      <c r="R284" s="254"/>
      <c r="S284" s="254"/>
      <c r="T284" s="255"/>
      <c r="U284" s="14"/>
      <c r="V284" s="14"/>
      <c r="W284" s="14"/>
      <c r="X284" s="14"/>
      <c r="Y284" s="14"/>
      <c r="Z284" s="14"/>
      <c r="AA284" s="14"/>
      <c r="AB284" s="14"/>
      <c r="AC284" s="14"/>
      <c r="AD284" s="14"/>
      <c r="AE284" s="14"/>
      <c r="AT284" s="256" t="s">
        <v>183</v>
      </c>
      <c r="AU284" s="256" t="s">
        <v>84</v>
      </c>
      <c r="AV284" s="14" t="s">
        <v>84</v>
      </c>
      <c r="AW284" s="14" t="s">
        <v>37</v>
      </c>
      <c r="AX284" s="14" t="s">
        <v>75</v>
      </c>
      <c r="AY284" s="256" t="s">
        <v>170</v>
      </c>
    </row>
    <row r="285" s="15" customFormat="1">
      <c r="A285" s="15"/>
      <c r="B285" s="257"/>
      <c r="C285" s="258"/>
      <c r="D285" s="229" t="s">
        <v>183</v>
      </c>
      <c r="E285" s="259" t="s">
        <v>19</v>
      </c>
      <c r="F285" s="260" t="s">
        <v>186</v>
      </c>
      <c r="G285" s="258"/>
      <c r="H285" s="261">
        <v>682.31700000000001</v>
      </c>
      <c r="I285" s="262"/>
      <c r="J285" s="258"/>
      <c r="K285" s="258"/>
      <c r="L285" s="263"/>
      <c r="M285" s="264"/>
      <c r="N285" s="265"/>
      <c r="O285" s="265"/>
      <c r="P285" s="265"/>
      <c r="Q285" s="265"/>
      <c r="R285" s="265"/>
      <c r="S285" s="265"/>
      <c r="T285" s="266"/>
      <c r="U285" s="15"/>
      <c r="V285" s="15"/>
      <c r="W285" s="15"/>
      <c r="X285" s="15"/>
      <c r="Y285" s="15"/>
      <c r="Z285" s="15"/>
      <c r="AA285" s="15"/>
      <c r="AB285" s="15"/>
      <c r="AC285" s="15"/>
      <c r="AD285" s="15"/>
      <c r="AE285" s="15"/>
      <c r="AT285" s="267" t="s">
        <v>183</v>
      </c>
      <c r="AU285" s="267" t="s">
        <v>84</v>
      </c>
      <c r="AV285" s="15" t="s">
        <v>177</v>
      </c>
      <c r="AW285" s="15" t="s">
        <v>37</v>
      </c>
      <c r="AX285" s="15" t="s">
        <v>82</v>
      </c>
      <c r="AY285" s="267" t="s">
        <v>170</v>
      </c>
    </row>
    <row r="286" s="2" customFormat="1" ht="16.5" customHeight="1">
      <c r="A286" s="41"/>
      <c r="B286" s="42"/>
      <c r="C286" s="216" t="s">
        <v>350</v>
      </c>
      <c r="D286" s="216" t="s">
        <v>172</v>
      </c>
      <c r="E286" s="217" t="s">
        <v>254</v>
      </c>
      <c r="F286" s="218" t="s">
        <v>255</v>
      </c>
      <c r="G286" s="219" t="s">
        <v>256</v>
      </c>
      <c r="H286" s="220">
        <v>2343.9349999999999</v>
      </c>
      <c r="I286" s="221"/>
      <c r="J286" s="222">
        <f>ROUND(I286*H286,2)</f>
        <v>0</v>
      </c>
      <c r="K286" s="218" t="s">
        <v>176</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177</v>
      </c>
      <c r="AT286" s="227" t="s">
        <v>172</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587</v>
      </c>
    </row>
    <row r="287" s="2" customFormat="1">
      <c r="A287" s="41"/>
      <c r="B287" s="42"/>
      <c r="C287" s="43"/>
      <c r="D287" s="229" t="s">
        <v>179</v>
      </c>
      <c r="E287" s="43"/>
      <c r="F287" s="230" t="s">
        <v>258</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84</v>
      </c>
    </row>
    <row r="288" s="2" customFormat="1">
      <c r="A288" s="41"/>
      <c r="B288" s="42"/>
      <c r="C288" s="43"/>
      <c r="D288" s="234" t="s">
        <v>181</v>
      </c>
      <c r="E288" s="43"/>
      <c r="F288" s="235" t="s">
        <v>259</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181</v>
      </c>
      <c r="AU288" s="20" t="s">
        <v>84</v>
      </c>
    </row>
    <row r="289" s="14" customFormat="1">
      <c r="A289" s="14"/>
      <c r="B289" s="246"/>
      <c r="C289" s="247"/>
      <c r="D289" s="229" t="s">
        <v>183</v>
      </c>
      <c r="E289" s="248" t="s">
        <v>19</v>
      </c>
      <c r="F289" s="249" t="s">
        <v>588</v>
      </c>
      <c r="G289" s="247"/>
      <c r="H289" s="250">
        <v>1924.146</v>
      </c>
      <c r="I289" s="251"/>
      <c r="J289" s="247"/>
      <c r="K289" s="247"/>
      <c r="L289" s="252"/>
      <c r="M289" s="253"/>
      <c r="N289" s="254"/>
      <c r="O289" s="254"/>
      <c r="P289" s="254"/>
      <c r="Q289" s="254"/>
      <c r="R289" s="254"/>
      <c r="S289" s="254"/>
      <c r="T289" s="255"/>
      <c r="U289" s="14"/>
      <c r="V289" s="14"/>
      <c r="W289" s="14"/>
      <c r="X289" s="14"/>
      <c r="Y289" s="14"/>
      <c r="Z289" s="14"/>
      <c r="AA289" s="14"/>
      <c r="AB289" s="14"/>
      <c r="AC289" s="14"/>
      <c r="AD289" s="14"/>
      <c r="AE289" s="14"/>
      <c r="AT289" s="256" t="s">
        <v>183</v>
      </c>
      <c r="AU289" s="256" t="s">
        <v>84</v>
      </c>
      <c r="AV289" s="14" t="s">
        <v>84</v>
      </c>
      <c r="AW289" s="14" t="s">
        <v>37</v>
      </c>
      <c r="AX289" s="14" t="s">
        <v>75</v>
      </c>
      <c r="AY289" s="256" t="s">
        <v>170</v>
      </c>
    </row>
    <row r="290" s="14" customFormat="1">
      <c r="A290" s="14"/>
      <c r="B290" s="246"/>
      <c r="C290" s="247"/>
      <c r="D290" s="229" t="s">
        <v>183</v>
      </c>
      <c r="E290" s="248" t="s">
        <v>19</v>
      </c>
      <c r="F290" s="249" t="s">
        <v>589</v>
      </c>
      <c r="G290" s="247"/>
      <c r="H290" s="250">
        <v>419.78899999999999</v>
      </c>
      <c r="I290" s="251"/>
      <c r="J290" s="247"/>
      <c r="K290" s="247"/>
      <c r="L290" s="252"/>
      <c r="M290" s="253"/>
      <c r="N290" s="254"/>
      <c r="O290" s="254"/>
      <c r="P290" s="254"/>
      <c r="Q290" s="254"/>
      <c r="R290" s="254"/>
      <c r="S290" s="254"/>
      <c r="T290" s="255"/>
      <c r="U290" s="14"/>
      <c r="V290" s="14"/>
      <c r="W290" s="14"/>
      <c r="X290" s="14"/>
      <c r="Y290" s="14"/>
      <c r="Z290" s="14"/>
      <c r="AA290" s="14"/>
      <c r="AB290" s="14"/>
      <c r="AC290" s="14"/>
      <c r="AD290" s="14"/>
      <c r="AE290" s="14"/>
      <c r="AT290" s="256" t="s">
        <v>183</v>
      </c>
      <c r="AU290" s="256" t="s">
        <v>84</v>
      </c>
      <c r="AV290" s="14" t="s">
        <v>84</v>
      </c>
      <c r="AW290" s="14" t="s">
        <v>37</v>
      </c>
      <c r="AX290" s="14" t="s">
        <v>75</v>
      </c>
      <c r="AY290" s="256" t="s">
        <v>170</v>
      </c>
    </row>
    <row r="291" s="15" customFormat="1">
      <c r="A291" s="15"/>
      <c r="B291" s="257"/>
      <c r="C291" s="258"/>
      <c r="D291" s="229" t="s">
        <v>183</v>
      </c>
      <c r="E291" s="259" t="s">
        <v>19</v>
      </c>
      <c r="F291" s="260" t="s">
        <v>186</v>
      </c>
      <c r="G291" s="258"/>
      <c r="H291" s="261">
        <v>2343.9349999999999</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183</v>
      </c>
      <c r="AU291" s="267" t="s">
        <v>84</v>
      </c>
      <c r="AV291" s="15" t="s">
        <v>177</v>
      </c>
      <c r="AW291" s="15" t="s">
        <v>37</v>
      </c>
      <c r="AX291" s="15" t="s">
        <v>82</v>
      </c>
      <c r="AY291" s="267" t="s">
        <v>170</v>
      </c>
    </row>
    <row r="292" s="2" customFormat="1" ht="16.5" customHeight="1">
      <c r="A292" s="41"/>
      <c r="B292" s="42"/>
      <c r="C292" s="216" t="s">
        <v>356</v>
      </c>
      <c r="D292" s="216" t="s">
        <v>172</v>
      </c>
      <c r="E292" s="217" t="s">
        <v>590</v>
      </c>
      <c r="F292" s="218" t="s">
        <v>591</v>
      </c>
      <c r="G292" s="219" t="s">
        <v>219</v>
      </c>
      <c r="H292" s="220">
        <v>682.31700000000001</v>
      </c>
      <c r="I292" s="221"/>
      <c r="J292" s="222">
        <f>ROUND(I292*H292,2)</f>
        <v>0</v>
      </c>
      <c r="K292" s="218" t="s">
        <v>176</v>
      </c>
      <c r="L292" s="47"/>
      <c r="M292" s="223" t="s">
        <v>19</v>
      </c>
      <c r="N292" s="224" t="s">
        <v>46</v>
      </c>
      <c r="O292" s="87"/>
      <c r="P292" s="225">
        <f>O292*H292</f>
        <v>0</v>
      </c>
      <c r="Q292" s="225">
        <v>0</v>
      </c>
      <c r="R292" s="225">
        <f>Q292*H292</f>
        <v>0</v>
      </c>
      <c r="S292" s="225">
        <v>0</v>
      </c>
      <c r="T292" s="226">
        <f>S292*H292</f>
        <v>0</v>
      </c>
      <c r="U292" s="41"/>
      <c r="V292" s="41"/>
      <c r="W292" s="41"/>
      <c r="X292" s="41"/>
      <c r="Y292" s="41"/>
      <c r="Z292" s="41"/>
      <c r="AA292" s="41"/>
      <c r="AB292" s="41"/>
      <c r="AC292" s="41"/>
      <c r="AD292" s="41"/>
      <c r="AE292" s="41"/>
      <c r="AR292" s="227" t="s">
        <v>177</v>
      </c>
      <c r="AT292" s="227" t="s">
        <v>172</v>
      </c>
      <c r="AU292" s="227" t="s">
        <v>84</v>
      </c>
      <c r="AY292" s="20" t="s">
        <v>170</v>
      </c>
      <c r="BE292" s="228">
        <f>IF(N292="základní",J292,0)</f>
        <v>0</v>
      </c>
      <c r="BF292" s="228">
        <f>IF(N292="snížená",J292,0)</f>
        <v>0</v>
      </c>
      <c r="BG292" s="228">
        <f>IF(N292="zákl. přenesená",J292,0)</f>
        <v>0</v>
      </c>
      <c r="BH292" s="228">
        <f>IF(N292="sníž. přenesená",J292,0)</f>
        <v>0</v>
      </c>
      <c r="BI292" s="228">
        <f>IF(N292="nulová",J292,0)</f>
        <v>0</v>
      </c>
      <c r="BJ292" s="20" t="s">
        <v>82</v>
      </c>
      <c r="BK292" s="228">
        <f>ROUND(I292*H292,2)</f>
        <v>0</v>
      </c>
      <c r="BL292" s="20" t="s">
        <v>177</v>
      </c>
      <c r="BM292" s="227" t="s">
        <v>592</v>
      </c>
    </row>
    <row r="293" s="2" customFormat="1">
      <c r="A293" s="41"/>
      <c r="B293" s="42"/>
      <c r="C293" s="43"/>
      <c r="D293" s="229" t="s">
        <v>179</v>
      </c>
      <c r="E293" s="43"/>
      <c r="F293" s="230" t="s">
        <v>593</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179</v>
      </c>
      <c r="AU293" s="20" t="s">
        <v>84</v>
      </c>
    </row>
    <row r="294" s="2" customFormat="1">
      <c r="A294" s="41"/>
      <c r="B294" s="42"/>
      <c r="C294" s="43"/>
      <c r="D294" s="234" t="s">
        <v>181</v>
      </c>
      <c r="E294" s="43"/>
      <c r="F294" s="235" t="s">
        <v>594</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181</v>
      </c>
      <c r="AU294" s="20" t="s">
        <v>84</v>
      </c>
    </row>
    <row r="295" s="13" customFormat="1">
      <c r="A295" s="13"/>
      <c r="B295" s="236"/>
      <c r="C295" s="237"/>
      <c r="D295" s="229" t="s">
        <v>183</v>
      </c>
      <c r="E295" s="238" t="s">
        <v>19</v>
      </c>
      <c r="F295" s="239" t="s">
        <v>595</v>
      </c>
      <c r="G295" s="237"/>
      <c r="H295" s="238" t="s">
        <v>19</v>
      </c>
      <c r="I295" s="240"/>
      <c r="J295" s="237"/>
      <c r="K295" s="237"/>
      <c r="L295" s="241"/>
      <c r="M295" s="242"/>
      <c r="N295" s="243"/>
      <c r="O295" s="243"/>
      <c r="P295" s="243"/>
      <c r="Q295" s="243"/>
      <c r="R295" s="243"/>
      <c r="S295" s="243"/>
      <c r="T295" s="244"/>
      <c r="U295" s="13"/>
      <c r="V295" s="13"/>
      <c r="W295" s="13"/>
      <c r="X295" s="13"/>
      <c r="Y295" s="13"/>
      <c r="Z295" s="13"/>
      <c r="AA295" s="13"/>
      <c r="AB295" s="13"/>
      <c r="AC295" s="13"/>
      <c r="AD295" s="13"/>
      <c r="AE295" s="13"/>
      <c r="AT295" s="245" t="s">
        <v>183</v>
      </c>
      <c r="AU295" s="245" t="s">
        <v>84</v>
      </c>
      <c r="AV295" s="13" t="s">
        <v>82</v>
      </c>
      <c r="AW295" s="13" t="s">
        <v>37</v>
      </c>
      <c r="AX295" s="13" t="s">
        <v>75</v>
      </c>
      <c r="AY295" s="245" t="s">
        <v>170</v>
      </c>
    </row>
    <row r="296" s="14" customFormat="1">
      <c r="A296" s="14"/>
      <c r="B296" s="246"/>
      <c r="C296" s="247"/>
      <c r="D296" s="229" t="s">
        <v>183</v>
      </c>
      <c r="E296" s="248" t="s">
        <v>19</v>
      </c>
      <c r="F296" s="249" t="s">
        <v>596</v>
      </c>
      <c r="G296" s="247"/>
      <c r="H296" s="250">
        <v>1846.6959999999999</v>
      </c>
      <c r="I296" s="251"/>
      <c r="J296" s="247"/>
      <c r="K296" s="247"/>
      <c r="L296" s="252"/>
      <c r="M296" s="253"/>
      <c r="N296" s="254"/>
      <c r="O296" s="254"/>
      <c r="P296" s="254"/>
      <c r="Q296" s="254"/>
      <c r="R296" s="254"/>
      <c r="S296" s="254"/>
      <c r="T296" s="255"/>
      <c r="U296" s="14"/>
      <c r="V296" s="14"/>
      <c r="W296" s="14"/>
      <c r="X296" s="14"/>
      <c r="Y296" s="14"/>
      <c r="Z296" s="14"/>
      <c r="AA296" s="14"/>
      <c r="AB296" s="14"/>
      <c r="AC296" s="14"/>
      <c r="AD296" s="14"/>
      <c r="AE296" s="14"/>
      <c r="AT296" s="256" t="s">
        <v>183</v>
      </c>
      <c r="AU296" s="256" t="s">
        <v>84</v>
      </c>
      <c r="AV296" s="14" t="s">
        <v>84</v>
      </c>
      <c r="AW296" s="14" t="s">
        <v>37</v>
      </c>
      <c r="AX296" s="14" t="s">
        <v>75</v>
      </c>
      <c r="AY296" s="256" t="s">
        <v>170</v>
      </c>
    </row>
    <row r="297" s="14" customFormat="1">
      <c r="A297" s="14"/>
      <c r="B297" s="246"/>
      <c r="C297" s="247"/>
      <c r="D297" s="229" t="s">
        <v>183</v>
      </c>
      <c r="E297" s="248" t="s">
        <v>19</v>
      </c>
      <c r="F297" s="249" t="s">
        <v>597</v>
      </c>
      <c r="G297" s="247"/>
      <c r="H297" s="250">
        <v>9</v>
      </c>
      <c r="I297" s="251"/>
      <c r="J297" s="247"/>
      <c r="K297" s="247"/>
      <c r="L297" s="252"/>
      <c r="M297" s="253"/>
      <c r="N297" s="254"/>
      <c r="O297" s="254"/>
      <c r="P297" s="254"/>
      <c r="Q297" s="254"/>
      <c r="R297" s="254"/>
      <c r="S297" s="254"/>
      <c r="T297" s="255"/>
      <c r="U297" s="14"/>
      <c r="V297" s="14"/>
      <c r="W297" s="14"/>
      <c r="X297" s="14"/>
      <c r="Y297" s="14"/>
      <c r="Z297" s="14"/>
      <c r="AA297" s="14"/>
      <c r="AB297" s="14"/>
      <c r="AC297" s="14"/>
      <c r="AD297" s="14"/>
      <c r="AE297" s="14"/>
      <c r="AT297" s="256" t="s">
        <v>183</v>
      </c>
      <c r="AU297" s="256" t="s">
        <v>84</v>
      </c>
      <c r="AV297" s="14" t="s">
        <v>84</v>
      </c>
      <c r="AW297" s="14" t="s">
        <v>37</v>
      </c>
      <c r="AX297" s="14" t="s">
        <v>75</v>
      </c>
      <c r="AY297" s="256" t="s">
        <v>170</v>
      </c>
    </row>
    <row r="298" s="13" customFormat="1">
      <c r="A298" s="13"/>
      <c r="B298" s="236"/>
      <c r="C298" s="237"/>
      <c r="D298" s="229" t="s">
        <v>183</v>
      </c>
      <c r="E298" s="238" t="s">
        <v>19</v>
      </c>
      <c r="F298" s="239" t="s">
        <v>598</v>
      </c>
      <c r="G298" s="237"/>
      <c r="H298" s="238" t="s">
        <v>19</v>
      </c>
      <c r="I298" s="240"/>
      <c r="J298" s="237"/>
      <c r="K298" s="237"/>
      <c r="L298" s="241"/>
      <c r="M298" s="242"/>
      <c r="N298" s="243"/>
      <c r="O298" s="243"/>
      <c r="P298" s="243"/>
      <c r="Q298" s="243"/>
      <c r="R298" s="243"/>
      <c r="S298" s="243"/>
      <c r="T298" s="244"/>
      <c r="U298" s="13"/>
      <c r="V298" s="13"/>
      <c r="W298" s="13"/>
      <c r="X298" s="13"/>
      <c r="Y298" s="13"/>
      <c r="Z298" s="13"/>
      <c r="AA298" s="13"/>
      <c r="AB298" s="13"/>
      <c r="AC298" s="13"/>
      <c r="AD298" s="13"/>
      <c r="AE298" s="13"/>
      <c r="AT298" s="245" t="s">
        <v>183</v>
      </c>
      <c r="AU298" s="245" t="s">
        <v>84</v>
      </c>
      <c r="AV298" s="13" t="s">
        <v>82</v>
      </c>
      <c r="AW298" s="13" t="s">
        <v>37</v>
      </c>
      <c r="AX298" s="13" t="s">
        <v>75</v>
      </c>
      <c r="AY298" s="245" t="s">
        <v>170</v>
      </c>
    </row>
    <row r="299" s="14" customFormat="1">
      <c r="A299" s="14"/>
      <c r="B299" s="246"/>
      <c r="C299" s="247"/>
      <c r="D299" s="229" t="s">
        <v>183</v>
      </c>
      <c r="E299" s="248" t="s">
        <v>19</v>
      </c>
      <c r="F299" s="249" t="s">
        <v>599</v>
      </c>
      <c r="G299" s="247"/>
      <c r="H299" s="250">
        <v>-1083.4459999999999</v>
      </c>
      <c r="I299" s="251"/>
      <c r="J299" s="247"/>
      <c r="K299" s="247"/>
      <c r="L299" s="252"/>
      <c r="M299" s="253"/>
      <c r="N299" s="254"/>
      <c r="O299" s="254"/>
      <c r="P299" s="254"/>
      <c r="Q299" s="254"/>
      <c r="R299" s="254"/>
      <c r="S299" s="254"/>
      <c r="T299" s="255"/>
      <c r="U299" s="14"/>
      <c r="V299" s="14"/>
      <c r="W299" s="14"/>
      <c r="X299" s="14"/>
      <c r="Y299" s="14"/>
      <c r="Z299" s="14"/>
      <c r="AA299" s="14"/>
      <c r="AB299" s="14"/>
      <c r="AC299" s="14"/>
      <c r="AD299" s="14"/>
      <c r="AE299" s="14"/>
      <c r="AT299" s="256" t="s">
        <v>183</v>
      </c>
      <c r="AU299" s="256" t="s">
        <v>84</v>
      </c>
      <c r="AV299" s="14" t="s">
        <v>84</v>
      </c>
      <c r="AW299" s="14" t="s">
        <v>37</v>
      </c>
      <c r="AX299" s="14" t="s">
        <v>75</v>
      </c>
      <c r="AY299" s="256" t="s">
        <v>170</v>
      </c>
    </row>
    <row r="300" s="14" customFormat="1">
      <c r="A300" s="14"/>
      <c r="B300" s="246"/>
      <c r="C300" s="247"/>
      <c r="D300" s="229" t="s">
        <v>183</v>
      </c>
      <c r="E300" s="248" t="s">
        <v>19</v>
      </c>
      <c r="F300" s="249" t="s">
        <v>600</v>
      </c>
      <c r="G300" s="247"/>
      <c r="H300" s="250">
        <v>-5.3410000000000002</v>
      </c>
      <c r="I300" s="251"/>
      <c r="J300" s="247"/>
      <c r="K300" s="247"/>
      <c r="L300" s="252"/>
      <c r="M300" s="253"/>
      <c r="N300" s="254"/>
      <c r="O300" s="254"/>
      <c r="P300" s="254"/>
      <c r="Q300" s="254"/>
      <c r="R300" s="254"/>
      <c r="S300" s="254"/>
      <c r="T300" s="255"/>
      <c r="U300" s="14"/>
      <c r="V300" s="14"/>
      <c r="W300" s="14"/>
      <c r="X300" s="14"/>
      <c r="Y300" s="14"/>
      <c r="Z300" s="14"/>
      <c r="AA300" s="14"/>
      <c r="AB300" s="14"/>
      <c r="AC300" s="14"/>
      <c r="AD300" s="14"/>
      <c r="AE300" s="14"/>
      <c r="AT300" s="256" t="s">
        <v>183</v>
      </c>
      <c r="AU300" s="256" t="s">
        <v>84</v>
      </c>
      <c r="AV300" s="14" t="s">
        <v>84</v>
      </c>
      <c r="AW300" s="14" t="s">
        <v>37</v>
      </c>
      <c r="AX300" s="14" t="s">
        <v>75</v>
      </c>
      <c r="AY300" s="256" t="s">
        <v>170</v>
      </c>
    </row>
    <row r="301" s="14" customFormat="1">
      <c r="A301" s="14"/>
      <c r="B301" s="246"/>
      <c r="C301" s="247"/>
      <c r="D301" s="229" t="s">
        <v>183</v>
      </c>
      <c r="E301" s="248" t="s">
        <v>19</v>
      </c>
      <c r="F301" s="249" t="s">
        <v>601</v>
      </c>
      <c r="G301" s="247"/>
      <c r="H301" s="250">
        <v>-27.664000000000001</v>
      </c>
      <c r="I301" s="251"/>
      <c r="J301" s="247"/>
      <c r="K301" s="247"/>
      <c r="L301" s="252"/>
      <c r="M301" s="253"/>
      <c r="N301" s="254"/>
      <c r="O301" s="254"/>
      <c r="P301" s="254"/>
      <c r="Q301" s="254"/>
      <c r="R301" s="254"/>
      <c r="S301" s="254"/>
      <c r="T301" s="255"/>
      <c r="U301" s="14"/>
      <c r="V301" s="14"/>
      <c r="W301" s="14"/>
      <c r="X301" s="14"/>
      <c r="Y301" s="14"/>
      <c r="Z301" s="14"/>
      <c r="AA301" s="14"/>
      <c r="AB301" s="14"/>
      <c r="AC301" s="14"/>
      <c r="AD301" s="14"/>
      <c r="AE301" s="14"/>
      <c r="AT301" s="256" t="s">
        <v>183</v>
      </c>
      <c r="AU301" s="256" t="s">
        <v>84</v>
      </c>
      <c r="AV301" s="14" t="s">
        <v>84</v>
      </c>
      <c r="AW301" s="14" t="s">
        <v>37</v>
      </c>
      <c r="AX301" s="14" t="s">
        <v>75</v>
      </c>
      <c r="AY301" s="256" t="s">
        <v>170</v>
      </c>
    </row>
    <row r="302" s="14" customFormat="1">
      <c r="A302" s="14"/>
      <c r="B302" s="246"/>
      <c r="C302" s="247"/>
      <c r="D302" s="229" t="s">
        <v>183</v>
      </c>
      <c r="E302" s="248" t="s">
        <v>19</v>
      </c>
      <c r="F302" s="249" t="s">
        <v>602</v>
      </c>
      <c r="G302" s="247"/>
      <c r="H302" s="250">
        <v>-84.525000000000006</v>
      </c>
      <c r="I302" s="251"/>
      <c r="J302" s="247"/>
      <c r="K302" s="247"/>
      <c r="L302" s="252"/>
      <c r="M302" s="253"/>
      <c r="N302" s="254"/>
      <c r="O302" s="254"/>
      <c r="P302" s="254"/>
      <c r="Q302" s="254"/>
      <c r="R302" s="254"/>
      <c r="S302" s="254"/>
      <c r="T302" s="255"/>
      <c r="U302" s="14"/>
      <c r="V302" s="14"/>
      <c r="W302" s="14"/>
      <c r="X302" s="14"/>
      <c r="Y302" s="14"/>
      <c r="Z302" s="14"/>
      <c r="AA302" s="14"/>
      <c r="AB302" s="14"/>
      <c r="AC302" s="14"/>
      <c r="AD302" s="14"/>
      <c r="AE302" s="14"/>
      <c r="AT302" s="256" t="s">
        <v>183</v>
      </c>
      <c r="AU302" s="256" t="s">
        <v>84</v>
      </c>
      <c r="AV302" s="14" t="s">
        <v>84</v>
      </c>
      <c r="AW302" s="14" t="s">
        <v>37</v>
      </c>
      <c r="AX302" s="14" t="s">
        <v>75</v>
      </c>
      <c r="AY302" s="256" t="s">
        <v>170</v>
      </c>
    </row>
    <row r="303" s="14" customFormat="1">
      <c r="A303" s="14"/>
      <c r="B303" s="246"/>
      <c r="C303" s="247"/>
      <c r="D303" s="229" t="s">
        <v>183</v>
      </c>
      <c r="E303" s="248" t="s">
        <v>19</v>
      </c>
      <c r="F303" s="249" t="s">
        <v>603</v>
      </c>
      <c r="G303" s="247"/>
      <c r="H303" s="250">
        <v>-13.050000000000001</v>
      </c>
      <c r="I303" s="251"/>
      <c r="J303" s="247"/>
      <c r="K303" s="247"/>
      <c r="L303" s="252"/>
      <c r="M303" s="253"/>
      <c r="N303" s="254"/>
      <c r="O303" s="254"/>
      <c r="P303" s="254"/>
      <c r="Q303" s="254"/>
      <c r="R303" s="254"/>
      <c r="S303" s="254"/>
      <c r="T303" s="255"/>
      <c r="U303" s="14"/>
      <c r="V303" s="14"/>
      <c r="W303" s="14"/>
      <c r="X303" s="14"/>
      <c r="Y303" s="14"/>
      <c r="Z303" s="14"/>
      <c r="AA303" s="14"/>
      <c r="AB303" s="14"/>
      <c r="AC303" s="14"/>
      <c r="AD303" s="14"/>
      <c r="AE303" s="14"/>
      <c r="AT303" s="256" t="s">
        <v>183</v>
      </c>
      <c r="AU303" s="256" t="s">
        <v>84</v>
      </c>
      <c r="AV303" s="14" t="s">
        <v>84</v>
      </c>
      <c r="AW303" s="14" t="s">
        <v>37</v>
      </c>
      <c r="AX303" s="14" t="s">
        <v>75</v>
      </c>
      <c r="AY303" s="256" t="s">
        <v>170</v>
      </c>
    </row>
    <row r="304" s="14" customFormat="1">
      <c r="A304" s="14"/>
      <c r="B304" s="246"/>
      <c r="C304" s="247"/>
      <c r="D304" s="229" t="s">
        <v>183</v>
      </c>
      <c r="E304" s="248" t="s">
        <v>19</v>
      </c>
      <c r="F304" s="249" t="s">
        <v>604</v>
      </c>
      <c r="G304" s="247"/>
      <c r="H304" s="250">
        <v>-16.965</v>
      </c>
      <c r="I304" s="251"/>
      <c r="J304" s="247"/>
      <c r="K304" s="247"/>
      <c r="L304" s="252"/>
      <c r="M304" s="253"/>
      <c r="N304" s="254"/>
      <c r="O304" s="254"/>
      <c r="P304" s="254"/>
      <c r="Q304" s="254"/>
      <c r="R304" s="254"/>
      <c r="S304" s="254"/>
      <c r="T304" s="255"/>
      <c r="U304" s="14"/>
      <c r="V304" s="14"/>
      <c r="W304" s="14"/>
      <c r="X304" s="14"/>
      <c r="Y304" s="14"/>
      <c r="Z304" s="14"/>
      <c r="AA304" s="14"/>
      <c r="AB304" s="14"/>
      <c r="AC304" s="14"/>
      <c r="AD304" s="14"/>
      <c r="AE304" s="14"/>
      <c r="AT304" s="256" t="s">
        <v>183</v>
      </c>
      <c r="AU304" s="256" t="s">
        <v>84</v>
      </c>
      <c r="AV304" s="14" t="s">
        <v>84</v>
      </c>
      <c r="AW304" s="14" t="s">
        <v>37</v>
      </c>
      <c r="AX304" s="14" t="s">
        <v>75</v>
      </c>
      <c r="AY304" s="256" t="s">
        <v>170</v>
      </c>
    </row>
    <row r="305" s="14" customFormat="1">
      <c r="A305" s="14"/>
      <c r="B305" s="246"/>
      <c r="C305" s="247"/>
      <c r="D305" s="229" t="s">
        <v>183</v>
      </c>
      <c r="E305" s="248" t="s">
        <v>19</v>
      </c>
      <c r="F305" s="249" t="s">
        <v>605</v>
      </c>
      <c r="G305" s="247"/>
      <c r="H305" s="250">
        <v>116.825</v>
      </c>
      <c r="I305" s="251"/>
      <c r="J305" s="247"/>
      <c r="K305" s="247"/>
      <c r="L305" s="252"/>
      <c r="M305" s="253"/>
      <c r="N305" s="254"/>
      <c r="O305" s="254"/>
      <c r="P305" s="254"/>
      <c r="Q305" s="254"/>
      <c r="R305" s="254"/>
      <c r="S305" s="254"/>
      <c r="T305" s="255"/>
      <c r="U305" s="14"/>
      <c r="V305" s="14"/>
      <c r="W305" s="14"/>
      <c r="X305" s="14"/>
      <c r="Y305" s="14"/>
      <c r="Z305" s="14"/>
      <c r="AA305" s="14"/>
      <c r="AB305" s="14"/>
      <c r="AC305" s="14"/>
      <c r="AD305" s="14"/>
      <c r="AE305" s="14"/>
      <c r="AT305" s="256" t="s">
        <v>183</v>
      </c>
      <c r="AU305" s="256" t="s">
        <v>84</v>
      </c>
      <c r="AV305" s="14" t="s">
        <v>84</v>
      </c>
      <c r="AW305" s="14" t="s">
        <v>37</v>
      </c>
      <c r="AX305" s="14" t="s">
        <v>75</v>
      </c>
      <c r="AY305" s="256" t="s">
        <v>170</v>
      </c>
    </row>
    <row r="306" s="13" customFormat="1">
      <c r="A306" s="13"/>
      <c r="B306" s="236"/>
      <c r="C306" s="237"/>
      <c r="D306" s="229" t="s">
        <v>183</v>
      </c>
      <c r="E306" s="238" t="s">
        <v>19</v>
      </c>
      <c r="F306" s="239" t="s">
        <v>598</v>
      </c>
      <c r="G306" s="237"/>
      <c r="H306" s="238" t="s">
        <v>19</v>
      </c>
      <c r="I306" s="240"/>
      <c r="J306" s="237"/>
      <c r="K306" s="237"/>
      <c r="L306" s="241"/>
      <c r="M306" s="242"/>
      <c r="N306" s="243"/>
      <c r="O306" s="243"/>
      <c r="P306" s="243"/>
      <c r="Q306" s="243"/>
      <c r="R306" s="243"/>
      <c r="S306" s="243"/>
      <c r="T306" s="244"/>
      <c r="U306" s="13"/>
      <c r="V306" s="13"/>
      <c r="W306" s="13"/>
      <c r="X306" s="13"/>
      <c r="Y306" s="13"/>
      <c r="Z306" s="13"/>
      <c r="AA306" s="13"/>
      <c r="AB306" s="13"/>
      <c r="AC306" s="13"/>
      <c r="AD306" s="13"/>
      <c r="AE306" s="13"/>
      <c r="AT306" s="245" t="s">
        <v>183</v>
      </c>
      <c r="AU306" s="245" t="s">
        <v>84</v>
      </c>
      <c r="AV306" s="13" t="s">
        <v>82</v>
      </c>
      <c r="AW306" s="13" t="s">
        <v>37</v>
      </c>
      <c r="AX306" s="13" t="s">
        <v>75</v>
      </c>
      <c r="AY306" s="245" t="s">
        <v>170</v>
      </c>
    </row>
    <row r="307" s="14" customFormat="1">
      <c r="A307" s="14"/>
      <c r="B307" s="246"/>
      <c r="C307" s="247"/>
      <c r="D307" s="229" t="s">
        <v>183</v>
      </c>
      <c r="E307" s="248" t="s">
        <v>19</v>
      </c>
      <c r="F307" s="249" t="s">
        <v>606</v>
      </c>
      <c r="G307" s="247"/>
      <c r="H307" s="250">
        <v>-19.399999999999999</v>
      </c>
      <c r="I307" s="251"/>
      <c r="J307" s="247"/>
      <c r="K307" s="247"/>
      <c r="L307" s="252"/>
      <c r="M307" s="253"/>
      <c r="N307" s="254"/>
      <c r="O307" s="254"/>
      <c r="P307" s="254"/>
      <c r="Q307" s="254"/>
      <c r="R307" s="254"/>
      <c r="S307" s="254"/>
      <c r="T307" s="255"/>
      <c r="U307" s="14"/>
      <c r="V307" s="14"/>
      <c r="W307" s="14"/>
      <c r="X307" s="14"/>
      <c r="Y307" s="14"/>
      <c r="Z307" s="14"/>
      <c r="AA307" s="14"/>
      <c r="AB307" s="14"/>
      <c r="AC307" s="14"/>
      <c r="AD307" s="14"/>
      <c r="AE307" s="14"/>
      <c r="AT307" s="256" t="s">
        <v>183</v>
      </c>
      <c r="AU307" s="256" t="s">
        <v>84</v>
      </c>
      <c r="AV307" s="14" t="s">
        <v>84</v>
      </c>
      <c r="AW307" s="14" t="s">
        <v>37</v>
      </c>
      <c r="AX307" s="14" t="s">
        <v>75</v>
      </c>
      <c r="AY307" s="256" t="s">
        <v>170</v>
      </c>
    </row>
    <row r="308" s="14" customFormat="1">
      <c r="A308" s="14"/>
      <c r="B308" s="246"/>
      <c r="C308" s="247"/>
      <c r="D308" s="229" t="s">
        <v>183</v>
      </c>
      <c r="E308" s="248" t="s">
        <v>19</v>
      </c>
      <c r="F308" s="249" t="s">
        <v>607</v>
      </c>
      <c r="G308" s="247"/>
      <c r="H308" s="250">
        <v>-38.679000000000002</v>
      </c>
      <c r="I308" s="251"/>
      <c r="J308" s="247"/>
      <c r="K308" s="247"/>
      <c r="L308" s="252"/>
      <c r="M308" s="253"/>
      <c r="N308" s="254"/>
      <c r="O308" s="254"/>
      <c r="P308" s="254"/>
      <c r="Q308" s="254"/>
      <c r="R308" s="254"/>
      <c r="S308" s="254"/>
      <c r="T308" s="255"/>
      <c r="U308" s="14"/>
      <c r="V308" s="14"/>
      <c r="W308" s="14"/>
      <c r="X308" s="14"/>
      <c r="Y308" s="14"/>
      <c r="Z308" s="14"/>
      <c r="AA308" s="14"/>
      <c r="AB308" s="14"/>
      <c r="AC308" s="14"/>
      <c r="AD308" s="14"/>
      <c r="AE308" s="14"/>
      <c r="AT308" s="256" t="s">
        <v>183</v>
      </c>
      <c r="AU308" s="256" t="s">
        <v>84</v>
      </c>
      <c r="AV308" s="14" t="s">
        <v>84</v>
      </c>
      <c r="AW308" s="14" t="s">
        <v>37</v>
      </c>
      <c r="AX308" s="14" t="s">
        <v>75</v>
      </c>
      <c r="AY308" s="256" t="s">
        <v>170</v>
      </c>
    </row>
    <row r="309" s="14" customFormat="1">
      <c r="A309" s="14"/>
      <c r="B309" s="246"/>
      <c r="C309" s="247"/>
      <c r="D309" s="229" t="s">
        <v>183</v>
      </c>
      <c r="E309" s="248" t="s">
        <v>19</v>
      </c>
      <c r="F309" s="249" t="s">
        <v>608</v>
      </c>
      <c r="G309" s="247"/>
      <c r="H309" s="250">
        <v>-1.1339999999999999</v>
      </c>
      <c r="I309" s="251"/>
      <c r="J309" s="247"/>
      <c r="K309" s="247"/>
      <c r="L309" s="252"/>
      <c r="M309" s="253"/>
      <c r="N309" s="254"/>
      <c r="O309" s="254"/>
      <c r="P309" s="254"/>
      <c r="Q309" s="254"/>
      <c r="R309" s="254"/>
      <c r="S309" s="254"/>
      <c r="T309" s="255"/>
      <c r="U309" s="14"/>
      <c r="V309" s="14"/>
      <c r="W309" s="14"/>
      <c r="X309" s="14"/>
      <c r="Y309" s="14"/>
      <c r="Z309" s="14"/>
      <c r="AA309" s="14"/>
      <c r="AB309" s="14"/>
      <c r="AC309" s="14"/>
      <c r="AD309" s="14"/>
      <c r="AE309" s="14"/>
      <c r="AT309" s="256" t="s">
        <v>183</v>
      </c>
      <c r="AU309" s="256" t="s">
        <v>84</v>
      </c>
      <c r="AV309" s="14" t="s">
        <v>84</v>
      </c>
      <c r="AW309" s="14" t="s">
        <v>37</v>
      </c>
      <c r="AX309" s="14" t="s">
        <v>75</v>
      </c>
      <c r="AY309" s="256" t="s">
        <v>170</v>
      </c>
    </row>
    <row r="310" s="15" customFormat="1">
      <c r="A310" s="15"/>
      <c r="B310" s="257"/>
      <c r="C310" s="258"/>
      <c r="D310" s="229" t="s">
        <v>183</v>
      </c>
      <c r="E310" s="259" t="s">
        <v>19</v>
      </c>
      <c r="F310" s="260" t="s">
        <v>186</v>
      </c>
      <c r="G310" s="258"/>
      <c r="H310" s="261">
        <v>682.31700000000001</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183</v>
      </c>
      <c r="AU310" s="267" t="s">
        <v>84</v>
      </c>
      <c r="AV310" s="15" t="s">
        <v>177</v>
      </c>
      <c r="AW310" s="15" t="s">
        <v>37</v>
      </c>
      <c r="AX310" s="15" t="s">
        <v>82</v>
      </c>
      <c r="AY310" s="267" t="s">
        <v>170</v>
      </c>
    </row>
    <row r="311" s="2" customFormat="1" ht="16.5" customHeight="1">
      <c r="A311" s="41"/>
      <c r="B311" s="42"/>
      <c r="C311" s="216" t="s">
        <v>363</v>
      </c>
      <c r="D311" s="216" t="s">
        <v>172</v>
      </c>
      <c r="E311" s="217" t="s">
        <v>609</v>
      </c>
      <c r="F311" s="218" t="s">
        <v>610</v>
      </c>
      <c r="G311" s="219" t="s">
        <v>219</v>
      </c>
      <c r="H311" s="220">
        <v>16.965</v>
      </c>
      <c r="I311" s="221"/>
      <c r="J311" s="222">
        <f>ROUND(I311*H311,2)</f>
        <v>0</v>
      </c>
      <c r="K311" s="218" t="s">
        <v>176</v>
      </c>
      <c r="L311" s="47"/>
      <c r="M311" s="223" t="s">
        <v>19</v>
      </c>
      <c r="N311" s="224" t="s">
        <v>46</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177</v>
      </c>
      <c r="AT311" s="227" t="s">
        <v>172</v>
      </c>
      <c r="AU311" s="227" t="s">
        <v>84</v>
      </c>
      <c r="AY311" s="20" t="s">
        <v>170</v>
      </c>
      <c r="BE311" s="228">
        <f>IF(N311="základní",J311,0)</f>
        <v>0</v>
      </c>
      <c r="BF311" s="228">
        <f>IF(N311="snížená",J311,0)</f>
        <v>0</v>
      </c>
      <c r="BG311" s="228">
        <f>IF(N311="zákl. přenesená",J311,0)</f>
        <v>0</v>
      </c>
      <c r="BH311" s="228">
        <f>IF(N311="sníž. přenesená",J311,0)</f>
        <v>0</v>
      </c>
      <c r="BI311" s="228">
        <f>IF(N311="nulová",J311,0)</f>
        <v>0</v>
      </c>
      <c r="BJ311" s="20" t="s">
        <v>82</v>
      </c>
      <c r="BK311" s="228">
        <f>ROUND(I311*H311,2)</f>
        <v>0</v>
      </c>
      <c r="BL311" s="20" t="s">
        <v>177</v>
      </c>
      <c r="BM311" s="227" t="s">
        <v>611</v>
      </c>
    </row>
    <row r="312" s="2" customFormat="1">
      <c r="A312" s="41"/>
      <c r="B312" s="42"/>
      <c r="C312" s="43"/>
      <c r="D312" s="229" t="s">
        <v>179</v>
      </c>
      <c r="E312" s="43"/>
      <c r="F312" s="230" t="s">
        <v>612</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179</v>
      </c>
      <c r="AU312" s="20" t="s">
        <v>84</v>
      </c>
    </row>
    <row r="313" s="2" customFormat="1">
      <c r="A313" s="41"/>
      <c r="B313" s="42"/>
      <c r="C313" s="43"/>
      <c r="D313" s="234" t="s">
        <v>181</v>
      </c>
      <c r="E313" s="43"/>
      <c r="F313" s="235" t="s">
        <v>613</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181</v>
      </c>
      <c r="AU313" s="20" t="s">
        <v>84</v>
      </c>
    </row>
    <row r="314" s="13" customFormat="1">
      <c r="A314" s="13"/>
      <c r="B314" s="236"/>
      <c r="C314" s="237"/>
      <c r="D314" s="229" t="s">
        <v>183</v>
      </c>
      <c r="E314" s="238" t="s">
        <v>19</v>
      </c>
      <c r="F314" s="239" t="s">
        <v>614</v>
      </c>
      <c r="G314" s="237"/>
      <c r="H314" s="238" t="s">
        <v>19</v>
      </c>
      <c r="I314" s="240"/>
      <c r="J314" s="237"/>
      <c r="K314" s="237"/>
      <c r="L314" s="241"/>
      <c r="M314" s="242"/>
      <c r="N314" s="243"/>
      <c r="O314" s="243"/>
      <c r="P314" s="243"/>
      <c r="Q314" s="243"/>
      <c r="R314" s="243"/>
      <c r="S314" s="243"/>
      <c r="T314" s="244"/>
      <c r="U314" s="13"/>
      <c r="V314" s="13"/>
      <c r="W314" s="13"/>
      <c r="X314" s="13"/>
      <c r="Y314" s="13"/>
      <c r="Z314" s="13"/>
      <c r="AA314" s="13"/>
      <c r="AB314" s="13"/>
      <c r="AC314" s="13"/>
      <c r="AD314" s="13"/>
      <c r="AE314" s="13"/>
      <c r="AT314" s="245" t="s">
        <v>183</v>
      </c>
      <c r="AU314" s="245" t="s">
        <v>84</v>
      </c>
      <c r="AV314" s="13" t="s">
        <v>82</v>
      </c>
      <c r="AW314" s="13" t="s">
        <v>37</v>
      </c>
      <c r="AX314" s="13" t="s">
        <v>75</v>
      </c>
      <c r="AY314" s="245" t="s">
        <v>170</v>
      </c>
    </row>
    <row r="315" s="14" customFormat="1">
      <c r="A315" s="14"/>
      <c r="B315" s="246"/>
      <c r="C315" s="247"/>
      <c r="D315" s="229" t="s">
        <v>183</v>
      </c>
      <c r="E315" s="248" t="s">
        <v>19</v>
      </c>
      <c r="F315" s="249" t="s">
        <v>615</v>
      </c>
      <c r="G315" s="247"/>
      <c r="H315" s="250">
        <v>16.965</v>
      </c>
      <c r="I315" s="251"/>
      <c r="J315" s="247"/>
      <c r="K315" s="247"/>
      <c r="L315" s="252"/>
      <c r="M315" s="253"/>
      <c r="N315" s="254"/>
      <c r="O315" s="254"/>
      <c r="P315" s="254"/>
      <c r="Q315" s="254"/>
      <c r="R315" s="254"/>
      <c r="S315" s="254"/>
      <c r="T315" s="255"/>
      <c r="U315" s="14"/>
      <c r="V315" s="14"/>
      <c r="W315" s="14"/>
      <c r="X315" s="14"/>
      <c r="Y315" s="14"/>
      <c r="Z315" s="14"/>
      <c r="AA315" s="14"/>
      <c r="AB315" s="14"/>
      <c r="AC315" s="14"/>
      <c r="AD315" s="14"/>
      <c r="AE315" s="14"/>
      <c r="AT315" s="256" t="s">
        <v>183</v>
      </c>
      <c r="AU315" s="256" t="s">
        <v>84</v>
      </c>
      <c r="AV315" s="14" t="s">
        <v>84</v>
      </c>
      <c r="AW315" s="14" t="s">
        <v>37</v>
      </c>
      <c r="AX315" s="14" t="s">
        <v>75</v>
      </c>
      <c r="AY315" s="256" t="s">
        <v>170</v>
      </c>
    </row>
    <row r="316" s="15" customFormat="1">
      <c r="A316" s="15"/>
      <c r="B316" s="257"/>
      <c r="C316" s="258"/>
      <c r="D316" s="229" t="s">
        <v>183</v>
      </c>
      <c r="E316" s="259" t="s">
        <v>19</v>
      </c>
      <c r="F316" s="260" t="s">
        <v>186</v>
      </c>
      <c r="G316" s="258"/>
      <c r="H316" s="261">
        <v>16.965</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183</v>
      </c>
      <c r="AU316" s="267" t="s">
        <v>84</v>
      </c>
      <c r="AV316" s="15" t="s">
        <v>177</v>
      </c>
      <c r="AW316" s="15" t="s">
        <v>37</v>
      </c>
      <c r="AX316" s="15" t="s">
        <v>82</v>
      </c>
      <c r="AY316" s="267" t="s">
        <v>170</v>
      </c>
    </row>
    <row r="317" s="2" customFormat="1" ht="16.5" customHeight="1">
      <c r="A317" s="41"/>
      <c r="B317" s="42"/>
      <c r="C317" s="285" t="s">
        <v>370</v>
      </c>
      <c r="D317" s="285" t="s">
        <v>461</v>
      </c>
      <c r="E317" s="286" t="s">
        <v>616</v>
      </c>
      <c r="F317" s="287" t="s">
        <v>617</v>
      </c>
      <c r="G317" s="288" t="s">
        <v>256</v>
      </c>
      <c r="H317" s="289">
        <v>33.93</v>
      </c>
      <c r="I317" s="290"/>
      <c r="J317" s="291">
        <f>ROUND(I317*H317,2)</f>
        <v>0</v>
      </c>
      <c r="K317" s="287" t="s">
        <v>176</v>
      </c>
      <c r="L317" s="292"/>
      <c r="M317" s="293" t="s">
        <v>19</v>
      </c>
      <c r="N317" s="294" t="s">
        <v>46</v>
      </c>
      <c r="O317" s="87"/>
      <c r="P317" s="225">
        <f>O317*H317</f>
        <v>0</v>
      </c>
      <c r="Q317" s="225">
        <v>1</v>
      </c>
      <c r="R317" s="225">
        <f>Q317*H317</f>
        <v>33.93</v>
      </c>
      <c r="S317" s="225">
        <v>0</v>
      </c>
      <c r="T317" s="226">
        <f>S317*H317</f>
        <v>0</v>
      </c>
      <c r="U317" s="41"/>
      <c r="V317" s="41"/>
      <c r="W317" s="41"/>
      <c r="X317" s="41"/>
      <c r="Y317" s="41"/>
      <c r="Z317" s="41"/>
      <c r="AA317" s="41"/>
      <c r="AB317" s="41"/>
      <c r="AC317" s="41"/>
      <c r="AD317" s="41"/>
      <c r="AE317" s="41"/>
      <c r="AR317" s="227" t="s">
        <v>234</v>
      </c>
      <c r="AT317" s="227" t="s">
        <v>461</v>
      </c>
      <c r="AU317" s="227" t="s">
        <v>84</v>
      </c>
      <c r="AY317" s="20" t="s">
        <v>170</v>
      </c>
      <c r="BE317" s="228">
        <f>IF(N317="základní",J317,0)</f>
        <v>0</v>
      </c>
      <c r="BF317" s="228">
        <f>IF(N317="snížená",J317,0)</f>
        <v>0</v>
      </c>
      <c r="BG317" s="228">
        <f>IF(N317="zákl. přenesená",J317,0)</f>
        <v>0</v>
      </c>
      <c r="BH317" s="228">
        <f>IF(N317="sníž. přenesená",J317,0)</f>
        <v>0</v>
      </c>
      <c r="BI317" s="228">
        <f>IF(N317="nulová",J317,0)</f>
        <v>0</v>
      </c>
      <c r="BJ317" s="20" t="s">
        <v>82</v>
      </c>
      <c r="BK317" s="228">
        <f>ROUND(I317*H317,2)</f>
        <v>0</v>
      </c>
      <c r="BL317" s="20" t="s">
        <v>177</v>
      </c>
      <c r="BM317" s="227" t="s">
        <v>618</v>
      </c>
    </row>
    <row r="318" s="2" customFormat="1">
      <c r="A318" s="41"/>
      <c r="B318" s="42"/>
      <c r="C318" s="43"/>
      <c r="D318" s="229" t="s">
        <v>179</v>
      </c>
      <c r="E318" s="43"/>
      <c r="F318" s="230" t="s">
        <v>617</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179</v>
      </c>
      <c r="AU318" s="20" t="s">
        <v>84</v>
      </c>
    </row>
    <row r="319" s="14" customFormat="1">
      <c r="A319" s="14"/>
      <c r="B319" s="246"/>
      <c r="C319" s="247"/>
      <c r="D319" s="229" t="s">
        <v>183</v>
      </c>
      <c r="E319" s="248" t="s">
        <v>19</v>
      </c>
      <c r="F319" s="249" t="s">
        <v>619</v>
      </c>
      <c r="G319" s="247"/>
      <c r="H319" s="250">
        <v>33.93</v>
      </c>
      <c r="I319" s="251"/>
      <c r="J319" s="247"/>
      <c r="K319" s="247"/>
      <c r="L319" s="252"/>
      <c r="M319" s="253"/>
      <c r="N319" s="254"/>
      <c r="O319" s="254"/>
      <c r="P319" s="254"/>
      <c r="Q319" s="254"/>
      <c r="R319" s="254"/>
      <c r="S319" s="254"/>
      <c r="T319" s="255"/>
      <c r="U319" s="14"/>
      <c r="V319" s="14"/>
      <c r="W319" s="14"/>
      <c r="X319" s="14"/>
      <c r="Y319" s="14"/>
      <c r="Z319" s="14"/>
      <c r="AA319" s="14"/>
      <c r="AB319" s="14"/>
      <c r="AC319" s="14"/>
      <c r="AD319" s="14"/>
      <c r="AE319" s="14"/>
      <c r="AT319" s="256" t="s">
        <v>183</v>
      </c>
      <c r="AU319" s="256" t="s">
        <v>84</v>
      </c>
      <c r="AV319" s="14" t="s">
        <v>84</v>
      </c>
      <c r="AW319" s="14" t="s">
        <v>37</v>
      </c>
      <c r="AX319" s="14" t="s">
        <v>82</v>
      </c>
      <c r="AY319" s="256" t="s">
        <v>170</v>
      </c>
    </row>
    <row r="320" s="12" customFormat="1" ht="22.8" customHeight="1">
      <c r="A320" s="12"/>
      <c r="B320" s="200"/>
      <c r="C320" s="201"/>
      <c r="D320" s="202" t="s">
        <v>74</v>
      </c>
      <c r="E320" s="214" t="s">
        <v>84</v>
      </c>
      <c r="F320" s="214" t="s">
        <v>620</v>
      </c>
      <c r="G320" s="201"/>
      <c r="H320" s="201"/>
      <c r="I320" s="204"/>
      <c r="J320" s="215">
        <f>BK320</f>
        <v>0</v>
      </c>
      <c r="K320" s="201"/>
      <c r="L320" s="206"/>
      <c r="M320" s="207"/>
      <c r="N320" s="208"/>
      <c r="O320" s="208"/>
      <c r="P320" s="209">
        <f>SUM(P321:P429)</f>
        <v>0</v>
      </c>
      <c r="Q320" s="208"/>
      <c r="R320" s="209">
        <f>SUM(R321:R429)</f>
        <v>853.13052877999996</v>
      </c>
      <c r="S320" s="208"/>
      <c r="T320" s="210">
        <f>SUM(T321:T429)</f>
        <v>0</v>
      </c>
      <c r="U320" s="12"/>
      <c r="V320" s="12"/>
      <c r="W320" s="12"/>
      <c r="X320" s="12"/>
      <c r="Y320" s="12"/>
      <c r="Z320" s="12"/>
      <c r="AA320" s="12"/>
      <c r="AB320" s="12"/>
      <c r="AC320" s="12"/>
      <c r="AD320" s="12"/>
      <c r="AE320" s="12"/>
      <c r="AR320" s="211" t="s">
        <v>82</v>
      </c>
      <c r="AT320" s="212" t="s">
        <v>74</v>
      </c>
      <c r="AU320" s="212" t="s">
        <v>82</v>
      </c>
      <c r="AY320" s="211" t="s">
        <v>170</v>
      </c>
      <c r="BK320" s="213">
        <f>SUM(BK321:BK429)</f>
        <v>0</v>
      </c>
    </row>
    <row r="321" s="2" customFormat="1" ht="16.5" customHeight="1">
      <c r="A321" s="41"/>
      <c r="B321" s="42"/>
      <c r="C321" s="216" t="s">
        <v>377</v>
      </c>
      <c r="D321" s="216" t="s">
        <v>172</v>
      </c>
      <c r="E321" s="217" t="s">
        <v>621</v>
      </c>
      <c r="F321" s="218" t="s">
        <v>622</v>
      </c>
      <c r="G321" s="219" t="s">
        <v>201</v>
      </c>
      <c r="H321" s="220">
        <v>472.19999999999999</v>
      </c>
      <c r="I321" s="221"/>
      <c r="J321" s="222">
        <f>ROUND(I321*H321,2)</f>
        <v>0</v>
      </c>
      <c r="K321" s="218" t="s">
        <v>176</v>
      </c>
      <c r="L321" s="47"/>
      <c r="M321" s="223" t="s">
        <v>19</v>
      </c>
      <c r="N321" s="224" t="s">
        <v>46</v>
      </c>
      <c r="O321" s="87"/>
      <c r="P321" s="225">
        <f>O321*H321</f>
        <v>0</v>
      </c>
      <c r="Q321" s="225">
        <v>3.0000000000000001E-05</v>
      </c>
      <c r="R321" s="225">
        <f>Q321*H321</f>
        <v>0.014166</v>
      </c>
      <c r="S321" s="225">
        <v>0</v>
      </c>
      <c r="T321" s="226">
        <f>S321*H321</f>
        <v>0</v>
      </c>
      <c r="U321" s="41"/>
      <c r="V321" s="41"/>
      <c r="W321" s="41"/>
      <c r="X321" s="41"/>
      <c r="Y321" s="41"/>
      <c r="Z321" s="41"/>
      <c r="AA321" s="41"/>
      <c r="AB321" s="41"/>
      <c r="AC321" s="41"/>
      <c r="AD321" s="41"/>
      <c r="AE321" s="41"/>
      <c r="AR321" s="227" t="s">
        <v>177</v>
      </c>
      <c r="AT321" s="227" t="s">
        <v>172</v>
      </c>
      <c r="AU321" s="227" t="s">
        <v>84</v>
      </c>
      <c r="AY321" s="20" t="s">
        <v>170</v>
      </c>
      <c r="BE321" s="228">
        <f>IF(N321="základní",J321,0)</f>
        <v>0</v>
      </c>
      <c r="BF321" s="228">
        <f>IF(N321="snížená",J321,0)</f>
        <v>0</v>
      </c>
      <c r="BG321" s="228">
        <f>IF(N321="zákl. přenesená",J321,0)</f>
        <v>0</v>
      </c>
      <c r="BH321" s="228">
        <f>IF(N321="sníž. přenesená",J321,0)</f>
        <v>0</v>
      </c>
      <c r="BI321" s="228">
        <f>IF(N321="nulová",J321,0)</f>
        <v>0</v>
      </c>
      <c r="BJ321" s="20" t="s">
        <v>82</v>
      </c>
      <c r="BK321" s="228">
        <f>ROUND(I321*H321,2)</f>
        <v>0</v>
      </c>
      <c r="BL321" s="20" t="s">
        <v>177</v>
      </c>
      <c r="BM321" s="227" t="s">
        <v>623</v>
      </c>
    </row>
    <row r="322" s="2" customFormat="1">
      <c r="A322" s="41"/>
      <c r="B322" s="42"/>
      <c r="C322" s="43"/>
      <c r="D322" s="229" t="s">
        <v>179</v>
      </c>
      <c r="E322" s="43"/>
      <c r="F322" s="230" t="s">
        <v>624</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179</v>
      </c>
      <c r="AU322" s="20" t="s">
        <v>84</v>
      </c>
    </row>
    <row r="323" s="2" customFormat="1">
      <c r="A323" s="41"/>
      <c r="B323" s="42"/>
      <c r="C323" s="43"/>
      <c r="D323" s="234" t="s">
        <v>181</v>
      </c>
      <c r="E323" s="43"/>
      <c r="F323" s="235" t="s">
        <v>625</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181</v>
      </c>
      <c r="AU323" s="20" t="s">
        <v>84</v>
      </c>
    </row>
    <row r="324" s="14" customFormat="1">
      <c r="A324" s="14"/>
      <c r="B324" s="246"/>
      <c r="C324" s="247"/>
      <c r="D324" s="229" t="s">
        <v>183</v>
      </c>
      <c r="E324" s="248" t="s">
        <v>19</v>
      </c>
      <c r="F324" s="249" t="s">
        <v>626</v>
      </c>
      <c r="G324" s="247"/>
      <c r="H324" s="250">
        <v>309.60000000000002</v>
      </c>
      <c r="I324" s="251"/>
      <c r="J324" s="247"/>
      <c r="K324" s="247"/>
      <c r="L324" s="252"/>
      <c r="M324" s="253"/>
      <c r="N324" s="254"/>
      <c r="O324" s="254"/>
      <c r="P324" s="254"/>
      <c r="Q324" s="254"/>
      <c r="R324" s="254"/>
      <c r="S324" s="254"/>
      <c r="T324" s="255"/>
      <c r="U324" s="14"/>
      <c r="V324" s="14"/>
      <c r="W324" s="14"/>
      <c r="X324" s="14"/>
      <c r="Y324" s="14"/>
      <c r="Z324" s="14"/>
      <c r="AA324" s="14"/>
      <c r="AB324" s="14"/>
      <c r="AC324" s="14"/>
      <c r="AD324" s="14"/>
      <c r="AE324" s="14"/>
      <c r="AT324" s="256" t="s">
        <v>183</v>
      </c>
      <c r="AU324" s="256" t="s">
        <v>84</v>
      </c>
      <c r="AV324" s="14" t="s">
        <v>84</v>
      </c>
      <c r="AW324" s="14" t="s">
        <v>37</v>
      </c>
      <c r="AX324" s="14" t="s">
        <v>75</v>
      </c>
      <c r="AY324" s="256" t="s">
        <v>170</v>
      </c>
    </row>
    <row r="325" s="14" customFormat="1">
      <c r="A325" s="14"/>
      <c r="B325" s="246"/>
      <c r="C325" s="247"/>
      <c r="D325" s="229" t="s">
        <v>183</v>
      </c>
      <c r="E325" s="248" t="s">
        <v>19</v>
      </c>
      <c r="F325" s="249" t="s">
        <v>627</v>
      </c>
      <c r="G325" s="247"/>
      <c r="H325" s="250">
        <v>135.59999999999999</v>
      </c>
      <c r="I325" s="251"/>
      <c r="J325" s="247"/>
      <c r="K325" s="247"/>
      <c r="L325" s="252"/>
      <c r="M325" s="253"/>
      <c r="N325" s="254"/>
      <c r="O325" s="254"/>
      <c r="P325" s="254"/>
      <c r="Q325" s="254"/>
      <c r="R325" s="254"/>
      <c r="S325" s="254"/>
      <c r="T325" s="255"/>
      <c r="U325" s="14"/>
      <c r="V325" s="14"/>
      <c r="W325" s="14"/>
      <c r="X325" s="14"/>
      <c r="Y325" s="14"/>
      <c r="Z325" s="14"/>
      <c r="AA325" s="14"/>
      <c r="AB325" s="14"/>
      <c r="AC325" s="14"/>
      <c r="AD325" s="14"/>
      <c r="AE325" s="14"/>
      <c r="AT325" s="256" t="s">
        <v>183</v>
      </c>
      <c r="AU325" s="256" t="s">
        <v>84</v>
      </c>
      <c r="AV325" s="14" t="s">
        <v>84</v>
      </c>
      <c r="AW325" s="14" t="s">
        <v>37</v>
      </c>
      <c r="AX325" s="14" t="s">
        <v>75</v>
      </c>
      <c r="AY325" s="256" t="s">
        <v>170</v>
      </c>
    </row>
    <row r="326" s="14" customFormat="1">
      <c r="A326" s="14"/>
      <c r="B326" s="246"/>
      <c r="C326" s="247"/>
      <c r="D326" s="229" t="s">
        <v>183</v>
      </c>
      <c r="E326" s="248" t="s">
        <v>19</v>
      </c>
      <c r="F326" s="249" t="s">
        <v>628</v>
      </c>
      <c r="G326" s="247"/>
      <c r="H326" s="250">
        <v>27</v>
      </c>
      <c r="I326" s="251"/>
      <c r="J326" s="247"/>
      <c r="K326" s="247"/>
      <c r="L326" s="252"/>
      <c r="M326" s="253"/>
      <c r="N326" s="254"/>
      <c r="O326" s="254"/>
      <c r="P326" s="254"/>
      <c r="Q326" s="254"/>
      <c r="R326" s="254"/>
      <c r="S326" s="254"/>
      <c r="T326" s="255"/>
      <c r="U326" s="14"/>
      <c r="V326" s="14"/>
      <c r="W326" s="14"/>
      <c r="X326" s="14"/>
      <c r="Y326" s="14"/>
      <c r="Z326" s="14"/>
      <c r="AA326" s="14"/>
      <c r="AB326" s="14"/>
      <c r="AC326" s="14"/>
      <c r="AD326" s="14"/>
      <c r="AE326" s="14"/>
      <c r="AT326" s="256" t="s">
        <v>183</v>
      </c>
      <c r="AU326" s="256" t="s">
        <v>84</v>
      </c>
      <c r="AV326" s="14" t="s">
        <v>84</v>
      </c>
      <c r="AW326" s="14" t="s">
        <v>37</v>
      </c>
      <c r="AX326" s="14" t="s">
        <v>75</v>
      </c>
      <c r="AY326" s="256" t="s">
        <v>170</v>
      </c>
    </row>
    <row r="327" s="15" customFormat="1">
      <c r="A327" s="15"/>
      <c r="B327" s="257"/>
      <c r="C327" s="258"/>
      <c r="D327" s="229" t="s">
        <v>183</v>
      </c>
      <c r="E327" s="259" t="s">
        <v>19</v>
      </c>
      <c r="F327" s="260" t="s">
        <v>186</v>
      </c>
      <c r="G327" s="258"/>
      <c r="H327" s="261">
        <v>472.19999999999999</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183</v>
      </c>
      <c r="AU327" s="267" t="s">
        <v>84</v>
      </c>
      <c r="AV327" s="15" t="s">
        <v>177</v>
      </c>
      <c r="AW327" s="15" t="s">
        <v>37</v>
      </c>
      <c r="AX327" s="15" t="s">
        <v>82</v>
      </c>
      <c r="AY327" s="267" t="s">
        <v>170</v>
      </c>
    </row>
    <row r="328" s="2" customFormat="1" ht="16.5" customHeight="1">
      <c r="A328" s="41"/>
      <c r="B328" s="42"/>
      <c r="C328" s="216" t="s">
        <v>629</v>
      </c>
      <c r="D328" s="216" t="s">
        <v>172</v>
      </c>
      <c r="E328" s="217" t="s">
        <v>630</v>
      </c>
      <c r="F328" s="218" t="s">
        <v>631</v>
      </c>
      <c r="G328" s="219" t="s">
        <v>201</v>
      </c>
      <c r="H328" s="220">
        <v>89.5</v>
      </c>
      <c r="I328" s="221"/>
      <c r="J328" s="222">
        <f>ROUND(I328*H328,2)</f>
        <v>0</v>
      </c>
      <c r="K328" s="218" t="s">
        <v>176</v>
      </c>
      <c r="L328" s="47"/>
      <c r="M328" s="223" t="s">
        <v>19</v>
      </c>
      <c r="N328" s="224" t="s">
        <v>46</v>
      </c>
      <c r="O328" s="87"/>
      <c r="P328" s="225">
        <f>O328*H328</f>
        <v>0</v>
      </c>
      <c r="Q328" s="225">
        <v>4.0000000000000003E-05</v>
      </c>
      <c r="R328" s="225">
        <f>Q328*H328</f>
        <v>0.0035800000000000003</v>
      </c>
      <c r="S328" s="225">
        <v>0</v>
      </c>
      <c r="T328" s="226">
        <f>S328*H328</f>
        <v>0</v>
      </c>
      <c r="U328" s="41"/>
      <c r="V328" s="41"/>
      <c r="W328" s="41"/>
      <c r="X328" s="41"/>
      <c r="Y328" s="41"/>
      <c r="Z328" s="41"/>
      <c r="AA328" s="41"/>
      <c r="AB328" s="41"/>
      <c r="AC328" s="41"/>
      <c r="AD328" s="41"/>
      <c r="AE328" s="41"/>
      <c r="AR328" s="227" t="s">
        <v>177</v>
      </c>
      <c r="AT328" s="227" t="s">
        <v>172</v>
      </c>
      <c r="AU328" s="227" t="s">
        <v>84</v>
      </c>
      <c r="AY328" s="20" t="s">
        <v>170</v>
      </c>
      <c r="BE328" s="228">
        <f>IF(N328="základní",J328,0)</f>
        <v>0</v>
      </c>
      <c r="BF328" s="228">
        <f>IF(N328="snížená",J328,0)</f>
        <v>0</v>
      </c>
      <c r="BG328" s="228">
        <f>IF(N328="zákl. přenesená",J328,0)</f>
        <v>0</v>
      </c>
      <c r="BH328" s="228">
        <f>IF(N328="sníž. přenesená",J328,0)</f>
        <v>0</v>
      </c>
      <c r="BI328" s="228">
        <f>IF(N328="nulová",J328,0)</f>
        <v>0</v>
      </c>
      <c r="BJ328" s="20" t="s">
        <v>82</v>
      </c>
      <c r="BK328" s="228">
        <f>ROUND(I328*H328,2)</f>
        <v>0</v>
      </c>
      <c r="BL328" s="20" t="s">
        <v>177</v>
      </c>
      <c r="BM328" s="227" t="s">
        <v>632</v>
      </c>
    </row>
    <row r="329" s="2" customFormat="1">
      <c r="A329" s="41"/>
      <c r="B329" s="42"/>
      <c r="C329" s="43"/>
      <c r="D329" s="229" t="s">
        <v>179</v>
      </c>
      <c r="E329" s="43"/>
      <c r="F329" s="230" t="s">
        <v>633</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179</v>
      </c>
      <c r="AU329" s="20" t="s">
        <v>84</v>
      </c>
    </row>
    <row r="330" s="2" customFormat="1">
      <c r="A330" s="41"/>
      <c r="B330" s="42"/>
      <c r="C330" s="43"/>
      <c r="D330" s="234" t="s">
        <v>181</v>
      </c>
      <c r="E330" s="43"/>
      <c r="F330" s="235" t="s">
        <v>634</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181</v>
      </c>
      <c r="AU330" s="20" t="s">
        <v>84</v>
      </c>
    </row>
    <row r="331" s="13" customFormat="1">
      <c r="A331" s="13"/>
      <c r="B331" s="236"/>
      <c r="C331" s="237"/>
      <c r="D331" s="229" t="s">
        <v>183</v>
      </c>
      <c r="E331" s="238" t="s">
        <v>19</v>
      </c>
      <c r="F331" s="239" t="s">
        <v>635</v>
      </c>
      <c r="G331" s="237"/>
      <c r="H331" s="238" t="s">
        <v>19</v>
      </c>
      <c r="I331" s="240"/>
      <c r="J331" s="237"/>
      <c r="K331" s="237"/>
      <c r="L331" s="241"/>
      <c r="M331" s="242"/>
      <c r="N331" s="243"/>
      <c r="O331" s="243"/>
      <c r="P331" s="243"/>
      <c r="Q331" s="243"/>
      <c r="R331" s="243"/>
      <c r="S331" s="243"/>
      <c r="T331" s="244"/>
      <c r="U331" s="13"/>
      <c r="V331" s="13"/>
      <c r="W331" s="13"/>
      <c r="X331" s="13"/>
      <c r="Y331" s="13"/>
      <c r="Z331" s="13"/>
      <c r="AA331" s="13"/>
      <c r="AB331" s="13"/>
      <c r="AC331" s="13"/>
      <c r="AD331" s="13"/>
      <c r="AE331" s="13"/>
      <c r="AT331" s="245" t="s">
        <v>183</v>
      </c>
      <c r="AU331" s="245" t="s">
        <v>84</v>
      </c>
      <c r="AV331" s="13" t="s">
        <v>82</v>
      </c>
      <c r="AW331" s="13" t="s">
        <v>37</v>
      </c>
      <c r="AX331" s="13" t="s">
        <v>75</v>
      </c>
      <c r="AY331" s="245" t="s">
        <v>170</v>
      </c>
    </row>
    <row r="332" s="14" customFormat="1">
      <c r="A332" s="14"/>
      <c r="B332" s="246"/>
      <c r="C332" s="247"/>
      <c r="D332" s="229" t="s">
        <v>183</v>
      </c>
      <c r="E332" s="248" t="s">
        <v>19</v>
      </c>
      <c r="F332" s="249" t="s">
        <v>636</v>
      </c>
      <c r="G332" s="247"/>
      <c r="H332" s="250">
        <v>89.5</v>
      </c>
      <c r="I332" s="251"/>
      <c r="J332" s="247"/>
      <c r="K332" s="247"/>
      <c r="L332" s="252"/>
      <c r="M332" s="253"/>
      <c r="N332" s="254"/>
      <c r="O332" s="254"/>
      <c r="P332" s="254"/>
      <c r="Q332" s="254"/>
      <c r="R332" s="254"/>
      <c r="S332" s="254"/>
      <c r="T332" s="255"/>
      <c r="U332" s="14"/>
      <c r="V332" s="14"/>
      <c r="W332" s="14"/>
      <c r="X332" s="14"/>
      <c r="Y332" s="14"/>
      <c r="Z332" s="14"/>
      <c r="AA332" s="14"/>
      <c r="AB332" s="14"/>
      <c r="AC332" s="14"/>
      <c r="AD332" s="14"/>
      <c r="AE332" s="14"/>
      <c r="AT332" s="256" t="s">
        <v>183</v>
      </c>
      <c r="AU332" s="256" t="s">
        <v>84</v>
      </c>
      <c r="AV332" s="14" t="s">
        <v>84</v>
      </c>
      <c r="AW332" s="14" t="s">
        <v>37</v>
      </c>
      <c r="AX332" s="14" t="s">
        <v>75</v>
      </c>
      <c r="AY332" s="256" t="s">
        <v>170</v>
      </c>
    </row>
    <row r="333" s="15" customFormat="1">
      <c r="A333" s="15"/>
      <c r="B333" s="257"/>
      <c r="C333" s="258"/>
      <c r="D333" s="229" t="s">
        <v>183</v>
      </c>
      <c r="E333" s="259" t="s">
        <v>19</v>
      </c>
      <c r="F333" s="260" t="s">
        <v>186</v>
      </c>
      <c r="G333" s="258"/>
      <c r="H333" s="261">
        <v>89.5</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183</v>
      </c>
      <c r="AU333" s="267" t="s">
        <v>84</v>
      </c>
      <c r="AV333" s="15" t="s">
        <v>177</v>
      </c>
      <c r="AW333" s="15" t="s">
        <v>37</v>
      </c>
      <c r="AX333" s="15" t="s">
        <v>82</v>
      </c>
      <c r="AY333" s="267" t="s">
        <v>170</v>
      </c>
    </row>
    <row r="334" s="2" customFormat="1" ht="16.5" customHeight="1">
      <c r="A334" s="41"/>
      <c r="B334" s="42"/>
      <c r="C334" s="216" t="s">
        <v>637</v>
      </c>
      <c r="D334" s="216" t="s">
        <v>172</v>
      </c>
      <c r="E334" s="217" t="s">
        <v>638</v>
      </c>
      <c r="F334" s="218" t="s">
        <v>639</v>
      </c>
      <c r="G334" s="219" t="s">
        <v>201</v>
      </c>
      <c r="H334" s="220">
        <v>53</v>
      </c>
      <c r="I334" s="221"/>
      <c r="J334" s="222">
        <f>ROUND(I334*H334,2)</f>
        <v>0</v>
      </c>
      <c r="K334" s="218" t="s">
        <v>176</v>
      </c>
      <c r="L334" s="47"/>
      <c r="M334" s="223" t="s">
        <v>19</v>
      </c>
      <c r="N334" s="224" t="s">
        <v>46</v>
      </c>
      <c r="O334" s="87"/>
      <c r="P334" s="225">
        <f>O334*H334</f>
        <v>0</v>
      </c>
      <c r="Q334" s="225">
        <v>4.0000000000000003E-05</v>
      </c>
      <c r="R334" s="225">
        <f>Q334*H334</f>
        <v>0.0021200000000000004</v>
      </c>
      <c r="S334" s="225">
        <v>0</v>
      </c>
      <c r="T334" s="226">
        <f>S334*H334</f>
        <v>0</v>
      </c>
      <c r="U334" s="41"/>
      <c r="V334" s="41"/>
      <c r="W334" s="41"/>
      <c r="X334" s="41"/>
      <c r="Y334" s="41"/>
      <c r="Z334" s="41"/>
      <c r="AA334" s="41"/>
      <c r="AB334" s="41"/>
      <c r="AC334" s="41"/>
      <c r="AD334" s="41"/>
      <c r="AE334" s="41"/>
      <c r="AR334" s="227" t="s">
        <v>177</v>
      </c>
      <c r="AT334" s="227" t="s">
        <v>172</v>
      </c>
      <c r="AU334" s="227" t="s">
        <v>84</v>
      </c>
      <c r="AY334" s="20" t="s">
        <v>170</v>
      </c>
      <c r="BE334" s="228">
        <f>IF(N334="základní",J334,0)</f>
        <v>0</v>
      </c>
      <c r="BF334" s="228">
        <f>IF(N334="snížená",J334,0)</f>
        <v>0</v>
      </c>
      <c r="BG334" s="228">
        <f>IF(N334="zákl. přenesená",J334,0)</f>
        <v>0</v>
      </c>
      <c r="BH334" s="228">
        <f>IF(N334="sníž. přenesená",J334,0)</f>
        <v>0</v>
      </c>
      <c r="BI334" s="228">
        <f>IF(N334="nulová",J334,0)</f>
        <v>0</v>
      </c>
      <c r="BJ334" s="20" t="s">
        <v>82</v>
      </c>
      <c r="BK334" s="228">
        <f>ROUND(I334*H334,2)</f>
        <v>0</v>
      </c>
      <c r="BL334" s="20" t="s">
        <v>177</v>
      </c>
      <c r="BM334" s="227" t="s">
        <v>640</v>
      </c>
    </row>
    <row r="335" s="2" customFormat="1">
      <c r="A335" s="41"/>
      <c r="B335" s="42"/>
      <c r="C335" s="43"/>
      <c r="D335" s="229" t="s">
        <v>179</v>
      </c>
      <c r="E335" s="43"/>
      <c r="F335" s="230" t="s">
        <v>641</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179</v>
      </c>
      <c r="AU335" s="20" t="s">
        <v>84</v>
      </c>
    </row>
    <row r="336" s="2" customFormat="1">
      <c r="A336" s="41"/>
      <c r="B336" s="42"/>
      <c r="C336" s="43"/>
      <c r="D336" s="234" t="s">
        <v>181</v>
      </c>
      <c r="E336" s="43"/>
      <c r="F336" s="235" t="s">
        <v>642</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181</v>
      </c>
      <c r="AU336" s="20" t="s">
        <v>84</v>
      </c>
    </row>
    <row r="337" s="13" customFormat="1">
      <c r="A337" s="13"/>
      <c r="B337" s="236"/>
      <c r="C337" s="237"/>
      <c r="D337" s="229" t="s">
        <v>183</v>
      </c>
      <c r="E337" s="238" t="s">
        <v>19</v>
      </c>
      <c r="F337" s="239" t="s">
        <v>635</v>
      </c>
      <c r="G337" s="237"/>
      <c r="H337" s="238" t="s">
        <v>19</v>
      </c>
      <c r="I337" s="240"/>
      <c r="J337" s="237"/>
      <c r="K337" s="237"/>
      <c r="L337" s="241"/>
      <c r="M337" s="242"/>
      <c r="N337" s="243"/>
      <c r="O337" s="243"/>
      <c r="P337" s="243"/>
      <c r="Q337" s="243"/>
      <c r="R337" s="243"/>
      <c r="S337" s="243"/>
      <c r="T337" s="244"/>
      <c r="U337" s="13"/>
      <c r="V337" s="13"/>
      <c r="W337" s="13"/>
      <c r="X337" s="13"/>
      <c r="Y337" s="13"/>
      <c r="Z337" s="13"/>
      <c r="AA337" s="13"/>
      <c r="AB337" s="13"/>
      <c r="AC337" s="13"/>
      <c r="AD337" s="13"/>
      <c r="AE337" s="13"/>
      <c r="AT337" s="245" t="s">
        <v>183</v>
      </c>
      <c r="AU337" s="245" t="s">
        <v>84</v>
      </c>
      <c r="AV337" s="13" t="s">
        <v>82</v>
      </c>
      <c r="AW337" s="13" t="s">
        <v>37</v>
      </c>
      <c r="AX337" s="13" t="s">
        <v>75</v>
      </c>
      <c r="AY337" s="245" t="s">
        <v>170</v>
      </c>
    </row>
    <row r="338" s="14" customFormat="1">
      <c r="A338" s="14"/>
      <c r="B338" s="246"/>
      <c r="C338" s="247"/>
      <c r="D338" s="229" t="s">
        <v>183</v>
      </c>
      <c r="E338" s="248" t="s">
        <v>19</v>
      </c>
      <c r="F338" s="249" t="s">
        <v>643</v>
      </c>
      <c r="G338" s="247"/>
      <c r="H338" s="250">
        <v>53</v>
      </c>
      <c r="I338" s="251"/>
      <c r="J338" s="247"/>
      <c r="K338" s="247"/>
      <c r="L338" s="252"/>
      <c r="M338" s="253"/>
      <c r="N338" s="254"/>
      <c r="O338" s="254"/>
      <c r="P338" s="254"/>
      <c r="Q338" s="254"/>
      <c r="R338" s="254"/>
      <c r="S338" s="254"/>
      <c r="T338" s="255"/>
      <c r="U338" s="14"/>
      <c r="V338" s="14"/>
      <c r="W338" s="14"/>
      <c r="X338" s="14"/>
      <c r="Y338" s="14"/>
      <c r="Z338" s="14"/>
      <c r="AA338" s="14"/>
      <c r="AB338" s="14"/>
      <c r="AC338" s="14"/>
      <c r="AD338" s="14"/>
      <c r="AE338" s="14"/>
      <c r="AT338" s="256" t="s">
        <v>183</v>
      </c>
      <c r="AU338" s="256" t="s">
        <v>84</v>
      </c>
      <c r="AV338" s="14" t="s">
        <v>84</v>
      </c>
      <c r="AW338" s="14" t="s">
        <v>37</v>
      </c>
      <c r="AX338" s="14" t="s">
        <v>75</v>
      </c>
      <c r="AY338" s="256" t="s">
        <v>170</v>
      </c>
    </row>
    <row r="339" s="15" customFormat="1">
      <c r="A339" s="15"/>
      <c r="B339" s="257"/>
      <c r="C339" s="258"/>
      <c r="D339" s="229" t="s">
        <v>183</v>
      </c>
      <c r="E339" s="259" t="s">
        <v>19</v>
      </c>
      <c r="F339" s="260" t="s">
        <v>186</v>
      </c>
      <c r="G339" s="258"/>
      <c r="H339" s="261">
        <v>53</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183</v>
      </c>
      <c r="AU339" s="267" t="s">
        <v>84</v>
      </c>
      <c r="AV339" s="15" t="s">
        <v>177</v>
      </c>
      <c r="AW339" s="15" t="s">
        <v>37</v>
      </c>
      <c r="AX339" s="15" t="s">
        <v>82</v>
      </c>
      <c r="AY339" s="267" t="s">
        <v>170</v>
      </c>
    </row>
    <row r="340" s="2" customFormat="1" ht="21.75" customHeight="1">
      <c r="A340" s="41"/>
      <c r="B340" s="42"/>
      <c r="C340" s="216" t="s">
        <v>644</v>
      </c>
      <c r="D340" s="216" t="s">
        <v>172</v>
      </c>
      <c r="E340" s="217" t="s">
        <v>645</v>
      </c>
      <c r="F340" s="218" t="s">
        <v>646</v>
      </c>
      <c r="G340" s="219" t="s">
        <v>201</v>
      </c>
      <c r="H340" s="220">
        <v>142.5</v>
      </c>
      <c r="I340" s="221"/>
      <c r="J340" s="222">
        <f>ROUND(I340*H340,2)</f>
        <v>0</v>
      </c>
      <c r="K340" s="218" t="s">
        <v>176</v>
      </c>
      <c r="L340" s="47"/>
      <c r="M340" s="223" t="s">
        <v>19</v>
      </c>
      <c r="N340" s="224" t="s">
        <v>46</v>
      </c>
      <c r="O340" s="87"/>
      <c r="P340" s="225">
        <f>O340*H340</f>
        <v>0</v>
      </c>
      <c r="Q340" s="225">
        <v>0</v>
      </c>
      <c r="R340" s="225">
        <f>Q340*H340</f>
        <v>0</v>
      </c>
      <c r="S340" s="225">
        <v>0</v>
      </c>
      <c r="T340" s="226">
        <f>S340*H340</f>
        <v>0</v>
      </c>
      <c r="U340" s="41"/>
      <c r="V340" s="41"/>
      <c r="W340" s="41"/>
      <c r="X340" s="41"/>
      <c r="Y340" s="41"/>
      <c r="Z340" s="41"/>
      <c r="AA340" s="41"/>
      <c r="AB340" s="41"/>
      <c r="AC340" s="41"/>
      <c r="AD340" s="41"/>
      <c r="AE340" s="41"/>
      <c r="AR340" s="227" t="s">
        <v>177</v>
      </c>
      <c r="AT340" s="227" t="s">
        <v>172</v>
      </c>
      <c r="AU340" s="227" t="s">
        <v>84</v>
      </c>
      <c r="AY340" s="20" t="s">
        <v>170</v>
      </c>
      <c r="BE340" s="228">
        <f>IF(N340="základní",J340,0)</f>
        <v>0</v>
      </c>
      <c r="BF340" s="228">
        <f>IF(N340="snížená",J340,0)</f>
        <v>0</v>
      </c>
      <c r="BG340" s="228">
        <f>IF(N340="zákl. přenesená",J340,0)</f>
        <v>0</v>
      </c>
      <c r="BH340" s="228">
        <f>IF(N340="sníž. přenesená",J340,0)</f>
        <v>0</v>
      </c>
      <c r="BI340" s="228">
        <f>IF(N340="nulová",J340,0)</f>
        <v>0</v>
      </c>
      <c r="BJ340" s="20" t="s">
        <v>82</v>
      </c>
      <c r="BK340" s="228">
        <f>ROUND(I340*H340,2)</f>
        <v>0</v>
      </c>
      <c r="BL340" s="20" t="s">
        <v>177</v>
      </c>
      <c r="BM340" s="227" t="s">
        <v>647</v>
      </c>
    </row>
    <row r="341" s="2" customFormat="1">
      <c r="A341" s="41"/>
      <c r="B341" s="42"/>
      <c r="C341" s="43"/>
      <c r="D341" s="229" t="s">
        <v>179</v>
      </c>
      <c r="E341" s="43"/>
      <c r="F341" s="230" t="s">
        <v>648</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179</v>
      </c>
      <c r="AU341" s="20" t="s">
        <v>84</v>
      </c>
    </row>
    <row r="342" s="2" customFormat="1">
      <c r="A342" s="41"/>
      <c r="B342" s="42"/>
      <c r="C342" s="43"/>
      <c r="D342" s="234" t="s">
        <v>181</v>
      </c>
      <c r="E342" s="43"/>
      <c r="F342" s="235" t="s">
        <v>649</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181</v>
      </c>
      <c r="AU342" s="20" t="s">
        <v>84</v>
      </c>
    </row>
    <row r="343" s="13" customFormat="1">
      <c r="A343" s="13"/>
      <c r="B343" s="236"/>
      <c r="C343" s="237"/>
      <c r="D343" s="229" t="s">
        <v>183</v>
      </c>
      <c r="E343" s="238" t="s">
        <v>19</v>
      </c>
      <c r="F343" s="239" t="s">
        <v>635</v>
      </c>
      <c r="G343" s="237"/>
      <c r="H343" s="238" t="s">
        <v>19</v>
      </c>
      <c r="I343" s="240"/>
      <c r="J343" s="237"/>
      <c r="K343" s="237"/>
      <c r="L343" s="241"/>
      <c r="M343" s="242"/>
      <c r="N343" s="243"/>
      <c r="O343" s="243"/>
      <c r="P343" s="243"/>
      <c r="Q343" s="243"/>
      <c r="R343" s="243"/>
      <c r="S343" s="243"/>
      <c r="T343" s="244"/>
      <c r="U343" s="13"/>
      <c r="V343" s="13"/>
      <c r="W343" s="13"/>
      <c r="X343" s="13"/>
      <c r="Y343" s="13"/>
      <c r="Z343" s="13"/>
      <c r="AA343" s="13"/>
      <c r="AB343" s="13"/>
      <c r="AC343" s="13"/>
      <c r="AD343" s="13"/>
      <c r="AE343" s="13"/>
      <c r="AT343" s="245" t="s">
        <v>183</v>
      </c>
      <c r="AU343" s="245" t="s">
        <v>84</v>
      </c>
      <c r="AV343" s="13" t="s">
        <v>82</v>
      </c>
      <c r="AW343" s="13" t="s">
        <v>37</v>
      </c>
      <c r="AX343" s="13" t="s">
        <v>75</v>
      </c>
      <c r="AY343" s="245" t="s">
        <v>170</v>
      </c>
    </row>
    <row r="344" s="14" customFormat="1">
      <c r="A344" s="14"/>
      <c r="B344" s="246"/>
      <c r="C344" s="247"/>
      <c r="D344" s="229" t="s">
        <v>183</v>
      </c>
      <c r="E344" s="248" t="s">
        <v>19</v>
      </c>
      <c r="F344" s="249" t="s">
        <v>650</v>
      </c>
      <c r="G344" s="247"/>
      <c r="H344" s="250">
        <v>142.5</v>
      </c>
      <c r="I344" s="251"/>
      <c r="J344" s="247"/>
      <c r="K344" s="247"/>
      <c r="L344" s="252"/>
      <c r="M344" s="253"/>
      <c r="N344" s="254"/>
      <c r="O344" s="254"/>
      <c r="P344" s="254"/>
      <c r="Q344" s="254"/>
      <c r="R344" s="254"/>
      <c r="S344" s="254"/>
      <c r="T344" s="255"/>
      <c r="U344" s="14"/>
      <c r="V344" s="14"/>
      <c r="W344" s="14"/>
      <c r="X344" s="14"/>
      <c r="Y344" s="14"/>
      <c r="Z344" s="14"/>
      <c r="AA344" s="14"/>
      <c r="AB344" s="14"/>
      <c r="AC344" s="14"/>
      <c r="AD344" s="14"/>
      <c r="AE344" s="14"/>
      <c r="AT344" s="256" t="s">
        <v>183</v>
      </c>
      <c r="AU344" s="256" t="s">
        <v>84</v>
      </c>
      <c r="AV344" s="14" t="s">
        <v>84</v>
      </c>
      <c r="AW344" s="14" t="s">
        <v>37</v>
      </c>
      <c r="AX344" s="14" t="s">
        <v>75</v>
      </c>
      <c r="AY344" s="256" t="s">
        <v>170</v>
      </c>
    </row>
    <row r="345" s="15" customFormat="1">
      <c r="A345" s="15"/>
      <c r="B345" s="257"/>
      <c r="C345" s="258"/>
      <c r="D345" s="229" t="s">
        <v>183</v>
      </c>
      <c r="E345" s="259" t="s">
        <v>19</v>
      </c>
      <c r="F345" s="260" t="s">
        <v>186</v>
      </c>
      <c r="G345" s="258"/>
      <c r="H345" s="261">
        <v>142.5</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183</v>
      </c>
      <c r="AU345" s="267" t="s">
        <v>84</v>
      </c>
      <c r="AV345" s="15" t="s">
        <v>177</v>
      </c>
      <c r="AW345" s="15" t="s">
        <v>37</v>
      </c>
      <c r="AX345" s="15" t="s">
        <v>82</v>
      </c>
      <c r="AY345" s="267" t="s">
        <v>170</v>
      </c>
    </row>
    <row r="346" s="2" customFormat="1" ht="16.5" customHeight="1">
      <c r="A346" s="41"/>
      <c r="B346" s="42"/>
      <c r="C346" s="285" t="s">
        <v>651</v>
      </c>
      <c r="D346" s="285" t="s">
        <v>461</v>
      </c>
      <c r="E346" s="286" t="s">
        <v>652</v>
      </c>
      <c r="F346" s="287" t="s">
        <v>653</v>
      </c>
      <c r="G346" s="288" t="s">
        <v>219</v>
      </c>
      <c r="H346" s="289">
        <v>90.608999999999995</v>
      </c>
      <c r="I346" s="290"/>
      <c r="J346" s="291">
        <f>ROUND(I346*H346,2)</f>
        <v>0</v>
      </c>
      <c r="K346" s="287" t="s">
        <v>176</v>
      </c>
      <c r="L346" s="292"/>
      <c r="M346" s="293" t="s">
        <v>19</v>
      </c>
      <c r="N346" s="294" t="s">
        <v>46</v>
      </c>
      <c r="O346" s="87"/>
      <c r="P346" s="225">
        <f>O346*H346</f>
        <v>0</v>
      </c>
      <c r="Q346" s="225">
        <v>2.4289999999999998</v>
      </c>
      <c r="R346" s="225">
        <f>Q346*H346</f>
        <v>220.08926099999997</v>
      </c>
      <c r="S346" s="225">
        <v>0</v>
      </c>
      <c r="T346" s="226">
        <f>S346*H346</f>
        <v>0</v>
      </c>
      <c r="U346" s="41"/>
      <c r="V346" s="41"/>
      <c r="W346" s="41"/>
      <c r="X346" s="41"/>
      <c r="Y346" s="41"/>
      <c r="Z346" s="41"/>
      <c r="AA346" s="41"/>
      <c r="AB346" s="41"/>
      <c r="AC346" s="41"/>
      <c r="AD346" s="41"/>
      <c r="AE346" s="41"/>
      <c r="AR346" s="227" t="s">
        <v>234</v>
      </c>
      <c r="AT346" s="227" t="s">
        <v>461</v>
      </c>
      <c r="AU346" s="227" t="s">
        <v>84</v>
      </c>
      <c r="AY346" s="20" t="s">
        <v>170</v>
      </c>
      <c r="BE346" s="228">
        <f>IF(N346="základní",J346,0)</f>
        <v>0</v>
      </c>
      <c r="BF346" s="228">
        <f>IF(N346="snížená",J346,0)</f>
        <v>0</v>
      </c>
      <c r="BG346" s="228">
        <f>IF(N346="zákl. přenesená",J346,0)</f>
        <v>0</v>
      </c>
      <c r="BH346" s="228">
        <f>IF(N346="sníž. přenesená",J346,0)</f>
        <v>0</v>
      </c>
      <c r="BI346" s="228">
        <f>IF(N346="nulová",J346,0)</f>
        <v>0</v>
      </c>
      <c r="BJ346" s="20" t="s">
        <v>82</v>
      </c>
      <c r="BK346" s="228">
        <f>ROUND(I346*H346,2)</f>
        <v>0</v>
      </c>
      <c r="BL346" s="20" t="s">
        <v>177</v>
      </c>
      <c r="BM346" s="227" t="s">
        <v>654</v>
      </c>
    </row>
    <row r="347" s="2" customFormat="1">
      <c r="A347" s="41"/>
      <c r="B347" s="42"/>
      <c r="C347" s="43"/>
      <c r="D347" s="229" t="s">
        <v>179</v>
      </c>
      <c r="E347" s="43"/>
      <c r="F347" s="230" t="s">
        <v>653</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179</v>
      </c>
      <c r="AU347" s="20" t="s">
        <v>84</v>
      </c>
    </row>
    <row r="348" s="14" customFormat="1">
      <c r="A348" s="14"/>
      <c r="B348" s="246"/>
      <c r="C348" s="247"/>
      <c r="D348" s="229" t="s">
        <v>183</v>
      </c>
      <c r="E348" s="248" t="s">
        <v>19</v>
      </c>
      <c r="F348" s="249" t="s">
        <v>655</v>
      </c>
      <c r="G348" s="247"/>
      <c r="H348" s="250">
        <v>90.608999999999995</v>
      </c>
      <c r="I348" s="251"/>
      <c r="J348" s="247"/>
      <c r="K348" s="247"/>
      <c r="L348" s="252"/>
      <c r="M348" s="253"/>
      <c r="N348" s="254"/>
      <c r="O348" s="254"/>
      <c r="P348" s="254"/>
      <c r="Q348" s="254"/>
      <c r="R348" s="254"/>
      <c r="S348" s="254"/>
      <c r="T348" s="255"/>
      <c r="U348" s="14"/>
      <c r="V348" s="14"/>
      <c r="W348" s="14"/>
      <c r="X348" s="14"/>
      <c r="Y348" s="14"/>
      <c r="Z348" s="14"/>
      <c r="AA348" s="14"/>
      <c r="AB348" s="14"/>
      <c r="AC348" s="14"/>
      <c r="AD348" s="14"/>
      <c r="AE348" s="14"/>
      <c r="AT348" s="256" t="s">
        <v>183</v>
      </c>
      <c r="AU348" s="256" t="s">
        <v>84</v>
      </c>
      <c r="AV348" s="14" t="s">
        <v>84</v>
      </c>
      <c r="AW348" s="14" t="s">
        <v>37</v>
      </c>
      <c r="AX348" s="14" t="s">
        <v>75</v>
      </c>
      <c r="AY348" s="256" t="s">
        <v>170</v>
      </c>
    </row>
    <row r="349" s="15" customFormat="1">
      <c r="A349" s="15"/>
      <c r="B349" s="257"/>
      <c r="C349" s="258"/>
      <c r="D349" s="229" t="s">
        <v>183</v>
      </c>
      <c r="E349" s="259" t="s">
        <v>19</v>
      </c>
      <c r="F349" s="260" t="s">
        <v>186</v>
      </c>
      <c r="G349" s="258"/>
      <c r="H349" s="261">
        <v>90.608999999999995</v>
      </c>
      <c r="I349" s="262"/>
      <c r="J349" s="258"/>
      <c r="K349" s="258"/>
      <c r="L349" s="263"/>
      <c r="M349" s="264"/>
      <c r="N349" s="265"/>
      <c r="O349" s="265"/>
      <c r="P349" s="265"/>
      <c r="Q349" s="265"/>
      <c r="R349" s="265"/>
      <c r="S349" s="265"/>
      <c r="T349" s="266"/>
      <c r="U349" s="15"/>
      <c r="V349" s="15"/>
      <c r="W349" s="15"/>
      <c r="X349" s="15"/>
      <c r="Y349" s="15"/>
      <c r="Z349" s="15"/>
      <c r="AA349" s="15"/>
      <c r="AB349" s="15"/>
      <c r="AC349" s="15"/>
      <c r="AD349" s="15"/>
      <c r="AE349" s="15"/>
      <c r="AT349" s="267" t="s">
        <v>183</v>
      </c>
      <c r="AU349" s="267" t="s">
        <v>84</v>
      </c>
      <c r="AV349" s="15" t="s">
        <v>177</v>
      </c>
      <c r="AW349" s="15" t="s">
        <v>37</v>
      </c>
      <c r="AX349" s="15" t="s">
        <v>82</v>
      </c>
      <c r="AY349" s="267" t="s">
        <v>170</v>
      </c>
    </row>
    <row r="350" s="2" customFormat="1" ht="16.5" customHeight="1">
      <c r="A350" s="41"/>
      <c r="B350" s="42"/>
      <c r="C350" s="216" t="s">
        <v>656</v>
      </c>
      <c r="D350" s="216" t="s">
        <v>172</v>
      </c>
      <c r="E350" s="217" t="s">
        <v>657</v>
      </c>
      <c r="F350" s="218" t="s">
        <v>658</v>
      </c>
      <c r="G350" s="219" t="s">
        <v>256</v>
      </c>
      <c r="H350" s="220">
        <v>3.472</v>
      </c>
      <c r="I350" s="221"/>
      <c r="J350" s="222">
        <f>ROUND(I350*H350,2)</f>
        <v>0</v>
      </c>
      <c r="K350" s="218" t="s">
        <v>176</v>
      </c>
      <c r="L350" s="47"/>
      <c r="M350" s="223" t="s">
        <v>19</v>
      </c>
      <c r="N350" s="224" t="s">
        <v>46</v>
      </c>
      <c r="O350" s="87"/>
      <c r="P350" s="225">
        <f>O350*H350</f>
        <v>0</v>
      </c>
      <c r="Q350" s="225">
        <v>1.11381</v>
      </c>
      <c r="R350" s="225">
        <f>Q350*H350</f>
        <v>3.8671483199999996</v>
      </c>
      <c r="S350" s="225">
        <v>0</v>
      </c>
      <c r="T350" s="226">
        <f>S350*H350</f>
        <v>0</v>
      </c>
      <c r="U350" s="41"/>
      <c r="V350" s="41"/>
      <c r="W350" s="41"/>
      <c r="X350" s="41"/>
      <c r="Y350" s="41"/>
      <c r="Z350" s="41"/>
      <c r="AA350" s="41"/>
      <c r="AB350" s="41"/>
      <c r="AC350" s="41"/>
      <c r="AD350" s="41"/>
      <c r="AE350" s="41"/>
      <c r="AR350" s="227" t="s">
        <v>177</v>
      </c>
      <c r="AT350" s="227" t="s">
        <v>172</v>
      </c>
      <c r="AU350" s="227" t="s">
        <v>84</v>
      </c>
      <c r="AY350" s="20" t="s">
        <v>170</v>
      </c>
      <c r="BE350" s="228">
        <f>IF(N350="základní",J350,0)</f>
        <v>0</v>
      </c>
      <c r="BF350" s="228">
        <f>IF(N350="snížená",J350,0)</f>
        <v>0</v>
      </c>
      <c r="BG350" s="228">
        <f>IF(N350="zákl. přenesená",J350,0)</f>
        <v>0</v>
      </c>
      <c r="BH350" s="228">
        <f>IF(N350="sníž. přenesená",J350,0)</f>
        <v>0</v>
      </c>
      <c r="BI350" s="228">
        <f>IF(N350="nulová",J350,0)</f>
        <v>0</v>
      </c>
      <c r="BJ350" s="20" t="s">
        <v>82</v>
      </c>
      <c r="BK350" s="228">
        <f>ROUND(I350*H350,2)</f>
        <v>0</v>
      </c>
      <c r="BL350" s="20" t="s">
        <v>177</v>
      </c>
      <c r="BM350" s="227" t="s">
        <v>659</v>
      </c>
    </row>
    <row r="351" s="2" customFormat="1">
      <c r="A351" s="41"/>
      <c r="B351" s="42"/>
      <c r="C351" s="43"/>
      <c r="D351" s="229" t="s">
        <v>179</v>
      </c>
      <c r="E351" s="43"/>
      <c r="F351" s="230" t="s">
        <v>660</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179</v>
      </c>
      <c r="AU351" s="20" t="s">
        <v>84</v>
      </c>
    </row>
    <row r="352" s="2" customFormat="1">
      <c r="A352" s="41"/>
      <c r="B352" s="42"/>
      <c r="C352" s="43"/>
      <c r="D352" s="234" t="s">
        <v>181</v>
      </c>
      <c r="E352" s="43"/>
      <c r="F352" s="235" t="s">
        <v>661</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181</v>
      </c>
      <c r="AU352" s="20" t="s">
        <v>84</v>
      </c>
    </row>
    <row r="353" s="13" customFormat="1">
      <c r="A353" s="13"/>
      <c r="B353" s="236"/>
      <c r="C353" s="237"/>
      <c r="D353" s="229" t="s">
        <v>183</v>
      </c>
      <c r="E353" s="238" t="s">
        <v>19</v>
      </c>
      <c r="F353" s="239" t="s">
        <v>662</v>
      </c>
      <c r="G353" s="237"/>
      <c r="H353" s="238" t="s">
        <v>19</v>
      </c>
      <c r="I353" s="240"/>
      <c r="J353" s="237"/>
      <c r="K353" s="237"/>
      <c r="L353" s="241"/>
      <c r="M353" s="242"/>
      <c r="N353" s="243"/>
      <c r="O353" s="243"/>
      <c r="P353" s="243"/>
      <c r="Q353" s="243"/>
      <c r="R353" s="243"/>
      <c r="S353" s="243"/>
      <c r="T353" s="244"/>
      <c r="U353" s="13"/>
      <c r="V353" s="13"/>
      <c r="W353" s="13"/>
      <c r="X353" s="13"/>
      <c r="Y353" s="13"/>
      <c r="Z353" s="13"/>
      <c r="AA353" s="13"/>
      <c r="AB353" s="13"/>
      <c r="AC353" s="13"/>
      <c r="AD353" s="13"/>
      <c r="AE353" s="13"/>
      <c r="AT353" s="245" t="s">
        <v>183</v>
      </c>
      <c r="AU353" s="245" t="s">
        <v>84</v>
      </c>
      <c r="AV353" s="13" t="s">
        <v>82</v>
      </c>
      <c r="AW353" s="13" t="s">
        <v>37</v>
      </c>
      <c r="AX353" s="13" t="s">
        <v>75</v>
      </c>
      <c r="AY353" s="245" t="s">
        <v>170</v>
      </c>
    </row>
    <row r="354" s="14" customFormat="1">
      <c r="A354" s="14"/>
      <c r="B354" s="246"/>
      <c r="C354" s="247"/>
      <c r="D354" s="229" t="s">
        <v>183</v>
      </c>
      <c r="E354" s="248" t="s">
        <v>19</v>
      </c>
      <c r="F354" s="249" t="s">
        <v>663</v>
      </c>
      <c r="G354" s="247"/>
      <c r="H354" s="250">
        <v>3.472</v>
      </c>
      <c r="I354" s="251"/>
      <c r="J354" s="247"/>
      <c r="K354" s="247"/>
      <c r="L354" s="252"/>
      <c r="M354" s="253"/>
      <c r="N354" s="254"/>
      <c r="O354" s="254"/>
      <c r="P354" s="254"/>
      <c r="Q354" s="254"/>
      <c r="R354" s="254"/>
      <c r="S354" s="254"/>
      <c r="T354" s="255"/>
      <c r="U354" s="14"/>
      <c r="V354" s="14"/>
      <c r="W354" s="14"/>
      <c r="X354" s="14"/>
      <c r="Y354" s="14"/>
      <c r="Z354" s="14"/>
      <c r="AA354" s="14"/>
      <c r="AB354" s="14"/>
      <c r="AC354" s="14"/>
      <c r="AD354" s="14"/>
      <c r="AE354" s="14"/>
      <c r="AT354" s="256" t="s">
        <v>183</v>
      </c>
      <c r="AU354" s="256" t="s">
        <v>84</v>
      </c>
      <c r="AV354" s="14" t="s">
        <v>84</v>
      </c>
      <c r="AW354" s="14" t="s">
        <v>37</v>
      </c>
      <c r="AX354" s="14" t="s">
        <v>75</v>
      </c>
      <c r="AY354" s="256" t="s">
        <v>170</v>
      </c>
    </row>
    <row r="355" s="15" customFormat="1">
      <c r="A355" s="15"/>
      <c r="B355" s="257"/>
      <c r="C355" s="258"/>
      <c r="D355" s="229" t="s">
        <v>183</v>
      </c>
      <c r="E355" s="259" t="s">
        <v>19</v>
      </c>
      <c r="F355" s="260" t="s">
        <v>186</v>
      </c>
      <c r="G355" s="258"/>
      <c r="H355" s="261">
        <v>3.472</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183</v>
      </c>
      <c r="AU355" s="267" t="s">
        <v>84</v>
      </c>
      <c r="AV355" s="15" t="s">
        <v>177</v>
      </c>
      <c r="AW355" s="15" t="s">
        <v>37</v>
      </c>
      <c r="AX355" s="15" t="s">
        <v>82</v>
      </c>
      <c r="AY355" s="267" t="s">
        <v>170</v>
      </c>
    </row>
    <row r="356" s="2" customFormat="1" ht="16.5" customHeight="1">
      <c r="A356" s="41"/>
      <c r="B356" s="42"/>
      <c r="C356" s="216" t="s">
        <v>664</v>
      </c>
      <c r="D356" s="216" t="s">
        <v>172</v>
      </c>
      <c r="E356" s="217" t="s">
        <v>665</v>
      </c>
      <c r="F356" s="218" t="s">
        <v>666</v>
      </c>
      <c r="G356" s="219" t="s">
        <v>219</v>
      </c>
      <c r="H356" s="220">
        <v>30.123000000000001</v>
      </c>
      <c r="I356" s="221"/>
      <c r="J356" s="222">
        <f>ROUND(I356*H356,2)</f>
        <v>0</v>
      </c>
      <c r="K356" s="218" t="s">
        <v>176</v>
      </c>
      <c r="L356" s="47"/>
      <c r="M356" s="223" t="s">
        <v>19</v>
      </c>
      <c r="N356" s="224" t="s">
        <v>46</v>
      </c>
      <c r="O356" s="87"/>
      <c r="P356" s="225">
        <f>O356*H356</f>
        <v>0</v>
      </c>
      <c r="Q356" s="225">
        <v>1.98</v>
      </c>
      <c r="R356" s="225">
        <f>Q356*H356</f>
        <v>59.643540000000002</v>
      </c>
      <c r="S356" s="225">
        <v>0</v>
      </c>
      <c r="T356" s="226">
        <f>S356*H356</f>
        <v>0</v>
      </c>
      <c r="U356" s="41"/>
      <c r="V356" s="41"/>
      <c r="W356" s="41"/>
      <c r="X356" s="41"/>
      <c r="Y356" s="41"/>
      <c r="Z356" s="41"/>
      <c r="AA356" s="41"/>
      <c r="AB356" s="41"/>
      <c r="AC356" s="41"/>
      <c r="AD356" s="41"/>
      <c r="AE356" s="41"/>
      <c r="AR356" s="227" t="s">
        <v>177</v>
      </c>
      <c r="AT356" s="227" t="s">
        <v>172</v>
      </c>
      <c r="AU356" s="227" t="s">
        <v>84</v>
      </c>
      <c r="AY356" s="20" t="s">
        <v>170</v>
      </c>
      <c r="BE356" s="228">
        <f>IF(N356="základní",J356,0)</f>
        <v>0</v>
      </c>
      <c r="BF356" s="228">
        <f>IF(N356="snížená",J356,0)</f>
        <v>0</v>
      </c>
      <c r="BG356" s="228">
        <f>IF(N356="zákl. přenesená",J356,0)</f>
        <v>0</v>
      </c>
      <c r="BH356" s="228">
        <f>IF(N356="sníž. přenesená",J356,0)</f>
        <v>0</v>
      </c>
      <c r="BI356" s="228">
        <f>IF(N356="nulová",J356,0)</f>
        <v>0</v>
      </c>
      <c r="BJ356" s="20" t="s">
        <v>82</v>
      </c>
      <c r="BK356" s="228">
        <f>ROUND(I356*H356,2)</f>
        <v>0</v>
      </c>
      <c r="BL356" s="20" t="s">
        <v>177</v>
      </c>
      <c r="BM356" s="227" t="s">
        <v>667</v>
      </c>
    </row>
    <row r="357" s="2" customFormat="1">
      <c r="A357" s="41"/>
      <c r="B357" s="42"/>
      <c r="C357" s="43"/>
      <c r="D357" s="229" t="s">
        <v>179</v>
      </c>
      <c r="E357" s="43"/>
      <c r="F357" s="230" t="s">
        <v>668</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179</v>
      </c>
      <c r="AU357" s="20" t="s">
        <v>84</v>
      </c>
    </row>
    <row r="358" s="2" customFormat="1">
      <c r="A358" s="41"/>
      <c r="B358" s="42"/>
      <c r="C358" s="43"/>
      <c r="D358" s="234" t="s">
        <v>181</v>
      </c>
      <c r="E358" s="43"/>
      <c r="F358" s="235" t="s">
        <v>669</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181</v>
      </c>
      <c r="AU358" s="20" t="s">
        <v>84</v>
      </c>
    </row>
    <row r="359" s="13" customFormat="1">
      <c r="A359" s="13"/>
      <c r="B359" s="236"/>
      <c r="C359" s="237"/>
      <c r="D359" s="229" t="s">
        <v>183</v>
      </c>
      <c r="E359" s="238" t="s">
        <v>19</v>
      </c>
      <c r="F359" s="239" t="s">
        <v>670</v>
      </c>
      <c r="G359" s="237"/>
      <c r="H359" s="238" t="s">
        <v>19</v>
      </c>
      <c r="I359" s="240"/>
      <c r="J359" s="237"/>
      <c r="K359" s="237"/>
      <c r="L359" s="241"/>
      <c r="M359" s="242"/>
      <c r="N359" s="243"/>
      <c r="O359" s="243"/>
      <c r="P359" s="243"/>
      <c r="Q359" s="243"/>
      <c r="R359" s="243"/>
      <c r="S359" s="243"/>
      <c r="T359" s="244"/>
      <c r="U359" s="13"/>
      <c r="V359" s="13"/>
      <c r="W359" s="13"/>
      <c r="X359" s="13"/>
      <c r="Y359" s="13"/>
      <c r="Z359" s="13"/>
      <c r="AA359" s="13"/>
      <c r="AB359" s="13"/>
      <c r="AC359" s="13"/>
      <c r="AD359" s="13"/>
      <c r="AE359" s="13"/>
      <c r="AT359" s="245" t="s">
        <v>183</v>
      </c>
      <c r="AU359" s="245" t="s">
        <v>84</v>
      </c>
      <c r="AV359" s="13" t="s">
        <v>82</v>
      </c>
      <c r="AW359" s="13" t="s">
        <v>37</v>
      </c>
      <c r="AX359" s="13" t="s">
        <v>75</v>
      </c>
      <c r="AY359" s="245" t="s">
        <v>170</v>
      </c>
    </row>
    <row r="360" s="14" customFormat="1">
      <c r="A360" s="14"/>
      <c r="B360" s="246"/>
      <c r="C360" s="247"/>
      <c r="D360" s="229" t="s">
        <v>183</v>
      </c>
      <c r="E360" s="248" t="s">
        <v>19</v>
      </c>
      <c r="F360" s="249" t="s">
        <v>671</v>
      </c>
      <c r="G360" s="247"/>
      <c r="H360" s="250">
        <v>30.123000000000001</v>
      </c>
      <c r="I360" s="251"/>
      <c r="J360" s="247"/>
      <c r="K360" s="247"/>
      <c r="L360" s="252"/>
      <c r="M360" s="253"/>
      <c r="N360" s="254"/>
      <c r="O360" s="254"/>
      <c r="P360" s="254"/>
      <c r="Q360" s="254"/>
      <c r="R360" s="254"/>
      <c r="S360" s="254"/>
      <c r="T360" s="255"/>
      <c r="U360" s="14"/>
      <c r="V360" s="14"/>
      <c r="W360" s="14"/>
      <c r="X360" s="14"/>
      <c r="Y360" s="14"/>
      <c r="Z360" s="14"/>
      <c r="AA360" s="14"/>
      <c r="AB360" s="14"/>
      <c r="AC360" s="14"/>
      <c r="AD360" s="14"/>
      <c r="AE360" s="14"/>
      <c r="AT360" s="256" t="s">
        <v>183</v>
      </c>
      <c r="AU360" s="256" t="s">
        <v>84</v>
      </c>
      <c r="AV360" s="14" t="s">
        <v>84</v>
      </c>
      <c r="AW360" s="14" t="s">
        <v>37</v>
      </c>
      <c r="AX360" s="14" t="s">
        <v>82</v>
      </c>
      <c r="AY360" s="256" t="s">
        <v>170</v>
      </c>
    </row>
    <row r="361" s="2" customFormat="1" ht="16.5" customHeight="1">
      <c r="A361" s="41"/>
      <c r="B361" s="42"/>
      <c r="C361" s="216" t="s">
        <v>672</v>
      </c>
      <c r="D361" s="216" t="s">
        <v>172</v>
      </c>
      <c r="E361" s="217" t="s">
        <v>673</v>
      </c>
      <c r="F361" s="218" t="s">
        <v>674</v>
      </c>
      <c r="G361" s="219" t="s">
        <v>219</v>
      </c>
      <c r="H361" s="220">
        <v>45.185000000000002</v>
      </c>
      <c r="I361" s="221"/>
      <c r="J361" s="222">
        <f>ROUND(I361*H361,2)</f>
        <v>0</v>
      </c>
      <c r="K361" s="218" t="s">
        <v>176</v>
      </c>
      <c r="L361" s="47"/>
      <c r="M361" s="223" t="s">
        <v>19</v>
      </c>
      <c r="N361" s="224" t="s">
        <v>46</v>
      </c>
      <c r="O361" s="87"/>
      <c r="P361" s="225">
        <f>O361*H361</f>
        <v>0</v>
      </c>
      <c r="Q361" s="225">
        <v>2.3010199999999998</v>
      </c>
      <c r="R361" s="225">
        <f>Q361*H361</f>
        <v>103.9715887</v>
      </c>
      <c r="S361" s="225">
        <v>0</v>
      </c>
      <c r="T361" s="226">
        <f>S361*H361</f>
        <v>0</v>
      </c>
      <c r="U361" s="41"/>
      <c r="V361" s="41"/>
      <c r="W361" s="41"/>
      <c r="X361" s="41"/>
      <c r="Y361" s="41"/>
      <c r="Z361" s="41"/>
      <c r="AA361" s="41"/>
      <c r="AB361" s="41"/>
      <c r="AC361" s="41"/>
      <c r="AD361" s="41"/>
      <c r="AE361" s="41"/>
      <c r="AR361" s="227" t="s">
        <v>177</v>
      </c>
      <c r="AT361" s="227" t="s">
        <v>172</v>
      </c>
      <c r="AU361" s="227" t="s">
        <v>84</v>
      </c>
      <c r="AY361" s="20" t="s">
        <v>170</v>
      </c>
      <c r="BE361" s="228">
        <f>IF(N361="základní",J361,0)</f>
        <v>0</v>
      </c>
      <c r="BF361" s="228">
        <f>IF(N361="snížená",J361,0)</f>
        <v>0</v>
      </c>
      <c r="BG361" s="228">
        <f>IF(N361="zákl. přenesená",J361,0)</f>
        <v>0</v>
      </c>
      <c r="BH361" s="228">
        <f>IF(N361="sníž. přenesená",J361,0)</f>
        <v>0</v>
      </c>
      <c r="BI361" s="228">
        <f>IF(N361="nulová",J361,0)</f>
        <v>0</v>
      </c>
      <c r="BJ361" s="20" t="s">
        <v>82</v>
      </c>
      <c r="BK361" s="228">
        <f>ROUND(I361*H361,2)</f>
        <v>0</v>
      </c>
      <c r="BL361" s="20" t="s">
        <v>177</v>
      </c>
      <c r="BM361" s="227" t="s">
        <v>675</v>
      </c>
    </row>
    <row r="362" s="2" customFormat="1">
      <c r="A362" s="41"/>
      <c r="B362" s="42"/>
      <c r="C362" s="43"/>
      <c r="D362" s="229" t="s">
        <v>179</v>
      </c>
      <c r="E362" s="43"/>
      <c r="F362" s="230" t="s">
        <v>676</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179</v>
      </c>
      <c r="AU362" s="20" t="s">
        <v>84</v>
      </c>
    </row>
    <row r="363" s="2" customFormat="1">
      <c r="A363" s="41"/>
      <c r="B363" s="42"/>
      <c r="C363" s="43"/>
      <c r="D363" s="234" t="s">
        <v>181</v>
      </c>
      <c r="E363" s="43"/>
      <c r="F363" s="235" t="s">
        <v>677</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181</v>
      </c>
      <c r="AU363" s="20" t="s">
        <v>84</v>
      </c>
    </row>
    <row r="364" s="13" customFormat="1">
      <c r="A364" s="13"/>
      <c r="B364" s="236"/>
      <c r="C364" s="237"/>
      <c r="D364" s="229" t="s">
        <v>183</v>
      </c>
      <c r="E364" s="238" t="s">
        <v>19</v>
      </c>
      <c r="F364" s="239" t="s">
        <v>678</v>
      </c>
      <c r="G364" s="237"/>
      <c r="H364" s="238" t="s">
        <v>19</v>
      </c>
      <c r="I364" s="240"/>
      <c r="J364" s="237"/>
      <c r="K364" s="237"/>
      <c r="L364" s="241"/>
      <c r="M364" s="242"/>
      <c r="N364" s="243"/>
      <c r="O364" s="243"/>
      <c r="P364" s="243"/>
      <c r="Q364" s="243"/>
      <c r="R364" s="243"/>
      <c r="S364" s="243"/>
      <c r="T364" s="244"/>
      <c r="U364" s="13"/>
      <c r="V364" s="13"/>
      <c r="W364" s="13"/>
      <c r="X364" s="13"/>
      <c r="Y364" s="13"/>
      <c r="Z364" s="13"/>
      <c r="AA364" s="13"/>
      <c r="AB364" s="13"/>
      <c r="AC364" s="13"/>
      <c r="AD364" s="13"/>
      <c r="AE364" s="13"/>
      <c r="AT364" s="245" t="s">
        <v>183</v>
      </c>
      <c r="AU364" s="245" t="s">
        <v>84</v>
      </c>
      <c r="AV364" s="13" t="s">
        <v>82</v>
      </c>
      <c r="AW364" s="13" t="s">
        <v>37</v>
      </c>
      <c r="AX364" s="13" t="s">
        <v>75</v>
      </c>
      <c r="AY364" s="245" t="s">
        <v>170</v>
      </c>
    </row>
    <row r="365" s="14" customFormat="1">
      <c r="A365" s="14"/>
      <c r="B365" s="246"/>
      <c r="C365" s="247"/>
      <c r="D365" s="229" t="s">
        <v>183</v>
      </c>
      <c r="E365" s="248" t="s">
        <v>19</v>
      </c>
      <c r="F365" s="249" t="s">
        <v>679</v>
      </c>
      <c r="G365" s="247"/>
      <c r="H365" s="250">
        <v>45.185000000000002</v>
      </c>
      <c r="I365" s="251"/>
      <c r="J365" s="247"/>
      <c r="K365" s="247"/>
      <c r="L365" s="252"/>
      <c r="M365" s="253"/>
      <c r="N365" s="254"/>
      <c r="O365" s="254"/>
      <c r="P365" s="254"/>
      <c r="Q365" s="254"/>
      <c r="R365" s="254"/>
      <c r="S365" s="254"/>
      <c r="T365" s="255"/>
      <c r="U365" s="14"/>
      <c r="V365" s="14"/>
      <c r="W365" s="14"/>
      <c r="X365" s="14"/>
      <c r="Y365" s="14"/>
      <c r="Z365" s="14"/>
      <c r="AA365" s="14"/>
      <c r="AB365" s="14"/>
      <c r="AC365" s="14"/>
      <c r="AD365" s="14"/>
      <c r="AE365" s="14"/>
      <c r="AT365" s="256" t="s">
        <v>183</v>
      </c>
      <c r="AU365" s="256" t="s">
        <v>84</v>
      </c>
      <c r="AV365" s="14" t="s">
        <v>84</v>
      </c>
      <c r="AW365" s="14" t="s">
        <v>37</v>
      </c>
      <c r="AX365" s="14" t="s">
        <v>75</v>
      </c>
      <c r="AY365" s="256" t="s">
        <v>170</v>
      </c>
    </row>
    <row r="366" s="15" customFormat="1">
      <c r="A366" s="15"/>
      <c r="B366" s="257"/>
      <c r="C366" s="258"/>
      <c r="D366" s="229" t="s">
        <v>183</v>
      </c>
      <c r="E366" s="259" t="s">
        <v>19</v>
      </c>
      <c r="F366" s="260" t="s">
        <v>186</v>
      </c>
      <c r="G366" s="258"/>
      <c r="H366" s="261">
        <v>45.185000000000002</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183</v>
      </c>
      <c r="AU366" s="267" t="s">
        <v>84</v>
      </c>
      <c r="AV366" s="15" t="s">
        <v>177</v>
      </c>
      <c r="AW366" s="15" t="s">
        <v>37</v>
      </c>
      <c r="AX366" s="15" t="s">
        <v>82</v>
      </c>
      <c r="AY366" s="267" t="s">
        <v>170</v>
      </c>
    </row>
    <row r="367" s="2" customFormat="1" ht="16.5" customHeight="1">
      <c r="A367" s="41"/>
      <c r="B367" s="42"/>
      <c r="C367" s="216" t="s">
        <v>680</v>
      </c>
      <c r="D367" s="216" t="s">
        <v>172</v>
      </c>
      <c r="E367" s="217" t="s">
        <v>681</v>
      </c>
      <c r="F367" s="218" t="s">
        <v>682</v>
      </c>
      <c r="G367" s="219" t="s">
        <v>219</v>
      </c>
      <c r="H367" s="220">
        <v>90.828999999999994</v>
      </c>
      <c r="I367" s="221"/>
      <c r="J367" s="222">
        <f>ROUND(I367*H367,2)</f>
        <v>0</v>
      </c>
      <c r="K367" s="218" t="s">
        <v>176</v>
      </c>
      <c r="L367" s="47"/>
      <c r="M367" s="223" t="s">
        <v>19</v>
      </c>
      <c r="N367" s="224" t="s">
        <v>46</v>
      </c>
      <c r="O367" s="87"/>
      <c r="P367" s="225">
        <f>O367*H367</f>
        <v>0</v>
      </c>
      <c r="Q367" s="225">
        <v>2.5018699999999998</v>
      </c>
      <c r="R367" s="225">
        <f>Q367*H367</f>
        <v>227.24235022999997</v>
      </c>
      <c r="S367" s="225">
        <v>0</v>
      </c>
      <c r="T367" s="226">
        <f>S367*H367</f>
        <v>0</v>
      </c>
      <c r="U367" s="41"/>
      <c r="V367" s="41"/>
      <c r="W367" s="41"/>
      <c r="X367" s="41"/>
      <c r="Y367" s="41"/>
      <c r="Z367" s="41"/>
      <c r="AA367" s="41"/>
      <c r="AB367" s="41"/>
      <c r="AC367" s="41"/>
      <c r="AD367" s="41"/>
      <c r="AE367" s="41"/>
      <c r="AR367" s="227" t="s">
        <v>177</v>
      </c>
      <c r="AT367" s="227" t="s">
        <v>172</v>
      </c>
      <c r="AU367" s="227" t="s">
        <v>84</v>
      </c>
      <c r="AY367" s="20" t="s">
        <v>170</v>
      </c>
      <c r="BE367" s="228">
        <f>IF(N367="základní",J367,0)</f>
        <v>0</v>
      </c>
      <c r="BF367" s="228">
        <f>IF(N367="snížená",J367,0)</f>
        <v>0</v>
      </c>
      <c r="BG367" s="228">
        <f>IF(N367="zákl. přenesená",J367,0)</f>
        <v>0</v>
      </c>
      <c r="BH367" s="228">
        <f>IF(N367="sníž. přenesená",J367,0)</f>
        <v>0</v>
      </c>
      <c r="BI367" s="228">
        <f>IF(N367="nulová",J367,0)</f>
        <v>0</v>
      </c>
      <c r="BJ367" s="20" t="s">
        <v>82</v>
      </c>
      <c r="BK367" s="228">
        <f>ROUND(I367*H367,2)</f>
        <v>0</v>
      </c>
      <c r="BL367" s="20" t="s">
        <v>177</v>
      </c>
      <c r="BM367" s="227" t="s">
        <v>683</v>
      </c>
    </row>
    <row r="368" s="2" customFormat="1">
      <c r="A368" s="41"/>
      <c r="B368" s="42"/>
      <c r="C368" s="43"/>
      <c r="D368" s="229" t="s">
        <v>179</v>
      </c>
      <c r="E368" s="43"/>
      <c r="F368" s="230" t="s">
        <v>684</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179</v>
      </c>
      <c r="AU368" s="20" t="s">
        <v>84</v>
      </c>
    </row>
    <row r="369" s="2" customFormat="1">
      <c r="A369" s="41"/>
      <c r="B369" s="42"/>
      <c r="C369" s="43"/>
      <c r="D369" s="234" t="s">
        <v>181</v>
      </c>
      <c r="E369" s="43"/>
      <c r="F369" s="235" t="s">
        <v>685</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181</v>
      </c>
      <c r="AU369" s="20" t="s">
        <v>84</v>
      </c>
    </row>
    <row r="370" s="14" customFormat="1">
      <c r="A370" s="14"/>
      <c r="B370" s="246"/>
      <c r="C370" s="247"/>
      <c r="D370" s="229" t="s">
        <v>183</v>
      </c>
      <c r="E370" s="248" t="s">
        <v>19</v>
      </c>
      <c r="F370" s="249" t="s">
        <v>686</v>
      </c>
      <c r="G370" s="247"/>
      <c r="H370" s="250">
        <v>90.584999999999994</v>
      </c>
      <c r="I370" s="251"/>
      <c r="J370" s="247"/>
      <c r="K370" s="247"/>
      <c r="L370" s="252"/>
      <c r="M370" s="253"/>
      <c r="N370" s="254"/>
      <c r="O370" s="254"/>
      <c r="P370" s="254"/>
      <c r="Q370" s="254"/>
      <c r="R370" s="254"/>
      <c r="S370" s="254"/>
      <c r="T370" s="255"/>
      <c r="U370" s="14"/>
      <c r="V370" s="14"/>
      <c r="W370" s="14"/>
      <c r="X370" s="14"/>
      <c r="Y370" s="14"/>
      <c r="Z370" s="14"/>
      <c r="AA370" s="14"/>
      <c r="AB370" s="14"/>
      <c r="AC370" s="14"/>
      <c r="AD370" s="14"/>
      <c r="AE370" s="14"/>
      <c r="AT370" s="256" t="s">
        <v>183</v>
      </c>
      <c r="AU370" s="256" t="s">
        <v>84</v>
      </c>
      <c r="AV370" s="14" t="s">
        <v>84</v>
      </c>
      <c r="AW370" s="14" t="s">
        <v>37</v>
      </c>
      <c r="AX370" s="14" t="s">
        <v>75</v>
      </c>
      <c r="AY370" s="256" t="s">
        <v>170</v>
      </c>
    </row>
    <row r="371" s="13" customFormat="1">
      <c r="A371" s="13"/>
      <c r="B371" s="236"/>
      <c r="C371" s="237"/>
      <c r="D371" s="229" t="s">
        <v>183</v>
      </c>
      <c r="E371" s="238" t="s">
        <v>19</v>
      </c>
      <c r="F371" s="239" t="s">
        <v>687</v>
      </c>
      <c r="G371" s="237"/>
      <c r="H371" s="238" t="s">
        <v>19</v>
      </c>
      <c r="I371" s="240"/>
      <c r="J371" s="237"/>
      <c r="K371" s="237"/>
      <c r="L371" s="241"/>
      <c r="M371" s="242"/>
      <c r="N371" s="243"/>
      <c r="O371" s="243"/>
      <c r="P371" s="243"/>
      <c r="Q371" s="243"/>
      <c r="R371" s="243"/>
      <c r="S371" s="243"/>
      <c r="T371" s="244"/>
      <c r="U371" s="13"/>
      <c r="V371" s="13"/>
      <c r="W371" s="13"/>
      <c r="X371" s="13"/>
      <c r="Y371" s="13"/>
      <c r="Z371" s="13"/>
      <c r="AA371" s="13"/>
      <c r="AB371" s="13"/>
      <c r="AC371" s="13"/>
      <c r="AD371" s="13"/>
      <c r="AE371" s="13"/>
      <c r="AT371" s="245" t="s">
        <v>183</v>
      </c>
      <c r="AU371" s="245" t="s">
        <v>84</v>
      </c>
      <c r="AV371" s="13" t="s">
        <v>82</v>
      </c>
      <c r="AW371" s="13" t="s">
        <v>37</v>
      </c>
      <c r="AX371" s="13" t="s">
        <v>75</v>
      </c>
      <c r="AY371" s="245" t="s">
        <v>170</v>
      </c>
    </row>
    <row r="372" s="14" customFormat="1">
      <c r="A372" s="14"/>
      <c r="B372" s="246"/>
      <c r="C372" s="247"/>
      <c r="D372" s="229" t="s">
        <v>183</v>
      </c>
      <c r="E372" s="248" t="s">
        <v>19</v>
      </c>
      <c r="F372" s="249" t="s">
        <v>688</v>
      </c>
      <c r="G372" s="247"/>
      <c r="H372" s="250">
        <v>-1.2210000000000001</v>
      </c>
      <c r="I372" s="251"/>
      <c r="J372" s="247"/>
      <c r="K372" s="247"/>
      <c r="L372" s="252"/>
      <c r="M372" s="253"/>
      <c r="N372" s="254"/>
      <c r="O372" s="254"/>
      <c r="P372" s="254"/>
      <c r="Q372" s="254"/>
      <c r="R372" s="254"/>
      <c r="S372" s="254"/>
      <c r="T372" s="255"/>
      <c r="U372" s="14"/>
      <c r="V372" s="14"/>
      <c r="W372" s="14"/>
      <c r="X372" s="14"/>
      <c r="Y372" s="14"/>
      <c r="Z372" s="14"/>
      <c r="AA372" s="14"/>
      <c r="AB372" s="14"/>
      <c r="AC372" s="14"/>
      <c r="AD372" s="14"/>
      <c r="AE372" s="14"/>
      <c r="AT372" s="256" t="s">
        <v>183</v>
      </c>
      <c r="AU372" s="256" t="s">
        <v>84</v>
      </c>
      <c r="AV372" s="14" t="s">
        <v>84</v>
      </c>
      <c r="AW372" s="14" t="s">
        <v>37</v>
      </c>
      <c r="AX372" s="14" t="s">
        <v>75</v>
      </c>
      <c r="AY372" s="256" t="s">
        <v>170</v>
      </c>
    </row>
    <row r="373" s="13" customFormat="1">
      <c r="A373" s="13"/>
      <c r="B373" s="236"/>
      <c r="C373" s="237"/>
      <c r="D373" s="229" t="s">
        <v>183</v>
      </c>
      <c r="E373" s="238" t="s">
        <v>19</v>
      </c>
      <c r="F373" s="239" t="s">
        <v>689</v>
      </c>
      <c r="G373" s="237"/>
      <c r="H373" s="238" t="s">
        <v>19</v>
      </c>
      <c r="I373" s="240"/>
      <c r="J373" s="237"/>
      <c r="K373" s="237"/>
      <c r="L373" s="241"/>
      <c r="M373" s="242"/>
      <c r="N373" s="243"/>
      <c r="O373" s="243"/>
      <c r="P373" s="243"/>
      <c r="Q373" s="243"/>
      <c r="R373" s="243"/>
      <c r="S373" s="243"/>
      <c r="T373" s="244"/>
      <c r="U373" s="13"/>
      <c r="V373" s="13"/>
      <c r="W373" s="13"/>
      <c r="X373" s="13"/>
      <c r="Y373" s="13"/>
      <c r="Z373" s="13"/>
      <c r="AA373" s="13"/>
      <c r="AB373" s="13"/>
      <c r="AC373" s="13"/>
      <c r="AD373" s="13"/>
      <c r="AE373" s="13"/>
      <c r="AT373" s="245" t="s">
        <v>183</v>
      </c>
      <c r="AU373" s="245" t="s">
        <v>84</v>
      </c>
      <c r="AV373" s="13" t="s">
        <v>82</v>
      </c>
      <c r="AW373" s="13" t="s">
        <v>37</v>
      </c>
      <c r="AX373" s="13" t="s">
        <v>75</v>
      </c>
      <c r="AY373" s="245" t="s">
        <v>170</v>
      </c>
    </row>
    <row r="374" s="14" customFormat="1">
      <c r="A374" s="14"/>
      <c r="B374" s="246"/>
      <c r="C374" s="247"/>
      <c r="D374" s="229" t="s">
        <v>183</v>
      </c>
      <c r="E374" s="248" t="s">
        <v>19</v>
      </c>
      <c r="F374" s="249" t="s">
        <v>690</v>
      </c>
      <c r="G374" s="247"/>
      <c r="H374" s="250">
        <v>1.4650000000000001</v>
      </c>
      <c r="I374" s="251"/>
      <c r="J374" s="247"/>
      <c r="K374" s="247"/>
      <c r="L374" s="252"/>
      <c r="M374" s="253"/>
      <c r="N374" s="254"/>
      <c r="O374" s="254"/>
      <c r="P374" s="254"/>
      <c r="Q374" s="254"/>
      <c r="R374" s="254"/>
      <c r="S374" s="254"/>
      <c r="T374" s="255"/>
      <c r="U374" s="14"/>
      <c r="V374" s="14"/>
      <c r="W374" s="14"/>
      <c r="X374" s="14"/>
      <c r="Y374" s="14"/>
      <c r="Z374" s="14"/>
      <c r="AA374" s="14"/>
      <c r="AB374" s="14"/>
      <c r="AC374" s="14"/>
      <c r="AD374" s="14"/>
      <c r="AE374" s="14"/>
      <c r="AT374" s="256" t="s">
        <v>183</v>
      </c>
      <c r="AU374" s="256" t="s">
        <v>84</v>
      </c>
      <c r="AV374" s="14" t="s">
        <v>84</v>
      </c>
      <c r="AW374" s="14" t="s">
        <v>37</v>
      </c>
      <c r="AX374" s="14" t="s">
        <v>75</v>
      </c>
      <c r="AY374" s="256" t="s">
        <v>170</v>
      </c>
    </row>
    <row r="375" s="15" customFormat="1">
      <c r="A375" s="15"/>
      <c r="B375" s="257"/>
      <c r="C375" s="258"/>
      <c r="D375" s="229" t="s">
        <v>183</v>
      </c>
      <c r="E375" s="259" t="s">
        <v>19</v>
      </c>
      <c r="F375" s="260" t="s">
        <v>186</v>
      </c>
      <c r="G375" s="258"/>
      <c r="H375" s="261">
        <v>90.828999999999994</v>
      </c>
      <c r="I375" s="262"/>
      <c r="J375" s="258"/>
      <c r="K375" s="258"/>
      <c r="L375" s="263"/>
      <c r="M375" s="264"/>
      <c r="N375" s="265"/>
      <c r="O375" s="265"/>
      <c r="P375" s="265"/>
      <c r="Q375" s="265"/>
      <c r="R375" s="265"/>
      <c r="S375" s="265"/>
      <c r="T375" s="266"/>
      <c r="U375" s="15"/>
      <c r="V375" s="15"/>
      <c r="W375" s="15"/>
      <c r="X375" s="15"/>
      <c r="Y375" s="15"/>
      <c r="Z375" s="15"/>
      <c r="AA375" s="15"/>
      <c r="AB375" s="15"/>
      <c r="AC375" s="15"/>
      <c r="AD375" s="15"/>
      <c r="AE375" s="15"/>
      <c r="AT375" s="267" t="s">
        <v>183</v>
      </c>
      <c r="AU375" s="267" t="s">
        <v>84</v>
      </c>
      <c r="AV375" s="15" t="s">
        <v>177</v>
      </c>
      <c r="AW375" s="15" t="s">
        <v>37</v>
      </c>
      <c r="AX375" s="15" t="s">
        <v>82</v>
      </c>
      <c r="AY375" s="267" t="s">
        <v>170</v>
      </c>
    </row>
    <row r="376" s="2" customFormat="1" ht="16.5" customHeight="1">
      <c r="A376" s="41"/>
      <c r="B376" s="42"/>
      <c r="C376" s="216" t="s">
        <v>691</v>
      </c>
      <c r="D376" s="216" t="s">
        <v>172</v>
      </c>
      <c r="E376" s="217" t="s">
        <v>692</v>
      </c>
      <c r="F376" s="218" t="s">
        <v>693</v>
      </c>
      <c r="G376" s="219" t="s">
        <v>175</v>
      </c>
      <c r="H376" s="220">
        <v>2.6549999999999998</v>
      </c>
      <c r="I376" s="221"/>
      <c r="J376" s="222">
        <f>ROUND(I376*H376,2)</f>
        <v>0</v>
      </c>
      <c r="K376" s="218" t="s">
        <v>176</v>
      </c>
      <c r="L376" s="47"/>
      <c r="M376" s="223" t="s">
        <v>19</v>
      </c>
      <c r="N376" s="224" t="s">
        <v>46</v>
      </c>
      <c r="O376" s="87"/>
      <c r="P376" s="225">
        <f>O376*H376</f>
        <v>0</v>
      </c>
      <c r="Q376" s="225">
        <v>0.0029399999999999999</v>
      </c>
      <c r="R376" s="225">
        <f>Q376*H376</f>
        <v>0.0078056999999999988</v>
      </c>
      <c r="S376" s="225">
        <v>0</v>
      </c>
      <c r="T376" s="226">
        <f>S376*H376</f>
        <v>0</v>
      </c>
      <c r="U376" s="41"/>
      <c r="V376" s="41"/>
      <c r="W376" s="41"/>
      <c r="X376" s="41"/>
      <c r="Y376" s="41"/>
      <c r="Z376" s="41"/>
      <c r="AA376" s="41"/>
      <c r="AB376" s="41"/>
      <c r="AC376" s="41"/>
      <c r="AD376" s="41"/>
      <c r="AE376" s="41"/>
      <c r="AR376" s="227" t="s">
        <v>177</v>
      </c>
      <c r="AT376" s="227" t="s">
        <v>172</v>
      </c>
      <c r="AU376" s="227" t="s">
        <v>84</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177</v>
      </c>
      <c r="BM376" s="227" t="s">
        <v>694</v>
      </c>
    </row>
    <row r="377" s="2" customFormat="1">
      <c r="A377" s="41"/>
      <c r="B377" s="42"/>
      <c r="C377" s="43"/>
      <c r="D377" s="229" t="s">
        <v>179</v>
      </c>
      <c r="E377" s="43"/>
      <c r="F377" s="230" t="s">
        <v>695</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179</v>
      </c>
      <c r="AU377" s="20" t="s">
        <v>84</v>
      </c>
    </row>
    <row r="378" s="2" customFormat="1">
      <c r="A378" s="41"/>
      <c r="B378" s="42"/>
      <c r="C378" s="43"/>
      <c r="D378" s="234" t="s">
        <v>181</v>
      </c>
      <c r="E378" s="43"/>
      <c r="F378" s="235" t="s">
        <v>696</v>
      </c>
      <c r="G378" s="43"/>
      <c r="H378" s="43"/>
      <c r="I378" s="231"/>
      <c r="J378" s="43"/>
      <c r="K378" s="43"/>
      <c r="L378" s="47"/>
      <c r="M378" s="232"/>
      <c r="N378" s="233"/>
      <c r="O378" s="87"/>
      <c r="P378" s="87"/>
      <c r="Q378" s="87"/>
      <c r="R378" s="87"/>
      <c r="S378" s="87"/>
      <c r="T378" s="88"/>
      <c r="U378" s="41"/>
      <c r="V378" s="41"/>
      <c r="W378" s="41"/>
      <c r="X378" s="41"/>
      <c r="Y378" s="41"/>
      <c r="Z378" s="41"/>
      <c r="AA378" s="41"/>
      <c r="AB378" s="41"/>
      <c r="AC378" s="41"/>
      <c r="AD378" s="41"/>
      <c r="AE378" s="41"/>
      <c r="AT378" s="20" t="s">
        <v>181</v>
      </c>
      <c r="AU378" s="20" t="s">
        <v>84</v>
      </c>
    </row>
    <row r="379" s="13" customFormat="1">
      <c r="A379" s="13"/>
      <c r="B379" s="236"/>
      <c r="C379" s="237"/>
      <c r="D379" s="229" t="s">
        <v>183</v>
      </c>
      <c r="E379" s="238" t="s">
        <v>19</v>
      </c>
      <c r="F379" s="239" t="s">
        <v>689</v>
      </c>
      <c r="G379" s="237"/>
      <c r="H379" s="238" t="s">
        <v>19</v>
      </c>
      <c r="I379" s="240"/>
      <c r="J379" s="237"/>
      <c r="K379" s="237"/>
      <c r="L379" s="241"/>
      <c r="M379" s="242"/>
      <c r="N379" s="243"/>
      <c r="O379" s="243"/>
      <c r="P379" s="243"/>
      <c r="Q379" s="243"/>
      <c r="R379" s="243"/>
      <c r="S379" s="243"/>
      <c r="T379" s="244"/>
      <c r="U379" s="13"/>
      <c r="V379" s="13"/>
      <c r="W379" s="13"/>
      <c r="X379" s="13"/>
      <c r="Y379" s="13"/>
      <c r="Z379" s="13"/>
      <c r="AA379" s="13"/>
      <c r="AB379" s="13"/>
      <c r="AC379" s="13"/>
      <c r="AD379" s="13"/>
      <c r="AE379" s="13"/>
      <c r="AT379" s="245" t="s">
        <v>183</v>
      </c>
      <c r="AU379" s="245" t="s">
        <v>84</v>
      </c>
      <c r="AV379" s="13" t="s">
        <v>82</v>
      </c>
      <c r="AW379" s="13" t="s">
        <v>37</v>
      </c>
      <c r="AX379" s="13" t="s">
        <v>75</v>
      </c>
      <c r="AY379" s="245" t="s">
        <v>170</v>
      </c>
    </row>
    <row r="380" s="14" customFormat="1">
      <c r="A380" s="14"/>
      <c r="B380" s="246"/>
      <c r="C380" s="247"/>
      <c r="D380" s="229" t="s">
        <v>183</v>
      </c>
      <c r="E380" s="248" t="s">
        <v>19</v>
      </c>
      <c r="F380" s="249" t="s">
        <v>697</v>
      </c>
      <c r="G380" s="247"/>
      <c r="H380" s="250">
        <v>2.6549999999999998</v>
      </c>
      <c r="I380" s="251"/>
      <c r="J380" s="247"/>
      <c r="K380" s="247"/>
      <c r="L380" s="252"/>
      <c r="M380" s="253"/>
      <c r="N380" s="254"/>
      <c r="O380" s="254"/>
      <c r="P380" s="254"/>
      <c r="Q380" s="254"/>
      <c r="R380" s="254"/>
      <c r="S380" s="254"/>
      <c r="T380" s="255"/>
      <c r="U380" s="14"/>
      <c r="V380" s="14"/>
      <c r="W380" s="14"/>
      <c r="X380" s="14"/>
      <c r="Y380" s="14"/>
      <c r="Z380" s="14"/>
      <c r="AA380" s="14"/>
      <c r="AB380" s="14"/>
      <c r="AC380" s="14"/>
      <c r="AD380" s="14"/>
      <c r="AE380" s="14"/>
      <c r="AT380" s="256" t="s">
        <v>183</v>
      </c>
      <c r="AU380" s="256" t="s">
        <v>84</v>
      </c>
      <c r="AV380" s="14" t="s">
        <v>84</v>
      </c>
      <c r="AW380" s="14" t="s">
        <v>37</v>
      </c>
      <c r="AX380" s="14" t="s">
        <v>75</v>
      </c>
      <c r="AY380" s="256" t="s">
        <v>170</v>
      </c>
    </row>
    <row r="381" s="15" customFormat="1">
      <c r="A381" s="15"/>
      <c r="B381" s="257"/>
      <c r="C381" s="258"/>
      <c r="D381" s="229" t="s">
        <v>183</v>
      </c>
      <c r="E381" s="259" t="s">
        <v>19</v>
      </c>
      <c r="F381" s="260" t="s">
        <v>186</v>
      </c>
      <c r="G381" s="258"/>
      <c r="H381" s="261">
        <v>2.6549999999999998</v>
      </c>
      <c r="I381" s="262"/>
      <c r="J381" s="258"/>
      <c r="K381" s="258"/>
      <c r="L381" s="263"/>
      <c r="M381" s="264"/>
      <c r="N381" s="265"/>
      <c r="O381" s="265"/>
      <c r="P381" s="265"/>
      <c r="Q381" s="265"/>
      <c r="R381" s="265"/>
      <c r="S381" s="265"/>
      <c r="T381" s="266"/>
      <c r="U381" s="15"/>
      <c r="V381" s="15"/>
      <c r="W381" s="15"/>
      <c r="X381" s="15"/>
      <c r="Y381" s="15"/>
      <c r="Z381" s="15"/>
      <c r="AA381" s="15"/>
      <c r="AB381" s="15"/>
      <c r="AC381" s="15"/>
      <c r="AD381" s="15"/>
      <c r="AE381" s="15"/>
      <c r="AT381" s="267" t="s">
        <v>183</v>
      </c>
      <c r="AU381" s="267" t="s">
        <v>84</v>
      </c>
      <c r="AV381" s="15" t="s">
        <v>177</v>
      </c>
      <c r="AW381" s="15" t="s">
        <v>37</v>
      </c>
      <c r="AX381" s="15" t="s">
        <v>82</v>
      </c>
      <c r="AY381" s="267" t="s">
        <v>170</v>
      </c>
    </row>
    <row r="382" s="2" customFormat="1" ht="16.5" customHeight="1">
      <c r="A382" s="41"/>
      <c r="B382" s="42"/>
      <c r="C382" s="216" t="s">
        <v>698</v>
      </c>
      <c r="D382" s="216" t="s">
        <v>172</v>
      </c>
      <c r="E382" s="217" t="s">
        <v>699</v>
      </c>
      <c r="F382" s="218" t="s">
        <v>700</v>
      </c>
      <c r="G382" s="219" t="s">
        <v>175</v>
      </c>
      <c r="H382" s="220">
        <v>2.6549999999999998</v>
      </c>
      <c r="I382" s="221"/>
      <c r="J382" s="222">
        <f>ROUND(I382*H382,2)</f>
        <v>0</v>
      </c>
      <c r="K382" s="218" t="s">
        <v>176</v>
      </c>
      <c r="L382" s="47"/>
      <c r="M382" s="223" t="s">
        <v>19</v>
      </c>
      <c r="N382" s="224" t="s">
        <v>46</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177</v>
      </c>
      <c r="AT382" s="227" t="s">
        <v>172</v>
      </c>
      <c r="AU382" s="227" t="s">
        <v>84</v>
      </c>
      <c r="AY382" s="20" t="s">
        <v>170</v>
      </c>
      <c r="BE382" s="228">
        <f>IF(N382="základní",J382,0)</f>
        <v>0</v>
      </c>
      <c r="BF382" s="228">
        <f>IF(N382="snížená",J382,0)</f>
        <v>0</v>
      </c>
      <c r="BG382" s="228">
        <f>IF(N382="zákl. přenesená",J382,0)</f>
        <v>0</v>
      </c>
      <c r="BH382" s="228">
        <f>IF(N382="sníž. přenesená",J382,0)</f>
        <v>0</v>
      </c>
      <c r="BI382" s="228">
        <f>IF(N382="nulová",J382,0)</f>
        <v>0</v>
      </c>
      <c r="BJ382" s="20" t="s">
        <v>82</v>
      </c>
      <c r="BK382" s="228">
        <f>ROUND(I382*H382,2)</f>
        <v>0</v>
      </c>
      <c r="BL382" s="20" t="s">
        <v>177</v>
      </c>
      <c r="BM382" s="227" t="s">
        <v>701</v>
      </c>
    </row>
    <row r="383" s="2" customFormat="1">
      <c r="A383" s="41"/>
      <c r="B383" s="42"/>
      <c r="C383" s="43"/>
      <c r="D383" s="229" t="s">
        <v>179</v>
      </c>
      <c r="E383" s="43"/>
      <c r="F383" s="230" t="s">
        <v>702</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179</v>
      </c>
      <c r="AU383" s="20" t="s">
        <v>84</v>
      </c>
    </row>
    <row r="384" s="2" customFormat="1">
      <c r="A384" s="41"/>
      <c r="B384" s="42"/>
      <c r="C384" s="43"/>
      <c r="D384" s="234" t="s">
        <v>181</v>
      </c>
      <c r="E384" s="43"/>
      <c r="F384" s="235" t="s">
        <v>703</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181</v>
      </c>
      <c r="AU384" s="20" t="s">
        <v>84</v>
      </c>
    </row>
    <row r="385" s="2" customFormat="1" ht="16.5" customHeight="1">
      <c r="A385" s="41"/>
      <c r="B385" s="42"/>
      <c r="C385" s="216" t="s">
        <v>704</v>
      </c>
      <c r="D385" s="216" t="s">
        <v>172</v>
      </c>
      <c r="E385" s="217" t="s">
        <v>705</v>
      </c>
      <c r="F385" s="218" t="s">
        <v>706</v>
      </c>
      <c r="G385" s="219" t="s">
        <v>256</v>
      </c>
      <c r="H385" s="220">
        <v>12.715999999999999</v>
      </c>
      <c r="I385" s="221"/>
      <c r="J385" s="222">
        <f>ROUND(I385*H385,2)</f>
        <v>0</v>
      </c>
      <c r="K385" s="218" t="s">
        <v>176</v>
      </c>
      <c r="L385" s="47"/>
      <c r="M385" s="223" t="s">
        <v>19</v>
      </c>
      <c r="N385" s="224" t="s">
        <v>46</v>
      </c>
      <c r="O385" s="87"/>
      <c r="P385" s="225">
        <f>O385*H385</f>
        <v>0</v>
      </c>
      <c r="Q385" s="225">
        <v>1.0606199999999999</v>
      </c>
      <c r="R385" s="225">
        <f>Q385*H385</f>
        <v>13.486843919999998</v>
      </c>
      <c r="S385" s="225">
        <v>0</v>
      </c>
      <c r="T385" s="226">
        <f>S385*H385</f>
        <v>0</v>
      </c>
      <c r="U385" s="41"/>
      <c r="V385" s="41"/>
      <c r="W385" s="41"/>
      <c r="X385" s="41"/>
      <c r="Y385" s="41"/>
      <c r="Z385" s="41"/>
      <c r="AA385" s="41"/>
      <c r="AB385" s="41"/>
      <c r="AC385" s="41"/>
      <c r="AD385" s="41"/>
      <c r="AE385" s="41"/>
      <c r="AR385" s="227" t="s">
        <v>177</v>
      </c>
      <c r="AT385" s="227" t="s">
        <v>172</v>
      </c>
      <c r="AU385" s="227" t="s">
        <v>84</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177</v>
      </c>
      <c r="BM385" s="227" t="s">
        <v>707</v>
      </c>
    </row>
    <row r="386" s="2" customFormat="1">
      <c r="A386" s="41"/>
      <c r="B386" s="42"/>
      <c r="C386" s="43"/>
      <c r="D386" s="229" t="s">
        <v>179</v>
      </c>
      <c r="E386" s="43"/>
      <c r="F386" s="230" t="s">
        <v>708</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179</v>
      </c>
      <c r="AU386" s="20" t="s">
        <v>84</v>
      </c>
    </row>
    <row r="387" s="2" customFormat="1">
      <c r="A387" s="41"/>
      <c r="B387" s="42"/>
      <c r="C387" s="43"/>
      <c r="D387" s="234" t="s">
        <v>181</v>
      </c>
      <c r="E387" s="43"/>
      <c r="F387" s="235" t="s">
        <v>709</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181</v>
      </c>
      <c r="AU387" s="20" t="s">
        <v>84</v>
      </c>
    </row>
    <row r="388" s="13" customFormat="1">
      <c r="A388" s="13"/>
      <c r="B388" s="236"/>
      <c r="C388" s="237"/>
      <c r="D388" s="229" t="s">
        <v>183</v>
      </c>
      <c r="E388" s="238" t="s">
        <v>19</v>
      </c>
      <c r="F388" s="239" t="s">
        <v>710</v>
      </c>
      <c r="G388" s="237"/>
      <c r="H388" s="238" t="s">
        <v>19</v>
      </c>
      <c r="I388" s="240"/>
      <c r="J388" s="237"/>
      <c r="K388" s="237"/>
      <c r="L388" s="241"/>
      <c r="M388" s="242"/>
      <c r="N388" s="243"/>
      <c r="O388" s="243"/>
      <c r="P388" s="243"/>
      <c r="Q388" s="243"/>
      <c r="R388" s="243"/>
      <c r="S388" s="243"/>
      <c r="T388" s="244"/>
      <c r="U388" s="13"/>
      <c r="V388" s="13"/>
      <c r="W388" s="13"/>
      <c r="X388" s="13"/>
      <c r="Y388" s="13"/>
      <c r="Z388" s="13"/>
      <c r="AA388" s="13"/>
      <c r="AB388" s="13"/>
      <c r="AC388" s="13"/>
      <c r="AD388" s="13"/>
      <c r="AE388" s="13"/>
      <c r="AT388" s="245" t="s">
        <v>183</v>
      </c>
      <c r="AU388" s="245" t="s">
        <v>84</v>
      </c>
      <c r="AV388" s="13" t="s">
        <v>82</v>
      </c>
      <c r="AW388" s="13" t="s">
        <v>37</v>
      </c>
      <c r="AX388" s="13" t="s">
        <v>75</v>
      </c>
      <c r="AY388" s="245" t="s">
        <v>170</v>
      </c>
    </row>
    <row r="389" s="14" customFormat="1">
      <c r="A389" s="14"/>
      <c r="B389" s="246"/>
      <c r="C389" s="247"/>
      <c r="D389" s="229" t="s">
        <v>183</v>
      </c>
      <c r="E389" s="248" t="s">
        <v>19</v>
      </c>
      <c r="F389" s="249" t="s">
        <v>711</v>
      </c>
      <c r="G389" s="247"/>
      <c r="H389" s="250">
        <v>12.715999999999999</v>
      </c>
      <c r="I389" s="251"/>
      <c r="J389" s="247"/>
      <c r="K389" s="247"/>
      <c r="L389" s="252"/>
      <c r="M389" s="253"/>
      <c r="N389" s="254"/>
      <c r="O389" s="254"/>
      <c r="P389" s="254"/>
      <c r="Q389" s="254"/>
      <c r="R389" s="254"/>
      <c r="S389" s="254"/>
      <c r="T389" s="255"/>
      <c r="U389" s="14"/>
      <c r="V389" s="14"/>
      <c r="W389" s="14"/>
      <c r="X389" s="14"/>
      <c r="Y389" s="14"/>
      <c r="Z389" s="14"/>
      <c r="AA389" s="14"/>
      <c r="AB389" s="14"/>
      <c r="AC389" s="14"/>
      <c r="AD389" s="14"/>
      <c r="AE389" s="14"/>
      <c r="AT389" s="256" t="s">
        <v>183</v>
      </c>
      <c r="AU389" s="256" t="s">
        <v>84</v>
      </c>
      <c r="AV389" s="14" t="s">
        <v>84</v>
      </c>
      <c r="AW389" s="14" t="s">
        <v>37</v>
      </c>
      <c r="AX389" s="14" t="s">
        <v>75</v>
      </c>
      <c r="AY389" s="256" t="s">
        <v>170</v>
      </c>
    </row>
    <row r="390" s="15" customFormat="1">
      <c r="A390" s="15"/>
      <c r="B390" s="257"/>
      <c r="C390" s="258"/>
      <c r="D390" s="229" t="s">
        <v>183</v>
      </c>
      <c r="E390" s="259" t="s">
        <v>19</v>
      </c>
      <c r="F390" s="260" t="s">
        <v>186</v>
      </c>
      <c r="G390" s="258"/>
      <c r="H390" s="261">
        <v>12.715999999999999</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183</v>
      </c>
      <c r="AU390" s="267" t="s">
        <v>84</v>
      </c>
      <c r="AV390" s="15" t="s">
        <v>177</v>
      </c>
      <c r="AW390" s="15" t="s">
        <v>37</v>
      </c>
      <c r="AX390" s="15" t="s">
        <v>82</v>
      </c>
      <c r="AY390" s="267" t="s">
        <v>170</v>
      </c>
    </row>
    <row r="391" s="2" customFormat="1" ht="16.5" customHeight="1">
      <c r="A391" s="41"/>
      <c r="B391" s="42"/>
      <c r="C391" s="216" t="s">
        <v>712</v>
      </c>
      <c r="D391" s="216" t="s">
        <v>172</v>
      </c>
      <c r="E391" s="217" t="s">
        <v>713</v>
      </c>
      <c r="F391" s="218" t="s">
        <v>714</v>
      </c>
      <c r="G391" s="219" t="s">
        <v>219</v>
      </c>
      <c r="H391" s="220">
        <v>84.525000000000006</v>
      </c>
      <c r="I391" s="221"/>
      <c r="J391" s="222">
        <f>ROUND(I391*H391,2)</f>
        <v>0</v>
      </c>
      <c r="K391" s="218" t="s">
        <v>176</v>
      </c>
      <c r="L391" s="47"/>
      <c r="M391" s="223" t="s">
        <v>19</v>
      </c>
      <c r="N391" s="224" t="s">
        <v>46</v>
      </c>
      <c r="O391" s="87"/>
      <c r="P391" s="225">
        <f>O391*H391</f>
        <v>0</v>
      </c>
      <c r="Q391" s="225">
        <v>2.5018699999999998</v>
      </c>
      <c r="R391" s="225">
        <f>Q391*H391</f>
        <v>211.47056175</v>
      </c>
      <c r="S391" s="225">
        <v>0</v>
      </c>
      <c r="T391" s="226">
        <f>S391*H391</f>
        <v>0</v>
      </c>
      <c r="U391" s="41"/>
      <c r="V391" s="41"/>
      <c r="W391" s="41"/>
      <c r="X391" s="41"/>
      <c r="Y391" s="41"/>
      <c r="Z391" s="41"/>
      <c r="AA391" s="41"/>
      <c r="AB391" s="41"/>
      <c r="AC391" s="41"/>
      <c r="AD391" s="41"/>
      <c r="AE391" s="41"/>
      <c r="AR391" s="227" t="s">
        <v>177</v>
      </c>
      <c r="AT391" s="227" t="s">
        <v>172</v>
      </c>
      <c r="AU391" s="227" t="s">
        <v>84</v>
      </c>
      <c r="AY391" s="20" t="s">
        <v>170</v>
      </c>
      <c r="BE391" s="228">
        <f>IF(N391="základní",J391,0)</f>
        <v>0</v>
      </c>
      <c r="BF391" s="228">
        <f>IF(N391="snížená",J391,0)</f>
        <v>0</v>
      </c>
      <c r="BG391" s="228">
        <f>IF(N391="zákl. přenesená",J391,0)</f>
        <v>0</v>
      </c>
      <c r="BH391" s="228">
        <f>IF(N391="sníž. přenesená",J391,0)</f>
        <v>0</v>
      </c>
      <c r="BI391" s="228">
        <f>IF(N391="nulová",J391,0)</f>
        <v>0</v>
      </c>
      <c r="BJ391" s="20" t="s">
        <v>82</v>
      </c>
      <c r="BK391" s="228">
        <f>ROUND(I391*H391,2)</f>
        <v>0</v>
      </c>
      <c r="BL391" s="20" t="s">
        <v>177</v>
      </c>
      <c r="BM391" s="227" t="s">
        <v>715</v>
      </c>
    </row>
    <row r="392" s="2" customFormat="1">
      <c r="A392" s="41"/>
      <c r="B392" s="42"/>
      <c r="C392" s="43"/>
      <c r="D392" s="229" t="s">
        <v>179</v>
      </c>
      <c r="E392" s="43"/>
      <c r="F392" s="230" t="s">
        <v>716</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179</v>
      </c>
      <c r="AU392" s="20" t="s">
        <v>84</v>
      </c>
    </row>
    <row r="393" s="2" customFormat="1">
      <c r="A393" s="41"/>
      <c r="B393" s="42"/>
      <c r="C393" s="43"/>
      <c r="D393" s="234" t="s">
        <v>181</v>
      </c>
      <c r="E393" s="43"/>
      <c r="F393" s="235" t="s">
        <v>717</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181</v>
      </c>
      <c r="AU393" s="20" t="s">
        <v>84</v>
      </c>
    </row>
    <row r="394" s="13" customFormat="1">
      <c r="A394" s="13"/>
      <c r="B394" s="236"/>
      <c r="C394" s="237"/>
      <c r="D394" s="229" t="s">
        <v>183</v>
      </c>
      <c r="E394" s="238" t="s">
        <v>19</v>
      </c>
      <c r="F394" s="239" t="s">
        <v>443</v>
      </c>
      <c r="G394" s="237"/>
      <c r="H394" s="238" t="s">
        <v>19</v>
      </c>
      <c r="I394" s="240"/>
      <c r="J394" s="237"/>
      <c r="K394" s="237"/>
      <c r="L394" s="241"/>
      <c r="M394" s="242"/>
      <c r="N394" s="243"/>
      <c r="O394" s="243"/>
      <c r="P394" s="243"/>
      <c r="Q394" s="243"/>
      <c r="R394" s="243"/>
      <c r="S394" s="243"/>
      <c r="T394" s="244"/>
      <c r="U394" s="13"/>
      <c r="V394" s="13"/>
      <c r="W394" s="13"/>
      <c r="X394" s="13"/>
      <c r="Y394" s="13"/>
      <c r="Z394" s="13"/>
      <c r="AA394" s="13"/>
      <c r="AB394" s="13"/>
      <c r="AC394" s="13"/>
      <c r="AD394" s="13"/>
      <c r="AE394" s="13"/>
      <c r="AT394" s="245" t="s">
        <v>183</v>
      </c>
      <c r="AU394" s="245" t="s">
        <v>84</v>
      </c>
      <c r="AV394" s="13" t="s">
        <v>82</v>
      </c>
      <c r="AW394" s="13" t="s">
        <v>37</v>
      </c>
      <c r="AX394" s="13" t="s">
        <v>75</v>
      </c>
      <c r="AY394" s="245" t="s">
        <v>170</v>
      </c>
    </row>
    <row r="395" s="14" customFormat="1">
      <c r="A395" s="14"/>
      <c r="B395" s="246"/>
      <c r="C395" s="247"/>
      <c r="D395" s="229" t="s">
        <v>183</v>
      </c>
      <c r="E395" s="248" t="s">
        <v>19</v>
      </c>
      <c r="F395" s="249" t="s">
        <v>718</v>
      </c>
      <c r="G395" s="247"/>
      <c r="H395" s="250">
        <v>9.6379999999999999</v>
      </c>
      <c r="I395" s="251"/>
      <c r="J395" s="247"/>
      <c r="K395" s="247"/>
      <c r="L395" s="252"/>
      <c r="M395" s="253"/>
      <c r="N395" s="254"/>
      <c r="O395" s="254"/>
      <c r="P395" s="254"/>
      <c r="Q395" s="254"/>
      <c r="R395" s="254"/>
      <c r="S395" s="254"/>
      <c r="T395" s="255"/>
      <c r="U395" s="14"/>
      <c r="V395" s="14"/>
      <c r="W395" s="14"/>
      <c r="X395" s="14"/>
      <c r="Y395" s="14"/>
      <c r="Z395" s="14"/>
      <c r="AA395" s="14"/>
      <c r="AB395" s="14"/>
      <c r="AC395" s="14"/>
      <c r="AD395" s="14"/>
      <c r="AE395" s="14"/>
      <c r="AT395" s="256" t="s">
        <v>183</v>
      </c>
      <c r="AU395" s="256" t="s">
        <v>84</v>
      </c>
      <c r="AV395" s="14" t="s">
        <v>84</v>
      </c>
      <c r="AW395" s="14" t="s">
        <v>37</v>
      </c>
      <c r="AX395" s="14" t="s">
        <v>75</v>
      </c>
      <c r="AY395" s="256" t="s">
        <v>170</v>
      </c>
    </row>
    <row r="396" s="14" customFormat="1">
      <c r="A396" s="14"/>
      <c r="B396" s="246"/>
      <c r="C396" s="247"/>
      <c r="D396" s="229" t="s">
        <v>183</v>
      </c>
      <c r="E396" s="248" t="s">
        <v>19</v>
      </c>
      <c r="F396" s="249" t="s">
        <v>719</v>
      </c>
      <c r="G396" s="247"/>
      <c r="H396" s="250">
        <v>0.78700000000000003</v>
      </c>
      <c r="I396" s="251"/>
      <c r="J396" s="247"/>
      <c r="K396" s="247"/>
      <c r="L396" s="252"/>
      <c r="M396" s="253"/>
      <c r="N396" s="254"/>
      <c r="O396" s="254"/>
      <c r="P396" s="254"/>
      <c r="Q396" s="254"/>
      <c r="R396" s="254"/>
      <c r="S396" s="254"/>
      <c r="T396" s="255"/>
      <c r="U396" s="14"/>
      <c r="V396" s="14"/>
      <c r="W396" s="14"/>
      <c r="X396" s="14"/>
      <c r="Y396" s="14"/>
      <c r="Z396" s="14"/>
      <c r="AA396" s="14"/>
      <c r="AB396" s="14"/>
      <c r="AC396" s="14"/>
      <c r="AD396" s="14"/>
      <c r="AE396" s="14"/>
      <c r="AT396" s="256" t="s">
        <v>183</v>
      </c>
      <c r="AU396" s="256" t="s">
        <v>84</v>
      </c>
      <c r="AV396" s="14" t="s">
        <v>84</v>
      </c>
      <c r="AW396" s="14" t="s">
        <v>37</v>
      </c>
      <c r="AX396" s="14" t="s">
        <v>75</v>
      </c>
      <c r="AY396" s="256" t="s">
        <v>170</v>
      </c>
    </row>
    <row r="397" s="14" customFormat="1">
      <c r="A397" s="14"/>
      <c r="B397" s="246"/>
      <c r="C397" s="247"/>
      <c r="D397" s="229" t="s">
        <v>183</v>
      </c>
      <c r="E397" s="248" t="s">
        <v>19</v>
      </c>
      <c r="F397" s="249" t="s">
        <v>720</v>
      </c>
      <c r="G397" s="247"/>
      <c r="H397" s="250">
        <v>0.042000000000000003</v>
      </c>
      <c r="I397" s="251"/>
      <c r="J397" s="247"/>
      <c r="K397" s="247"/>
      <c r="L397" s="252"/>
      <c r="M397" s="253"/>
      <c r="N397" s="254"/>
      <c r="O397" s="254"/>
      <c r="P397" s="254"/>
      <c r="Q397" s="254"/>
      <c r="R397" s="254"/>
      <c r="S397" s="254"/>
      <c r="T397" s="255"/>
      <c r="U397" s="14"/>
      <c r="V397" s="14"/>
      <c r="W397" s="14"/>
      <c r="X397" s="14"/>
      <c r="Y397" s="14"/>
      <c r="Z397" s="14"/>
      <c r="AA397" s="14"/>
      <c r="AB397" s="14"/>
      <c r="AC397" s="14"/>
      <c r="AD397" s="14"/>
      <c r="AE397" s="14"/>
      <c r="AT397" s="256" t="s">
        <v>183</v>
      </c>
      <c r="AU397" s="256" t="s">
        <v>84</v>
      </c>
      <c r="AV397" s="14" t="s">
        <v>84</v>
      </c>
      <c r="AW397" s="14" t="s">
        <v>37</v>
      </c>
      <c r="AX397" s="14" t="s">
        <v>75</v>
      </c>
      <c r="AY397" s="256" t="s">
        <v>170</v>
      </c>
    </row>
    <row r="398" s="13" customFormat="1">
      <c r="A398" s="13"/>
      <c r="B398" s="236"/>
      <c r="C398" s="237"/>
      <c r="D398" s="229" t="s">
        <v>183</v>
      </c>
      <c r="E398" s="238" t="s">
        <v>19</v>
      </c>
      <c r="F398" s="239" t="s">
        <v>447</v>
      </c>
      <c r="G398" s="237"/>
      <c r="H398" s="238" t="s">
        <v>19</v>
      </c>
      <c r="I398" s="240"/>
      <c r="J398" s="237"/>
      <c r="K398" s="237"/>
      <c r="L398" s="241"/>
      <c r="M398" s="242"/>
      <c r="N398" s="243"/>
      <c r="O398" s="243"/>
      <c r="P398" s="243"/>
      <c r="Q398" s="243"/>
      <c r="R398" s="243"/>
      <c r="S398" s="243"/>
      <c r="T398" s="244"/>
      <c r="U398" s="13"/>
      <c r="V398" s="13"/>
      <c r="W398" s="13"/>
      <c r="X398" s="13"/>
      <c r="Y398" s="13"/>
      <c r="Z398" s="13"/>
      <c r="AA398" s="13"/>
      <c r="AB398" s="13"/>
      <c r="AC398" s="13"/>
      <c r="AD398" s="13"/>
      <c r="AE398" s="13"/>
      <c r="AT398" s="245" t="s">
        <v>183</v>
      </c>
      <c r="AU398" s="245" t="s">
        <v>84</v>
      </c>
      <c r="AV398" s="13" t="s">
        <v>82</v>
      </c>
      <c r="AW398" s="13" t="s">
        <v>37</v>
      </c>
      <c r="AX398" s="13" t="s">
        <v>75</v>
      </c>
      <c r="AY398" s="245" t="s">
        <v>170</v>
      </c>
    </row>
    <row r="399" s="14" customFormat="1">
      <c r="A399" s="14"/>
      <c r="B399" s="246"/>
      <c r="C399" s="247"/>
      <c r="D399" s="229" t="s">
        <v>183</v>
      </c>
      <c r="E399" s="248" t="s">
        <v>19</v>
      </c>
      <c r="F399" s="249" t="s">
        <v>721</v>
      </c>
      <c r="G399" s="247"/>
      <c r="H399" s="250">
        <v>0.86399999999999999</v>
      </c>
      <c r="I399" s="251"/>
      <c r="J399" s="247"/>
      <c r="K399" s="247"/>
      <c r="L399" s="252"/>
      <c r="M399" s="253"/>
      <c r="N399" s="254"/>
      <c r="O399" s="254"/>
      <c r="P399" s="254"/>
      <c r="Q399" s="254"/>
      <c r="R399" s="254"/>
      <c r="S399" s="254"/>
      <c r="T399" s="255"/>
      <c r="U399" s="14"/>
      <c r="V399" s="14"/>
      <c r="W399" s="14"/>
      <c r="X399" s="14"/>
      <c r="Y399" s="14"/>
      <c r="Z399" s="14"/>
      <c r="AA399" s="14"/>
      <c r="AB399" s="14"/>
      <c r="AC399" s="14"/>
      <c r="AD399" s="14"/>
      <c r="AE399" s="14"/>
      <c r="AT399" s="256" t="s">
        <v>183</v>
      </c>
      <c r="AU399" s="256" t="s">
        <v>84</v>
      </c>
      <c r="AV399" s="14" t="s">
        <v>84</v>
      </c>
      <c r="AW399" s="14" t="s">
        <v>37</v>
      </c>
      <c r="AX399" s="14" t="s">
        <v>75</v>
      </c>
      <c r="AY399" s="256" t="s">
        <v>170</v>
      </c>
    </row>
    <row r="400" s="14" customFormat="1">
      <c r="A400" s="14"/>
      <c r="B400" s="246"/>
      <c r="C400" s="247"/>
      <c r="D400" s="229" t="s">
        <v>183</v>
      </c>
      <c r="E400" s="248" t="s">
        <v>19</v>
      </c>
      <c r="F400" s="249" t="s">
        <v>722</v>
      </c>
      <c r="G400" s="247"/>
      <c r="H400" s="250">
        <v>1.05</v>
      </c>
      <c r="I400" s="251"/>
      <c r="J400" s="247"/>
      <c r="K400" s="247"/>
      <c r="L400" s="252"/>
      <c r="M400" s="253"/>
      <c r="N400" s="254"/>
      <c r="O400" s="254"/>
      <c r="P400" s="254"/>
      <c r="Q400" s="254"/>
      <c r="R400" s="254"/>
      <c r="S400" s="254"/>
      <c r="T400" s="255"/>
      <c r="U400" s="14"/>
      <c r="V400" s="14"/>
      <c r="W400" s="14"/>
      <c r="X400" s="14"/>
      <c r="Y400" s="14"/>
      <c r="Z400" s="14"/>
      <c r="AA400" s="14"/>
      <c r="AB400" s="14"/>
      <c r="AC400" s="14"/>
      <c r="AD400" s="14"/>
      <c r="AE400" s="14"/>
      <c r="AT400" s="256" t="s">
        <v>183</v>
      </c>
      <c r="AU400" s="256" t="s">
        <v>84</v>
      </c>
      <c r="AV400" s="14" t="s">
        <v>84</v>
      </c>
      <c r="AW400" s="14" t="s">
        <v>37</v>
      </c>
      <c r="AX400" s="14" t="s">
        <v>75</v>
      </c>
      <c r="AY400" s="256" t="s">
        <v>170</v>
      </c>
    </row>
    <row r="401" s="14" customFormat="1">
      <c r="A401" s="14"/>
      <c r="B401" s="246"/>
      <c r="C401" s="247"/>
      <c r="D401" s="229" t="s">
        <v>183</v>
      </c>
      <c r="E401" s="248" t="s">
        <v>19</v>
      </c>
      <c r="F401" s="249" t="s">
        <v>723</v>
      </c>
      <c r="G401" s="247"/>
      <c r="H401" s="250">
        <v>1.125</v>
      </c>
      <c r="I401" s="251"/>
      <c r="J401" s="247"/>
      <c r="K401" s="247"/>
      <c r="L401" s="252"/>
      <c r="M401" s="253"/>
      <c r="N401" s="254"/>
      <c r="O401" s="254"/>
      <c r="P401" s="254"/>
      <c r="Q401" s="254"/>
      <c r="R401" s="254"/>
      <c r="S401" s="254"/>
      <c r="T401" s="255"/>
      <c r="U401" s="14"/>
      <c r="V401" s="14"/>
      <c r="W401" s="14"/>
      <c r="X401" s="14"/>
      <c r="Y401" s="14"/>
      <c r="Z401" s="14"/>
      <c r="AA401" s="14"/>
      <c r="AB401" s="14"/>
      <c r="AC401" s="14"/>
      <c r="AD401" s="14"/>
      <c r="AE401" s="14"/>
      <c r="AT401" s="256" t="s">
        <v>183</v>
      </c>
      <c r="AU401" s="256" t="s">
        <v>84</v>
      </c>
      <c r="AV401" s="14" t="s">
        <v>84</v>
      </c>
      <c r="AW401" s="14" t="s">
        <v>37</v>
      </c>
      <c r="AX401" s="14" t="s">
        <v>75</v>
      </c>
      <c r="AY401" s="256" t="s">
        <v>170</v>
      </c>
    </row>
    <row r="402" s="13" customFormat="1">
      <c r="A402" s="13"/>
      <c r="B402" s="236"/>
      <c r="C402" s="237"/>
      <c r="D402" s="229" t="s">
        <v>183</v>
      </c>
      <c r="E402" s="238" t="s">
        <v>19</v>
      </c>
      <c r="F402" s="239" t="s">
        <v>451</v>
      </c>
      <c r="G402" s="237"/>
      <c r="H402" s="238" t="s">
        <v>19</v>
      </c>
      <c r="I402" s="240"/>
      <c r="J402" s="237"/>
      <c r="K402" s="237"/>
      <c r="L402" s="241"/>
      <c r="M402" s="242"/>
      <c r="N402" s="243"/>
      <c r="O402" s="243"/>
      <c r="P402" s="243"/>
      <c r="Q402" s="243"/>
      <c r="R402" s="243"/>
      <c r="S402" s="243"/>
      <c r="T402" s="244"/>
      <c r="U402" s="13"/>
      <c r="V402" s="13"/>
      <c r="W402" s="13"/>
      <c r="X402" s="13"/>
      <c r="Y402" s="13"/>
      <c r="Z402" s="13"/>
      <c r="AA402" s="13"/>
      <c r="AB402" s="13"/>
      <c r="AC402" s="13"/>
      <c r="AD402" s="13"/>
      <c r="AE402" s="13"/>
      <c r="AT402" s="245" t="s">
        <v>183</v>
      </c>
      <c r="AU402" s="245" t="s">
        <v>84</v>
      </c>
      <c r="AV402" s="13" t="s">
        <v>82</v>
      </c>
      <c r="AW402" s="13" t="s">
        <v>37</v>
      </c>
      <c r="AX402" s="13" t="s">
        <v>75</v>
      </c>
      <c r="AY402" s="245" t="s">
        <v>170</v>
      </c>
    </row>
    <row r="403" s="14" customFormat="1">
      <c r="A403" s="14"/>
      <c r="B403" s="246"/>
      <c r="C403" s="247"/>
      <c r="D403" s="229" t="s">
        <v>183</v>
      </c>
      <c r="E403" s="248" t="s">
        <v>19</v>
      </c>
      <c r="F403" s="249" t="s">
        <v>724</v>
      </c>
      <c r="G403" s="247"/>
      <c r="H403" s="250">
        <v>36.220999999999997</v>
      </c>
      <c r="I403" s="251"/>
      <c r="J403" s="247"/>
      <c r="K403" s="247"/>
      <c r="L403" s="252"/>
      <c r="M403" s="253"/>
      <c r="N403" s="254"/>
      <c r="O403" s="254"/>
      <c r="P403" s="254"/>
      <c r="Q403" s="254"/>
      <c r="R403" s="254"/>
      <c r="S403" s="254"/>
      <c r="T403" s="255"/>
      <c r="U403" s="14"/>
      <c r="V403" s="14"/>
      <c r="W403" s="14"/>
      <c r="X403" s="14"/>
      <c r="Y403" s="14"/>
      <c r="Z403" s="14"/>
      <c r="AA403" s="14"/>
      <c r="AB403" s="14"/>
      <c r="AC403" s="14"/>
      <c r="AD403" s="14"/>
      <c r="AE403" s="14"/>
      <c r="AT403" s="256" t="s">
        <v>183</v>
      </c>
      <c r="AU403" s="256" t="s">
        <v>84</v>
      </c>
      <c r="AV403" s="14" t="s">
        <v>84</v>
      </c>
      <c r="AW403" s="14" t="s">
        <v>37</v>
      </c>
      <c r="AX403" s="14" t="s">
        <v>75</v>
      </c>
      <c r="AY403" s="256" t="s">
        <v>170</v>
      </c>
    </row>
    <row r="404" s="14" customFormat="1">
      <c r="A404" s="14"/>
      <c r="B404" s="246"/>
      <c r="C404" s="247"/>
      <c r="D404" s="229" t="s">
        <v>183</v>
      </c>
      <c r="E404" s="248" t="s">
        <v>19</v>
      </c>
      <c r="F404" s="249" t="s">
        <v>725</v>
      </c>
      <c r="G404" s="247"/>
      <c r="H404" s="250">
        <v>34.798000000000002</v>
      </c>
      <c r="I404" s="251"/>
      <c r="J404" s="247"/>
      <c r="K404" s="247"/>
      <c r="L404" s="252"/>
      <c r="M404" s="253"/>
      <c r="N404" s="254"/>
      <c r="O404" s="254"/>
      <c r="P404" s="254"/>
      <c r="Q404" s="254"/>
      <c r="R404" s="254"/>
      <c r="S404" s="254"/>
      <c r="T404" s="255"/>
      <c r="U404" s="14"/>
      <c r="V404" s="14"/>
      <c r="W404" s="14"/>
      <c r="X404" s="14"/>
      <c r="Y404" s="14"/>
      <c r="Z404" s="14"/>
      <c r="AA404" s="14"/>
      <c r="AB404" s="14"/>
      <c r="AC404" s="14"/>
      <c r="AD404" s="14"/>
      <c r="AE404" s="14"/>
      <c r="AT404" s="256" t="s">
        <v>183</v>
      </c>
      <c r="AU404" s="256" t="s">
        <v>84</v>
      </c>
      <c r="AV404" s="14" t="s">
        <v>84</v>
      </c>
      <c r="AW404" s="14" t="s">
        <v>37</v>
      </c>
      <c r="AX404" s="14" t="s">
        <v>75</v>
      </c>
      <c r="AY404" s="256" t="s">
        <v>170</v>
      </c>
    </row>
    <row r="405" s="15" customFormat="1">
      <c r="A405" s="15"/>
      <c r="B405" s="257"/>
      <c r="C405" s="258"/>
      <c r="D405" s="229" t="s">
        <v>183</v>
      </c>
      <c r="E405" s="259" t="s">
        <v>19</v>
      </c>
      <c r="F405" s="260" t="s">
        <v>186</v>
      </c>
      <c r="G405" s="258"/>
      <c r="H405" s="261">
        <v>84.525000000000006</v>
      </c>
      <c r="I405" s="262"/>
      <c r="J405" s="258"/>
      <c r="K405" s="258"/>
      <c r="L405" s="263"/>
      <c r="M405" s="264"/>
      <c r="N405" s="265"/>
      <c r="O405" s="265"/>
      <c r="P405" s="265"/>
      <c r="Q405" s="265"/>
      <c r="R405" s="265"/>
      <c r="S405" s="265"/>
      <c r="T405" s="266"/>
      <c r="U405" s="15"/>
      <c r="V405" s="15"/>
      <c r="W405" s="15"/>
      <c r="X405" s="15"/>
      <c r="Y405" s="15"/>
      <c r="Z405" s="15"/>
      <c r="AA405" s="15"/>
      <c r="AB405" s="15"/>
      <c r="AC405" s="15"/>
      <c r="AD405" s="15"/>
      <c r="AE405" s="15"/>
      <c r="AT405" s="267" t="s">
        <v>183</v>
      </c>
      <c r="AU405" s="267" t="s">
        <v>84</v>
      </c>
      <c r="AV405" s="15" t="s">
        <v>177</v>
      </c>
      <c r="AW405" s="15" t="s">
        <v>37</v>
      </c>
      <c r="AX405" s="15" t="s">
        <v>82</v>
      </c>
      <c r="AY405" s="267" t="s">
        <v>170</v>
      </c>
    </row>
    <row r="406" s="2" customFormat="1" ht="16.5" customHeight="1">
      <c r="A406" s="41"/>
      <c r="B406" s="42"/>
      <c r="C406" s="216" t="s">
        <v>726</v>
      </c>
      <c r="D406" s="216" t="s">
        <v>172</v>
      </c>
      <c r="E406" s="217" t="s">
        <v>727</v>
      </c>
      <c r="F406" s="218" t="s">
        <v>728</v>
      </c>
      <c r="G406" s="219" t="s">
        <v>175</v>
      </c>
      <c r="H406" s="220">
        <v>290.03199999999998</v>
      </c>
      <c r="I406" s="221"/>
      <c r="J406" s="222">
        <f>ROUND(I406*H406,2)</f>
        <v>0</v>
      </c>
      <c r="K406" s="218" t="s">
        <v>176</v>
      </c>
      <c r="L406" s="47"/>
      <c r="M406" s="223" t="s">
        <v>19</v>
      </c>
      <c r="N406" s="224" t="s">
        <v>46</v>
      </c>
      <c r="O406" s="87"/>
      <c r="P406" s="225">
        <f>O406*H406</f>
        <v>0</v>
      </c>
      <c r="Q406" s="225">
        <v>0.0026900000000000001</v>
      </c>
      <c r="R406" s="225">
        <f>Q406*H406</f>
        <v>0.78018608</v>
      </c>
      <c r="S406" s="225">
        <v>0</v>
      </c>
      <c r="T406" s="226">
        <f>S406*H406</f>
        <v>0</v>
      </c>
      <c r="U406" s="41"/>
      <c r="V406" s="41"/>
      <c r="W406" s="41"/>
      <c r="X406" s="41"/>
      <c r="Y406" s="41"/>
      <c r="Z406" s="41"/>
      <c r="AA406" s="41"/>
      <c r="AB406" s="41"/>
      <c r="AC406" s="41"/>
      <c r="AD406" s="41"/>
      <c r="AE406" s="41"/>
      <c r="AR406" s="227" t="s">
        <v>177</v>
      </c>
      <c r="AT406" s="227" t="s">
        <v>172</v>
      </c>
      <c r="AU406" s="227" t="s">
        <v>84</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177</v>
      </c>
      <c r="BM406" s="227" t="s">
        <v>729</v>
      </c>
    </row>
    <row r="407" s="2" customFormat="1">
      <c r="A407" s="41"/>
      <c r="B407" s="42"/>
      <c r="C407" s="43"/>
      <c r="D407" s="229" t="s">
        <v>179</v>
      </c>
      <c r="E407" s="43"/>
      <c r="F407" s="230" t="s">
        <v>730</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179</v>
      </c>
      <c r="AU407" s="20" t="s">
        <v>84</v>
      </c>
    </row>
    <row r="408" s="2" customFormat="1">
      <c r="A408" s="41"/>
      <c r="B408" s="42"/>
      <c r="C408" s="43"/>
      <c r="D408" s="234" t="s">
        <v>181</v>
      </c>
      <c r="E408" s="43"/>
      <c r="F408" s="235" t="s">
        <v>731</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181</v>
      </c>
      <c r="AU408" s="20" t="s">
        <v>84</v>
      </c>
    </row>
    <row r="409" s="13" customFormat="1">
      <c r="A409" s="13"/>
      <c r="B409" s="236"/>
      <c r="C409" s="237"/>
      <c r="D409" s="229" t="s">
        <v>183</v>
      </c>
      <c r="E409" s="238" t="s">
        <v>19</v>
      </c>
      <c r="F409" s="239" t="s">
        <v>443</v>
      </c>
      <c r="G409" s="237"/>
      <c r="H409" s="238" t="s">
        <v>19</v>
      </c>
      <c r="I409" s="240"/>
      <c r="J409" s="237"/>
      <c r="K409" s="237"/>
      <c r="L409" s="241"/>
      <c r="M409" s="242"/>
      <c r="N409" s="243"/>
      <c r="O409" s="243"/>
      <c r="P409" s="243"/>
      <c r="Q409" s="243"/>
      <c r="R409" s="243"/>
      <c r="S409" s="243"/>
      <c r="T409" s="244"/>
      <c r="U409" s="13"/>
      <c r="V409" s="13"/>
      <c r="W409" s="13"/>
      <c r="X409" s="13"/>
      <c r="Y409" s="13"/>
      <c r="Z409" s="13"/>
      <c r="AA409" s="13"/>
      <c r="AB409" s="13"/>
      <c r="AC409" s="13"/>
      <c r="AD409" s="13"/>
      <c r="AE409" s="13"/>
      <c r="AT409" s="245" t="s">
        <v>183</v>
      </c>
      <c r="AU409" s="245" t="s">
        <v>84</v>
      </c>
      <c r="AV409" s="13" t="s">
        <v>82</v>
      </c>
      <c r="AW409" s="13" t="s">
        <v>37</v>
      </c>
      <c r="AX409" s="13" t="s">
        <v>75</v>
      </c>
      <c r="AY409" s="245" t="s">
        <v>170</v>
      </c>
    </row>
    <row r="410" s="14" customFormat="1">
      <c r="A410" s="14"/>
      <c r="B410" s="246"/>
      <c r="C410" s="247"/>
      <c r="D410" s="229" t="s">
        <v>183</v>
      </c>
      <c r="E410" s="248" t="s">
        <v>19</v>
      </c>
      <c r="F410" s="249" t="s">
        <v>732</v>
      </c>
      <c r="G410" s="247"/>
      <c r="H410" s="250">
        <v>32.128</v>
      </c>
      <c r="I410" s="251"/>
      <c r="J410" s="247"/>
      <c r="K410" s="247"/>
      <c r="L410" s="252"/>
      <c r="M410" s="253"/>
      <c r="N410" s="254"/>
      <c r="O410" s="254"/>
      <c r="P410" s="254"/>
      <c r="Q410" s="254"/>
      <c r="R410" s="254"/>
      <c r="S410" s="254"/>
      <c r="T410" s="255"/>
      <c r="U410" s="14"/>
      <c r="V410" s="14"/>
      <c r="W410" s="14"/>
      <c r="X410" s="14"/>
      <c r="Y410" s="14"/>
      <c r="Z410" s="14"/>
      <c r="AA410" s="14"/>
      <c r="AB410" s="14"/>
      <c r="AC410" s="14"/>
      <c r="AD410" s="14"/>
      <c r="AE410" s="14"/>
      <c r="AT410" s="256" t="s">
        <v>183</v>
      </c>
      <c r="AU410" s="256" t="s">
        <v>84</v>
      </c>
      <c r="AV410" s="14" t="s">
        <v>84</v>
      </c>
      <c r="AW410" s="14" t="s">
        <v>37</v>
      </c>
      <c r="AX410" s="14" t="s">
        <v>75</v>
      </c>
      <c r="AY410" s="256" t="s">
        <v>170</v>
      </c>
    </row>
    <row r="411" s="14" customFormat="1">
      <c r="A411" s="14"/>
      <c r="B411" s="246"/>
      <c r="C411" s="247"/>
      <c r="D411" s="229" t="s">
        <v>183</v>
      </c>
      <c r="E411" s="248" t="s">
        <v>19</v>
      </c>
      <c r="F411" s="249" t="s">
        <v>733</v>
      </c>
      <c r="G411" s="247"/>
      <c r="H411" s="250">
        <v>5.2480000000000002</v>
      </c>
      <c r="I411" s="251"/>
      <c r="J411" s="247"/>
      <c r="K411" s="247"/>
      <c r="L411" s="252"/>
      <c r="M411" s="253"/>
      <c r="N411" s="254"/>
      <c r="O411" s="254"/>
      <c r="P411" s="254"/>
      <c r="Q411" s="254"/>
      <c r="R411" s="254"/>
      <c r="S411" s="254"/>
      <c r="T411" s="255"/>
      <c r="U411" s="14"/>
      <c r="V411" s="14"/>
      <c r="W411" s="14"/>
      <c r="X411" s="14"/>
      <c r="Y411" s="14"/>
      <c r="Z411" s="14"/>
      <c r="AA411" s="14"/>
      <c r="AB411" s="14"/>
      <c r="AC411" s="14"/>
      <c r="AD411" s="14"/>
      <c r="AE411" s="14"/>
      <c r="AT411" s="256" t="s">
        <v>183</v>
      </c>
      <c r="AU411" s="256" t="s">
        <v>84</v>
      </c>
      <c r="AV411" s="14" t="s">
        <v>84</v>
      </c>
      <c r="AW411" s="14" t="s">
        <v>37</v>
      </c>
      <c r="AX411" s="14" t="s">
        <v>75</v>
      </c>
      <c r="AY411" s="256" t="s">
        <v>170</v>
      </c>
    </row>
    <row r="412" s="14" customFormat="1">
      <c r="A412" s="14"/>
      <c r="B412" s="246"/>
      <c r="C412" s="247"/>
      <c r="D412" s="229" t="s">
        <v>183</v>
      </c>
      <c r="E412" s="248" t="s">
        <v>19</v>
      </c>
      <c r="F412" s="249" t="s">
        <v>734</v>
      </c>
      <c r="G412" s="247"/>
      <c r="H412" s="250">
        <v>0.23999999999999999</v>
      </c>
      <c r="I412" s="251"/>
      <c r="J412" s="247"/>
      <c r="K412" s="247"/>
      <c r="L412" s="252"/>
      <c r="M412" s="253"/>
      <c r="N412" s="254"/>
      <c r="O412" s="254"/>
      <c r="P412" s="254"/>
      <c r="Q412" s="254"/>
      <c r="R412" s="254"/>
      <c r="S412" s="254"/>
      <c r="T412" s="255"/>
      <c r="U412" s="14"/>
      <c r="V412" s="14"/>
      <c r="W412" s="14"/>
      <c r="X412" s="14"/>
      <c r="Y412" s="14"/>
      <c r="Z412" s="14"/>
      <c r="AA412" s="14"/>
      <c r="AB412" s="14"/>
      <c r="AC412" s="14"/>
      <c r="AD412" s="14"/>
      <c r="AE412" s="14"/>
      <c r="AT412" s="256" t="s">
        <v>183</v>
      </c>
      <c r="AU412" s="256" t="s">
        <v>84</v>
      </c>
      <c r="AV412" s="14" t="s">
        <v>84</v>
      </c>
      <c r="AW412" s="14" t="s">
        <v>37</v>
      </c>
      <c r="AX412" s="14" t="s">
        <v>75</v>
      </c>
      <c r="AY412" s="256" t="s">
        <v>170</v>
      </c>
    </row>
    <row r="413" s="13" customFormat="1">
      <c r="A413" s="13"/>
      <c r="B413" s="236"/>
      <c r="C413" s="237"/>
      <c r="D413" s="229" t="s">
        <v>183</v>
      </c>
      <c r="E413" s="238" t="s">
        <v>19</v>
      </c>
      <c r="F413" s="239" t="s">
        <v>447</v>
      </c>
      <c r="G413" s="237"/>
      <c r="H413" s="238" t="s">
        <v>19</v>
      </c>
      <c r="I413" s="240"/>
      <c r="J413" s="237"/>
      <c r="K413" s="237"/>
      <c r="L413" s="241"/>
      <c r="M413" s="242"/>
      <c r="N413" s="243"/>
      <c r="O413" s="243"/>
      <c r="P413" s="243"/>
      <c r="Q413" s="243"/>
      <c r="R413" s="243"/>
      <c r="S413" s="243"/>
      <c r="T413" s="244"/>
      <c r="U413" s="13"/>
      <c r="V413" s="13"/>
      <c r="W413" s="13"/>
      <c r="X413" s="13"/>
      <c r="Y413" s="13"/>
      <c r="Z413" s="13"/>
      <c r="AA413" s="13"/>
      <c r="AB413" s="13"/>
      <c r="AC413" s="13"/>
      <c r="AD413" s="13"/>
      <c r="AE413" s="13"/>
      <c r="AT413" s="245" t="s">
        <v>183</v>
      </c>
      <c r="AU413" s="245" t="s">
        <v>84</v>
      </c>
      <c r="AV413" s="13" t="s">
        <v>82</v>
      </c>
      <c r="AW413" s="13" t="s">
        <v>37</v>
      </c>
      <c r="AX413" s="13" t="s">
        <v>75</v>
      </c>
      <c r="AY413" s="245" t="s">
        <v>170</v>
      </c>
    </row>
    <row r="414" s="14" customFormat="1">
      <c r="A414" s="14"/>
      <c r="B414" s="246"/>
      <c r="C414" s="247"/>
      <c r="D414" s="229" t="s">
        <v>183</v>
      </c>
      <c r="E414" s="248" t="s">
        <v>19</v>
      </c>
      <c r="F414" s="249" t="s">
        <v>735</v>
      </c>
      <c r="G414" s="247"/>
      <c r="H414" s="250">
        <v>4.9379999999999997</v>
      </c>
      <c r="I414" s="251"/>
      <c r="J414" s="247"/>
      <c r="K414" s="247"/>
      <c r="L414" s="252"/>
      <c r="M414" s="253"/>
      <c r="N414" s="254"/>
      <c r="O414" s="254"/>
      <c r="P414" s="254"/>
      <c r="Q414" s="254"/>
      <c r="R414" s="254"/>
      <c r="S414" s="254"/>
      <c r="T414" s="255"/>
      <c r="U414" s="14"/>
      <c r="V414" s="14"/>
      <c r="W414" s="14"/>
      <c r="X414" s="14"/>
      <c r="Y414" s="14"/>
      <c r="Z414" s="14"/>
      <c r="AA414" s="14"/>
      <c r="AB414" s="14"/>
      <c r="AC414" s="14"/>
      <c r="AD414" s="14"/>
      <c r="AE414" s="14"/>
      <c r="AT414" s="256" t="s">
        <v>183</v>
      </c>
      <c r="AU414" s="256" t="s">
        <v>84</v>
      </c>
      <c r="AV414" s="14" t="s">
        <v>84</v>
      </c>
      <c r="AW414" s="14" t="s">
        <v>37</v>
      </c>
      <c r="AX414" s="14" t="s">
        <v>75</v>
      </c>
      <c r="AY414" s="256" t="s">
        <v>170</v>
      </c>
    </row>
    <row r="415" s="14" customFormat="1">
      <c r="A415" s="14"/>
      <c r="B415" s="246"/>
      <c r="C415" s="247"/>
      <c r="D415" s="229" t="s">
        <v>183</v>
      </c>
      <c r="E415" s="248" t="s">
        <v>19</v>
      </c>
      <c r="F415" s="249" t="s">
        <v>736</v>
      </c>
      <c r="G415" s="247"/>
      <c r="H415" s="250">
        <v>7</v>
      </c>
      <c r="I415" s="251"/>
      <c r="J415" s="247"/>
      <c r="K415" s="247"/>
      <c r="L415" s="252"/>
      <c r="M415" s="253"/>
      <c r="N415" s="254"/>
      <c r="O415" s="254"/>
      <c r="P415" s="254"/>
      <c r="Q415" s="254"/>
      <c r="R415" s="254"/>
      <c r="S415" s="254"/>
      <c r="T415" s="255"/>
      <c r="U415" s="14"/>
      <c r="V415" s="14"/>
      <c r="W415" s="14"/>
      <c r="X415" s="14"/>
      <c r="Y415" s="14"/>
      <c r="Z415" s="14"/>
      <c r="AA415" s="14"/>
      <c r="AB415" s="14"/>
      <c r="AC415" s="14"/>
      <c r="AD415" s="14"/>
      <c r="AE415" s="14"/>
      <c r="AT415" s="256" t="s">
        <v>183</v>
      </c>
      <c r="AU415" s="256" t="s">
        <v>84</v>
      </c>
      <c r="AV415" s="14" t="s">
        <v>84</v>
      </c>
      <c r="AW415" s="14" t="s">
        <v>37</v>
      </c>
      <c r="AX415" s="14" t="s">
        <v>75</v>
      </c>
      <c r="AY415" s="256" t="s">
        <v>170</v>
      </c>
    </row>
    <row r="416" s="14" customFormat="1">
      <c r="A416" s="14"/>
      <c r="B416" s="246"/>
      <c r="C416" s="247"/>
      <c r="D416" s="229" t="s">
        <v>183</v>
      </c>
      <c r="E416" s="248" t="s">
        <v>19</v>
      </c>
      <c r="F416" s="249" t="s">
        <v>737</v>
      </c>
      <c r="G416" s="247"/>
      <c r="H416" s="250">
        <v>3.75</v>
      </c>
      <c r="I416" s="251"/>
      <c r="J416" s="247"/>
      <c r="K416" s="247"/>
      <c r="L416" s="252"/>
      <c r="M416" s="253"/>
      <c r="N416" s="254"/>
      <c r="O416" s="254"/>
      <c r="P416" s="254"/>
      <c r="Q416" s="254"/>
      <c r="R416" s="254"/>
      <c r="S416" s="254"/>
      <c r="T416" s="255"/>
      <c r="U416" s="14"/>
      <c r="V416" s="14"/>
      <c r="W416" s="14"/>
      <c r="X416" s="14"/>
      <c r="Y416" s="14"/>
      <c r="Z416" s="14"/>
      <c r="AA416" s="14"/>
      <c r="AB416" s="14"/>
      <c r="AC416" s="14"/>
      <c r="AD416" s="14"/>
      <c r="AE416" s="14"/>
      <c r="AT416" s="256" t="s">
        <v>183</v>
      </c>
      <c r="AU416" s="256" t="s">
        <v>84</v>
      </c>
      <c r="AV416" s="14" t="s">
        <v>84</v>
      </c>
      <c r="AW416" s="14" t="s">
        <v>37</v>
      </c>
      <c r="AX416" s="14" t="s">
        <v>75</v>
      </c>
      <c r="AY416" s="256" t="s">
        <v>170</v>
      </c>
    </row>
    <row r="417" s="13" customFormat="1">
      <c r="A417" s="13"/>
      <c r="B417" s="236"/>
      <c r="C417" s="237"/>
      <c r="D417" s="229" t="s">
        <v>183</v>
      </c>
      <c r="E417" s="238" t="s">
        <v>19</v>
      </c>
      <c r="F417" s="239" t="s">
        <v>451</v>
      </c>
      <c r="G417" s="237"/>
      <c r="H417" s="238" t="s">
        <v>19</v>
      </c>
      <c r="I417" s="240"/>
      <c r="J417" s="237"/>
      <c r="K417" s="237"/>
      <c r="L417" s="241"/>
      <c r="M417" s="242"/>
      <c r="N417" s="243"/>
      <c r="O417" s="243"/>
      <c r="P417" s="243"/>
      <c r="Q417" s="243"/>
      <c r="R417" s="243"/>
      <c r="S417" s="243"/>
      <c r="T417" s="244"/>
      <c r="U417" s="13"/>
      <c r="V417" s="13"/>
      <c r="W417" s="13"/>
      <c r="X417" s="13"/>
      <c r="Y417" s="13"/>
      <c r="Z417" s="13"/>
      <c r="AA417" s="13"/>
      <c r="AB417" s="13"/>
      <c r="AC417" s="13"/>
      <c r="AD417" s="13"/>
      <c r="AE417" s="13"/>
      <c r="AT417" s="245" t="s">
        <v>183</v>
      </c>
      <c r="AU417" s="245" t="s">
        <v>84</v>
      </c>
      <c r="AV417" s="13" t="s">
        <v>82</v>
      </c>
      <c r="AW417" s="13" t="s">
        <v>37</v>
      </c>
      <c r="AX417" s="13" t="s">
        <v>75</v>
      </c>
      <c r="AY417" s="245" t="s">
        <v>170</v>
      </c>
    </row>
    <row r="418" s="14" customFormat="1">
      <c r="A418" s="14"/>
      <c r="B418" s="246"/>
      <c r="C418" s="247"/>
      <c r="D418" s="229" t="s">
        <v>183</v>
      </c>
      <c r="E418" s="248" t="s">
        <v>19</v>
      </c>
      <c r="F418" s="249" t="s">
        <v>738</v>
      </c>
      <c r="G418" s="247"/>
      <c r="H418" s="250">
        <v>120.736</v>
      </c>
      <c r="I418" s="251"/>
      <c r="J418" s="247"/>
      <c r="K418" s="247"/>
      <c r="L418" s="252"/>
      <c r="M418" s="253"/>
      <c r="N418" s="254"/>
      <c r="O418" s="254"/>
      <c r="P418" s="254"/>
      <c r="Q418" s="254"/>
      <c r="R418" s="254"/>
      <c r="S418" s="254"/>
      <c r="T418" s="255"/>
      <c r="U418" s="14"/>
      <c r="V418" s="14"/>
      <c r="W418" s="14"/>
      <c r="X418" s="14"/>
      <c r="Y418" s="14"/>
      <c r="Z418" s="14"/>
      <c r="AA418" s="14"/>
      <c r="AB418" s="14"/>
      <c r="AC418" s="14"/>
      <c r="AD418" s="14"/>
      <c r="AE418" s="14"/>
      <c r="AT418" s="256" t="s">
        <v>183</v>
      </c>
      <c r="AU418" s="256" t="s">
        <v>84</v>
      </c>
      <c r="AV418" s="14" t="s">
        <v>84</v>
      </c>
      <c r="AW418" s="14" t="s">
        <v>37</v>
      </c>
      <c r="AX418" s="14" t="s">
        <v>75</v>
      </c>
      <c r="AY418" s="256" t="s">
        <v>170</v>
      </c>
    </row>
    <row r="419" s="14" customFormat="1">
      <c r="A419" s="14"/>
      <c r="B419" s="246"/>
      <c r="C419" s="247"/>
      <c r="D419" s="229" t="s">
        <v>183</v>
      </c>
      <c r="E419" s="248" t="s">
        <v>19</v>
      </c>
      <c r="F419" s="249" t="s">
        <v>739</v>
      </c>
      <c r="G419" s="247"/>
      <c r="H419" s="250">
        <v>115.992</v>
      </c>
      <c r="I419" s="251"/>
      <c r="J419" s="247"/>
      <c r="K419" s="247"/>
      <c r="L419" s="252"/>
      <c r="M419" s="253"/>
      <c r="N419" s="254"/>
      <c r="O419" s="254"/>
      <c r="P419" s="254"/>
      <c r="Q419" s="254"/>
      <c r="R419" s="254"/>
      <c r="S419" s="254"/>
      <c r="T419" s="255"/>
      <c r="U419" s="14"/>
      <c r="V419" s="14"/>
      <c r="W419" s="14"/>
      <c r="X419" s="14"/>
      <c r="Y419" s="14"/>
      <c r="Z419" s="14"/>
      <c r="AA419" s="14"/>
      <c r="AB419" s="14"/>
      <c r="AC419" s="14"/>
      <c r="AD419" s="14"/>
      <c r="AE419" s="14"/>
      <c r="AT419" s="256" t="s">
        <v>183</v>
      </c>
      <c r="AU419" s="256" t="s">
        <v>84</v>
      </c>
      <c r="AV419" s="14" t="s">
        <v>84</v>
      </c>
      <c r="AW419" s="14" t="s">
        <v>37</v>
      </c>
      <c r="AX419" s="14" t="s">
        <v>75</v>
      </c>
      <c r="AY419" s="256" t="s">
        <v>170</v>
      </c>
    </row>
    <row r="420" s="15" customFormat="1">
      <c r="A420" s="15"/>
      <c r="B420" s="257"/>
      <c r="C420" s="258"/>
      <c r="D420" s="229" t="s">
        <v>183</v>
      </c>
      <c r="E420" s="259" t="s">
        <v>19</v>
      </c>
      <c r="F420" s="260" t="s">
        <v>186</v>
      </c>
      <c r="G420" s="258"/>
      <c r="H420" s="261">
        <v>290.03199999999998</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183</v>
      </c>
      <c r="AU420" s="267" t="s">
        <v>84</v>
      </c>
      <c r="AV420" s="15" t="s">
        <v>177</v>
      </c>
      <c r="AW420" s="15" t="s">
        <v>37</v>
      </c>
      <c r="AX420" s="15" t="s">
        <v>82</v>
      </c>
      <c r="AY420" s="267" t="s">
        <v>170</v>
      </c>
    </row>
    <row r="421" s="2" customFormat="1" ht="16.5" customHeight="1">
      <c r="A421" s="41"/>
      <c r="B421" s="42"/>
      <c r="C421" s="216" t="s">
        <v>740</v>
      </c>
      <c r="D421" s="216" t="s">
        <v>172</v>
      </c>
      <c r="E421" s="217" t="s">
        <v>741</v>
      </c>
      <c r="F421" s="218" t="s">
        <v>742</v>
      </c>
      <c r="G421" s="219" t="s">
        <v>175</v>
      </c>
      <c r="H421" s="220">
        <v>290.03199999999998</v>
      </c>
      <c r="I421" s="221"/>
      <c r="J421" s="222">
        <f>ROUND(I421*H421,2)</f>
        <v>0</v>
      </c>
      <c r="K421" s="218" t="s">
        <v>176</v>
      </c>
      <c r="L421" s="47"/>
      <c r="M421" s="223" t="s">
        <v>19</v>
      </c>
      <c r="N421" s="224" t="s">
        <v>46</v>
      </c>
      <c r="O421" s="87"/>
      <c r="P421" s="225">
        <f>O421*H421</f>
        <v>0</v>
      </c>
      <c r="Q421" s="225">
        <v>0</v>
      </c>
      <c r="R421" s="225">
        <f>Q421*H421</f>
        <v>0</v>
      </c>
      <c r="S421" s="225">
        <v>0</v>
      </c>
      <c r="T421" s="226">
        <f>S421*H421</f>
        <v>0</v>
      </c>
      <c r="U421" s="41"/>
      <c r="V421" s="41"/>
      <c r="W421" s="41"/>
      <c r="X421" s="41"/>
      <c r="Y421" s="41"/>
      <c r="Z421" s="41"/>
      <c r="AA421" s="41"/>
      <c r="AB421" s="41"/>
      <c r="AC421" s="41"/>
      <c r="AD421" s="41"/>
      <c r="AE421" s="41"/>
      <c r="AR421" s="227" t="s">
        <v>177</v>
      </c>
      <c r="AT421" s="227" t="s">
        <v>172</v>
      </c>
      <c r="AU421" s="227" t="s">
        <v>84</v>
      </c>
      <c r="AY421" s="20" t="s">
        <v>170</v>
      </c>
      <c r="BE421" s="228">
        <f>IF(N421="základní",J421,0)</f>
        <v>0</v>
      </c>
      <c r="BF421" s="228">
        <f>IF(N421="snížená",J421,0)</f>
        <v>0</v>
      </c>
      <c r="BG421" s="228">
        <f>IF(N421="zákl. přenesená",J421,0)</f>
        <v>0</v>
      </c>
      <c r="BH421" s="228">
        <f>IF(N421="sníž. přenesená",J421,0)</f>
        <v>0</v>
      </c>
      <c r="BI421" s="228">
        <f>IF(N421="nulová",J421,0)</f>
        <v>0</v>
      </c>
      <c r="BJ421" s="20" t="s">
        <v>82</v>
      </c>
      <c r="BK421" s="228">
        <f>ROUND(I421*H421,2)</f>
        <v>0</v>
      </c>
      <c r="BL421" s="20" t="s">
        <v>177</v>
      </c>
      <c r="BM421" s="227" t="s">
        <v>743</v>
      </c>
    </row>
    <row r="422" s="2" customFormat="1">
      <c r="A422" s="41"/>
      <c r="B422" s="42"/>
      <c r="C422" s="43"/>
      <c r="D422" s="229" t="s">
        <v>179</v>
      </c>
      <c r="E422" s="43"/>
      <c r="F422" s="230" t="s">
        <v>744</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179</v>
      </c>
      <c r="AU422" s="20" t="s">
        <v>84</v>
      </c>
    </row>
    <row r="423" s="2" customFormat="1">
      <c r="A423" s="41"/>
      <c r="B423" s="42"/>
      <c r="C423" s="43"/>
      <c r="D423" s="234" t="s">
        <v>181</v>
      </c>
      <c r="E423" s="43"/>
      <c r="F423" s="235" t="s">
        <v>745</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181</v>
      </c>
      <c r="AU423" s="20" t="s">
        <v>84</v>
      </c>
    </row>
    <row r="424" s="2" customFormat="1" ht="16.5" customHeight="1">
      <c r="A424" s="41"/>
      <c r="B424" s="42"/>
      <c r="C424" s="216" t="s">
        <v>746</v>
      </c>
      <c r="D424" s="216" t="s">
        <v>172</v>
      </c>
      <c r="E424" s="217" t="s">
        <v>747</v>
      </c>
      <c r="F424" s="218" t="s">
        <v>748</v>
      </c>
      <c r="G424" s="219" t="s">
        <v>256</v>
      </c>
      <c r="H424" s="220">
        <v>11.834</v>
      </c>
      <c r="I424" s="221"/>
      <c r="J424" s="222">
        <f>ROUND(I424*H424,2)</f>
        <v>0</v>
      </c>
      <c r="K424" s="218" t="s">
        <v>176</v>
      </c>
      <c r="L424" s="47"/>
      <c r="M424" s="223" t="s">
        <v>19</v>
      </c>
      <c r="N424" s="224" t="s">
        <v>46</v>
      </c>
      <c r="O424" s="87"/>
      <c r="P424" s="225">
        <f>O424*H424</f>
        <v>0</v>
      </c>
      <c r="Q424" s="225">
        <v>1.0606199999999999</v>
      </c>
      <c r="R424" s="225">
        <f>Q424*H424</f>
        <v>12.551377079999998</v>
      </c>
      <c r="S424" s="225">
        <v>0</v>
      </c>
      <c r="T424" s="226">
        <f>S424*H424</f>
        <v>0</v>
      </c>
      <c r="U424" s="41"/>
      <c r="V424" s="41"/>
      <c r="W424" s="41"/>
      <c r="X424" s="41"/>
      <c r="Y424" s="41"/>
      <c r="Z424" s="41"/>
      <c r="AA424" s="41"/>
      <c r="AB424" s="41"/>
      <c r="AC424" s="41"/>
      <c r="AD424" s="41"/>
      <c r="AE424" s="41"/>
      <c r="AR424" s="227" t="s">
        <v>177</v>
      </c>
      <c r="AT424" s="227" t="s">
        <v>172</v>
      </c>
      <c r="AU424" s="227" t="s">
        <v>84</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177</v>
      </c>
      <c r="BM424" s="227" t="s">
        <v>749</v>
      </c>
    </row>
    <row r="425" s="2" customFormat="1">
      <c r="A425" s="41"/>
      <c r="B425" s="42"/>
      <c r="C425" s="43"/>
      <c r="D425" s="229" t="s">
        <v>179</v>
      </c>
      <c r="E425" s="43"/>
      <c r="F425" s="230" t="s">
        <v>750</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179</v>
      </c>
      <c r="AU425" s="20" t="s">
        <v>84</v>
      </c>
    </row>
    <row r="426" s="2" customFormat="1">
      <c r="A426" s="41"/>
      <c r="B426" s="42"/>
      <c r="C426" s="43"/>
      <c r="D426" s="234" t="s">
        <v>181</v>
      </c>
      <c r="E426" s="43"/>
      <c r="F426" s="235" t="s">
        <v>751</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181</v>
      </c>
      <c r="AU426" s="20" t="s">
        <v>84</v>
      </c>
    </row>
    <row r="427" s="13" customFormat="1">
      <c r="A427" s="13"/>
      <c r="B427" s="236"/>
      <c r="C427" s="237"/>
      <c r="D427" s="229" t="s">
        <v>183</v>
      </c>
      <c r="E427" s="238" t="s">
        <v>19</v>
      </c>
      <c r="F427" s="239" t="s">
        <v>710</v>
      </c>
      <c r="G427" s="237"/>
      <c r="H427" s="238" t="s">
        <v>19</v>
      </c>
      <c r="I427" s="240"/>
      <c r="J427" s="237"/>
      <c r="K427" s="237"/>
      <c r="L427" s="241"/>
      <c r="M427" s="242"/>
      <c r="N427" s="243"/>
      <c r="O427" s="243"/>
      <c r="P427" s="243"/>
      <c r="Q427" s="243"/>
      <c r="R427" s="243"/>
      <c r="S427" s="243"/>
      <c r="T427" s="244"/>
      <c r="U427" s="13"/>
      <c r="V427" s="13"/>
      <c r="W427" s="13"/>
      <c r="X427" s="13"/>
      <c r="Y427" s="13"/>
      <c r="Z427" s="13"/>
      <c r="AA427" s="13"/>
      <c r="AB427" s="13"/>
      <c r="AC427" s="13"/>
      <c r="AD427" s="13"/>
      <c r="AE427" s="13"/>
      <c r="AT427" s="245" t="s">
        <v>183</v>
      </c>
      <c r="AU427" s="245" t="s">
        <v>84</v>
      </c>
      <c r="AV427" s="13" t="s">
        <v>82</v>
      </c>
      <c r="AW427" s="13" t="s">
        <v>37</v>
      </c>
      <c r="AX427" s="13" t="s">
        <v>75</v>
      </c>
      <c r="AY427" s="245" t="s">
        <v>170</v>
      </c>
    </row>
    <row r="428" s="14" customFormat="1">
      <c r="A428" s="14"/>
      <c r="B428" s="246"/>
      <c r="C428" s="247"/>
      <c r="D428" s="229" t="s">
        <v>183</v>
      </c>
      <c r="E428" s="248" t="s">
        <v>19</v>
      </c>
      <c r="F428" s="249" t="s">
        <v>752</v>
      </c>
      <c r="G428" s="247"/>
      <c r="H428" s="250">
        <v>11.834</v>
      </c>
      <c r="I428" s="251"/>
      <c r="J428" s="247"/>
      <c r="K428" s="247"/>
      <c r="L428" s="252"/>
      <c r="M428" s="253"/>
      <c r="N428" s="254"/>
      <c r="O428" s="254"/>
      <c r="P428" s="254"/>
      <c r="Q428" s="254"/>
      <c r="R428" s="254"/>
      <c r="S428" s="254"/>
      <c r="T428" s="255"/>
      <c r="U428" s="14"/>
      <c r="V428" s="14"/>
      <c r="W428" s="14"/>
      <c r="X428" s="14"/>
      <c r="Y428" s="14"/>
      <c r="Z428" s="14"/>
      <c r="AA428" s="14"/>
      <c r="AB428" s="14"/>
      <c r="AC428" s="14"/>
      <c r="AD428" s="14"/>
      <c r="AE428" s="14"/>
      <c r="AT428" s="256" t="s">
        <v>183</v>
      </c>
      <c r="AU428" s="256" t="s">
        <v>84</v>
      </c>
      <c r="AV428" s="14" t="s">
        <v>84</v>
      </c>
      <c r="AW428" s="14" t="s">
        <v>37</v>
      </c>
      <c r="AX428" s="14" t="s">
        <v>75</v>
      </c>
      <c r="AY428" s="256" t="s">
        <v>170</v>
      </c>
    </row>
    <row r="429" s="15" customFormat="1">
      <c r="A429" s="15"/>
      <c r="B429" s="257"/>
      <c r="C429" s="258"/>
      <c r="D429" s="229" t="s">
        <v>183</v>
      </c>
      <c r="E429" s="259" t="s">
        <v>19</v>
      </c>
      <c r="F429" s="260" t="s">
        <v>186</v>
      </c>
      <c r="G429" s="258"/>
      <c r="H429" s="261">
        <v>11.834</v>
      </c>
      <c r="I429" s="262"/>
      <c r="J429" s="258"/>
      <c r="K429" s="258"/>
      <c r="L429" s="263"/>
      <c r="M429" s="264"/>
      <c r="N429" s="265"/>
      <c r="O429" s="265"/>
      <c r="P429" s="265"/>
      <c r="Q429" s="265"/>
      <c r="R429" s="265"/>
      <c r="S429" s="265"/>
      <c r="T429" s="266"/>
      <c r="U429" s="15"/>
      <c r="V429" s="15"/>
      <c r="W429" s="15"/>
      <c r="X429" s="15"/>
      <c r="Y429" s="15"/>
      <c r="Z429" s="15"/>
      <c r="AA429" s="15"/>
      <c r="AB429" s="15"/>
      <c r="AC429" s="15"/>
      <c r="AD429" s="15"/>
      <c r="AE429" s="15"/>
      <c r="AT429" s="267" t="s">
        <v>183</v>
      </c>
      <c r="AU429" s="267" t="s">
        <v>84</v>
      </c>
      <c r="AV429" s="15" t="s">
        <v>177</v>
      </c>
      <c r="AW429" s="15" t="s">
        <v>37</v>
      </c>
      <c r="AX429" s="15" t="s">
        <v>82</v>
      </c>
      <c r="AY429" s="267" t="s">
        <v>170</v>
      </c>
    </row>
    <row r="430" s="12" customFormat="1" ht="22.8" customHeight="1">
      <c r="A430" s="12"/>
      <c r="B430" s="200"/>
      <c r="C430" s="201"/>
      <c r="D430" s="202" t="s">
        <v>74</v>
      </c>
      <c r="E430" s="214" t="s">
        <v>95</v>
      </c>
      <c r="F430" s="214" t="s">
        <v>753</v>
      </c>
      <c r="G430" s="201"/>
      <c r="H430" s="201"/>
      <c r="I430" s="204"/>
      <c r="J430" s="215">
        <f>BK430</f>
        <v>0</v>
      </c>
      <c r="K430" s="201"/>
      <c r="L430" s="206"/>
      <c r="M430" s="207"/>
      <c r="N430" s="208"/>
      <c r="O430" s="208"/>
      <c r="P430" s="209">
        <f>SUM(P431:P663)</f>
        <v>0</v>
      </c>
      <c r="Q430" s="208"/>
      <c r="R430" s="209">
        <f>SUM(R431:R663)</f>
        <v>873.4104527799999</v>
      </c>
      <c r="S430" s="208"/>
      <c r="T430" s="210">
        <f>SUM(T431:T663)</f>
        <v>0</v>
      </c>
      <c r="U430" s="12"/>
      <c r="V430" s="12"/>
      <c r="W430" s="12"/>
      <c r="X430" s="12"/>
      <c r="Y430" s="12"/>
      <c r="Z430" s="12"/>
      <c r="AA430" s="12"/>
      <c r="AB430" s="12"/>
      <c r="AC430" s="12"/>
      <c r="AD430" s="12"/>
      <c r="AE430" s="12"/>
      <c r="AR430" s="211" t="s">
        <v>82</v>
      </c>
      <c r="AT430" s="212" t="s">
        <v>74</v>
      </c>
      <c r="AU430" s="212" t="s">
        <v>82</v>
      </c>
      <c r="AY430" s="211" t="s">
        <v>170</v>
      </c>
      <c r="BK430" s="213">
        <f>SUM(BK431:BK663)</f>
        <v>0</v>
      </c>
    </row>
    <row r="431" s="2" customFormat="1" ht="16.5" customHeight="1">
      <c r="A431" s="41"/>
      <c r="B431" s="42"/>
      <c r="C431" s="216" t="s">
        <v>754</v>
      </c>
      <c r="D431" s="216" t="s">
        <v>172</v>
      </c>
      <c r="E431" s="217" t="s">
        <v>755</v>
      </c>
      <c r="F431" s="218" t="s">
        <v>756</v>
      </c>
      <c r="G431" s="219" t="s">
        <v>175</v>
      </c>
      <c r="H431" s="220">
        <v>77.039000000000001</v>
      </c>
      <c r="I431" s="221"/>
      <c r="J431" s="222">
        <f>ROUND(I431*H431,2)</f>
        <v>0</v>
      </c>
      <c r="K431" s="218" t="s">
        <v>176</v>
      </c>
      <c r="L431" s="47"/>
      <c r="M431" s="223" t="s">
        <v>19</v>
      </c>
      <c r="N431" s="224" t="s">
        <v>46</v>
      </c>
      <c r="O431" s="87"/>
      <c r="P431" s="225">
        <f>O431*H431</f>
        <v>0</v>
      </c>
      <c r="Q431" s="225">
        <v>0.1651</v>
      </c>
      <c r="R431" s="225">
        <f>Q431*H431</f>
        <v>12.719138900000001</v>
      </c>
      <c r="S431" s="225">
        <v>0</v>
      </c>
      <c r="T431" s="226">
        <f>S431*H431</f>
        <v>0</v>
      </c>
      <c r="U431" s="41"/>
      <c r="V431" s="41"/>
      <c r="W431" s="41"/>
      <c r="X431" s="41"/>
      <c r="Y431" s="41"/>
      <c r="Z431" s="41"/>
      <c r="AA431" s="41"/>
      <c r="AB431" s="41"/>
      <c r="AC431" s="41"/>
      <c r="AD431" s="41"/>
      <c r="AE431" s="41"/>
      <c r="AR431" s="227" t="s">
        <v>177</v>
      </c>
      <c r="AT431" s="227" t="s">
        <v>172</v>
      </c>
      <c r="AU431" s="227" t="s">
        <v>84</v>
      </c>
      <c r="AY431" s="20" t="s">
        <v>170</v>
      </c>
      <c r="BE431" s="228">
        <f>IF(N431="základní",J431,0)</f>
        <v>0</v>
      </c>
      <c r="BF431" s="228">
        <f>IF(N431="snížená",J431,0)</f>
        <v>0</v>
      </c>
      <c r="BG431" s="228">
        <f>IF(N431="zákl. přenesená",J431,0)</f>
        <v>0</v>
      </c>
      <c r="BH431" s="228">
        <f>IF(N431="sníž. přenesená",J431,0)</f>
        <v>0</v>
      </c>
      <c r="BI431" s="228">
        <f>IF(N431="nulová",J431,0)</f>
        <v>0</v>
      </c>
      <c r="BJ431" s="20" t="s">
        <v>82</v>
      </c>
      <c r="BK431" s="228">
        <f>ROUND(I431*H431,2)</f>
        <v>0</v>
      </c>
      <c r="BL431" s="20" t="s">
        <v>177</v>
      </c>
      <c r="BM431" s="227" t="s">
        <v>757</v>
      </c>
    </row>
    <row r="432" s="2" customFormat="1">
      <c r="A432" s="41"/>
      <c r="B432" s="42"/>
      <c r="C432" s="43"/>
      <c r="D432" s="229" t="s">
        <v>179</v>
      </c>
      <c r="E432" s="43"/>
      <c r="F432" s="230" t="s">
        <v>758</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179</v>
      </c>
      <c r="AU432" s="20" t="s">
        <v>84</v>
      </c>
    </row>
    <row r="433" s="2" customFormat="1">
      <c r="A433" s="41"/>
      <c r="B433" s="42"/>
      <c r="C433" s="43"/>
      <c r="D433" s="234" t="s">
        <v>181</v>
      </c>
      <c r="E433" s="43"/>
      <c r="F433" s="235" t="s">
        <v>759</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181</v>
      </c>
      <c r="AU433" s="20" t="s">
        <v>84</v>
      </c>
    </row>
    <row r="434" s="13" customFormat="1">
      <c r="A434" s="13"/>
      <c r="B434" s="236"/>
      <c r="C434" s="237"/>
      <c r="D434" s="229" t="s">
        <v>183</v>
      </c>
      <c r="E434" s="238" t="s">
        <v>19</v>
      </c>
      <c r="F434" s="239" t="s">
        <v>760</v>
      </c>
      <c r="G434" s="237"/>
      <c r="H434" s="238" t="s">
        <v>19</v>
      </c>
      <c r="I434" s="240"/>
      <c r="J434" s="237"/>
      <c r="K434" s="237"/>
      <c r="L434" s="241"/>
      <c r="M434" s="242"/>
      <c r="N434" s="243"/>
      <c r="O434" s="243"/>
      <c r="P434" s="243"/>
      <c r="Q434" s="243"/>
      <c r="R434" s="243"/>
      <c r="S434" s="243"/>
      <c r="T434" s="244"/>
      <c r="U434" s="13"/>
      <c r="V434" s="13"/>
      <c r="W434" s="13"/>
      <c r="X434" s="13"/>
      <c r="Y434" s="13"/>
      <c r="Z434" s="13"/>
      <c r="AA434" s="13"/>
      <c r="AB434" s="13"/>
      <c r="AC434" s="13"/>
      <c r="AD434" s="13"/>
      <c r="AE434" s="13"/>
      <c r="AT434" s="245" t="s">
        <v>183</v>
      </c>
      <c r="AU434" s="245" t="s">
        <v>84</v>
      </c>
      <c r="AV434" s="13" t="s">
        <v>82</v>
      </c>
      <c r="AW434" s="13" t="s">
        <v>37</v>
      </c>
      <c r="AX434" s="13" t="s">
        <v>75</v>
      </c>
      <c r="AY434" s="245" t="s">
        <v>170</v>
      </c>
    </row>
    <row r="435" s="14" customFormat="1">
      <c r="A435" s="14"/>
      <c r="B435" s="246"/>
      <c r="C435" s="247"/>
      <c r="D435" s="229" t="s">
        <v>183</v>
      </c>
      <c r="E435" s="248" t="s">
        <v>19</v>
      </c>
      <c r="F435" s="249" t="s">
        <v>761</v>
      </c>
      <c r="G435" s="247"/>
      <c r="H435" s="250">
        <v>27.620000000000001</v>
      </c>
      <c r="I435" s="251"/>
      <c r="J435" s="247"/>
      <c r="K435" s="247"/>
      <c r="L435" s="252"/>
      <c r="M435" s="253"/>
      <c r="N435" s="254"/>
      <c r="O435" s="254"/>
      <c r="P435" s="254"/>
      <c r="Q435" s="254"/>
      <c r="R435" s="254"/>
      <c r="S435" s="254"/>
      <c r="T435" s="255"/>
      <c r="U435" s="14"/>
      <c r="V435" s="14"/>
      <c r="W435" s="14"/>
      <c r="X435" s="14"/>
      <c r="Y435" s="14"/>
      <c r="Z435" s="14"/>
      <c r="AA435" s="14"/>
      <c r="AB435" s="14"/>
      <c r="AC435" s="14"/>
      <c r="AD435" s="14"/>
      <c r="AE435" s="14"/>
      <c r="AT435" s="256" t="s">
        <v>183</v>
      </c>
      <c r="AU435" s="256" t="s">
        <v>84</v>
      </c>
      <c r="AV435" s="14" t="s">
        <v>84</v>
      </c>
      <c r="AW435" s="14" t="s">
        <v>37</v>
      </c>
      <c r="AX435" s="14" t="s">
        <v>75</v>
      </c>
      <c r="AY435" s="256" t="s">
        <v>170</v>
      </c>
    </row>
    <row r="436" s="14" customFormat="1">
      <c r="A436" s="14"/>
      <c r="B436" s="246"/>
      <c r="C436" s="247"/>
      <c r="D436" s="229" t="s">
        <v>183</v>
      </c>
      <c r="E436" s="248" t="s">
        <v>19</v>
      </c>
      <c r="F436" s="249" t="s">
        <v>762</v>
      </c>
      <c r="G436" s="247"/>
      <c r="H436" s="250">
        <v>5.0250000000000004</v>
      </c>
      <c r="I436" s="251"/>
      <c r="J436" s="247"/>
      <c r="K436" s="247"/>
      <c r="L436" s="252"/>
      <c r="M436" s="253"/>
      <c r="N436" s="254"/>
      <c r="O436" s="254"/>
      <c r="P436" s="254"/>
      <c r="Q436" s="254"/>
      <c r="R436" s="254"/>
      <c r="S436" s="254"/>
      <c r="T436" s="255"/>
      <c r="U436" s="14"/>
      <c r="V436" s="14"/>
      <c r="W436" s="14"/>
      <c r="X436" s="14"/>
      <c r="Y436" s="14"/>
      <c r="Z436" s="14"/>
      <c r="AA436" s="14"/>
      <c r="AB436" s="14"/>
      <c r="AC436" s="14"/>
      <c r="AD436" s="14"/>
      <c r="AE436" s="14"/>
      <c r="AT436" s="256" t="s">
        <v>183</v>
      </c>
      <c r="AU436" s="256" t="s">
        <v>84</v>
      </c>
      <c r="AV436" s="14" t="s">
        <v>84</v>
      </c>
      <c r="AW436" s="14" t="s">
        <v>37</v>
      </c>
      <c r="AX436" s="14" t="s">
        <v>75</v>
      </c>
      <c r="AY436" s="256" t="s">
        <v>170</v>
      </c>
    </row>
    <row r="437" s="14" customFormat="1">
      <c r="A437" s="14"/>
      <c r="B437" s="246"/>
      <c r="C437" s="247"/>
      <c r="D437" s="229" t="s">
        <v>183</v>
      </c>
      <c r="E437" s="248" t="s">
        <v>19</v>
      </c>
      <c r="F437" s="249" t="s">
        <v>763</v>
      </c>
      <c r="G437" s="247"/>
      <c r="H437" s="250">
        <v>3.5179999999999998</v>
      </c>
      <c r="I437" s="251"/>
      <c r="J437" s="247"/>
      <c r="K437" s="247"/>
      <c r="L437" s="252"/>
      <c r="M437" s="253"/>
      <c r="N437" s="254"/>
      <c r="O437" s="254"/>
      <c r="P437" s="254"/>
      <c r="Q437" s="254"/>
      <c r="R437" s="254"/>
      <c r="S437" s="254"/>
      <c r="T437" s="255"/>
      <c r="U437" s="14"/>
      <c r="V437" s="14"/>
      <c r="W437" s="14"/>
      <c r="X437" s="14"/>
      <c r="Y437" s="14"/>
      <c r="Z437" s="14"/>
      <c r="AA437" s="14"/>
      <c r="AB437" s="14"/>
      <c r="AC437" s="14"/>
      <c r="AD437" s="14"/>
      <c r="AE437" s="14"/>
      <c r="AT437" s="256" t="s">
        <v>183</v>
      </c>
      <c r="AU437" s="256" t="s">
        <v>84</v>
      </c>
      <c r="AV437" s="14" t="s">
        <v>84</v>
      </c>
      <c r="AW437" s="14" t="s">
        <v>37</v>
      </c>
      <c r="AX437" s="14" t="s">
        <v>75</v>
      </c>
      <c r="AY437" s="256" t="s">
        <v>170</v>
      </c>
    </row>
    <row r="438" s="13" customFormat="1">
      <c r="A438" s="13"/>
      <c r="B438" s="236"/>
      <c r="C438" s="237"/>
      <c r="D438" s="229" t="s">
        <v>183</v>
      </c>
      <c r="E438" s="238" t="s">
        <v>19</v>
      </c>
      <c r="F438" s="239" t="s">
        <v>764</v>
      </c>
      <c r="G438" s="237"/>
      <c r="H438" s="238" t="s">
        <v>19</v>
      </c>
      <c r="I438" s="240"/>
      <c r="J438" s="237"/>
      <c r="K438" s="237"/>
      <c r="L438" s="241"/>
      <c r="M438" s="242"/>
      <c r="N438" s="243"/>
      <c r="O438" s="243"/>
      <c r="P438" s="243"/>
      <c r="Q438" s="243"/>
      <c r="R438" s="243"/>
      <c r="S438" s="243"/>
      <c r="T438" s="244"/>
      <c r="U438" s="13"/>
      <c r="V438" s="13"/>
      <c r="W438" s="13"/>
      <c r="X438" s="13"/>
      <c r="Y438" s="13"/>
      <c r="Z438" s="13"/>
      <c r="AA438" s="13"/>
      <c r="AB438" s="13"/>
      <c r="AC438" s="13"/>
      <c r="AD438" s="13"/>
      <c r="AE438" s="13"/>
      <c r="AT438" s="245" t="s">
        <v>183</v>
      </c>
      <c r="AU438" s="245" t="s">
        <v>84</v>
      </c>
      <c r="AV438" s="13" t="s">
        <v>82</v>
      </c>
      <c r="AW438" s="13" t="s">
        <v>37</v>
      </c>
      <c r="AX438" s="13" t="s">
        <v>75</v>
      </c>
      <c r="AY438" s="245" t="s">
        <v>170</v>
      </c>
    </row>
    <row r="439" s="14" customFormat="1">
      <c r="A439" s="14"/>
      <c r="B439" s="246"/>
      <c r="C439" s="247"/>
      <c r="D439" s="229" t="s">
        <v>183</v>
      </c>
      <c r="E439" s="248" t="s">
        <v>19</v>
      </c>
      <c r="F439" s="249" t="s">
        <v>765</v>
      </c>
      <c r="G439" s="247"/>
      <c r="H439" s="250">
        <v>12.563000000000001</v>
      </c>
      <c r="I439" s="251"/>
      <c r="J439" s="247"/>
      <c r="K439" s="247"/>
      <c r="L439" s="252"/>
      <c r="M439" s="253"/>
      <c r="N439" s="254"/>
      <c r="O439" s="254"/>
      <c r="P439" s="254"/>
      <c r="Q439" s="254"/>
      <c r="R439" s="254"/>
      <c r="S439" s="254"/>
      <c r="T439" s="255"/>
      <c r="U439" s="14"/>
      <c r="V439" s="14"/>
      <c r="W439" s="14"/>
      <c r="X439" s="14"/>
      <c r="Y439" s="14"/>
      <c r="Z439" s="14"/>
      <c r="AA439" s="14"/>
      <c r="AB439" s="14"/>
      <c r="AC439" s="14"/>
      <c r="AD439" s="14"/>
      <c r="AE439" s="14"/>
      <c r="AT439" s="256" t="s">
        <v>183</v>
      </c>
      <c r="AU439" s="256" t="s">
        <v>84</v>
      </c>
      <c r="AV439" s="14" t="s">
        <v>84</v>
      </c>
      <c r="AW439" s="14" t="s">
        <v>37</v>
      </c>
      <c r="AX439" s="14" t="s">
        <v>75</v>
      </c>
      <c r="AY439" s="256" t="s">
        <v>170</v>
      </c>
    </row>
    <row r="440" s="14" customFormat="1">
      <c r="A440" s="14"/>
      <c r="B440" s="246"/>
      <c r="C440" s="247"/>
      <c r="D440" s="229" t="s">
        <v>183</v>
      </c>
      <c r="E440" s="248" t="s">
        <v>19</v>
      </c>
      <c r="F440" s="249" t="s">
        <v>766</v>
      </c>
      <c r="G440" s="247"/>
      <c r="H440" s="250">
        <v>7.5</v>
      </c>
      <c r="I440" s="251"/>
      <c r="J440" s="247"/>
      <c r="K440" s="247"/>
      <c r="L440" s="252"/>
      <c r="M440" s="253"/>
      <c r="N440" s="254"/>
      <c r="O440" s="254"/>
      <c r="P440" s="254"/>
      <c r="Q440" s="254"/>
      <c r="R440" s="254"/>
      <c r="S440" s="254"/>
      <c r="T440" s="255"/>
      <c r="U440" s="14"/>
      <c r="V440" s="14"/>
      <c r="W440" s="14"/>
      <c r="X440" s="14"/>
      <c r="Y440" s="14"/>
      <c r="Z440" s="14"/>
      <c r="AA440" s="14"/>
      <c r="AB440" s="14"/>
      <c r="AC440" s="14"/>
      <c r="AD440" s="14"/>
      <c r="AE440" s="14"/>
      <c r="AT440" s="256" t="s">
        <v>183</v>
      </c>
      <c r="AU440" s="256" t="s">
        <v>84</v>
      </c>
      <c r="AV440" s="14" t="s">
        <v>84</v>
      </c>
      <c r="AW440" s="14" t="s">
        <v>37</v>
      </c>
      <c r="AX440" s="14" t="s">
        <v>75</v>
      </c>
      <c r="AY440" s="256" t="s">
        <v>170</v>
      </c>
    </row>
    <row r="441" s="13" customFormat="1">
      <c r="A441" s="13"/>
      <c r="B441" s="236"/>
      <c r="C441" s="237"/>
      <c r="D441" s="229" t="s">
        <v>183</v>
      </c>
      <c r="E441" s="238" t="s">
        <v>19</v>
      </c>
      <c r="F441" s="239" t="s">
        <v>767</v>
      </c>
      <c r="G441" s="237"/>
      <c r="H441" s="238" t="s">
        <v>19</v>
      </c>
      <c r="I441" s="240"/>
      <c r="J441" s="237"/>
      <c r="K441" s="237"/>
      <c r="L441" s="241"/>
      <c r="M441" s="242"/>
      <c r="N441" s="243"/>
      <c r="O441" s="243"/>
      <c r="P441" s="243"/>
      <c r="Q441" s="243"/>
      <c r="R441" s="243"/>
      <c r="S441" s="243"/>
      <c r="T441" s="244"/>
      <c r="U441" s="13"/>
      <c r="V441" s="13"/>
      <c r="W441" s="13"/>
      <c r="X441" s="13"/>
      <c r="Y441" s="13"/>
      <c r="Z441" s="13"/>
      <c r="AA441" s="13"/>
      <c r="AB441" s="13"/>
      <c r="AC441" s="13"/>
      <c r="AD441" s="13"/>
      <c r="AE441" s="13"/>
      <c r="AT441" s="245" t="s">
        <v>183</v>
      </c>
      <c r="AU441" s="245" t="s">
        <v>84</v>
      </c>
      <c r="AV441" s="13" t="s">
        <v>82</v>
      </c>
      <c r="AW441" s="13" t="s">
        <v>37</v>
      </c>
      <c r="AX441" s="13" t="s">
        <v>75</v>
      </c>
      <c r="AY441" s="245" t="s">
        <v>170</v>
      </c>
    </row>
    <row r="442" s="14" customFormat="1">
      <c r="A442" s="14"/>
      <c r="B442" s="246"/>
      <c r="C442" s="247"/>
      <c r="D442" s="229" t="s">
        <v>183</v>
      </c>
      <c r="E442" s="248" t="s">
        <v>19</v>
      </c>
      <c r="F442" s="249" t="s">
        <v>768</v>
      </c>
      <c r="G442" s="247"/>
      <c r="H442" s="250">
        <v>9.5630000000000006</v>
      </c>
      <c r="I442" s="251"/>
      <c r="J442" s="247"/>
      <c r="K442" s="247"/>
      <c r="L442" s="252"/>
      <c r="M442" s="253"/>
      <c r="N442" s="254"/>
      <c r="O442" s="254"/>
      <c r="P442" s="254"/>
      <c r="Q442" s="254"/>
      <c r="R442" s="254"/>
      <c r="S442" s="254"/>
      <c r="T442" s="255"/>
      <c r="U442" s="14"/>
      <c r="V442" s="14"/>
      <c r="W442" s="14"/>
      <c r="X442" s="14"/>
      <c r="Y442" s="14"/>
      <c r="Z442" s="14"/>
      <c r="AA442" s="14"/>
      <c r="AB442" s="14"/>
      <c r="AC442" s="14"/>
      <c r="AD442" s="14"/>
      <c r="AE442" s="14"/>
      <c r="AT442" s="256" t="s">
        <v>183</v>
      </c>
      <c r="AU442" s="256" t="s">
        <v>84</v>
      </c>
      <c r="AV442" s="14" t="s">
        <v>84</v>
      </c>
      <c r="AW442" s="14" t="s">
        <v>37</v>
      </c>
      <c r="AX442" s="14" t="s">
        <v>75</v>
      </c>
      <c r="AY442" s="256" t="s">
        <v>170</v>
      </c>
    </row>
    <row r="443" s="14" customFormat="1">
      <c r="A443" s="14"/>
      <c r="B443" s="246"/>
      <c r="C443" s="247"/>
      <c r="D443" s="229" t="s">
        <v>183</v>
      </c>
      <c r="E443" s="248" t="s">
        <v>19</v>
      </c>
      <c r="F443" s="249" t="s">
        <v>769</v>
      </c>
      <c r="G443" s="247"/>
      <c r="H443" s="250">
        <v>11.25</v>
      </c>
      <c r="I443" s="251"/>
      <c r="J443" s="247"/>
      <c r="K443" s="247"/>
      <c r="L443" s="252"/>
      <c r="M443" s="253"/>
      <c r="N443" s="254"/>
      <c r="O443" s="254"/>
      <c r="P443" s="254"/>
      <c r="Q443" s="254"/>
      <c r="R443" s="254"/>
      <c r="S443" s="254"/>
      <c r="T443" s="255"/>
      <c r="U443" s="14"/>
      <c r="V443" s="14"/>
      <c r="W443" s="14"/>
      <c r="X443" s="14"/>
      <c r="Y443" s="14"/>
      <c r="Z443" s="14"/>
      <c r="AA443" s="14"/>
      <c r="AB443" s="14"/>
      <c r="AC443" s="14"/>
      <c r="AD443" s="14"/>
      <c r="AE443" s="14"/>
      <c r="AT443" s="256" t="s">
        <v>183</v>
      </c>
      <c r="AU443" s="256" t="s">
        <v>84</v>
      </c>
      <c r="AV443" s="14" t="s">
        <v>84</v>
      </c>
      <c r="AW443" s="14" t="s">
        <v>37</v>
      </c>
      <c r="AX443" s="14" t="s">
        <v>75</v>
      </c>
      <c r="AY443" s="256" t="s">
        <v>170</v>
      </c>
    </row>
    <row r="444" s="15" customFormat="1">
      <c r="A444" s="15"/>
      <c r="B444" s="257"/>
      <c r="C444" s="258"/>
      <c r="D444" s="229" t="s">
        <v>183</v>
      </c>
      <c r="E444" s="259" t="s">
        <v>19</v>
      </c>
      <c r="F444" s="260" t="s">
        <v>186</v>
      </c>
      <c r="G444" s="258"/>
      <c r="H444" s="261">
        <v>77.039000000000001</v>
      </c>
      <c r="I444" s="262"/>
      <c r="J444" s="258"/>
      <c r="K444" s="258"/>
      <c r="L444" s="263"/>
      <c r="M444" s="264"/>
      <c r="N444" s="265"/>
      <c r="O444" s="265"/>
      <c r="P444" s="265"/>
      <c r="Q444" s="265"/>
      <c r="R444" s="265"/>
      <c r="S444" s="265"/>
      <c r="T444" s="266"/>
      <c r="U444" s="15"/>
      <c r="V444" s="15"/>
      <c r="W444" s="15"/>
      <c r="X444" s="15"/>
      <c r="Y444" s="15"/>
      <c r="Z444" s="15"/>
      <c r="AA444" s="15"/>
      <c r="AB444" s="15"/>
      <c r="AC444" s="15"/>
      <c r="AD444" s="15"/>
      <c r="AE444" s="15"/>
      <c r="AT444" s="267" t="s">
        <v>183</v>
      </c>
      <c r="AU444" s="267" t="s">
        <v>84</v>
      </c>
      <c r="AV444" s="15" t="s">
        <v>177</v>
      </c>
      <c r="AW444" s="15" t="s">
        <v>37</v>
      </c>
      <c r="AX444" s="15" t="s">
        <v>82</v>
      </c>
      <c r="AY444" s="267" t="s">
        <v>170</v>
      </c>
    </row>
    <row r="445" s="2" customFormat="1" ht="16.5" customHeight="1">
      <c r="A445" s="41"/>
      <c r="B445" s="42"/>
      <c r="C445" s="216" t="s">
        <v>770</v>
      </c>
      <c r="D445" s="216" t="s">
        <v>172</v>
      </c>
      <c r="E445" s="217" t="s">
        <v>771</v>
      </c>
      <c r="F445" s="218" t="s">
        <v>772</v>
      </c>
      <c r="G445" s="219" t="s">
        <v>175</v>
      </c>
      <c r="H445" s="220">
        <v>841.07000000000005</v>
      </c>
      <c r="I445" s="221"/>
      <c r="J445" s="222">
        <f>ROUND(I445*H445,2)</f>
        <v>0</v>
      </c>
      <c r="K445" s="218" t="s">
        <v>176</v>
      </c>
      <c r="L445" s="47"/>
      <c r="M445" s="223" t="s">
        <v>19</v>
      </c>
      <c r="N445" s="224" t="s">
        <v>46</v>
      </c>
      <c r="O445" s="87"/>
      <c r="P445" s="225">
        <f>O445*H445</f>
        <v>0</v>
      </c>
      <c r="Q445" s="225">
        <v>0.28867999999999999</v>
      </c>
      <c r="R445" s="225">
        <f>Q445*H445</f>
        <v>242.80008760000001</v>
      </c>
      <c r="S445" s="225">
        <v>0</v>
      </c>
      <c r="T445" s="226">
        <f>S445*H445</f>
        <v>0</v>
      </c>
      <c r="U445" s="41"/>
      <c r="V445" s="41"/>
      <c r="W445" s="41"/>
      <c r="X445" s="41"/>
      <c r="Y445" s="41"/>
      <c r="Z445" s="41"/>
      <c r="AA445" s="41"/>
      <c r="AB445" s="41"/>
      <c r="AC445" s="41"/>
      <c r="AD445" s="41"/>
      <c r="AE445" s="41"/>
      <c r="AR445" s="227" t="s">
        <v>177</v>
      </c>
      <c r="AT445" s="227" t="s">
        <v>172</v>
      </c>
      <c r="AU445" s="227" t="s">
        <v>84</v>
      </c>
      <c r="AY445" s="20" t="s">
        <v>170</v>
      </c>
      <c r="BE445" s="228">
        <f>IF(N445="základní",J445,0)</f>
        <v>0</v>
      </c>
      <c r="BF445" s="228">
        <f>IF(N445="snížená",J445,0)</f>
        <v>0</v>
      </c>
      <c r="BG445" s="228">
        <f>IF(N445="zákl. přenesená",J445,0)</f>
        <v>0</v>
      </c>
      <c r="BH445" s="228">
        <f>IF(N445="sníž. přenesená",J445,0)</f>
        <v>0</v>
      </c>
      <c r="BI445" s="228">
        <f>IF(N445="nulová",J445,0)</f>
        <v>0</v>
      </c>
      <c r="BJ445" s="20" t="s">
        <v>82</v>
      </c>
      <c r="BK445" s="228">
        <f>ROUND(I445*H445,2)</f>
        <v>0</v>
      </c>
      <c r="BL445" s="20" t="s">
        <v>177</v>
      </c>
      <c r="BM445" s="227" t="s">
        <v>773</v>
      </c>
    </row>
    <row r="446" s="2" customFormat="1">
      <c r="A446" s="41"/>
      <c r="B446" s="42"/>
      <c r="C446" s="43"/>
      <c r="D446" s="229" t="s">
        <v>179</v>
      </c>
      <c r="E446" s="43"/>
      <c r="F446" s="230" t="s">
        <v>774</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179</v>
      </c>
      <c r="AU446" s="20" t="s">
        <v>84</v>
      </c>
    </row>
    <row r="447" s="2" customFormat="1">
      <c r="A447" s="41"/>
      <c r="B447" s="42"/>
      <c r="C447" s="43"/>
      <c r="D447" s="234" t="s">
        <v>181</v>
      </c>
      <c r="E447" s="43"/>
      <c r="F447" s="235" t="s">
        <v>775</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181</v>
      </c>
      <c r="AU447" s="20" t="s">
        <v>84</v>
      </c>
    </row>
    <row r="448" s="13" customFormat="1">
      <c r="A448" s="13"/>
      <c r="B448" s="236"/>
      <c r="C448" s="237"/>
      <c r="D448" s="229" t="s">
        <v>183</v>
      </c>
      <c r="E448" s="238" t="s">
        <v>19</v>
      </c>
      <c r="F448" s="239" t="s">
        <v>760</v>
      </c>
      <c r="G448" s="237"/>
      <c r="H448" s="238" t="s">
        <v>19</v>
      </c>
      <c r="I448" s="240"/>
      <c r="J448" s="237"/>
      <c r="K448" s="237"/>
      <c r="L448" s="241"/>
      <c r="M448" s="242"/>
      <c r="N448" s="243"/>
      <c r="O448" s="243"/>
      <c r="P448" s="243"/>
      <c r="Q448" s="243"/>
      <c r="R448" s="243"/>
      <c r="S448" s="243"/>
      <c r="T448" s="244"/>
      <c r="U448" s="13"/>
      <c r="V448" s="13"/>
      <c r="W448" s="13"/>
      <c r="X448" s="13"/>
      <c r="Y448" s="13"/>
      <c r="Z448" s="13"/>
      <c r="AA448" s="13"/>
      <c r="AB448" s="13"/>
      <c r="AC448" s="13"/>
      <c r="AD448" s="13"/>
      <c r="AE448" s="13"/>
      <c r="AT448" s="245" t="s">
        <v>183</v>
      </c>
      <c r="AU448" s="245" t="s">
        <v>84</v>
      </c>
      <c r="AV448" s="13" t="s">
        <v>82</v>
      </c>
      <c r="AW448" s="13" t="s">
        <v>37</v>
      </c>
      <c r="AX448" s="13" t="s">
        <v>75</v>
      </c>
      <c r="AY448" s="245" t="s">
        <v>170</v>
      </c>
    </row>
    <row r="449" s="14" customFormat="1">
      <c r="A449" s="14"/>
      <c r="B449" s="246"/>
      <c r="C449" s="247"/>
      <c r="D449" s="229" t="s">
        <v>183</v>
      </c>
      <c r="E449" s="248" t="s">
        <v>19</v>
      </c>
      <c r="F449" s="249" t="s">
        <v>776</v>
      </c>
      <c r="G449" s="247"/>
      <c r="H449" s="250">
        <v>263.29300000000001</v>
      </c>
      <c r="I449" s="251"/>
      <c r="J449" s="247"/>
      <c r="K449" s="247"/>
      <c r="L449" s="252"/>
      <c r="M449" s="253"/>
      <c r="N449" s="254"/>
      <c r="O449" s="254"/>
      <c r="P449" s="254"/>
      <c r="Q449" s="254"/>
      <c r="R449" s="254"/>
      <c r="S449" s="254"/>
      <c r="T449" s="255"/>
      <c r="U449" s="14"/>
      <c r="V449" s="14"/>
      <c r="W449" s="14"/>
      <c r="X449" s="14"/>
      <c r="Y449" s="14"/>
      <c r="Z449" s="14"/>
      <c r="AA449" s="14"/>
      <c r="AB449" s="14"/>
      <c r="AC449" s="14"/>
      <c r="AD449" s="14"/>
      <c r="AE449" s="14"/>
      <c r="AT449" s="256" t="s">
        <v>183</v>
      </c>
      <c r="AU449" s="256" t="s">
        <v>84</v>
      </c>
      <c r="AV449" s="14" t="s">
        <v>84</v>
      </c>
      <c r="AW449" s="14" t="s">
        <v>37</v>
      </c>
      <c r="AX449" s="14" t="s">
        <v>75</v>
      </c>
      <c r="AY449" s="256" t="s">
        <v>170</v>
      </c>
    </row>
    <row r="450" s="14" customFormat="1">
      <c r="A450" s="14"/>
      <c r="B450" s="246"/>
      <c r="C450" s="247"/>
      <c r="D450" s="229" t="s">
        <v>183</v>
      </c>
      <c r="E450" s="248" t="s">
        <v>19</v>
      </c>
      <c r="F450" s="249" t="s">
        <v>777</v>
      </c>
      <c r="G450" s="247"/>
      <c r="H450" s="250">
        <v>4.125</v>
      </c>
      <c r="I450" s="251"/>
      <c r="J450" s="247"/>
      <c r="K450" s="247"/>
      <c r="L450" s="252"/>
      <c r="M450" s="253"/>
      <c r="N450" s="254"/>
      <c r="O450" s="254"/>
      <c r="P450" s="254"/>
      <c r="Q450" s="254"/>
      <c r="R450" s="254"/>
      <c r="S450" s="254"/>
      <c r="T450" s="255"/>
      <c r="U450" s="14"/>
      <c r="V450" s="14"/>
      <c r="W450" s="14"/>
      <c r="X450" s="14"/>
      <c r="Y450" s="14"/>
      <c r="Z450" s="14"/>
      <c r="AA450" s="14"/>
      <c r="AB450" s="14"/>
      <c r="AC450" s="14"/>
      <c r="AD450" s="14"/>
      <c r="AE450" s="14"/>
      <c r="AT450" s="256" t="s">
        <v>183</v>
      </c>
      <c r="AU450" s="256" t="s">
        <v>84</v>
      </c>
      <c r="AV450" s="14" t="s">
        <v>84</v>
      </c>
      <c r="AW450" s="14" t="s">
        <v>37</v>
      </c>
      <c r="AX450" s="14" t="s">
        <v>75</v>
      </c>
      <c r="AY450" s="256" t="s">
        <v>170</v>
      </c>
    </row>
    <row r="451" s="13" customFormat="1">
      <c r="A451" s="13"/>
      <c r="B451" s="236"/>
      <c r="C451" s="237"/>
      <c r="D451" s="229" t="s">
        <v>183</v>
      </c>
      <c r="E451" s="238" t="s">
        <v>19</v>
      </c>
      <c r="F451" s="239" t="s">
        <v>598</v>
      </c>
      <c r="G451" s="237"/>
      <c r="H451" s="238" t="s">
        <v>19</v>
      </c>
      <c r="I451" s="240"/>
      <c r="J451" s="237"/>
      <c r="K451" s="237"/>
      <c r="L451" s="241"/>
      <c r="M451" s="242"/>
      <c r="N451" s="243"/>
      <c r="O451" s="243"/>
      <c r="P451" s="243"/>
      <c r="Q451" s="243"/>
      <c r="R451" s="243"/>
      <c r="S451" s="243"/>
      <c r="T451" s="244"/>
      <c r="U451" s="13"/>
      <c r="V451" s="13"/>
      <c r="W451" s="13"/>
      <c r="X451" s="13"/>
      <c r="Y451" s="13"/>
      <c r="Z451" s="13"/>
      <c r="AA451" s="13"/>
      <c r="AB451" s="13"/>
      <c r="AC451" s="13"/>
      <c r="AD451" s="13"/>
      <c r="AE451" s="13"/>
      <c r="AT451" s="245" t="s">
        <v>183</v>
      </c>
      <c r="AU451" s="245" t="s">
        <v>84</v>
      </c>
      <c r="AV451" s="13" t="s">
        <v>82</v>
      </c>
      <c r="AW451" s="13" t="s">
        <v>37</v>
      </c>
      <c r="AX451" s="13" t="s">
        <v>75</v>
      </c>
      <c r="AY451" s="245" t="s">
        <v>170</v>
      </c>
    </row>
    <row r="452" s="14" customFormat="1">
      <c r="A452" s="14"/>
      <c r="B452" s="246"/>
      <c r="C452" s="247"/>
      <c r="D452" s="229" t="s">
        <v>183</v>
      </c>
      <c r="E452" s="248" t="s">
        <v>19</v>
      </c>
      <c r="F452" s="249" t="s">
        <v>778</v>
      </c>
      <c r="G452" s="247"/>
      <c r="H452" s="250">
        <v>-14.91</v>
      </c>
      <c r="I452" s="251"/>
      <c r="J452" s="247"/>
      <c r="K452" s="247"/>
      <c r="L452" s="252"/>
      <c r="M452" s="253"/>
      <c r="N452" s="254"/>
      <c r="O452" s="254"/>
      <c r="P452" s="254"/>
      <c r="Q452" s="254"/>
      <c r="R452" s="254"/>
      <c r="S452" s="254"/>
      <c r="T452" s="255"/>
      <c r="U452" s="14"/>
      <c r="V452" s="14"/>
      <c r="W452" s="14"/>
      <c r="X452" s="14"/>
      <c r="Y452" s="14"/>
      <c r="Z452" s="14"/>
      <c r="AA452" s="14"/>
      <c r="AB452" s="14"/>
      <c r="AC452" s="14"/>
      <c r="AD452" s="14"/>
      <c r="AE452" s="14"/>
      <c r="AT452" s="256" t="s">
        <v>183</v>
      </c>
      <c r="AU452" s="256" t="s">
        <v>84</v>
      </c>
      <c r="AV452" s="14" t="s">
        <v>84</v>
      </c>
      <c r="AW452" s="14" t="s">
        <v>37</v>
      </c>
      <c r="AX452" s="14" t="s">
        <v>75</v>
      </c>
      <c r="AY452" s="256" t="s">
        <v>170</v>
      </c>
    </row>
    <row r="453" s="13" customFormat="1">
      <c r="A453" s="13"/>
      <c r="B453" s="236"/>
      <c r="C453" s="237"/>
      <c r="D453" s="229" t="s">
        <v>183</v>
      </c>
      <c r="E453" s="238" t="s">
        <v>19</v>
      </c>
      <c r="F453" s="239" t="s">
        <v>764</v>
      </c>
      <c r="G453" s="237"/>
      <c r="H453" s="238" t="s">
        <v>19</v>
      </c>
      <c r="I453" s="240"/>
      <c r="J453" s="237"/>
      <c r="K453" s="237"/>
      <c r="L453" s="241"/>
      <c r="M453" s="242"/>
      <c r="N453" s="243"/>
      <c r="O453" s="243"/>
      <c r="P453" s="243"/>
      <c r="Q453" s="243"/>
      <c r="R453" s="243"/>
      <c r="S453" s="243"/>
      <c r="T453" s="244"/>
      <c r="U453" s="13"/>
      <c r="V453" s="13"/>
      <c r="W453" s="13"/>
      <c r="X453" s="13"/>
      <c r="Y453" s="13"/>
      <c r="Z453" s="13"/>
      <c r="AA453" s="13"/>
      <c r="AB453" s="13"/>
      <c r="AC453" s="13"/>
      <c r="AD453" s="13"/>
      <c r="AE453" s="13"/>
      <c r="AT453" s="245" t="s">
        <v>183</v>
      </c>
      <c r="AU453" s="245" t="s">
        <v>84</v>
      </c>
      <c r="AV453" s="13" t="s">
        <v>82</v>
      </c>
      <c r="AW453" s="13" t="s">
        <v>37</v>
      </c>
      <c r="AX453" s="13" t="s">
        <v>75</v>
      </c>
      <c r="AY453" s="245" t="s">
        <v>170</v>
      </c>
    </row>
    <row r="454" s="14" customFormat="1">
      <c r="A454" s="14"/>
      <c r="B454" s="246"/>
      <c r="C454" s="247"/>
      <c r="D454" s="229" t="s">
        <v>183</v>
      </c>
      <c r="E454" s="248" t="s">
        <v>19</v>
      </c>
      <c r="F454" s="249" t="s">
        <v>779</v>
      </c>
      <c r="G454" s="247"/>
      <c r="H454" s="250">
        <v>306.78800000000001</v>
      </c>
      <c r="I454" s="251"/>
      <c r="J454" s="247"/>
      <c r="K454" s="247"/>
      <c r="L454" s="252"/>
      <c r="M454" s="253"/>
      <c r="N454" s="254"/>
      <c r="O454" s="254"/>
      <c r="P454" s="254"/>
      <c r="Q454" s="254"/>
      <c r="R454" s="254"/>
      <c r="S454" s="254"/>
      <c r="T454" s="255"/>
      <c r="U454" s="14"/>
      <c r="V454" s="14"/>
      <c r="W454" s="14"/>
      <c r="X454" s="14"/>
      <c r="Y454" s="14"/>
      <c r="Z454" s="14"/>
      <c r="AA454" s="14"/>
      <c r="AB454" s="14"/>
      <c r="AC454" s="14"/>
      <c r="AD454" s="14"/>
      <c r="AE454" s="14"/>
      <c r="AT454" s="256" t="s">
        <v>183</v>
      </c>
      <c r="AU454" s="256" t="s">
        <v>84</v>
      </c>
      <c r="AV454" s="14" t="s">
        <v>84</v>
      </c>
      <c r="AW454" s="14" t="s">
        <v>37</v>
      </c>
      <c r="AX454" s="14" t="s">
        <v>75</v>
      </c>
      <c r="AY454" s="256" t="s">
        <v>170</v>
      </c>
    </row>
    <row r="455" s="13" customFormat="1">
      <c r="A455" s="13"/>
      <c r="B455" s="236"/>
      <c r="C455" s="237"/>
      <c r="D455" s="229" t="s">
        <v>183</v>
      </c>
      <c r="E455" s="238" t="s">
        <v>19</v>
      </c>
      <c r="F455" s="239" t="s">
        <v>598</v>
      </c>
      <c r="G455" s="237"/>
      <c r="H455" s="238" t="s">
        <v>19</v>
      </c>
      <c r="I455" s="240"/>
      <c r="J455" s="237"/>
      <c r="K455" s="237"/>
      <c r="L455" s="241"/>
      <c r="M455" s="242"/>
      <c r="N455" s="243"/>
      <c r="O455" s="243"/>
      <c r="P455" s="243"/>
      <c r="Q455" s="243"/>
      <c r="R455" s="243"/>
      <c r="S455" s="243"/>
      <c r="T455" s="244"/>
      <c r="U455" s="13"/>
      <c r="V455" s="13"/>
      <c r="W455" s="13"/>
      <c r="X455" s="13"/>
      <c r="Y455" s="13"/>
      <c r="Z455" s="13"/>
      <c r="AA455" s="13"/>
      <c r="AB455" s="13"/>
      <c r="AC455" s="13"/>
      <c r="AD455" s="13"/>
      <c r="AE455" s="13"/>
      <c r="AT455" s="245" t="s">
        <v>183</v>
      </c>
      <c r="AU455" s="245" t="s">
        <v>84</v>
      </c>
      <c r="AV455" s="13" t="s">
        <v>82</v>
      </c>
      <c r="AW455" s="13" t="s">
        <v>37</v>
      </c>
      <c r="AX455" s="13" t="s">
        <v>75</v>
      </c>
      <c r="AY455" s="245" t="s">
        <v>170</v>
      </c>
    </row>
    <row r="456" s="14" customFormat="1">
      <c r="A456" s="14"/>
      <c r="B456" s="246"/>
      <c r="C456" s="247"/>
      <c r="D456" s="229" t="s">
        <v>183</v>
      </c>
      <c r="E456" s="248" t="s">
        <v>19</v>
      </c>
      <c r="F456" s="249" t="s">
        <v>780</v>
      </c>
      <c r="G456" s="247"/>
      <c r="H456" s="250">
        <v>-14.151</v>
      </c>
      <c r="I456" s="251"/>
      <c r="J456" s="247"/>
      <c r="K456" s="247"/>
      <c r="L456" s="252"/>
      <c r="M456" s="253"/>
      <c r="N456" s="254"/>
      <c r="O456" s="254"/>
      <c r="P456" s="254"/>
      <c r="Q456" s="254"/>
      <c r="R456" s="254"/>
      <c r="S456" s="254"/>
      <c r="T456" s="255"/>
      <c r="U456" s="14"/>
      <c r="V456" s="14"/>
      <c r="W456" s="14"/>
      <c r="X456" s="14"/>
      <c r="Y456" s="14"/>
      <c r="Z456" s="14"/>
      <c r="AA456" s="14"/>
      <c r="AB456" s="14"/>
      <c r="AC456" s="14"/>
      <c r="AD456" s="14"/>
      <c r="AE456" s="14"/>
      <c r="AT456" s="256" t="s">
        <v>183</v>
      </c>
      <c r="AU456" s="256" t="s">
        <v>84</v>
      </c>
      <c r="AV456" s="14" t="s">
        <v>84</v>
      </c>
      <c r="AW456" s="14" t="s">
        <v>37</v>
      </c>
      <c r="AX456" s="14" t="s">
        <v>75</v>
      </c>
      <c r="AY456" s="256" t="s">
        <v>170</v>
      </c>
    </row>
    <row r="457" s="13" customFormat="1">
      <c r="A457" s="13"/>
      <c r="B457" s="236"/>
      <c r="C457" s="237"/>
      <c r="D457" s="229" t="s">
        <v>183</v>
      </c>
      <c r="E457" s="238" t="s">
        <v>19</v>
      </c>
      <c r="F457" s="239" t="s">
        <v>767</v>
      </c>
      <c r="G457" s="237"/>
      <c r="H457" s="238" t="s">
        <v>19</v>
      </c>
      <c r="I457" s="240"/>
      <c r="J457" s="237"/>
      <c r="K457" s="237"/>
      <c r="L457" s="241"/>
      <c r="M457" s="242"/>
      <c r="N457" s="243"/>
      <c r="O457" s="243"/>
      <c r="P457" s="243"/>
      <c r="Q457" s="243"/>
      <c r="R457" s="243"/>
      <c r="S457" s="243"/>
      <c r="T457" s="244"/>
      <c r="U457" s="13"/>
      <c r="V457" s="13"/>
      <c r="W457" s="13"/>
      <c r="X457" s="13"/>
      <c r="Y457" s="13"/>
      <c r="Z457" s="13"/>
      <c r="AA457" s="13"/>
      <c r="AB457" s="13"/>
      <c r="AC457" s="13"/>
      <c r="AD457" s="13"/>
      <c r="AE457" s="13"/>
      <c r="AT457" s="245" t="s">
        <v>183</v>
      </c>
      <c r="AU457" s="245" t="s">
        <v>84</v>
      </c>
      <c r="AV457" s="13" t="s">
        <v>82</v>
      </c>
      <c r="AW457" s="13" t="s">
        <v>37</v>
      </c>
      <c r="AX457" s="13" t="s">
        <v>75</v>
      </c>
      <c r="AY457" s="245" t="s">
        <v>170</v>
      </c>
    </row>
    <row r="458" s="14" customFormat="1">
      <c r="A458" s="14"/>
      <c r="B458" s="246"/>
      <c r="C458" s="247"/>
      <c r="D458" s="229" t="s">
        <v>183</v>
      </c>
      <c r="E458" s="248" t="s">
        <v>19</v>
      </c>
      <c r="F458" s="249" t="s">
        <v>781</v>
      </c>
      <c r="G458" s="247"/>
      <c r="H458" s="250">
        <v>307.613</v>
      </c>
      <c r="I458" s="251"/>
      <c r="J458" s="247"/>
      <c r="K458" s="247"/>
      <c r="L458" s="252"/>
      <c r="M458" s="253"/>
      <c r="N458" s="254"/>
      <c r="O458" s="254"/>
      <c r="P458" s="254"/>
      <c r="Q458" s="254"/>
      <c r="R458" s="254"/>
      <c r="S458" s="254"/>
      <c r="T458" s="255"/>
      <c r="U458" s="14"/>
      <c r="V458" s="14"/>
      <c r="W458" s="14"/>
      <c r="X458" s="14"/>
      <c r="Y458" s="14"/>
      <c r="Z458" s="14"/>
      <c r="AA458" s="14"/>
      <c r="AB458" s="14"/>
      <c r="AC458" s="14"/>
      <c r="AD458" s="14"/>
      <c r="AE458" s="14"/>
      <c r="AT458" s="256" t="s">
        <v>183</v>
      </c>
      <c r="AU458" s="256" t="s">
        <v>84</v>
      </c>
      <c r="AV458" s="14" t="s">
        <v>84</v>
      </c>
      <c r="AW458" s="14" t="s">
        <v>37</v>
      </c>
      <c r="AX458" s="14" t="s">
        <v>75</v>
      </c>
      <c r="AY458" s="256" t="s">
        <v>170</v>
      </c>
    </row>
    <row r="459" s="13" customFormat="1">
      <c r="A459" s="13"/>
      <c r="B459" s="236"/>
      <c r="C459" s="237"/>
      <c r="D459" s="229" t="s">
        <v>183</v>
      </c>
      <c r="E459" s="238" t="s">
        <v>19</v>
      </c>
      <c r="F459" s="239" t="s">
        <v>598</v>
      </c>
      <c r="G459" s="237"/>
      <c r="H459" s="238" t="s">
        <v>19</v>
      </c>
      <c r="I459" s="240"/>
      <c r="J459" s="237"/>
      <c r="K459" s="237"/>
      <c r="L459" s="241"/>
      <c r="M459" s="242"/>
      <c r="N459" s="243"/>
      <c r="O459" s="243"/>
      <c r="P459" s="243"/>
      <c r="Q459" s="243"/>
      <c r="R459" s="243"/>
      <c r="S459" s="243"/>
      <c r="T459" s="244"/>
      <c r="U459" s="13"/>
      <c r="V459" s="13"/>
      <c r="W459" s="13"/>
      <c r="X459" s="13"/>
      <c r="Y459" s="13"/>
      <c r="Z459" s="13"/>
      <c r="AA459" s="13"/>
      <c r="AB459" s="13"/>
      <c r="AC459" s="13"/>
      <c r="AD459" s="13"/>
      <c r="AE459" s="13"/>
      <c r="AT459" s="245" t="s">
        <v>183</v>
      </c>
      <c r="AU459" s="245" t="s">
        <v>84</v>
      </c>
      <c r="AV459" s="13" t="s">
        <v>82</v>
      </c>
      <c r="AW459" s="13" t="s">
        <v>37</v>
      </c>
      <c r="AX459" s="13" t="s">
        <v>75</v>
      </c>
      <c r="AY459" s="245" t="s">
        <v>170</v>
      </c>
    </row>
    <row r="460" s="14" customFormat="1">
      <c r="A460" s="14"/>
      <c r="B460" s="246"/>
      <c r="C460" s="247"/>
      <c r="D460" s="229" t="s">
        <v>183</v>
      </c>
      <c r="E460" s="248" t="s">
        <v>19</v>
      </c>
      <c r="F460" s="249" t="s">
        <v>782</v>
      </c>
      <c r="G460" s="247"/>
      <c r="H460" s="250">
        <v>-14.417999999999999</v>
      </c>
      <c r="I460" s="251"/>
      <c r="J460" s="247"/>
      <c r="K460" s="247"/>
      <c r="L460" s="252"/>
      <c r="M460" s="253"/>
      <c r="N460" s="254"/>
      <c r="O460" s="254"/>
      <c r="P460" s="254"/>
      <c r="Q460" s="254"/>
      <c r="R460" s="254"/>
      <c r="S460" s="254"/>
      <c r="T460" s="255"/>
      <c r="U460" s="14"/>
      <c r="V460" s="14"/>
      <c r="W460" s="14"/>
      <c r="X460" s="14"/>
      <c r="Y460" s="14"/>
      <c r="Z460" s="14"/>
      <c r="AA460" s="14"/>
      <c r="AB460" s="14"/>
      <c r="AC460" s="14"/>
      <c r="AD460" s="14"/>
      <c r="AE460" s="14"/>
      <c r="AT460" s="256" t="s">
        <v>183</v>
      </c>
      <c r="AU460" s="256" t="s">
        <v>84</v>
      </c>
      <c r="AV460" s="14" t="s">
        <v>84</v>
      </c>
      <c r="AW460" s="14" t="s">
        <v>37</v>
      </c>
      <c r="AX460" s="14" t="s">
        <v>75</v>
      </c>
      <c r="AY460" s="256" t="s">
        <v>170</v>
      </c>
    </row>
    <row r="461" s="13" customFormat="1">
      <c r="A461" s="13"/>
      <c r="B461" s="236"/>
      <c r="C461" s="237"/>
      <c r="D461" s="229" t="s">
        <v>183</v>
      </c>
      <c r="E461" s="238" t="s">
        <v>19</v>
      </c>
      <c r="F461" s="239" t="s">
        <v>783</v>
      </c>
      <c r="G461" s="237"/>
      <c r="H461" s="238" t="s">
        <v>19</v>
      </c>
      <c r="I461" s="240"/>
      <c r="J461" s="237"/>
      <c r="K461" s="237"/>
      <c r="L461" s="241"/>
      <c r="M461" s="242"/>
      <c r="N461" s="243"/>
      <c r="O461" s="243"/>
      <c r="P461" s="243"/>
      <c r="Q461" s="243"/>
      <c r="R461" s="243"/>
      <c r="S461" s="243"/>
      <c r="T461" s="244"/>
      <c r="U461" s="13"/>
      <c r="V461" s="13"/>
      <c r="W461" s="13"/>
      <c r="X461" s="13"/>
      <c r="Y461" s="13"/>
      <c r="Z461" s="13"/>
      <c r="AA461" s="13"/>
      <c r="AB461" s="13"/>
      <c r="AC461" s="13"/>
      <c r="AD461" s="13"/>
      <c r="AE461" s="13"/>
      <c r="AT461" s="245" t="s">
        <v>183</v>
      </c>
      <c r="AU461" s="245" t="s">
        <v>84</v>
      </c>
      <c r="AV461" s="13" t="s">
        <v>82</v>
      </c>
      <c r="AW461" s="13" t="s">
        <v>37</v>
      </c>
      <c r="AX461" s="13" t="s">
        <v>75</v>
      </c>
      <c r="AY461" s="245" t="s">
        <v>170</v>
      </c>
    </row>
    <row r="462" s="14" customFormat="1">
      <c r="A462" s="14"/>
      <c r="B462" s="246"/>
      <c r="C462" s="247"/>
      <c r="D462" s="229" t="s">
        <v>183</v>
      </c>
      <c r="E462" s="248" t="s">
        <v>19</v>
      </c>
      <c r="F462" s="249" t="s">
        <v>784</v>
      </c>
      <c r="G462" s="247"/>
      <c r="H462" s="250">
        <v>2.73</v>
      </c>
      <c r="I462" s="251"/>
      <c r="J462" s="247"/>
      <c r="K462" s="247"/>
      <c r="L462" s="252"/>
      <c r="M462" s="253"/>
      <c r="N462" s="254"/>
      <c r="O462" s="254"/>
      <c r="P462" s="254"/>
      <c r="Q462" s="254"/>
      <c r="R462" s="254"/>
      <c r="S462" s="254"/>
      <c r="T462" s="255"/>
      <c r="U462" s="14"/>
      <c r="V462" s="14"/>
      <c r="W462" s="14"/>
      <c r="X462" s="14"/>
      <c r="Y462" s="14"/>
      <c r="Z462" s="14"/>
      <c r="AA462" s="14"/>
      <c r="AB462" s="14"/>
      <c r="AC462" s="14"/>
      <c r="AD462" s="14"/>
      <c r="AE462" s="14"/>
      <c r="AT462" s="256" t="s">
        <v>183</v>
      </c>
      <c r="AU462" s="256" t="s">
        <v>84</v>
      </c>
      <c r="AV462" s="14" t="s">
        <v>84</v>
      </c>
      <c r="AW462" s="14" t="s">
        <v>37</v>
      </c>
      <c r="AX462" s="14" t="s">
        <v>75</v>
      </c>
      <c r="AY462" s="256" t="s">
        <v>170</v>
      </c>
    </row>
    <row r="463" s="15" customFormat="1">
      <c r="A463" s="15"/>
      <c r="B463" s="257"/>
      <c r="C463" s="258"/>
      <c r="D463" s="229" t="s">
        <v>183</v>
      </c>
      <c r="E463" s="259" t="s">
        <v>19</v>
      </c>
      <c r="F463" s="260" t="s">
        <v>186</v>
      </c>
      <c r="G463" s="258"/>
      <c r="H463" s="261">
        <v>841.07000000000005</v>
      </c>
      <c r="I463" s="262"/>
      <c r="J463" s="258"/>
      <c r="K463" s="258"/>
      <c r="L463" s="263"/>
      <c r="M463" s="264"/>
      <c r="N463" s="265"/>
      <c r="O463" s="265"/>
      <c r="P463" s="265"/>
      <c r="Q463" s="265"/>
      <c r="R463" s="265"/>
      <c r="S463" s="265"/>
      <c r="T463" s="266"/>
      <c r="U463" s="15"/>
      <c r="V463" s="15"/>
      <c r="W463" s="15"/>
      <c r="X463" s="15"/>
      <c r="Y463" s="15"/>
      <c r="Z463" s="15"/>
      <c r="AA463" s="15"/>
      <c r="AB463" s="15"/>
      <c r="AC463" s="15"/>
      <c r="AD463" s="15"/>
      <c r="AE463" s="15"/>
      <c r="AT463" s="267" t="s">
        <v>183</v>
      </c>
      <c r="AU463" s="267" t="s">
        <v>84</v>
      </c>
      <c r="AV463" s="15" t="s">
        <v>177</v>
      </c>
      <c r="AW463" s="15" t="s">
        <v>37</v>
      </c>
      <c r="AX463" s="15" t="s">
        <v>82</v>
      </c>
      <c r="AY463" s="267" t="s">
        <v>170</v>
      </c>
    </row>
    <row r="464" s="2" customFormat="1" ht="16.5" customHeight="1">
      <c r="A464" s="41"/>
      <c r="B464" s="42"/>
      <c r="C464" s="216" t="s">
        <v>785</v>
      </c>
      <c r="D464" s="216" t="s">
        <v>172</v>
      </c>
      <c r="E464" s="217" t="s">
        <v>786</v>
      </c>
      <c r="F464" s="218" t="s">
        <v>787</v>
      </c>
      <c r="G464" s="219" t="s">
        <v>219</v>
      </c>
      <c r="H464" s="220">
        <v>193.886</v>
      </c>
      <c r="I464" s="221"/>
      <c r="J464" s="222">
        <f>ROUND(I464*H464,2)</f>
        <v>0</v>
      </c>
      <c r="K464" s="218" t="s">
        <v>176</v>
      </c>
      <c r="L464" s="47"/>
      <c r="M464" s="223" t="s">
        <v>19</v>
      </c>
      <c r="N464" s="224" t="s">
        <v>46</v>
      </c>
      <c r="O464" s="87"/>
      <c r="P464" s="225">
        <f>O464*H464</f>
        <v>0</v>
      </c>
      <c r="Q464" s="225">
        <v>2.5018699999999998</v>
      </c>
      <c r="R464" s="225">
        <f>Q464*H464</f>
        <v>485.07756681999996</v>
      </c>
      <c r="S464" s="225">
        <v>0</v>
      </c>
      <c r="T464" s="226">
        <f>S464*H464</f>
        <v>0</v>
      </c>
      <c r="U464" s="41"/>
      <c r="V464" s="41"/>
      <c r="W464" s="41"/>
      <c r="X464" s="41"/>
      <c r="Y464" s="41"/>
      <c r="Z464" s="41"/>
      <c r="AA464" s="41"/>
      <c r="AB464" s="41"/>
      <c r="AC464" s="41"/>
      <c r="AD464" s="41"/>
      <c r="AE464" s="41"/>
      <c r="AR464" s="227" t="s">
        <v>177</v>
      </c>
      <c r="AT464" s="227" t="s">
        <v>172</v>
      </c>
      <c r="AU464" s="227" t="s">
        <v>84</v>
      </c>
      <c r="AY464" s="20" t="s">
        <v>170</v>
      </c>
      <c r="BE464" s="228">
        <f>IF(N464="základní",J464,0)</f>
        <v>0</v>
      </c>
      <c r="BF464" s="228">
        <f>IF(N464="snížená",J464,0)</f>
        <v>0</v>
      </c>
      <c r="BG464" s="228">
        <f>IF(N464="zákl. přenesená",J464,0)</f>
        <v>0</v>
      </c>
      <c r="BH464" s="228">
        <f>IF(N464="sníž. přenesená",J464,0)</f>
        <v>0</v>
      </c>
      <c r="BI464" s="228">
        <f>IF(N464="nulová",J464,0)</f>
        <v>0</v>
      </c>
      <c r="BJ464" s="20" t="s">
        <v>82</v>
      </c>
      <c r="BK464" s="228">
        <f>ROUND(I464*H464,2)</f>
        <v>0</v>
      </c>
      <c r="BL464" s="20" t="s">
        <v>177</v>
      </c>
      <c r="BM464" s="227" t="s">
        <v>788</v>
      </c>
    </row>
    <row r="465" s="2" customFormat="1">
      <c r="A465" s="41"/>
      <c r="B465" s="42"/>
      <c r="C465" s="43"/>
      <c r="D465" s="229" t="s">
        <v>179</v>
      </c>
      <c r="E465" s="43"/>
      <c r="F465" s="230" t="s">
        <v>789</v>
      </c>
      <c r="G465" s="43"/>
      <c r="H465" s="43"/>
      <c r="I465" s="231"/>
      <c r="J465" s="43"/>
      <c r="K465" s="43"/>
      <c r="L465" s="47"/>
      <c r="M465" s="232"/>
      <c r="N465" s="233"/>
      <c r="O465" s="87"/>
      <c r="P465" s="87"/>
      <c r="Q465" s="87"/>
      <c r="R465" s="87"/>
      <c r="S465" s="87"/>
      <c r="T465" s="88"/>
      <c r="U465" s="41"/>
      <c r="V465" s="41"/>
      <c r="W465" s="41"/>
      <c r="X465" s="41"/>
      <c r="Y465" s="41"/>
      <c r="Z465" s="41"/>
      <c r="AA465" s="41"/>
      <c r="AB465" s="41"/>
      <c r="AC465" s="41"/>
      <c r="AD465" s="41"/>
      <c r="AE465" s="41"/>
      <c r="AT465" s="20" t="s">
        <v>179</v>
      </c>
      <c r="AU465" s="20" t="s">
        <v>84</v>
      </c>
    </row>
    <row r="466" s="2" customFormat="1">
      <c r="A466" s="41"/>
      <c r="B466" s="42"/>
      <c r="C466" s="43"/>
      <c r="D466" s="234" t="s">
        <v>181</v>
      </c>
      <c r="E466" s="43"/>
      <c r="F466" s="235" t="s">
        <v>790</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181</v>
      </c>
      <c r="AU466" s="20" t="s">
        <v>84</v>
      </c>
    </row>
    <row r="467" s="13" customFormat="1">
      <c r="A467" s="13"/>
      <c r="B467" s="236"/>
      <c r="C467" s="237"/>
      <c r="D467" s="229" t="s">
        <v>183</v>
      </c>
      <c r="E467" s="238" t="s">
        <v>19</v>
      </c>
      <c r="F467" s="239" t="s">
        <v>791</v>
      </c>
      <c r="G467" s="237"/>
      <c r="H467" s="238" t="s">
        <v>19</v>
      </c>
      <c r="I467" s="240"/>
      <c r="J467" s="237"/>
      <c r="K467" s="237"/>
      <c r="L467" s="241"/>
      <c r="M467" s="242"/>
      <c r="N467" s="243"/>
      <c r="O467" s="243"/>
      <c r="P467" s="243"/>
      <c r="Q467" s="243"/>
      <c r="R467" s="243"/>
      <c r="S467" s="243"/>
      <c r="T467" s="244"/>
      <c r="U467" s="13"/>
      <c r="V467" s="13"/>
      <c r="W467" s="13"/>
      <c r="X467" s="13"/>
      <c r="Y467" s="13"/>
      <c r="Z467" s="13"/>
      <c r="AA467" s="13"/>
      <c r="AB467" s="13"/>
      <c r="AC467" s="13"/>
      <c r="AD467" s="13"/>
      <c r="AE467" s="13"/>
      <c r="AT467" s="245" t="s">
        <v>183</v>
      </c>
      <c r="AU467" s="245" t="s">
        <v>84</v>
      </c>
      <c r="AV467" s="13" t="s">
        <v>82</v>
      </c>
      <c r="AW467" s="13" t="s">
        <v>37</v>
      </c>
      <c r="AX467" s="13" t="s">
        <v>75</v>
      </c>
      <c r="AY467" s="245" t="s">
        <v>170</v>
      </c>
    </row>
    <row r="468" s="14" customFormat="1">
      <c r="A468" s="14"/>
      <c r="B468" s="246"/>
      <c r="C468" s="247"/>
      <c r="D468" s="229" t="s">
        <v>183</v>
      </c>
      <c r="E468" s="248" t="s">
        <v>19</v>
      </c>
      <c r="F468" s="249" t="s">
        <v>792</v>
      </c>
      <c r="G468" s="247"/>
      <c r="H468" s="250">
        <v>20.591000000000001</v>
      </c>
      <c r="I468" s="251"/>
      <c r="J468" s="247"/>
      <c r="K468" s="247"/>
      <c r="L468" s="252"/>
      <c r="M468" s="253"/>
      <c r="N468" s="254"/>
      <c r="O468" s="254"/>
      <c r="P468" s="254"/>
      <c r="Q468" s="254"/>
      <c r="R468" s="254"/>
      <c r="S468" s="254"/>
      <c r="T468" s="255"/>
      <c r="U468" s="14"/>
      <c r="V468" s="14"/>
      <c r="W468" s="14"/>
      <c r="X468" s="14"/>
      <c r="Y468" s="14"/>
      <c r="Z468" s="14"/>
      <c r="AA468" s="14"/>
      <c r="AB468" s="14"/>
      <c r="AC468" s="14"/>
      <c r="AD468" s="14"/>
      <c r="AE468" s="14"/>
      <c r="AT468" s="256" t="s">
        <v>183</v>
      </c>
      <c r="AU468" s="256" t="s">
        <v>84</v>
      </c>
      <c r="AV468" s="14" t="s">
        <v>84</v>
      </c>
      <c r="AW468" s="14" t="s">
        <v>37</v>
      </c>
      <c r="AX468" s="14" t="s">
        <v>75</v>
      </c>
      <c r="AY468" s="256" t="s">
        <v>170</v>
      </c>
    </row>
    <row r="469" s="14" customFormat="1">
      <c r="A469" s="14"/>
      <c r="B469" s="246"/>
      <c r="C469" s="247"/>
      <c r="D469" s="229" t="s">
        <v>183</v>
      </c>
      <c r="E469" s="248" t="s">
        <v>19</v>
      </c>
      <c r="F469" s="249" t="s">
        <v>793</v>
      </c>
      <c r="G469" s="247"/>
      <c r="H469" s="250">
        <v>193.59800000000001</v>
      </c>
      <c r="I469" s="251"/>
      <c r="J469" s="247"/>
      <c r="K469" s="247"/>
      <c r="L469" s="252"/>
      <c r="M469" s="253"/>
      <c r="N469" s="254"/>
      <c r="O469" s="254"/>
      <c r="P469" s="254"/>
      <c r="Q469" s="254"/>
      <c r="R469" s="254"/>
      <c r="S469" s="254"/>
      <c r="T469" s="255"/>
      <c r="U469" s="14"/>
      <c r="V469" s="14"/>
      <c r="W469" s="14"/>
      <c r="X469" s="14"/>
      <c r="Y469" s="14"/>
      <c r="Z469" s="14"/>
      <c r="AA469" s="14"/>
      <c r="AB469" s="14"/>
      <c r="AC469" s="14"/>
      <c r="AD469" s="14"/>
      <c r="AE469" s="14"/>
      <c r="AT469" s="256" t="s">
        <v>183</v>
      </c>
      <c r="AU469" s="256" t="s">
        <v>84</v>
      </c>
      <c r="AV469" s="14" t="s">
        <v>84</v>
      </c>
      <c r="AW469" s="14" t="s">
        <v>37</v>
      </c>
      <c r="AX469" s="14" t="s">
        <v>75</v>
      </c>
      <c r="AY469" s="256" t="s">
        <v>170</v>
      </c>
    </row>
    <row r="470" s="14" customFormat="1">
      <c r="A470" s="14"/>
      <c r="B470" s="246"/>
      <c r="C470" s="247"/>
      <c r="D470" s="229" t="s">
        <v>183</v>
      </c>
      <c r="E470" s="248" t="s">
        <v>19</v>
      </c>
      <c r="F470" s="249" t="s">
        <v>794</v>
      </c>
      <c r="G470" s="247"/>
      <c r="H470" s="250">
        <v>2.0659999999999998</v>
      </c>
      <c r="I470" s="251"/>
      <c r="J470" s="247"/>
      <c r="K470" s="247"/>
      <c r="L470" s="252"/>
      <c r="M470" s="253"/>
      <c r="N470" s="254"/>
      <c r="O470" s="254"/>
      <c r="P470" s="254"/>
      <c r="Q470" s="254"/>
      <c r="R470" s="254"/>
      <c r="S470" s="254"/>
      <c r="T470" s="255"/>
      <c r="U470" s="14"/>
      <c r="V470" s="14"/>
      <c r="W470" s="14"/>
      <c r="X470" s="14"/>
      <c r="Y470" s="14"/>
      <c r="Z470" s="14"/>
      <c r="AA470" s="14"/>
      <c r="AB470" s="14"/>
      <c r="AC470" s="14"/>
      <c r="AD470" s="14"/>
      <c r="AE470" s="14"/>
      <c r="AT470" s="256" t="s">
        <v>183</v>
      </c>
      <c r="AU470" s="256" t="s">
        <v>84</v>
      </c>
      <c r="AV470" s="14" t="s">
        <v>84</v>
      </c>
      <c r="AW470" s="14" t="s">
        <v>37</v>
      </c>
      <c r="AX470" s="14" t="s">
        <v>75</v>
      </c>
      <c r="AY470" s="256" t="s">
        <v>170</v>
      </c>
    </row>
    <row r="471" s="13" customFormat="1">
      <c r="A471" s="13"/>
      <c r="B471" s="236"/>
      <c r="C471" s="237"/>
      <c r="D471" s="229" t="s">
        <v>183</v>
      </c>
      <c r="E471" s="238" t="s">
        <v>19</v>
      </c>
      <c r="F471" s="239" t="s">
        <v>795</v>
      </c>
      <c r="G471" s="237"/>
      <c r="H471" s="238" t="s">
        <v>19</v>
      </c>
      <c r="I471" s="240"/>
      <c r="J471" s="237"/>
      <c r="K471" s="237"/>
      <c r="L471" s="241"/>
      <c r="M471" s="242"/>
      <c r="N471" s="243"/>
      <c r="O471" s="243"/>
      <c r="P471" s="243"/>
      <c r="Q471" s="243"/>
      <c r="R471" s="243"/>
      <c r="S471" s="243"/>
      <c r="T471" s="244"/>
      <c r="U471" s="13"/>
      <c r="V471" s="13"/>
      <c r="W471" s="13"/>
      <c r="X471" s="13"/>
      <c r="Y471" s="13"/>
      <c r="Z471" s="13"/>
      <c r="AA471" s="13"/>
      <c r="AB471" s="13"/>
      <c r="AC471" s="13"/>
      <c r="AD471" s="13"/>
      <c r="AE471" s="13"/>
      <c r="AT471" s="245" t="s">
        <v>183</v>
      </c>
      <c r="AU471" s="245" t="s">
        <v>84</v>
      </c>
      <c r="AV471" s="13" t="s">
        <v>82</v>
      </c>
      <c r="AW471" s="13" t="s">
        <v>37</v>
      </c>
      <c r="AX471" s="13" t="s">
        <v>75</v>
      </c>
      <c r="AY471" s="245" t="s">
        <v>170</v>
      </c>
    </row>
    <row r="472" s="14" customFormat="1">
      <c r="A472" s="14"/>
      <c r="B472" s="246"/>
      <c r="C472" s="247"/>
      <c r="D472" s="229" t="s">
        <v>183</v>
      </c>
      <c r="E472" s="248" t="s">
        <v>19</v>
      </c>
      <c r="F472" s="249" t="s">
        <v>796</v>
      </c>
      <c r="G472" s="247"/>
      <c r="H472" s="250">
        <v>-1.8</v>
      </c>
      <c r="I472" s="251"/>
      <c r="J472" s="247"/>
      <c r="K472" s="247"/>
      <c r="L472" s="252"/>
      <c r="M472" s="253"/>
      <c r="N472" s="254"/>
      <c r="O472" s="254"/>
      <c r="P472" s="254"/>
      <c r="Q472" s="254"/>
      <c r="R472" s="254"/>
      <c r="S472" s="254"/>
      <c r="T472" s="255"/>
      <c r="U472" s="14"/>
      <c r="V472" s="14"/>
      <c r="W472" s="14"/>
      <c r="X472" s="14"/>
      <c r="Y472" s="14"/>
      <c r="Z472" s="14"/>
      <c r="AA472" s="14"/>
      <c r="AB472" s="14"/>
      <c r="AC472" s="14"/>
      <c r="AD472" s="14"/>
      <c r="AE472" s="14"/>
      <c r="AT472" s="256" t="s">
        <v>183</v>
      </c>
      <c r="AU472" s="256" t="s">
        <v>84</v>
      </c>
      <c r="AV472" s="14" t="s">
        <v>84</v>
      </c>
      <c r="AW472" s="14" t="s">
        <v>37</v>
      </c>
      <c r="AX472" s="14" t="s">
        <v>75</v>
      </c>
      <c r="AY472" s="256" t="s">
        <v>170</v>
      </c>
    </row>
    <row r="473" s="14" customFormat="1">
      <c r="A473" s="14"/>
      <c r="B473" s="246"/>
      <c r="C473" s="247"/>
      <c r="D473" s="229" t="s">
        <v>183</v>
      </c>
      <c r="E473" s="248" t="s">
        <v>19</v>
      </c>
      <c r="F473" s="249" t="s">
        <v>797</v>
      </c>
      <c r="G473" s="247"/>
      <c r="H473" s="250">
        <v>-3.8879999999999999</v>
      </c>
      <c r="I473" s="251"/>
      <c r="J473" s="247"/>
      <c r="K473" s="247"/>
      <c r="L473" s="252"/>
      <c r="M473" s="253"/>
      <c r="N473" s="254"/>
      <c r="O473" s="254"/>
      <c r="P473" s="254"/>
      <c r="Q473" s="254"/>
      <c r="R473" s="254"/>
      <c r="S473" s="254"/>
      <c r="T473" s="255"/>
      <c r="U473" s="14"/>
      <c r="V473" s="14"/>
      <c r="W473" s="14"/>
      <c r="X473" s="14"/>
      <c r="Y473" s="14"/>
      <c r="Z473" s="14"/>
      <c r="AA473" s="14"/>
      <c r="AB473" s="14"/>
      <c r="AC473" s="14"/>
      <c r="AD473" s="14"/>
      <c r="AE473" s="14"/>
      <c r="AT473" s="256" t="s">
        <v>183</v>
      </c>
      <c r="AU473" s="256" t="s">
        <v>84</v>
      </c>
      <c r="AV473" s="14" t="s">
        <v>84</v>
      </c>
      <c r="AW473" s="14" t="s">
        <v>37</v>
      </c>
      <c r="AX473" s="14" t="s">
        <v>75</v>
      </c>
      <c r="AY473" s="256" t="s">
        <v>170</v>
      </c>
    </row>
    <row r="474" s="14" customFormat="1">
      <c r="A474" s="14"/>
      <c r="B474" s="246"/>
      <c r="C474" s="247"/>
      <c r="D474" s="229" t="s">
        <v>183</v>
      </c>
      <c r="E474" s="248" t="s">
        <v>19</v>
      </c>
      <c r="F474" s="249" t="s">
        <v>798</v>
      </c>
      <c r="G474" s="247"/>
      <c r="H474" s="250">
        <v>-32.076000000000001</v>
      </c>
      <c r="I474" s="251"/>
      <c r="J474" s="247"/>
      <c r="K474" s="247"/>
      <c r="L474" s="252"/>
      <c r="M474" s="253"/>
      <c r="N474" s="254"/>
      <c r="O474" s="254"/>
      <c r="P474" s="254"/>
      <c r="Q474" s="254"/>
      <c r="R474" s="254"/>
      <c r="S474" s="254"/>
      <c r="T474" s="255"/>
      <c r="U474" s="14"/>
      <c r="V474" s="14"/>
      <c r="W474" s="14"/>
      <c r="X474" s="14"/>
      <c r="Y474" s="14"/>
      <c r="Z474" s="14"/>
      <c r="AA474" s="14"/>
      <c r="AB474" s="14"/>
      <c r="AC474" s="14"/>
      <c r="AD474" s="14"/>
      <c r="AE474" s="14"/>
      <c r="AT474" s="256" t="s">
        <v>183</v>
      </c>
      <c r="AU474" s="256" t="s">
        <v>84</v>
      </c>
      <c r="AV474" s="14" t="s">
        <v>84</v>
      </c>
      <c r="AW474" s="14" t="s">
        <v>37</v>
      </c>
      <c r="AX474" s="14" t="s">
        <v>75</v>
      </c>
      <c r="AY474" s="256" t="s">
        <v>170</v>
      </c>
    </row>
    <row r="475" s="14" customFormat="1">
      <c r="A475" s="14"/>
      <c r="B475" s="246"/>
      <c r="C475" s="247"/>
      <c r="D475" s="229" t="s">
        <v>183</v>
      </c>
      <c r="E475" s="248" t="s">
        <v>19</v>
      </c>
      <c r="F475" s="249" t="s">
        <v>799</v>
      </c>
      <c r="G475" s="247"/>
      <c r="H475" s="250">
        <v>-2.464</v>
      </c>
      <c r="I475" s="251"/>
      <c r="J475" s="247"/>
      <c r="K475" s="247"/>
      <c r="L475" s="252"/>
      <c r="M475" s="253"/>
      <c r="N475" s="254"/>
      <c r="O475" s="254"/>
      <c r="P475" s="254"/>
      <c r="Q475" s="254"/>
      <c r="R475" s="254"/>
      <c r="S475" s="254"/>
      <c r="T475" s="255"/>
      <c r="U475" s="14"/>
      <c r="V475" s="14"/>
      <c r="W475" s="14"/>
      <c r="X475" s="14"/>
      <c r="Y475" s="14"/>
      <c r="Z475" s="14"/>
      <c r="AA475" s="14"/>
      <c r="AB475" s="14"/>
      <c r="AC475" s="14"/>
      <c r="AD475" s="14"/>
      <c r="AE475" s="14"/>
      <c r="AT475" s="256" t="s">
        <v>183</v>
      </c>
      <c r="AU475" s="256" t="s">
        <v>84</v>
      </c>
      <c r="AV475" s="14" t="s">
        <v>84</v>
      </c>
      <c r="AW475" s="14" t="s">
        <v>37</v>
      </c>
      <c r="AX475" s="14" t="s">
        <v>75</v>
      </c>
      <c r="AY475" s="256" t="s">
        <v>170</v>
      </c>
    </row>
    <row r="476" s="14" customFormat="1">
      <c r="A476" s="14"/>
      <c r="B476" s="246"/>
      <c r="C476" s="247"/>
      <c r="D476" s="229" t="s">
        <v>183</v>
      </c>
      <c r="E476" s="248" t="s">
        <v>19</v>
      </c>
      <c r="F476" s="249" t="s">
        <v>800</v>
      </c>
      <c r="G476" s="247"/>
      <c r="H476" s="250">
        <v>-1.3819999999999999</v>
      </c>
      <c r="I476" s="251"/>
      <c r="J476" s="247"/>
      <c r="K476" s="247"/>
      <c r="L476" s="252"/>
      <c r="M476" s="253"/>
      <c r="N476" s="254"/>
      <c r="O476" s="254"/>
      <c r="P476" s="254"/>
      <c r="Q476" s="254"/>
      <c r="R476" s="254"/>
      <c r="S476" s="254"/>
      <c r="T476" s="255"/>
      <c r="U476" s="14"/>
      <c r="V476" s="14"/>
      <c r="W476" s="14"/>
      <c r="X476" s="14"/>
      <c r="Y476" s="14"/>
      <c r="Z476" s="14"/>
      <c r="AA476" s="14"/>
      <c r="AB476" s="14"/>
      <c r="AC476" s="14"/>
      <c r="AD476" s="14"/>
      <c r="AE476" s="14"/>
      <c r="AT476" s="256" t="s">
        <v>183</v>
      </c>
      <c r="AU476" s="256" t="s">
        <v>84</v>
      </c>
      <c r="AV476" s="14" t="s">
        <v>84</v>
      </c>
      <c r="AW476" s="14" t="s">
        <v>37</v>
      </c>
      <c r="AX476" s="14" t="s">
        <v>75</v>
      </c>
      <c r="AY476" s="256" t="s">
        <v>170</v>
      </c>
    </row>
    <row r="477" s="14" customFormat="1">
      <c r="A477" s="14"/>
      <c r="B477" s="246"/>
      <c r="C477" s="247"/>
      <c r="D477" s="229" t="s">
        <v>183</v>
      </c>
      <c r="E477" s="248" t="s">
        <v>19</v>
      </c>
      <c r="F477" s="249" t="s">
        <v>801</v>
      </c>
      <c r="G477" s="247"/>
      <c r="H477" s="250">
        <v>-1.1879999999999999</v>
      </c>
      <c r="I477" s="251"/>
      <c r="J477" s="247"/>
      <c r="K477" s="247"/>
      <c r="L477" s="252"/>
      <c r="M477" s="253"/>
      <c r="N477" s="254"/>
      <c r="O477" s="254"/>
      <c r="P477" s="254"/>
      <c r="Q477" s="254"/>
      <c r="R477" s="254"/>
      <c r="S477" s="254"/>
      <c r="T477" s="255"/>
      <c r="U477" s="14"/>
      <c r="V477" s="14"/>
      <c r="W477" s="14"/>
      <c r="X477" s="14"/>
      <c r="Y477" s="14"/>
      <c r="Z477" s="14"/>
      <c r="AA477" s="14"/>
      <c r="AB477" s="14"/>
      <c r="AC477" s="14"/>
      <c r="AD477" s="14"/>
      <c r="AE477" s="14"/>
      <c r="AT477" s="256" t="s">
        <v>183</v>
      </c>
      <c r="AU477" s="256" t="s">
        <v>84</v>
      </c>
      <c r="AV477" s="14" t="s">
        <v>84</v>
      </c>
      <c r="AW477" s="14" t="s">
        <v>37</v>
      </c>
      <c r="AX477" s="14" t="s">
        <v>75</v>
      </c>
      <c r="AY477" s="256" t="s">
        <v>170</v>
      </c>
    </row>
    <row r="478" s="14" customFormat="1">
      <c r="A478" s="14"/>
      <c r="B478" s="246"/>
      <c r="C478" s="247"/>
      <c r="D478" s="229" t="s">
        <v>183</v>
      </c>
      <c r="E478" s="248" t="s">
        <v>19</v>
      </c>
      <c r="F478" s="249" t="s">
        <v>802</v>
      </c>
      <c r="G478" s="247"/>
      <c r="H478" s="250">
        <v>-1.3200000000000001</v>
      </c>
      <c r="I478" s="251"/>
      <c r="J478" s="247"/>
      <c r="K478" s="247"/>
      <c r="L478" s="252"/>
      <c r="M478" s="253"/>
      <c r="N478" s="254"/>
      <c r="O478" s="254"/>
      <c r="P478" s="254"/>
      <c r="Q478" s="254"/>
      <c r="R478" s="254"/>
      <c r="S478" s="254"/>
      <c r="T478" s="255"/>
      <c r="U478" s="14"/>
      <c r="V478" s="14"/>
      <c r="W478" s="14"/>
      <c r="X478" s="14"/>
      <c r="Y478" s="14"/>
      <c r="Z478" s="14"/>
      <c r="AA478" s="14"/>
      <c r="AB478" s="14"/>
      <c r="AC478" s="14"/>
      <c r="AD478" s="14"/>
      <c r="AE478" s="14"/>
      <c r="AT478" s="256" t="s">
        <v>183</v>
      </c>
      <c r="AU478" s="256" t="s">
        <v>84</v>
      </c>
      <c r="AV478" s="14" t="s">
        <v>84</v>
      </c>
      <c r="AW478" s="14" t="s">
        <v>37</v>
      </c>
      <c r="AX478" s="14" t="s">
        <v>75</v>
      </c>
      <c r="AY478" s="256" t="s">
        <v>170</v>
      </c>
    </row>
    <row r="479" s="14" customFormat="1">
      <c r="A479" s="14"/>
      <c r="B479" s="246"/>
      <c r="C479" s="247"/>
      <c r="D479" s="229" t="s">
        <v>183</v>
      </c>
      <c r="E479" s="248" t="s">
        <v>19</v>
      </c>
      <c r="F479" s="249" t="s">
        <v>803</v>
      </c>
      <c r="G479" s="247"/>
      <c r="H479" s="250">
        <v>-1.232</v>
      </c>
      <c r="I479" s="251"/>
      <c r="J479" s="247"/>
      <c r="K479" s="247"/>
      <c r="L479" s="252"/>
      <c r="M479" s="253"/>
      <c r="N479" s="254"/>
      <c r="O479" s="254"/>
      <c r="P479" s="254"/>
      <c r="Q479" s="254"/>
      <c r="R479" s="254"/>
      <c r="S479" s="254"/>
      <c r="T479" s="255"/>
      <c r="U479" s="14"/>
      <c r="V479" s="14"/>
      <c r="W479" s="14"/>
      <c r="X479" s="14"/>
      <c r="Y479" s="14"/>
      <c r="Z479" s="14"/>
      <c r="AA479" s="14"/>
      <c r="AB479" s="14"/>
      <c r="AC479" s="14"/>
      <c r="AD479" s="14"/>
      <c r="AE479" s="14"/>
      <c r="AT479" s="256" t="s">
        <v>183</v>
      </c>
      <c r="AU479" s="256" t="s">
        <v>84</v>
      </c>
      <c r="AV479" s="14" t="s">
        <v>84</v>
      </c>
      <c r="AW479" s="14" t="s">
        <v>37</v>
      </c>
      <c r="AX479" s="14" t="s">
        <v>75</v>
      </c>
      <c r="AY479" s="256" t="s">
        <v>170</v>
      </c>
    </row>
    <row r="480" s="14" customFormat="1">
      <c r="A480" s="14"/>
      <c r="B480" s="246"/>
      <c r="C480" s="247"/>
      <c r="D480" s="229" t="s">
        <v>183</v>
      </c>
      <c r="E480" s="248" t="s">
        <v>19</v>
      </c>
      <c r="F480" s="249" t="s">
        <v>804</v>
      </c>
      <c r="G480" s="247"/>
      <c r="H480" s="250">
        <v>-0.90000000000000002</v>
      </c>
      <c r="I480" s="251"/>
      <c r="J480" s="247"/>
      <c r="K480" s="247"/>
      <c r="L480" s="252"/>
      <c r="M480" s="253"/>
      <c r="N480" s="254"/>
      <c r="O480" s="254"/>
      <c r="P480" s="254"/>
      <c r="Q480" s="254"/>
      <c r="R480" s="254"/>
      <c r="S480" s="254"/>
      <c r="T480" s="255"/>
      <c r="U480" s="14"/>
      <c r="V480" s="14"/>
      <c r="W480" s="14"/>
      <c r="X480" s="14"/>
      <c r="Y480" s="14"/>
      <c r="Z480" s="14"/>
      <c r="AA480" s="14"/>
      <c r="AB480" s="14"/>
      <c r="AC480" s="14"/>
      <c r="AD480" s="14"/>
      <c r="AE480" s="14"/>
      <c r="AT480" s="256" t="s">
        <v>183</v>
      </c>
      <c r="AU480" s="256" t="s">
        <v>84</v>
      </c>
      <c r="AV480" s="14" t="s">
        <v>84</v>
      </c>
      <c r="AW480" s="14" t="s">
        <v>37</v>
      </c>
      <c r="AX480" s="14" t="s">
        <v>75</v>
      </c>
      <c r="AY480" s="256" t="s">
        <v>170</v>
      </c>
    </row>
    <row r="481" s="13" customFormat="1">
      <c r="A481" s="13"/>
      <c r="B481" s="236"/>
      <c r="C481" s="237"/>
      <c r="D481" s="229" t="s">
        <v>183</v>
      </c>
      <c r="E481" s="238" t="s">
        <v>19</v>
      </c>
      <c r="F481" s="239" t="s">
        <v>805</v>
      </c>
      <c r="G481" s="237"/>
      <c r="H481" s="238" t="s">
        <v>19</v>
      </c>
      <c r="I481" s="240"/>
      <c r="J481" s="237"/>
      <c r="K481" s="237"/>
      <c r="L481" s="241"/>
      <c r="M481" s="242"/>
      <c r="N481" s="243"/>
      <c r="O481" s="243"/>
      <c r="P481" s="243"/>
      <c r="Q481" s="243"/>
      <c r="R481" s="243"/>
      <c r="S481" s="243"/>
      <c r="T481" s="244"/>
      <c r="U481" s="13"/>
      <c r="V481" s="13"/>
      <c r="W481" s="13"/>
      <c r="X481" s="13"/>
      <c r="Y481" s="13"/>
      <c r="Z481" s="13"/>
      <c r="AA481" s="13"/>
      <c r="AB481" s="13"/>
      <c r="AC481" s="13"/>
      <c r="AD481" s="13"/>
      <c r="AE481" s="13"/>
      <c r="AT481" s="245" t="s">
        <v>183</v>
      </c>
      <c r="AU481" s="245" t="s">
        <v>84</v>
      </c>
      <c r="AV481" s="13" t="s">
        <v>82</v>
      </c>
      <c r="AW481" s="13" t="s">
        <v>37</v>
      </c>
      <c r="AX481" s="13" t="s">
        <v>75</v>
      </c>
      <c r="AY481" s="245" t="s">
        <v>170</v>
      </c>
    </row>
    <row r="482" s="14" customFormat="1">
      <c r="A482" s="14"/>
      <c r="B482" s="246"/>
      <c r="C482" s="247"/>
      <c r="D482" s="229" t="s">
        <v>183</v>
      </c>
      <c r="E482" s="248" t="s">
        <v>19</v>
      </c>
      <c r="F482" s="249" t="s">
        <v>806</v>
      </c>
      <c r="G482" s="247"/>
      <c r="H482" s="250">
        <v>22.440999999999999</v>
      </c>
      <c r="I482" s="251"/>
      <c r="J482" s="247"/>
      <c r="K482" s="247"/>
      <c r="L482" s="252"/>
      <c r="M482" s="253"/>
      <c r="N482" s="254"/>
      <c r="O482" s="254"/>
      <c r="P482" s="254"/>
      <c r="Q482" s="254"/>
      <c r="R482" s="254"/>
      <c r="S482" s="254"/>
      <c r="T482" s="255"/>
      <c r="U482" s="14"/>
      <c r="V482" s="14"/>
      <c r="W482" s="14"/>
      <c r="X482" s="14"/>
      <c r="Y482" s="14"/>
      <c r="Z482" s="14"/>
      <c r="AA482" s="14"/>
      <c r="AB482" s="14"/>
      <c r="AC482" s="14"/>
      <c r="AD482" s="14"/>
      <c r="AE482" s="14"/>
      <c r="AT482" s="256" t="s">
        <v>183</v>
      </c>
      <c r="AU482" s="256" t="s">
        <v>84</v>
      </c>
      <c r="AV482" s="14" t="s">
        <v>84</v>
      </c>
      <c r="AW482" s="14" t="s">
        <v>37</v>
      </c>
      <c r="AX482" s="14" t="s">
        <v>75</v>
      </c>
      <c r="AY482" s="256" t="s">
        <v>170</v>
      </c>
    </row>
    <row r="483" s="13" customFormat="1">
      <c r="A483" s="13"/>
      <c r="B483" s="236"/>
      <c r="C483" s="237"/>
      <c r="D483" s="229" t="s">
        <v>183</v>
      </c>
      <c r="E483" s="238" t="s">
        <v>19</v>
      </c>
      <c r="F483" s="239" t="s">
        <v>795</v>
      </c>
      <c r="G483" s="237"/>
      <c r="H483" s="238" t="s">
        <v>19</v>
      </c>
      <c r="I483" s="240"/>
      <c r="J483" s="237"/>
      <c r="K483" s="237"/>
      <c r="L483" s="241"/>
      <c r="M483" s="242"/>
      <c r="N483" s="243"/>
      <c r="O483" s="243"/>
      <c r="P483" s="243"/>
      <c r="Q483" s="243"/>
      <c r="R483" s="243"/>
      <c r="S483" s="243"/>
      <c r="T483" s="244"/>
      <c r="U483" s="13"/>
      <c r="V483" s="13"/>
      <c r="W483" s="13"/>
      <c r="X483" s="13"/>
      <c r="Y483" s="13"/>
      <c r="Z483" s="13"/>
      <c r="AA483" s="13"/>
      <c r="AB483" s="13"/>
      <c r="AC483" s="13"/>
      <c r="AD483" s="13"/>
      <c r="AE483" s="13"/>
      <c r="AT483" s="245" t="s">
        <v>183</v>
      </c>
      <c r="AU483" s="245" t="s">
        <v>84</v>
      </c>
      <c r="AV483" s="13" t="s">
        <v>82</v>
      </c>
      <c r="AW483" s="13" t="s">
        <v>37</v>
      </c>
      <c r="AX483" s="13" t="s">
        <v>75</v>
      </c>
      <c r="AY483" s="245" t="s">
        <v>170</v>
      </c>
    </row>
    <row r="484" s="14" customFormat="1">
      <c r="A484" s="14"/>
      <c r="B484" s="246"/>
      <c r="C484" s="247"/>
      <c r="D484" s="229" t="s">
        <v>183</v>
      </c>
      <c r="E484" s="248" t="s">
        <v>19</v>
      </c>
      <c r="F484" s="249" t="s">
        <v>807</v>
      </c>
      <c r="G484" s="247"/>
      <c r="H484" s="250">
        <v>1.44</v>
      </c>
      <c r="I484" s="251"/>
      <c r="J484" s="247"/>
      <c r="K484" s="247"/>
      <c r="L484" s="252"/>
      <c r="M484" s="253"/>
      <c r="N484" s="254"/>
      <c r="O484" s="254"/>
      <c r="P484" s="254"/>
      <c r="Q484" s="254"/>
      <c r="R484" s="254"/>
      <c r="S484" s="254"/>
      <c r="T484" s="255"/>
      <c r="U484" s="14"/>
      <c r="V484" s="14"/>
      <c r="W484" s="14"/>
      <c r="X484" s="14"/>
      <c r="Y484" s="14"/>
      <c r="Z484" s="14"/>
      <c r="AA484" s="14"/>
      <c r="AB484" s="14"/>
      <c r="AC484" s="14"/>
      <c r="AD484" s="14"/>
      <c r="AE484" s="14"/>
      <c r="AT484" s="256" t="s">
        <v>183</v>
      </c>
      <c r="AU484" s="256" t="s">
        <v>84</v>
      </c>
      <c r="AV484" s="14" t="s">
        <v>84</v>
      </c>
      <c r="AW484" s="14" t="s">
        <v>37</v>
      </c>
      <c r="AX484" s="14" t="s">
        <v>75</v>
      </c>
      <c r="AY484" s="256" t="s">
        <v>170</v>
      </c>
    </row>
    <row r="485" s="15" customFormat="1">
      <c r="A485" s="15"/>
      <c r="B485" s="257"/>
      <c r="C485" s="258"/>
      <c r="D485" s="229" t="s">
        <v>183</v>
      </c>
      <c r="E485" s="259" t="s">
        <v>19</v>
      </c>
      <c r="F485" s="260" t="s">
        <v>186</v>
      </c>
      <c r="G485" s="258"/>
      <c r="H485" s="261">
        <v>193.886</v>
      </c>
      <c r="I485" s="262"/>
      <c r="J485" s="258"/>
      <c r="K485" s="258"/>
      <c r="L485" s="263"/>
      <c r="M485" s="264"/>
      <c r="N485" s="265"/>
      <c r="O485" s="265"/>
      <c r="P485" s="265"/>
      <c r="Q485" s="265"/>
      <c r="R485" s="265"/>
      <c r="S485" s="265"/>
      <c r="T485" s="266"/>
      <c r="U485" s="15"/>
      <c r="V485" s="15"/>
      <c r="W485" s="15"/>
      <c r="X485" s="15"/>
      <c r="Y485" s="15"/>
      <c r="Z485" s="15"/>
      <c r="AA485" s="15"/>
      <c r="AB485" s="15"/>
      <c r="AC485" s="15"/>
      <c r="AD485" s="15"/>
      <c r="AE485" s="15"/>
      <c r="AT485" s="267" t="s">
        <v>183</v>
      </c>
      <c r="AU485" s="267" t="s">
        <v>84</v>
      </c>
      <c r="AV485" s="15" t="s">
        <v>177</v>
      </c>
      <c r="AW485" s="15" t="s">
        <v>37</v>
      </c>
      <c r="AX485" s="15" t="s">
        <v>82</v>
      </c>
      <c r="AY485" s="267" t="s">
        <v>170</v>
      </c>
    </row>
    <row r="486" s="2" customFormat="1" ht="16.5" customHeight="1">
      <c r="A486" s="41"/>
      <c r="B486" s="42"/>
      <c r="C486" s="216" t="s">
        <v>808</v>
      </c>
      <c r="D486" s="216" t="s">
        <v>172</v>
      </c>
      <c r="E486" s="217" t="s">
        <v>809</v>
      </c>
      <c r="F486" s="218" t="s">
        <v>810</v>
      </c>
      <c r="G486" s="219" t="s">
        <v>175</v>
      </c>
      <c r="H486" s="220">
        <v>1866.031</v>
      </c>
      <c r="I486" s="221"/>
      <c r="J486" s="222">
        <f>ROUND(I486*H486,2)</f>
        <v>0</v>
      </c>
      <c r="K486" s="218" t="s">
        <v>176</v>
      </c>
      <c r="L486" s="47"/>
      <c r="M486" s="223" t="s">
        <v>19</v>
      </c>
      <c r="N486" s="224" t="s">
        <v>46</v>
      </c>
      <c r="O486" s="87"/>
      <c r="P486" s="225">
        <f>O486*H486</f>
        <v>0</v>
      </c>
      <c r="Q486" s="225">
        <v>0.0027499999999999998</v>
      </c>
      <c r="R486" s="225">
        <f>Q486*H486</f>
        <v>5.1315852499999997</v>
      </c>
      <c r="S486" s="225">
        <v>0</v>
      </c>
      <c r="T486" s="226">
        <f>S486*H486</f>
        <v>0</v>
      </c>
      <c r="U486" s="41"/>
      <c r="V486" s="41"/>
      <c r="W486" s="41"/>
      <c r="X486" s="41"/>
      <c r="Y486" s="41"/>
      <c r="Z486" s="41"/>
      <c r="AA486" s="41"/>
      <c r="AB486" s="41"/>
      <c r="AC486" s="41"/>
      <c r="AD486" s="41"/>
      <c r="AE486" s="41"/>
      <c r="AR486" s="227" t="s">
        <v>177</v>
      </c>
      <c r="AT486" s="227" t="s">
        <v>172</v>
      </c>
      <c r="AU486" s="227" t="s">
        <v>84</v>
      </c>
      <c r="AY486" s="20" t="s">
        <v>170</v>
      </c>
      <c r="BE486" s="228">
        <f>IF(N486="základní",J486,0)</f>
        <v>0</v>
      </c>
      <c r="BF486" s="228">
        <f>IF(N486="snížená",J486,0)</f>
        <v>0</v>
      </c>
      <c r="BG486" s="228">
        <f>IF(N486="zákl. přenesená",J486,0)</f>
        <v>0</v>
      </c>
      <c r="BH486" s="228">
        <f>IF(N486="sníž. přenesená",J486,0)</f>
        <v>0</v>
      </c>
      <c r="BI486" s="228">
        <f>IF(N486="nulová",J486,0)</f>
        <v>0</v>
      </c>
      <c r="BJ486" s="20" t="s">
        <v>82</v>
      </c>
      <c r="BK486" s="228">
        <f>ROUND(I486*H486,2)</f>
        <v>0</v>
      </c>
      <c r="BL486" s="20" t="s">
        <v>177</v>
      </c>
      <c r="BM486" s="227" t="s">
        <v>811</v>
      </c>
    </row>
    <row r="487" s="2" customFormat="1">
      <c r="A487" s="41"/>
      <c r="B487" s="42"/>
      <c r="C487" s="43"/>
      <c r="D487" s="229" t="s">
        <v>179</v>
      </c>
      <c r="E487" s="43"/>
      <c r="F487" s="230" t="s">
        <v>812</v>
      </c>
      <c r="G487" s="43"/>
      <c r="H487" s="43"/>
      <c r="I487" s="231"/>
      <c r="J487" s="43"/>
      <c r="K487" s="43"/>
      <c r="L487" s="47"/>
      <c r="M487" s="232"/>
      <c r="N487" s="233"/>
      <c r="O487" s="87"/>
      <c r="P487" s="87"/>
      <c r="Q487" s="87"/>
      <c r="R487" s="87"/>
      <c r="S487" s="87"/>
      <c r="T487" s="88"/>
      <c r="U487" s="41"/>
      <c r="V487" s="41"/>
      <c r="W487" s="41"/>
      <c r="X487" s="41"/>
      <c r="Y487" s="41"/>
      <c r="Z487" s="41"/>
      <c r="AA487" s="41"/>
      <c r="AB487" s="41"/>
      <c r="AC487" s="41"/>
      <c r="AD487" s="41"/>
      <c r="AE487" s="41"/>
      <c r="AT487" s="20" t="s">
        <v>179</v>
      </c>
      <c r="AU487" s="20" t="s">
        <v>84</v>
      </c>
    </row>
    <row r="488" s="2" customFormat="1">
      <c r="A488" s="41"/>
      <c r="B488" s="42"/>
      <c r="C488" s="43"/>
      <c r="D488" s="234" t="s">
        <v>181</v>
      </c>
      <c r="E488" s="43"/>
      <c r="F488" s="235" t="s">
        <v>813</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181</v>
      </c>
      <c r="AU488" s="20" t="s">
        <v>84</v>
      </c>
    </row>
    <row r="489" s="13" customFormat="1">
      <c r="A489" s="13"/>
      <c r="B489" s="236"/>
      <c r="C489" s="237"/>
      <c r="D489" s="229" t="s">
        <v>183</v>
      </c>
      <c r="E489" s="238" t="s">
        <v>19</v>
      </c>
      <c r="F489" s="239" t="s">
        <v>791</v>
      </c>
      <c r="G489" s="237"/>
      <c r="H489" s="238" t="s">
        <v>19</v>
      </c>
      <c r="I489" s="240"/>
      <c r="J489" s="237"/>
      <c r="K489" s="237"/>
      <c r="L489" s="241"/>
      <c r="M489" s="242"/>
      <c r="N489" s="243"/>
      <c r="O489" s="243"/>
      <c r="P489" s="243"/>
      <c r="Q489" s="243"/>
      <c r="R489" s="243"/>
      <c r="S489" s="243"/>
      <c r="T489" s="244"/>
      <c r="U489" s="13"/>
      <c r="V489" s="13"/>
      <c r="W489" s="13"/>
      <c r="X489" s="13"/>
      <c r="Y489" s="13"/>
      <c r="Z489" s="13"/>
      <c r="AA489" s="13"/>
      <c r="AB489" s="13"/>
      <c r="AC489" s="13"/>
      <c r="AD489" s="13"/>
      <c r="AE489" s="13"/>
      <c r="AT489" s="245" t="s">
        <v>183</v>
      </c>
      <c r="AU489" s="245" t="s">
        <v>84</v>
      </c>
      <c r="AV489" s="13" t="s">
        <v>82</v>
      </c>
      <c r="AW489" s="13" t="s">
        <v>37</v>
      </c>
      <c r="AX489" s="13" t="s">
        <v>75</v>
      </c>
      <c r="AY489" s="245" t="s">
        <v>170</v>
      </c>
    </row>
    <row r="490" s="14" customFormat="1">
      <c r="A490" s="14"/>
      <c r="B490" s="246"/>
      <c r="C490" s="247"/>
      <c r="D490" s="229" t="s">
        <v>183</v>
      </c>
      <c r="E490" s="248" t="s">
        <v>19</v>
      </c>
      <c r="F490" s="249" t="s">
        <v>814</v>
      </c>
      <c r="G490" s="247"/>
      <c r="H490" s="250">
        <v>1215.75</v>
      </c>
      <c r="I490" s="251"/>
      <c r="J490" s="247"/>
      <c r="K490" s="247"/>
      <c r="L490" s="252"/>
      <c r="M490" s="253"/>
      <c r="N490" s="254"/>
      <c r="O490" s="254"/>
      <c r="P490" s="254"/>
      <c r="Q490" s="254"/>
      <c r="R490" s="254"/>
      <c r="S490" s="254"/>
      <c r="T490" s="255"/>
      <c r="U490" s="14"/>
      <c r="V490" s="14"/>
      <c r="W490" s="14"/>
      <c r="X490" s="14"/>
      <c r="Y490" s="14"/>
      <c r="Z490" s="14"/>
      <c r="AA490" s="14"/>
      <c r="AB490" s="14"/>
      <c r="AC490" s="14"/>
      <c r="AD490" s="14"/>
      <c r="AE490" s="14"/>
      <c r="AT490" s="256" t="s">
        <v>183</v>
      </c>
      <c r="AU490" s="256" t="s">
        <v>84</v>
      </c>
      <c r="AV490" s="14" t="s">
        <v>84</v>
      </c>
      <c r="AW490" s="14" t="s">
        <v>37</v>
      </c>
      <c r="AX490" s="14" t="s">
        <v>75</v>
      </c>
      <c r="AY490" s="256" t="s">
        <v>170</v>
      </c>
    </row>
    <row r="491" s="14" customFormat="1">
      <c r="A491" s="14"/>
      <c r="B491" s="246"/>
      <c r="C491" s="247"/>
      <c r="D491" s="229" t="s">
        <v>183</v>
      </c>
      <c r="E491" s="248" t="s">
        <v>19</v>
      </c>
      <c r="F491" s="249" t="s">
        <v>815</v>
      </c>
      <c r="G491" s="247"/>
      <c r="H491" s="250">
        <v>883.48000000000002</v>
      </c>
      <c r="I491" s="251"/>
      <c r="J491" s="247"/>
      <c r="K491" s="247"/>
      <c r="L491" s="252"/>
      <c r="M491" s="253"/>
      <c r="N491" s="254"/>
      <c r="O491" s="254"/>
      <c r="P491" s="254"/>
      <c r="Q491" s="254"/>
      <c r="R491" s="254"/>
      <c r="S491" s="254"/>
      <c r="T491" s="255"/>
      <c r="U491" s="14"/>
      <c r="V491" s="14"/>
      <c r="W491" s="14"/>
      <c r="X491" s="14"/>
      <c r="Y491" s="14"/>
      <c r="Z491" s="14"/>
      <c r="AA491" s="14"/>
      <c r="AB491" s="14"/>
      <c r="AC491" s="14"/>
      <c r="AD491" s="14"/>
      <c r="AE491" s="14"/>
      <c r="AT491" s="256" t="s">
        <v>183</v>
      </c>
      <c r="AU491" s="256" t="s">
        <v>84</v>
      </c>
      <c r="AV491" s="14" t="s">
        <v>84</v>
      </c>
      <c r="AW491" s="14" t="s">
        <v>37</v>
      </c>
      <c r="AX491" s="14" t="s">
        <v>75</v>
      </c>
      <c r="AY491" s="256" t="s">
        <v>170</v>
      </c>
    </row>
    <row r="492" s="14" customFormat="1">
      <c r="A492" s="14"/>
      <c r="B492" s="246"/>
      <c r="C492" s="247"/>
      <c r="D492" s="229" t="s">
        <v>183</v>
      </c>
      <c r="E492" s="248" t="s">
        <v>19</v>
      </c>
      <c r="F492" s="249" t="s">
        <v>816</v>
      </c>
      <c r="G492" s="247"/>
      <c r="H492" s="250">
        <v>16.524999999999999</v>
      </c>
      <c r="I492" s="251"/>
      <c r="J492" s="247"/>
      <c r="K492" s="247"/>
      <c r="L492" s="252"/>
      <c r="M492" s="253"/>
      <c r="N492" s="254"/>
      <c r="O492" s="254"/>
      <c r="P492" s="254"/>
      <c r="Q492" s="254"/>
      <c r="R492" s="254"/>
      <c r="S492" s="254"/>
      <c r="T492" s="255"/>
      <c r="U492" s="14"/>
      <c r="V492" s="14"/>
      <c r="W492" s="14"/>
      <c r="X492" s="14"/>
      <c r="Y492" s="14"/>
      <c r="Z492" s="14"/>
      <c r="AA492" s="14"/>
      <c r="AB492" s="14"/>
      <c r="AC492" s="14"/>
      <c r="AD492" s="14"/>
      <c r="AE492" s="14"/>
      <c r="AT492" s="256" t="s">
        <v>183</v>
      </c>
      <c r="AU492" s="256" t="s">
        <v>84</v>
      </c>
      <c r="AV492" s="14" t="s">
        <v>84</v>
      </c>
      <c r="AW492" s="14" t="s">
        <v>37</v>
      </c>
      <c r="AX492" s="14" t="s">
        <v>75</v>
      </c>
      <c r="AY492" s="256" t="s">
        <v>170</v>
      </c>
    </row>
    <row r="493" s="13" customFormat="1">
      <c r="A493" s="13"/>
      <c r="B493" s="236"/>
      <c r="C493" s="237"/>
      <c r="D493" s="229" t="s">
        <v>183</v>
      </c>
      <c r="E493" s="238" t="s">
        <v>19</v>
      </c>
      <c r="F493" s="239" t="s">
        <v>795</v>
      </c>
      <c r="G493" s="237"/>
      <c r="H493" s="238" t="s">
        <v>19</v>
      </c>
      <c r="I493" s="240"/>
      <c r="J493" s="237"/>
      <c r="K493" s="237"/>
      <c r="L493" s="241"/>
      <c r="M493" s="242"/>
      <c r="N493" s="243"/>
      <c r="O493" s="243"/>
      <c r="P493" s="243"/>
      <c r="Q493" s="243"/>
      <c r="R493" s="243"/>
      <c r="S493" s="243"/>
      <c r="T493" s="244"/>
      <c r="U493" s="13"/>
      <c r="V493" s="13"/>
      <c r="W493" s="13"/>
      <c r="X493" s="13"/>
      <c r="Y493" s="13"/>
      <c r="Z493" s="13"/>
      <c r="AA493" s="13"/>
      <c r="AB493" s="13"/>
      <c r="AC493" s="13"/>
      <c r="AD493" s="13"/>
      <c r="AE493" s="13"/>
      <c r="AT493" s="245" t="s">
        <v>183</v>
      </c>
      <c r="AU493" s="245" t="s">
        <v>84</v>
      </c>
      <c r="AV493" s="13" t="s">
        <v>82</v>
      </c>
      <c r="AW493" s="13" t="s">
        <v>37</v>
      </c>
      <c r="AX493" s="13" t="s">
        <v>75</v>
      </c>
      <c r="AY493" s="245" t="s">
        <v>170</v>
      </c>
    </row>
    <row r="494" s="14" customFormat="1">
      <c r="A494" s="14"/>
      <c r="B494" s="246"/>
      <c r="C494" s="247"/>
      <c r="D494" s="229" t="s">
        <v>183</v>
      </c>
      <c r="E494" s="248" t="s">
        <v>19</v>
      </c>
      <c r="F494" s="249" t="s">
        <v>817</v>
      </c>
      <c r="G494" s="247"/>
      <c r="H494" s="250">
        <v>-18</v>
      </c>
      <c r="I494" s="251"/>
      <c r="J494" s="247"/>
      <c r="K494" s="247"/>
      <c r="L494" s="252"/>
      <c r="M494" s="253"/>
      <c r="N494" s="254"/>
      <c r="O494" s="254"/>
      <c r="P494" s="254"/>
      <c r="Q494" s="254"/>
      <c r="R494" s="254"/>
      <c r="S494" s="254"/>
      <c r="T494" s="255"/>
      <c r="U494" s="14"/>
      <c r="V494" s="14"/>
      <c r="W494" s="14"/>
      <c r="X494" s="14"/>
      <c r="Y494" s="14"/>
      <c r="Z494" s="14"/>
      <c r="AA494" s="14"/>
      <c r="AB494" s="14"/>
      <c r="AC494" s="14"/>
      <c r="AD494" s="14"/>
      <c r="AE494" s="14"/>
      <c r="AT494" s="256" t="s">
        <v>183</v>
      </c>
      <c r="AU494" s="256" t="s">
        <v>84</v>
      </c>
      <c r="AV494" s="14" t="s">
        <v>84</v>
      </c>
      <c r="AW494" s="14" t="s">
        <v>37</v>
      </c>
      <c r="AX494" s="14" t="s">
        <v>75</v>
      </c>
      <c r="AY494" s="256" t="s">
        <v>170</v>
      </c>
    </row>
    <row r="495" s="14" customFormat="1">
      <c r="A495" s="14"/>
      <c r="B495" s="246"/>
      <c r="C495" s="247"/>
      <c r="D495" s="229" t="s">
        <v>183</v>
      </c>
      <c r="E495" s="248" t="s">
        <v>19</v>
      </c>
      <c r="F495" s="249" t="s">
        <v>818</v>
      </c>
      <c r="G495" s="247"/>
      <c r="H495" s="250">
        <v>-38.880000000000003</v>
      </c>
      <c r="I495" s="251"/>
      <c r="J495" s="247"/>
      <c r="K495" s="247"/>
      <c r="L495" s="252"/>
      <c r="M495" s="253"/>
      <c r="N495" s="254"/>
      <c r="O495" s="254"/>
      <c r="P495" s="254"/>
      <c r="Q495" s="254"/>
      <c r="R495" s="254"/>
      <c r="S495" s="254"/>
      <c r="T495" s="255"/>
      <c r="U495" s="14"/>
      <c r="V495" s="14"/>
      <c r="W495" s="14"/>
      <c r="X495" s="14"/>
      <c r="Y495" s="14"/>
      <c r="Z495" s="14"/>
      <c r="AA495" s="14"/>
      <c r="AB495" s="14"/>
      <c r="AC495" s="14"/>
      <c r="AD495" s="14"/>
      <c r="AE495" s="14"/>
      <c r="AT495" s="256" t="s">
        <v>183</v>
      </c>
      <c r="AU495" s="256" t="s">
        <v>84</v>
      </c>
      <c r="AV495" s="14" t="s">
        <v>84</v>
      </c>
      <c r="AW495" s="14" t="s">
        <v>37</v>
      </c>
      <c r="AX495" s="14" t="s">
        <v>75</v>
      </c>
      <c r="AY495" s="256" t="s">
        <v>170</v>
      </c>
    </row>
    <row r="496" s="14" customFormat="1">
      <c r="A496" s="14"/>
      <c r="B496" s="246"/>
      <c r="C496" s="247"/>
      <c r="D496" s="229" t="s">
        <v>183</v>
      </c>
      <c r="E496" s="248" t="s">
        <v>19</v>
      </c>
      <c r="F496" s="249" t="s">
        <v>819</v>
      </c>
      <c r="G496" s="247"/>
      <c r="H496" s="250">
        <v>-320.75999999999999</v>
      </c>
      <c r="I496" s="251"/>
      <c r="J496" s="247"/>
      <c r="K496" s="247"/>
      <c r="L496" s="252"/>
      <c r="M496" s="253"/>
      <c r="N496" s="254"/>
      <c r="O496" s="254"/>
      <c r="P496" s="254"/>
      <c r="Q496" s="254"/>
      <c r="R496" s="254"/>
      <c r="S496" s="254"/>
      <c r="T496" s="255"/>
      <c r="U496" s="14"/>
      <c r="V496" s="14"/>
      <c r="W496" s="14"/>
      <c r="X496" s="14"/>
      <c r="Y496" s="14"/>
      <c r="Z496" s="14"/>
      <c r="AA496" s="14"/>
      <c r="AB496" s="14"/>
      <c r="AC496" s="14"/>
      <c r="AD496" s="14"/>
      <c r="AE496" s="14"/>
      <c r="AT496" s="256" t="s">
        <v>183</v>
      </c>
      <c r="AU496" s="256" t="s">
        <v>84</v>
      </c>
      <c r="AV496" s="14" t="s">
        <v>84</v>
      </c>
      <c r="AW496" s="14" t="s">
        <v>37</v>
      </c>
      <c r="AX496" s="14" t="s">
        <v>75</v>
      </c>
      <c r="AY496" s="256" t="s">
        <v>170</v>
      </c>
    </row>
    <row r="497" s="14" customFormat="1">
      <c r="A497" s="14"/>
      <c r="B497" s="246"/>
      <c r="C497" s="247"/>
      <c r="D497" s="229" t="s">
        <v>183</v>
      </c>
      <c r="E497" s="248" t="s">
        <v>19</v>
      </c>
      <c r="F497" s="249" t="s">
        <v>820</v>
      </c>
      <c r="G497" s="247"/>
      <c r="H497" s="250">
        <v>-24.640000000000001</v>
      </c>
      <c r="I497" s="251"/>
      <c r="J497" s="247"/>
      <c r="K497" s="247"/>
      <c r="L497" s="252"/>
      <c r="M497" s="253"/>
      <c r="N497" s="254"/>
      <c r="O497" s="254"/>
      <c r="P497" s="254"/>
      <c r="Q497" s="254"/>
      <c r="R497" s="254"/>
      <c r="S497" s="254"/>
      <c r="T497" s="255"/>
      <c r="U497" s="14"/>
      <c r="V497" s="14"/>
      <c r="W497" s="14"/>
      <c r="X497" s="14"/>
      <c r="Y497" s="14"/>
      <c r="Z497" s="14"/>
      <c r="AA497" s="14"/>
      <c r="AB497" s="14"/>
      <c r="AC497" s="14"/>
      <c r="AD497" s="14"/>
      <c r="AE497" s="14"/>
      <c r="AT497" s="256" t="s">
        <v>183</v>
      </c>
      <c r="AU497" s="256" t="s">
        <v>84</v>
      </c>
      <c r="AV497" s="14" t="s">
        <v>84</v>
      </c>
      <c r="AW497" s="14" t="s">
        <v>37</v>
      </c>
      <c r="AX497" s="14" t="s">
        <v>75</v>
      </c>
      <c r="AY497" s="256" t="s">
        <v>170</v>
      </c>
    </row>
    <row r="498" s="14" customFormat="1">
      <c r="A498" s="14"/>
      <c r="B498" s="246"/>
      <c r="C498" s="247"/>
      <c r="D498" s="229" t="s">
        <v>183</v>
      </c>
      <c r="E498" s="248" t="s">
        <v>19</v>
      </c>
      <c r="F498" s="249" t="s">
        <v>821</v>
      </c>
      <c r="G498" s="247"/>
      <c r="H498" s="250">
        <v>-13.816000000000001</v>
      </c>
      <c r="I498" s="251"/>
      <c r="J498" s="247"/>
      <c r="K498" s="247"/>
      <c r="L498" s="252"/>
      <c r="M498" s="253"/>
      <c r="N498" s="254"/>
      <c r="O498" s="254"/>
      <c r="P498" s="254"/>
      <c r="Q498" s="254"/>
      <c r="R498" s="254"/>
      <c r="S498" s="254"/>
      <c r="T498" s="255"/>
      <c r="U498" s="14"/>
      <c r="V498" s="14"/>
      <c r="W498" s="14"/>
      <c r="X498" s="14"/>
      <c r="Y498" s="14"/>
      <c r="Z498" s="14"/>
      <c r="AA498" s="14"/>
      <c r="AB498" s="14"/>
      <c r="AC498" s="14"/>
      <c r="AD498" s="14"/>
      <c r="AE498" s="14"/>
      <c r="AT498" s="256" t="s">
        <v>183</v>
      </c>
      <c r="AU498" s="256" t="s">
        <v>84</v>
      </c>
      <c r="AV498" s="14" t="s">
        <v>84</v>
      </c>
      <c r="AW498" s="14" t="s">
        <v>37</v>
      </c>
      <c r="AX498" s="14" t="s">
        <v>75</v>
      </c>
      <c r="AY498" s="256" t="s">
        <v>170</v>
      </c>
    </row>
    <row r="499" s="14" customFormat="1">
      <c r="A499" s="14"/>
      <c r="B499" s="246"/>
      <c r="C499" s="247"/>
      <c r="D499" s="229" t="s">
        <v>183</v>
      </c>
      <c r="E499" s="248" t="s">
        <v>19</v>
      </c>
      <c r="F499" s="249" t="s">
        <v>822</v>
      </c>
      <c r="G499" s="247"/>
      <c r="H499" s="250">
        <v>-11.880000000000001</v>
      </c>
      <c r="I499" s="251"/>
      <c r="J499" s="247"/>
      <c r="K499" s="247"/>
      <c r="L499" s="252"/>
      <c r="M499" s="253"/>
      <c r="N499" s="254"/>
      <c r="O499" s="254"/>
      <c r="P499" s="254"/>
      <c r="Q499" s="254"/>
      <c r="R499" s="254"/>
      <c r="S499" s="254"/>
      <c r="T499" s="255"/>
      <c r="U499" s="14"/>
      <c r="V499" s="14"/>
      <c r="W499" s="14"/>
      <c r="X499" s="14"/>
      <c r="Y499" s="14"/>
      <c r="Z499" s="14"/>
      <c r="AA499" s="14"/>
      <c r="AB499" s="14"/>
      <c r="AC499" s="14"/>
      <c r="AD499" s="14"/>
      <c r="AE499" s="14"/>
      <c r="AT499" s="256" t="s">
        <v>183</v>
      </c>
      <c r="AU499" s="256" t="s">
        <v>84</v>
      </c>
      <c r="AV499" s="14" t="s">
        <v>84</v>
      </c>
      <c r="AW499" s="14" t="s">
        <v>37</v>
      </c>
      <c r="AX499" s="14" t="s">
        <v>75</v>
      </c>
      <c r="AY499" s="256" t="s">
        <v>170</v>
      </c>
    </row>
    <row r="500" s="14" customFormat="1">
      <c r="A500" s="14"/>
      <c r="B500" s="246"/>
      <c r="C500" s="247"/>
      <c r="D500" s="229" t="s">
        <v>183</v>
      </c>
      <c r="E500" s="248" t="s">
        <v>19</v>
      </c>
      <c r="F500" s="249" t="s">
        <v>823</v>
      </c>
      <c r="G500" s="247"/>
      <c r="H500" s="250">
        <v>-13.199999999999999</v>
      </c>
      <c r="I500" s="251"/>
      <c r="J500" s="247"/>
      <c r="K500" s="247"/>
      <c r="L500" s="252"/>
      <c r="M500" s="253"/>
      <c r="N500" s="254"/>
      <c r="O500" s="254"/>
      <c r="P500" s="254"/>
      <c r="Q500" s="254"/>
      <c r="R500" s="254"/>
      <c r="S500" s="254"/>
      <c r="T500" s="255"/>
      <c r="U500" s="14"/>
      <c r="V500" s="14"/>
      <c r="W500" s="14"/>
      <c r="X500" s="14"/>
      <c r="Y500" s="14"/>
      <c r="Z500" s="14"/>
      <c r="AA500" s="14"/>
      <c r="AB500" s="14"/>
      <c r="AC500" s="14"/>
      <c r="AD500" s="14"/>
      <c r="AE500" s="14"/>
      <c r="AT500" s="256" t="s">
        <v>183</v>
      </c>
      <c r="AU500" s="256" t="s">
        <v>84</v>
      </c>
      <c r="AV500" s="14" t="s">
        <v>84</v>
      </c>
      <c r="AW500" s="14" t="s">
        <v>37</v>
      </c>
      <c r="AX500" s="14" t="s">
        <v>75</v>
      </c>
      <c r="AY500" s="256" t="s">
        <v>170</v>
      </c>
    </row>
    <row r="501" s="14" customFormat="1">
      <c r="A501" s="14"/>
      <c r="B501" s="246"/>
      <c r="C501" s="247"/>
      <c r="D501" s="229" t="s">
        <v>183</v>
      </c>
      <c r="E501" s="248" t="s">
        <v>19</v>
      </c>
      <c r="F501" s="249" t="s">
        <v>824</v>
      </c>
      <c r="G501" s="247"/>
      <c r="H501" s="250">
        <v>-12.32</v>
      </c>
      <c r="I501" s="251"/>
      <c r="J501" s="247"/>
      <c r="K501" s="247"/>
      <c r="L501" s="252"/>
      <c r="M501" s="253"/>
      <c r="N501" s="254"/>
      <c r="O501" s="254"/>
      <c r="P501" s="254"/>
      <c r="Q501" s="254"/>
      <c r="R501" s="254"/>
      <c r="S501" s="254"/>
      <c r="T501" s="255"/>
      <c r="U501" s="14"/>
      <c r="V501" s="14"/>
      <c r="W501" s="14"/>
      <c r="X501" s="14"/>
      <c r="Y501" s="14"/>
      <c r="Z501" s="14"/>
      <c r="AA501" s="14"/>
      <c r="AB501" s="14"/>
      <c r="AC501" s="14"/>
      <c r="AD501" s="14"/>
      <c r="AE501" s="14"/>
      <c r="AT501" s="256" t="s">
        <v>183</v>
      </c>
      <c r="AU501" s="256" t="s">
        <v>84</v>
      </c>
      <c r="AV501" s="14" t="s">
        <v>84</v>
      </c>
      <c r="AW501" s="14" t="s">
        <v>37</v>
      </c>
      <c r="AX501" s="14" t="s">
        <v>75</v>
      </c>
      <c r="AY501" s="256" t="s">
        <v>170</v>
      </c>
    </row>
    <row r="502" s="14" customFormat="1">
      <c r="A502" s="14"/>
      <c r="B502" s="246"/>
      <c r="C502" s="247"/>
      <c r="D502" s="229" t="s">
        <v>183</v>
      </c>
      <c r="E502" s="248" t="s">
        <v>19</v>
      </c>
      <c r="F502" s="249" t="s">
        <v>825</v>
      </c>
      <c r="G502" s="247"/>
      <c r="H502" s="250">
        <v>-9</v>
      </c>
      <c r="I502" s="251"/>
      <c r="J502" s="247"/>
      <c r="K502" s="247"/>
      <c r="L502" s="252"/>
      <c r="M502" s="253"/>
      <c r="N502" s="254"/>
      <c r="O502" s="254"/>
      <c r="P502" s="254"/>
      <c r="Q502" s="254"/>
      <c r="R502" s="254"/>
      <c r="S502" s="254"/>
      <c r="T502" s="255"/>
      <c r="U502" s="14"/>
      <c r="V502" s="14"/>
      <c r="W502" s="14"/>
      <c r="X502" s="14"/>
      <c r="Y502" s="14"/>
      <c r="Z502" s="14"/>
      <c r="AA502" s="14"/>
      <c r="AB502" s="14"/>
      <c r="AC502" s="14"/>
      <c r="AD502" s="14"/>
      <c r="AE502" s="14"/>
      <c r="AT502" s="256" t="s">
        <v>183</v>
      </c>
      <c r="AU502" s="256" t="s">
        <v>84</v>
      </c>
      <c r="AV502" s="14" t="s">
        <v>84</v>
      </c>
      <c r="AW502" s="14" t="s">
        <v>37</v>
      </c>
      <c r="AX502" s="14" t="s">
        <v>75</v>
      </c>
      <c r="AY502" s="256" t="s">
        <v>170</v>
      </c>
    </row>
    <row r="503" s="13" customFormat="1">
      <c r="A503" s="13"/>
      <c r="B503" s="236"/>
      <c r="C503" s="237"/>
      <c r="D503" s="229" t="s">
        <v>183</v>
      </c>
      <c r="E503" s="238" t="s">
        <v>19</v>
      </c>
      <c r="F503" s="239" t="s">
        <v>805</v>
      </c>
      <c r="G503" s="237"/>
      <c r="H503" s="238" t="s">
        <v>19</v>
      </c>
      <c r="I503" s="240"/>
      <c r="J503" s="237"/>
      <c r="K503" s="237"/>
      <c r="L503" s="241"/>
      <c r="M503" s="242"/>
      <c r="N503" s="243"/>
      <c r="O503" s="243"/>
      <c r="P503" s="243"/>
      <c r="Q503" s="243"/>
      <c r="R503" s="243"/>
      <c r="S503" s="243"/>
      <c r="T503" s="244"/>
      <c r="U503" s="13"/>
      <c r="V503" s="13"/>
      <c r="W503" s="13"/>
      <c r="X503" s="13"/>
      <c r="Y503" s="13"/>
      <c r="Z503" s="13"/>
      <c r="AA503" s="13"/>
      <c r="AB503" s="13"/>
      <c r="AC503" s="13"/>
      <c r="AD503" s="13"/>
      <c r="AE503" s="13"/>
      <c r="AT503" s="245" t="s">
        <v>183</v>
      </c>
      <c r="AU503" s="245" t="s">
        <v>84</v>
      </c>
      <c r="AV503" s="13" t="s">
        <v>82</v>
      </c>
      <c r="AW503" s="13" t="s">
        <v>37</v>
      </c>
      <c r="AX503" s="13" t="s">
        <v>75</v>
      </c>
      <c r="AY503" s="245" t="s">
        <v>170</v>
      </c>
    </row>
    <row r="504" s="14" customFormat="1">
      <c r="A504" s="14"/>
      <c r="B504" s="246"/>
      <c r="C504" s="247"/>
      <c r="D504" s="229" t="s">
        <v>183</v>
      </c>
      <c r="E504" s="248" t="s">
        <v>19</v>
      </c>
      <c r="F504" s="249" t="s">
        <v>826</v>
      </c>
      <c r="G504" s="247"/>
      <c r="H504" s="250">
        <v>198.37200000000001</v>
      </c>
      <c r="I504" s="251"/>
      <c r="J504" s="247"/>
      <c r="K504" s="247"/>
      <c r="L504" s="252"/>
      <c r="M504" s="253"/>
      <c r="N504" s="254"/>
      <c r="O504" s="254"/>
      <c r="P504" s="254"/>
      <c r="Q504" s="254"/>
      <c r="R504" s="254"/>
      <c r="S504" s="254"/>
      <c r="T504" s="255"/>
      <c r="U504" s="14"/>
      <c r="V504" s="14"/>
      <c r="W504" s="14"/>
      <c r="X504" s="14"/>
      <c r="Y504" s="14"/>
      <c r="Z504" s="14"/>
      <c r="AA504" s="14"/>
      <c r="AB504" s="14"/>
      <c r="AC504" s="14"/>
      <c r="AD504" s="14"/>
      <c r="AE504" s="14"/>
      <c r="AT504" s="256" t="s">
        <v>183</v>
      </c>
      <c r="AU504" s="256" t="s">
        <v>84</v>
      </c>
      <c r="AV504" s="14" t="s">
        <v>84</v>
      </c>
      <c r="AW504" s="14" t="s">
        <v>37</v>
      </c>
      <c r="AX504" s="14" t="s">
        <v>75</v>
      </c>
      <c r="AY504" s="256" t="s">
        <v>170</v>
      </c>
    </row>
    <row r="505" s="13" customFormat="1">
      <c r="A505" s="13"/>
      <c r="B505" s="236"/>
      <c r="C505" s="237"/>
      <c r="D505" s="229" t="s">
        <v>183</v>
      </c>
      <c r="E505" s="238" t="s">
        <v>19</v>
      </c>
      <c r="F505" s="239" t="s">
        <v>795</v>
      </c>
      <c r="G505" s="237"/>
      <c r="H505" s="238" t="s">
        <v>19</v>
      </c>
      <c r="I505" s="240"/>
      <c r="J505" s="237"/>
      <c r="K505" s="237"/>
      <c r="L505" s="241"/>
      <c r="M505" s="242"/>
      <c r="N505" s="243"/>
      <c r="O505" s="243"/>
      <c r="P505" s="243"/>
      <c r="Q505" s="243"/>
      <c r="R505" s="243"/>
      <c r="S505" s="243"/>
      <c r="T505" s="244"/>
      <c r="U505" s="13"/>
      <c r="V505" s="13"/>
      <c r="W505" s="13"/>
      <c r="X505" s="13"/>
      <c r="Y505" s="13"/>
      <c r="Z505" s="13"/>
      <c r="AA505" s="13"/>
      <c r="AB505" s="13"/>
      <c r="AC505" s="13"/>
      <c r="AD505" s="13"/>
      <c r="AE505" s="13"/>
      <c r="AT505" s="245" t="s">
        <v>183</v>
      </c>
      <c r="AU505" s="245" t="s">
        <v>84</v>
      </c>
      <c r="AV505" s="13" t="s">
        <v>82</v>
      </c>
      <c r="AW505" s="13" t="s">
        <v>37</v>
      </c>
      <c r="AX505" s="13" t="s">
        <v>75</v>
      </c>
      <c r="AY505" s="245" t="s">
        <v>170</v>
      </c>
    </row>
    <row r="506" s="14" customFormat="1">
      <c r="A506" s="14"/>
      <c r="B506" s="246"/>
      <c r="C506" s="247"/>
      <c r="D506" s="229" t="s">
        <v>183</v>
      </c>
      <c r="E506" s="248" t="s">
        <v>19</v>
      </c>
      <c r="F506" s="249" t="s">
        <v>827</v>
      </c>
      <c r="G506" s="247"/>
      <c r="H506" s="250">
        <v>14.4</v>
      </c>
      <c r="I506" s="251"/>
      <c r="J506" s="247"/>
      <c r="K506" s="247"/>
      <c r="L506" s="252"/>
      <c r="M506" s="253"/>
      <c r="N506" s="254"/>
      <c r="O506" s="254"/>
      <c r="P506" s="254"/>
      <c r="Q506" s="254"/>
      <c r="R506" s="254"/>
      <c r="S506" s="254"/>
      <c r="T506" s="255"/>
      <c r="U506" s="14"/>
      <c r="V506" s="14"/>
      <c r="W506" s="14"/>
      <c r="X506" s="14"/>
      <c r="Y506" s="14"/>
      <c r="Z506" s="14"/>
      <c r="AA506" s="14"/>
      <c r="AB506" s="14"/>
      <c r="AC506" s="14"/>
      <c r="AD506" s="14"/>
      <c r="AE506" s="14"/>
      <c r="AT506" s="256" t="s">
        <v>183</v>
      </c>
      <c r="AU506" s="256" t="s">
        <v>84</v>
      </c>
      <c r="AV506" s="14" t="s">
        <v>84</v>
      </c>
      <c r="AW506" s="14" t="s">
        <v>37</v>
      </c>
      <c r="AX506" s="14" t="s">
        <v>75</v>
      </c>
      <c r="AY506" s="256" t="s">
        <v>170</v>
      </c>
    </row>
    <row r="507" s="15" customFormat="1">
      <c r="A507" s="15"/>
      <c r="B507" s="257"/>
      <c r="C507" s="258"/>
      <c r="D507" s="229" t="s">
        <v>183</v>
      </c>
      <c r="E507" s="259" t="s">
        <v>19</v>
      </c>
      <c r="F507" s="260" t="s">
        <v>186</v>
      </c>
      <c r="G507" s="258"/>
      <c r="H507" s="261">
        <v>1866.031</v>
      </c>
      <c r="I507" s="262"/>
      <c r="J507" s="258"/>
      <c r="K507" s="258"/>
      <c r="L507" s="263"/>
      <c r="M507" s="264"/>
      <c r="N507" s="265"/>
      <c r="O507" s="265"/>
      <c r="P507" s="265"/>
      <c r="Q507" s="265"/>
      <c r="R507" s="265"/>
      <c r="S507" s="265"/>
      <c r="T507" s="266"/>
      <c r="U507" s="15"/>
      <c r="V507" s="15"/>
      <c r="W507" s="15"/>
      <c r="X507" s="15"/>
      <c r="Y507" s="15"/>
      <c r="Z507" s="15"/>
      <c r="AA507" s="15"/>
      <c r="AB507" s="15"/>
      <c r="AC507" s="15"/>
      <c r="AD507" s="15"/>
      <c r="AE507" s="15"/>
      <c r="AT507" s="267" t="s">
        <v>183</v>
      </c>
      <c r="AU507" s="267" t="s">
        <v>84</v>
      </c>
      <c r="AV507" s="15" t="s">
        <v>177</v>
      </c>
      <c r="AW507" s="15" t="s">
        <v>37</v>
      </c>
      <c r="AX507" s="15" t="s">
        <v>82</v>
      </c>
      <c r="AY507" s="267" t="s">
        <v>170</v>
      </c>
    </row>
    <row r="508" s="2" customFormat="1" ht="16.5" customHeight="1">
      <c r="A508" s="41"/>
      <c r="B508" s="42"/>
      <c r="C508" s="216" t="s">
        <v>828</v>
      </c>
      <c r="D508" s="216" t="s">
        <v>172</v>
      </c>
      <c r="E508" s="217" t="s">
        <v>829</v>
      </c>
      <c r="F508" s="218" t="s">
        <v>830</v>
      </c>
      <c r="G508" s="219" t="s">
        <v>175</v>
      </c>
      <c r="H508" s="220">
        <v>1866.031</v>
      </c>
      <c r="I508" s="221"/>
      <c r="J508" s="222">
        <f>ROUND(I508*H508,2)</f>
        <v>0</v>
      </c>
      <c r="K508" s="218" t="s">
        <v>176</v>
      </c>
      <c r="L508" s="47"/>
      <c r="M508" s="223" t="s">
        <v>19</v>
      </c>
      <c r="N508" s="224" t="s">
        <v>46</v>
      </c>
      <c r="O508" s="87"/>
      <c r="P508" s="225">
        <f>O508*H508</f>
        <v>0</v>
      </c>
      <c r="Q508" s="225">
        <v>0</v>
      </c>
      <c r="R508" s="225">
        <f>Q508*H508</f>
        <v>0</v>
      </c>
      <c r="S508" s="225">
        <v>0</v>
      </c>
      <c r="T508" s="226">
        <f>S508*H508</f>
        <v>0</v>
      </c>
      <c r="U508" s="41"/>
      <c r="V508" s="41"/>
      <c r="W508" s="41"/>
      <c r="X508" s="41"/>
      <c r="Y508" s="41"/>
      <c r="Z508" s="41"/>
      <c r="AA508" s="41"/>
      <c r="AB508" s="41"/>
      <c r="AC508" s="41"/>
      <c r="AD508" s="41"/>
      <c r="AE508" s="41"/>
      <c r="AR508" s="227" t="s">
        <v>177</v>
      </c>
      <c r="AT508" s="227" t="s">
        <v>172</v>
      </c>
      <c r="AU508" s="227" t="s">
        <v>84</v>
      </c>
      <c r="AY508" s="20" t="s">
        <v>170</v>
      </c>
      <c r="BE508" s="228">
        <f>IF(N508="základní",J508,0)</f>
        <v>0</v>
      </c>
      <c r="BF508" s="228">
        <f>IF(N508="snížená",J508,0)</f>
        <v>0</v>
      </c>
      <c r="BG508" s="228">
        <f>IF(N508="zákl. přenesená",J508,0)</f>
        <v>0</v>
      </c>
      <c r="BH508" s="228">
        <f>IF(N508="sníž. přenesená",J508,0)</f>
        <v>0</v>
      </c>
      <c r="BI508" s="228">
        <f>IF(N508="nulová",J508,0)</f>
        <v>0</v>
      </c>
      <c r="BJ508" s="20" t="s">
        <v>82</v>
      </c>
      <c r="BK508" s="228">
        <f>ROUND(I508*H508,2)</f>
        <v>0</v>
      </c>
      <c r="BL508" s="20" t="s">
        <v>177</v>
      </c>
      <c r="BM508" s="227" t="s">
        <v>831</v>
      </c>
    </row>
    <row r="509" s="2" customFormat="1">
      <c r="A509" s="41"/>
      <c r="B509" s="42"/>
      <c r="C509" s="43"/>
      <c r="D509" s="229" t="s">
        <v>179</v>
      </c>
      <c r="E509" s="43"/>
      <c r="F509" s="230" t="s">
        <v>832</v>
      </c>
      <c r="G509" s="43"/>
      <c r="H509" s="43"/>
      <c r="I509" s="231"/>
      <c r="J509" s="43"/>
      <c r="K509" s="43"/>
      <c r="L509" s="47"/>
      <c r="M509" s="232"/>
      <c r="N509" s="233"/>
      <c r="O509" s="87"/>
      <c r="P509" s="87"/>
      <c r="Q509" s="87"/>
      <c r="R509" s="87"/>
      <c r="S509" s="87"/>
      <c r="T509" s="88"/>
      <c r="U509" s="41"/>
      <c r="V509" s="41"/>
      <c r="W509" s="41"/>
      <c r="X509" s="41"/>
      <c r="Y509" s="41"/>
      <c r="Z509" s="41"/>
      <c r="AA509" s="41"/>
      <c r="AB509" s="41"/>
      <c r="AC509" s="41"/>
      <c r="AD509" s="41"/>
      <c r="AE509" s="41"/>
      <c r="AT509" s="20" t="s">
        <v>179</v>
      </c>
      <c r="AU509" s="20" t="s">
        <v>84</v>
      </c>
    </row>
    <row r="510" s="2" customFormat="1">
      <c r="A510" s="41"/>
      <c r="B510" s="42"/>
      <c r="C510" s="43"/>
      <c r="D510" s="234" t="s">
        <v>181</v>
      </c>
      <c r="E510" s="43"/>
      <c r="F510" s="235" t="s">
        <v>833</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181</v>
      </c>
      <c r="AU510" s="20" t="s">
        <v>84</v>
      </c>
    </row>
    <row r="511" s="2" customFormat="1" ht="16.5" customHeight="1">
      <c r="A511" s="41"/>
      <c r="B511" s="42"/>
      <c r="C511" s="216" t="s">
        <v>834</v>
      </c>
      <c r="D511" s="216" t="s">
        <v>172</v>
      </c>
      <c r="E511" s="217" t="s">
        <v>835</v>
      </c>
      <c r="F511" s="218" t="s">
        <v>836</v>
      </c>
      <c r="G511" s="219" t="s">
        <v>256</v>
      </c>
      <c r="H511" s="220">
        <v>27.143999999999998</v>
      </c>
      <c r="I511" s="221"/>
      <c r="J511" s="222">
        <f>ROUND(I511*H511,2)</f>
        <v>0</v>
      </c>
      <c r="K511" s="218" t="s">
        <v>176</v>
      </c>
      <c r="L511" s="47"/>
      <c r="M511" s="223" t="s">
        <v>19</v>
      </c>
      <c r="N511" s="224" t="s">
        <v>46</v>
      </c>
      <c r="O511" s="87"/>
      <c r="P511" s="225">
        <f>O511*H511</f>
        <v>0</v>
      </c>
      <c r="Q511" s="225">
        <v>1.04922</v>
      </c>
      <c r="R511" s="225">
        <f>Q511*H511</f>
        <v>28.480027679999999</v>
      </c>
      <c r="S511" s="225">
        <v>0</v>
      </c>
      <c r="T511" s="226">
        <f>S511*H511</f>
        <v>0</v>
      </c>
      <c r="U511" s="41"/>
      <c r="V511" s="41"/>
      <c r="W511" s="41"/>
      <c r="X511" s="41"/>
      <c r="Y511" s="41"/>
      <c r="Z511" s="41"/>
      <c r="AA511" s="41"/>
      <c r="AB511" s="41"/>
      <c r="AC511" s="41"/>
      <c r="AD511" s="41"/>
      <c r="AE511" s="41"/>
      <c r="AR511" s="227" t="s">
        <v>177</v>
      </c>
      <c r="AT511" s="227" t="s">
        <v>172</v>
      </c>
      <c r="AU511" s="227" t="s">
        <v>84</v>
      </c>
      <c r="AY511" s="20" t="s">
        <v>170</v>
      </c>
      <c r="BE511" s="228">
        <f>IF(N511="základní",J511,0)</f>
        <v>0</v>
      </c>
      <c r="BF511" s="228">
        <f>IF(N511="snížená",J511,0)</f>
        <v>0</v>
      </c>
      <c r="BG511" s="228">
        <f>IF(N511="zákl. přenesená",J511,0)</f>
        <v>0</v>
      </c>
      <c r="BH511" s="228">
        <f>IF(N511="sníž. přenesená",J511,0)</f>
        <v>0</v>
      </c>
      <c r="BI511" s="228">
        <f>IF(N511="nulová",J511,0)</f>
        <v>0</v>
      </c>
      <c r="BJ511" s="20" t="s">
        <v>82</v>
      </c>
      <c r="BK511" s="228">
        <f>ROUND(I511*H511,2)</f>
        <v>0</v>
      </c>
      <c r="BL511" s="20" t="s">
        <v>177</v>
      </c>
      <c r="BM511" s="227" t="s">
        <v>837</v>
      </c>
    </row>
    <row r="512" s="2" customFormat="1">
      <c r="A512" s="41"/>
      <c r="B512" s="42"/>
      <c r="C512" s="43"/>
      <c r="D512" s="229" t="s">
        <v>179</v>
      </c>
      <c r="E512" s="43"/>
      <c r="F512" s="230" t="s">
        <v>838</v>
      </c>
      <c r="G512" s="43"/>
      <c r="H512" s="43"/>
      <c r="I512" s="231"/>
      <c r="J512" s="43"/>
      <c r="K512" s="43"/>
      <c r="L512" s="47"/>
      <c r="M512" s="232"/>
      <c r="N512" s="233"/>
      <c r="O512" s="87"/>
      <c r="P512" s="87"/>
      <c r="Q512" s="87"/>
      <c r="R512" s="87"/>
      <c r="S512" s="87"/>
      <c r="T512" s="88"/>
      <c r="U512" s="41"/>
      <c r="V512" s="41"/>
      <c r="W512" s="41"/>
      <c r="X512" s="41"/>
      <c r="Y512" s="41"/>
      <c r="Z512" s="41"/>
      <c r="AA512" s="41"/>
      <c r="AB512" s="41"/>
      <c r="AC512" s="41"/>
      <c r="AD512" s="41"/>
      <c r="AE512" s="41"/>
      <c r="AT512" s="20" t="s">
        <v>179</v>
      </c>
      <c r="AU512" s="20" t="s">
        <v>84</v>
      </c>
    </row>
    <row r="513" s="2" customFormat="1">
      <c r="A513" s="41"/>
      <c r="B513" s="42"/>
      <c r="C513" s="43"/>
      <c r="D513" s="234" t="s">
        <v>181</v>
      </c>
      <c r="E513" s="43"/>
      <c r="F513" s="235" t="s">
        <v>839</v>
      </c>
      <c r="G513" s="43"/>
      <c r="H513" s="43"/>
      <c r="I513" s="231"/>
      <c r="J513" s="43"/>
      <c r="K513" s="43"/>
      <c r="L513" s="47"/>
      <c r="M513" s="232"/>
      <c r="N513" s="233"/>
      <c r="O513" s="87"/>
      <c r="P513" s="87"/>
      <c r="Q513" s="87"/>
      <c r="R513" s="87"/>
      <c r="S513" s="87"/>
      <c r="T513" s="88"/>
      <c r="U513" s="41"/>
      <c r="V513" s="41"/>
      <c r="W513" s="41"/>
      <c r="X513" s="41"/>
      <c r="Y513" s="41"/>
      <c r="Z513" s="41"/>
      <c r="AA513" s="41"/>
      <c r="AB513" s="41"/>
      <c r="AC513" s="41"/>
      <c r="AD513" s="41"/>
      <c r="AE513" s="41"/>
      <c r="AT513" s="20" t="s">
        <v>181</v>
      </c>
      <c r="AU513" s="20" t="s">
        <v>84</v>
      </c>
    </row>
    <row r="514" s="13" customFormat="1">
      <c r="A514" s="13"/>
      <c r="B514" s="236"/>
      <c r="C514" s="237"/>
      <c r="D514" s="229" t="s">
        <v>183</v>
      </c>
      <c r="E514" s="238" t="s">
        <v>19</v>
      </c>
      <c r="F514" s="239" t="s">
        <v>710</v>
      </c>
      <c r="G514" s="237"/>
      <c r="H514" s="238" t="s">
        <v>19</v>
      </c>
      <c r="I514" s="240"/>
      <c r="J514" s="237"/>
      <c r="K514" s="237"/>
      <c r="L514" s="241"/>
      <c r="M514" s="242"/>
      <c r="N514" s="243"/>
      <c r="O514" s="243"/>
      <c r="P514" s="243"/>
      <c r="Q514" s="243"/>
      <c r="R514" s="243"/>
      <c r="S514" s="243"/>
      <c r="T514" s="244"/>
      <c r="U514" s="13"/>
      <c r="V514" s="13"/>
      <c r="W514" s="13"/>
      <c r="X514" s="13"/>
      <c r="Y514" s="13"/>
      <c r="Z514" s="13"/>
      <c r="AA514" s="13"/>
      <c r="AB514" s="13"/>
      <c r="AC514" s="13"/>
      <c r="AD514" s="13"/>
      <c r="AE514" s="13"/>
      <c r="AT514" s="245" t="s">
        <v>183</v>
      </c>
      <c r="AU514" s="245" t="s">
        <v>84</v>
      </c>
      <c r="AV514" s="13" t="s">
        <v>82</v>
      </c>
      <c r="AW514" s="13" t="s">
        <v>37</v>
      </c>
      <c r="AX514" s="13" t="s">
        <v>75</v>
      </c>
      <c r="AY514" s="245" t="s">
        <v>170</v>
      </c>
    </row>
    <row r="515" s="14" customFormat="1">
      <c r="A515" s="14"/>
      <c r="B515" s="246"/>
      <c r="C515" s="247"/>
      <c r="D515" s="229" t="s">
        <v>183</v>
      </c>
      <c r="E515" s="248" t="s">
        <v>19</v>
      </c>
      <c r="F515" s="249" t="s">
        <v>840</v>
      </c>
      <c r="G515" s="247"/>
      <c r="H515" s="250">
        <v>27.143999999999998</v>
      </c>
      <c r="I515" s="251"/>
      <c r="J515" s="247"/>
      <c r="K515" s="247"/>
      <c r="L515" s="252"/>
      <c r="M515" s="253"/>
      <c r="N515" s="254"/>
      <c r="O515" s="254"/>
      <c r="P515" s="254"/>
      <c r="Q515" s="254"/>
      <c r="R515" s="254"/>
      <c r="S515" s="254"/>
      <c r="T515" s="255"/>
      <c r="U515" s="14"/>
      <c r="V515" s="14"/>
      <c r="W515" s="14"/>
      <c r="X515" s="14"/>
      <c r="Y515" s="14"/>
      <c r="Z515" s="14"/>
      <c r="AA515" s="14"/>
      <c r="AB515" s="14"/>
      <c r="AC515" s="14"/>
      <c r="AD515" s="14"/>
      <c r="AE515" s="14"/>
      <c r="AT515" s="256" t="s">
        <v>183</v>
      </c>
      <c r="AU515" s="256" t="s">
        <v>84</v>
      </c>
      <c r="AV515" s="14" t="s">
        <v>84</v>
      </c>
      <c r="AW515" s="14" t="s">
        <v>37</v>
      </c>
      <c r="AX515" s="14" t="s">
        <v>75</v>
      </c>
      <c r="AY515" s="256" t="s">
        <v>170</v>
      </c>
    </row>
    <row r="516" s="15" customFormat="1">
      <c r="A516" s="15"/>
      <c r="B516" s="257"/>
      <c r="C516" s="258"/>
      <c r="D516" s="229" t="s">
        <v>183</v>
      </c>
      <c r="E516" s="259" t="s">
        <v>19</v>
      </c>
      <c r="F516" s="260" t="s">
        <v>186</v>
      </c>
      <c r="G516" s="258"/>
      <c r="H516" s="261">
        <v>27.143999999999998</v>
      </c>
      <c r="I516" s="262"/>
      <c r="J516" s="258"/>
      <c r="K516" s="258"/>
      <c r="L516" s="263"/>
      <c r="M516" s="264"/>
      <c r="N516" s="265"/>
      <c r="O516" s="265"/>
      <c r="P516" s="265"/>
      <c r="Q516" s="265"/>
      <c r="R516" s="265"/>
      <c r="S516" s="265"/>
      <c r="T516" s="266"/>
      <c r="U516" s="15"/>
      <c r="V516" s="15"/>
      <c r="W516" s="15"/>
      <c r="X516" s="15"/>
      <c r="Y516" s="15"/>
      <c r="Z516" s="15"/>
      <c r="AA516" s="15"/>
      <c r="AB516" s="15"/>
      <c r="AC516" s="15"/>
      <c r="AD516" s="15"/>
      <c r="AE516" s="15"/>
      <c r="AT516" s="267" t="s">
        <v>183</v>
      </c>
      <c r="AU516" s="267" t="s">
        <v>84</v>
      </c>
      <c r="AV516" s="15" t="s">
        <v>177</v>
      </c>
      <c r="AW516" s="15" t="s">
        <v>37</v>
      </c>
      <c r="AX516" s="15" t="s">
        <v>82</v>
      </c>
      <c r="AY516" s="267" t="s">
        <v>170</v>
      </c>
    </row>
    <row r="517" s="2" customFormat="1" ht="16.5" customHeight="1">
      <c r="A517" s="41"/>
      <c r="B517" s="42"/>
      <c r="C517" s="216" t="s">
        <v>841</v>
      </c>
      <c r="D517" s="216" t="s">
        <v>172</v>
      </c>
      <c r="E517" s="217" t="s">
        <v>842</v>
      </c>
      <c r="F517" s="218" t="s">
        <v>843</v>
      </c>
      <c r="G517" s="219" t="s">
        <v>266</v>
      </c>
      <c r="H517" s="220">
        <v>4</v>
      </c>
      <c r="I517" s="221"/>
      <c r="J517" s="222">
        <f>ROUND(I517*H517,2)</f>
        <v>0</v>
      </c>
      <c r="K517" s="218" t="s">
        <v>176</v>
      </c>
      <c r="L517" s="47"/>
      <c r="M517" s="223" t="s">
        <v>19</v>
      </c>
      <c r="N517" s="224" t="s">
        <v>46</v>
      </c>
      <c r="O517" s="87"/>
      <c r="P517" s="225">
        <f>O517*H517</f>
        <v>0</v>
      </c>
      <c r="Q517" s="225">
        <v>0.021260000000000001</v>
      </c>
      <c r="R517" s="225">
        <f>Q517*H517</f>
        <v>0.085040000000000004</v>
      </c>
      <c r="S517" s="225">
        <v>0</v>
      </c>
      <c r="T517" s="226">
        <f>S517*H517</f>
        <v>0</v>
      </c>
      <c r="U517" s="41"/>
      <c r="V517" s="41"/>
      <c r="W517" s="41"/>
      <c r="X517" s="41"/>
      <c r="Y517" s="41"/>
      <c r="Z517" s="41"/>
      <c r="AA517" s="41"/>
      <c r="AB517" s="41"/>
      <c r="AC517" s="41"/>
      <c r="AD517" s="41"/>
      <c r="AE517" s="41"/>
      <c r="AR517" s="227" t="s">
        <v>177</v>
      </c>
      <c r="AT517" s="227" t="s">
        <v>172</v>
      </c>
      <c r="AU517" s="227" t="s">
        <v>84</v>
      </c>
      <c r="AY517" s="20" t="s">
        <v>170</v>
      </c>
      <c r="BE517" s="228">
        <f>IF(N517="základní",J517,0)</f>
        <v>0</v>
      </c>
      <c r="BF517" s="228">
        <f>IF(N517="snížená",J517,0)</f>
        <v>0</v>
      </c>
      <c r="BG517" s="228">
        <f>IF(N517="zákl. přenesená",J517,0)</f>
        <v>0</v>
      </c>
      <c r="BH517" s="228">
        <f>IF(N517="sníž. přenesená",J517,0)</f>
        <v>0</v>
      </c>
      <c r="BI517" s="228">
        <f>IF(N517="nulová",J517,0)</f>
        <v>0</v>
      </c>
      <c r="BJ517" s="20" t="s">
        <v>82</v>
      </c>
      <c r="BK517" s="228">
        <f>ROUND(I517*H517,2)</f>
        <v>0</v>
      </c>
      <c r="BL517" s="20" t="s">
        <v>177</v>
      </c>
      <c r="BM517" s="227" t="s">
        <v>844</v>
      </c>
    </row>
    <row r="518" s="2" customFormat="1">
      <c r="A518" s="41"/>
      <c r="B518" s="42"/>
      <c r="C518" s="43"/>
      <c r="D518" s="229" t="s">
        <v>179</v>
      </c>
      <c r="E518" s="43"/>
      <c r="F518" s="230" t="s">
        <v>845</v>
      </c>
      <c r="G518" s="43"/>
      <c r="H518" s="43"/>
      <c r="I518" s="231"/>
      <c r="J518" s="43"/>
      <c r="K518" s="43"/>
      <c r="L518" s="47"/>
      <c r="M518" s="232"/>
      <c r="N518" s="233"/>
      <c r="O518" s="87"/>
      <c r="P518" s="87"/>
      <c r="Q518" s="87"/>
      <c r="R518" s="87"/>
      <c r="S518" s="87"/>
      <c r="T518" s="88"/>
      <c r="U518" s="41"/>
      <c r="V518" s="41"/>
      <c r="W518" s="41"/>
      <c r="X518" s="41"/>
      <c r="Y518" s="41"/>
      <c r="Z518" s="41"/>
      <c r="AA518" s="41"/>
      <c r="AB518" s="41"/>
      <c r="AC518" s="41"/>
      <c r="AD518" s="41"/>
      <c r="AE518" s="41"/>
      <c r="AT518" s="20" t="s">
        <v>179</v>
      </c>
      <c r="AU518" s="20" t="s">
        <v>84</v>
      </c>
    </row>
    <row r="519" s="2" customFormat="1">
      <c r="A519" s="41"/>
      <c r="B519" s="42"/>
      <c r="C519" s="43"/>
      <c r="D519" s="234" t="s">
        <v>181</v>
      </c>
      <c r="E519" s="43"/>
      <c r="F519" s="235" t="s">
        <v>846</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181</v>
      </c>
      <c r="AU519" s="20" t="s">
        <v>84</v>
      </c>
    </row>
    <row r="520" s="13" customFormat="1">
      <c r="A520" s="13"/>
      <c r="B520" s="236"/>
      <c r="C520" s="237"/>
      <c r="D520" s="229" t="s">
        <v>183</v>
      </c>
      <c r="E520" s="238" t="s">
        <v>19</v>
      </c>
      <c r="F520" s="239" t="s">
        <v>764</v>
      </c>
      <c r="G520" s="237"/>
      <c r="H520" s="238" t="s">
        <v>19</v>
      </c>
      <c r="I520" s="240"/>
      <c r="J520" s="237"/>
      <c r="K520" s="237"/>
      <c r="L520" s="241"/>
      <c r="M520" s="242"/>
      <c r="N520" s="243"/>
      <c r="O520" s="243"/>
      <c r="P520" s="243"/>
      <c r="Q520" s="243"/>
      <c r="R520" s="243"/>
      <c r="S520" s="243"/>
      <c r="T520" s="244"/>
      <c r="U520" s="13"/>
      <c r="V520" s="13"/>
      <c r="W520" s="13"/>
      <c r="X520" s="13"/>
      <c r="Y520" s="13"/>
      <c r="Z520" s="13"/>
      <c r="AA520" s="13"/>
      <c r="AB520" s="13"/>
      <c r="AC520" s="13"/>
      <c r="AD520" s="13"/>
      <c r="AE520" s="13"/>
      <c r="AT520" s="245" t="s">
        <v>183</v>
      </c>
      <c r="AU520" s="245" t="s">
        <v>84</v>
      </c>
      <c r="AV520" s="13" t="s">
        <v>82</v>
      </c>
      <c r="AW520" s="13" t="s">
        <v>37</v>
      </c>
      <c r="AX520" s="13" t="s">
        <v>75</v>
      </c>
      <c r="AY520" s="245" t="s">
        <v>170</v>
      </c>
    </row>
    <row r="521" s="14" customFormat="1">
      <c r="A521" s="14"/>
      <c r="B521" s="246"/>
      <c r="C521" s="247"/>
      <c r="D521" s="229" t="s">
        <v>183</v>
      </c>
      <c r="E521" s="248" t="s">
        <v>19</v>
      </c>
      <c r="F521" s="249" t="s">
        <v>847</v>
      </c>
      <c r="G521" s="247"/>
      <c r="H521" s="250">
        <v>2</v>
      </c>
      <c r="I521" s="251"/>
      <c r="J521" s="247"/>
      <c r="K521" s="247"/>
      <c r="L521" s="252"/>
      <c r="M521" s="253"/>
      <c r="N521" s="254"/>
      <c r="O521" s="254"/>
      <c r="P521" s="254"/>
      <c r="Q521" s="254"/>
      <c r="R521" s="254"/>
      <c r="S521" s="254"/>
      <c r="T521" s="255"/>
      <c r="U521" s="14"/>
      <c r="V521" s="14"/>
      <c r="W521" s="14"/>
      <c r="X521" s="14"/>
      <c r="Y521" s="14"/>
      <c r="Z521" s="14"/>
      <c r="AA521" s="14"/>
      <c r="AB521" s="14"/>
      <c r="AC521" s="14"/>
      <c r="AD521" s="14"/>
      <c r="AE521" s="14"/>
      <c r="AT521" s="256" t="s">
        <v>183</v>
      </c>
      <c r="AU521" s="256" t="s">
        <v>84</v>
      </c>
      <c r="AV521" s="14" t="s">
        <v>84</v>
      </c>
      <c r="AW521" s="14" t="s">
        <v>37</v>
      </c>
      <c r="AX521" s="14" t="s">
        <v>75</v>
      </c>
      <c r="AY521" s="256" t="s">
        <v>170</v>
      </c>
    </row>
    <row r="522" s="13" customFormat="1">
      <c r="A522" s="13"/>
      <c r="B522" s="236"/>
      <c r="C522" s="237"/>
      <c r="D522" s="229" t="s">
        <v>183</v>
      </c>
      <c r="E522" s="238" t="s">
        <v>19</v>
      </c>
      <c r="F522" s="239" t="s">
        <v>767</v>
      </c>
      <c r="G522" s="237"/>
      <c r="H522" s="238" t="s">
        <v>19</v>
      </c>
      <c r="I522" s="240"/>
      <c r="J522" s="237"/>
      <c r="K522" s="237"/>
      <c r="L522" s="241"/>
      <c r="M522" s="242"/>
      <c r="N522" s="243"/>
      <c r="O522" s="243"/>
      <c r="P522" s="243"/>
      <c r="Q522" s="243"/>
      <c r="R522" s="243"/>
      <c r="S522" s="243"/>
      <c r="T522" s="244"/>
      <c r="U522" s="13"/>
      <c r="V522" s="13"/>
      <c r="W522" s="13"/>
      <c r="X522" s="13"/>
      <c r="Y522" s="13"/>
      <c r="Z522" s="13"/>
      <c r="AA522" s="13"/>
      <c r="AB522" s="13"/>
      <c r="AC522" s="13"/>
      <c r="AD522" s="13"/>
      <c r="AE522" s="13"/>
      <c r="AT522" s="245" t="s">
        <v>183</v>
      </c>
      <c r="AU522" s="245" t="s">
        <v>84</v>
      </c>
      <c r="AV522" s="13" t="s">
        <v>82</v>
      </c>
      <c r="AW522" s="13" t="s">
        <v>37</v>
      </c>
      <c r="AX522" s="13" t="s">
        <v>75</v>
      </c>
      <c r="AY522" s="245" t="s">
        <v>170</v>
      </c>
    </row>
    <row r="523" s="14" customFormat="1">
      <c r="A523" s="14"/>
      <c r="B523" s="246"/>
      <c r="C523" s="247"/>
      <c r="D523" s="229" t="s">
        <v>183</v>
      </c>
      <c r="E523" s="248" t="s">
        <v>19</v>
      </c>
      <c r="F523" s="249" t="s">
        <v>847</v>
      </c>
      <c r="G523" s="247"/>
      <c r="H523" s="250">
        <v>2</v>
      </c>
      <c r="I523" s="251"/>
      <c r="J523" s="247"/>
      <c r="K523" s="247"/>
      <c r="L523" s="252"/>
      <c r="M523" s="253"/>
      <c r="N523" s="254"/>
      <c r="O523" s="254"/>
      <c r="P523" s="254"/>
      <c r="Q523" s="254"/>
      <c r="R523" s="254"/>
      <c r="S523" s="254"/>
      <c r="T523" s="255"/>
      <c r="U523" s="14"/>
      <c r="V523" s="14"/>
      <c r="W523" s="14"/>
      <c r="X523" s="14"/>
      <c r="Y523" s="14"/>
      <c r="Z523" s="14"/>
      <c r="AA523" s="14"/>
      <c r="AB523" s="14"/>
      <c r="AC523" s="14"/>
      <c r="AD523" s="14"/>
      <c r="AE523" s="14"/>
      <c r="AT523" s="256" t="s">
        <v>183</v>
      </c>
      <c r="AU523" s="256" t="s">
        <v>84</v>
      </c>
      <c r="AV523" s="14" t="s">
        <v>84</v>
      </c>
      <c r="AW523" s="14" t="s">
        <v>37</v>
      </c>
      <c r="AX523" s="14" t="s">
        <v>75</v>
      </c>
      <c r="AY523" s="256" t="s">
        <v>170</v>
      </c>
    </row>
    <row r="524" s="15" customFormat="1">
      <c r="A524" s="15"/>
      <c r="B524" s="257"/>
      <c r="C524" s="258"/>
      <c r="D524" s="229" t="s">
        <v>183</v>
      </c>
      <c r="E524" s="259" t="s">
        <v>19</v>
      </c>
      <c r="F524" s="260" t="s">
        <v>186</v>
      </c>
      <c r="G524" s="258"/>
      <c r="H524" s="261">
        <v>4</v>
      </c>
      <c r="I524" s="262"/>
      <c r="J524" s="258"/>
      <c r="K524" s="258"/>
      <c r="L524" s="263"/>
      <c r="M524" s="264"/>
      <c r="N524" s="265"/>
      <c r="O524" s="265"/>
      <c r="P524" s="265"/>
      <c r="Q524" s="265"/>
      <c r="R524" s="265"/>
      <c r="S524" s="265"/>
      <c r="T524" s="266"/>
      <c r="U524" s="15"/>
      <c r="V524" s="15"/>
      <c r="W524" s="15"/>
      <c r="X524" s="15"/>
      <c r="Y524" s="15"/>
      <c r="Z524" s="15"/>
      <c r="AA524" s="15"/>
      <c r="AB524" s="15"/>
      <c r="AC524" s="15"/>
      <c r="AD524" s="15"/>
      <c r="AE524" s="15"/>
      <c r="AT524" s="267" t="s">
        <v>183</v>
      </c>
      <c r="AU524" s="267" t="s">
        <v>84</v>
      </c>
      <c r="AV524" s="15" t="s">
        <v>177</v>
      </c>
      <c r="AW524" s="15" t="s">
        <v>37</v>
      </c>
      <c r="AX524" s="15" t="s">
        <v>82</v>
      </c>
      <c r="AY524" s="267" t="s">
        <v>170</v>
      </c>
    </row>
    <row r="525" s="2" customFormat="1" ht="16.5" customHeight="1">
      <c r="A525" s="41"/>
      <c r="B525" s="42"/>
      <c r="C525" s="216" t="s">
        <v>848</v>
      </c>
      <c r="D525" s="216" t="s">
        <v>172</v>
      </c>
      <c r="E525" s="217" t="s">
        <v>849</v>
      </c>
      <c r="F525" s="218" t="s">
        <v>850</v>
      </c>
      <c r="G525" s="219" t="s">
        <v>266</v>
      </c>
      <c r="H525" s="220">
        <v>30</v>
      </c>
      <c r="I525" s="221"/>
      <c r="J525" s="222">
        <f>ROUND(I525*H525,2)</f>
        <v>0</v>
      </c>
      <c r="K525" s="218" t="s">
        <v>176</v>
      </c>
      <c r="L525" s="47"/>
      <c r="M525" s="223" t="s">
        <v>19</v>
      </c>
      <c r="N525" s="224" t="s">
        <v>46</v>
      </c>
      <c r="O525" s="87"/>
      <c r="P525" s="225">
        <f>O525*H525</f>
        <v>0</v>
      </c>
      <c r="Q525" s="225">
        <v>0.026929999999999999</v>
      </c>
      <c r="R525" s="225">
        <f>Q525*H525</f>
        <v>0.80789999999999995</v>
      </c>
      <c r="S525" s="225">
        <v>0</v>
      </c>
      <c r="T525" s="226">
        <f>S525*H525</f>
        <v>0</v>
      </c>
      <c r="U525" s="41"/>
      <c r="V525" s="41"/>
      <c r="W525" s="41"/>
      <c r="X525" s="41"/>
      <c r="Y525" s="41"/>
      <c r="Z525" s="41"/>
      <c r="AA525" s="41"/>
      <c r="AB525" s="41"/>
      <c r="AC525" s="41"/>
      <c r="AD525" s="41"/>
      <c r="AE525" s="41"/>
      <c r="AR525" s="227" t="s">
        <v>177</v>
      </c>
      <c r="AT525" s="227" t="s">
        <v>172</v>
      </c>
      <c r="AU525" s="227" t="s">
        <v>84</v>
      </c>
      <c r="AY525" s="20" t="s">
        <v>170</v>
      </c>
      <c r="BE525" s="228">
        <f>IF(N525="základní",J525,0)</f>
        <v>0</v>
      </c>
      <c r="BF525" s="228">
        <f>IF(N525="snížená",J525,0)</f>
        <v>0</v>
      </c>
      <c r="BG525" s="228">
        <f>IF(N525="zákl. přenesená",J525,0)</f>
        <v>0</v>
      </c>
      <c r="BH525" s="228">
        <f>IF(N525="sníž. přenesená",J525,0)</f>
        <v>0</v>
      </c>
      <c r="BI525" s="228">
        <f>IF(N525="nulová",J525,0)</f>
        <v>0</v>
      </c>
      <c r="BJ525" s="20" t="s">
        <v>82</v>
      </c>
      <c r="BK525" s="228">
        <f>ROUND(I525*H525,2)</f>
        <v>0</v>
      </c>
      <c r="BL525" s="20" t="s">
        <v>177</v>
      </c>
      <c r="BM525" s="227" t="s">
        <v>851</v>
      </c>
    </row>
    <row r="526" s="2" customFormat="1">
      <c r="A526" s="41"/>
      <c r="B526" s="42"/>
      <c r="C526" s="43"/>
      <c r="D526" s="229" t="s">
        <v>179</v>
      </c>
      <c r="E526" s="43"/>
      <c r="F526" s="230" t="s">
        <v>852</v>
      </c>
      <c r="G526" s="43"/>
      <c r="H526" s="43"/>
      <c r="I526" s="231"/>
      <c r="J526" s="43"/>
      <c r="K526" s="43"/>
      <c r="L526" s="47"/>
      <c r="M526" s="232"/>
      <c r="N526" s="233"/>
      <c r="O526" s="87"/>
      <c r="P526" s="87"/>
      <c r="Q526" s="87"/>
      <c r="R526" s="87"/>
      <c r="S526" s="87"/>
      <c r="T526" s="88"/>
      <c r="U526" s="41"/>
      <c r="V526" s="41"/>
      <c r="W526" s="41"/>
      <c r="X526" s="41"/>
      <c r="Y526" s="41"/>
      <c r="Z526" s="41"/>
      <c r="AA526" s="41"/>
      <c r="AB526" s="41"/>
      <c r="AC526" s="41"/>
      <c r="AD526" s="41"/>
      <c r="AE526" s="41"/>
      <c r="AT526" s="20" t="s">
        <v>179</v>
      </c>
      <c r="AU526" s="20" t="s">
        <v>84</v>
      </c>
    </row>
    <row r="527" s="2" customFormat="1">
      <c r="A527" s="41"/>
      <c r="B527" s="42"/>
      <c r="C527" s="43"/>
      <c r="D527" s="234" t="s">
        <v>181</v>
      </c>
      <c r="E527" s="43"/>
      <c r="F527" s="235" t="s">
        <v>853</v>
      </c>
      <c r="G527" s="43"/>
      <c r="H527" s="43"/>
      <c r="I527" s="231"/>
      <c r="J527" s="43"/>
      <c r="K527" s="43"/>
      <c r="L527" s="47"/>
      <c r="M527" s="232"/>
      <c r="N527" s="233"/>
      <c r="O527" s="87"/>
      <c r="P527" s="87"/>
      <c r="Q527" s="87"/>
      <c r="R527" s="87"/>
      <c r="S527" s="87"/>
      <c r="T527" s="88"/>
      <c r="U527" s="41"/>
      <c r="V527" s="41"/>
      <c r="W527" s="41"/>
      <c r="X527" s="41"/>
      <c r="Y527" s="41"/>
      <c r="Z527" s="41"/>
      <c r="AA527" s="41"/>
      <c r="AB527" s="41"/>
      <c r="AC527" s="41"/>
      <c r="AD527" s="41"/>
      <c r="AE527" s="41"/>
      <c r="AT527" s="20" t="s">
        <v>181</v>
      </c>
      <c r="AU527" s="20" t="s">
        <v>84</v>
      </c>
    </row>
    <row r="528" s="13" customFormat="1">
      <c r="A528" s="13"/>
      <c r="B528" s="236"/>
      <c r="C528" s="237"/>
      <c r="D528" s="229" t="s">
        <v>183</v>
      </c>
      <c r="E528" s="238" t="s">
        <v>19</v>
      </c>
      <c r="F528" s="239" t="s">
        <v>760</v>
      </c>
      <c r="G528" s="237"/>
      <c r="H528" s="238" t="s">
        <v>19</v>
      </c>
      <c r="I528" s="240"/>
      <c r="J528" s="237"/>
      <c r="K528" s="237"/>
      <c r="L528" s="241"/>
      <c r="M528" s="242"/>
      <c r="N528" s="243"/>
      <c r="O528" s="243"/>
      <c r="P528" s="243"/>
      <c r="Q528" s="243"/>
      <c r="R528" s="243"/>
      <c r="S528" s="243"/>
      <c r="T528" s="244"/>
      <c r="U528" s="13"/>
      <c r="V528" s="13"/>
      <c r="W528" s="13"/>
      <c r="X528" s="13"/>
      <c r="Y528" s="13"/>
      <c r="Z528" s="13"/>
      <c r="AA528" s="13"/>
      <c r="AB528" s="13"/>
      <c r="AC528" s="13"/>
      <c r="AD528" s="13"/>
      <c r="AE528" s="13"/>
      <c r="AT528" s="245" t="s">
        <v>183</v>
      </c>
      <c r="AU528" s="245" t="s">
        <v>84</v>
      </c>
      <c r="AV528" s="13" t="s">
        <v>82</v>
      </c>
      <c r="AW528" s="13" t="s">
        <v>37</v>
      </c>
      <c r="AX528" s="13" t="s">
        <v>75</v>
      </c>
      <c r="AY528" s="245" t="s">
        <v>170</v>
      </c>
    </row>
    <row r="529" s="14" customFormat="1">
      <c r="A529" s="14"/>
      <c r="B529" s="246"/>
      <c r="C529" s="247"/>
      <c r="D529" s="229" t="s">
        <v>183</v>
      </c>
      <c r="E529" s="248" t="s">
        <v>19</v>
      </c>
      <c r="F529" s="249" t="s">
        <v>854</v>
      </c>
      <c r="G529" s="247"/>
      <c r="H529" s="250">
        <v>19</v>
      </c>
      <c r="I529" s="251"/>
      <c r="J529" s="247"/>
      <c r="K529" s="247"/>
      <c r="L529" s="252"/>
      <c r="M529" s="253"/>
      <c r="N529" s="254"/>
      <c r="O529" s="254"/>
      <c r="P529" s="254"/>
      <c r="Q529" s="254"/>
      <c r="R529" s="254"/>
      <c r="S529" s="254"/>
      <c r="T529" s="255"/>
      <c r="U529" s="14"/>
      <c r="V529" s="14"/>
      <c r="W529" s="14"/>
      <c r="X529" s="14"/>
      <c r="Y529" s="14"/>
      <c r="Z529" s="14"/>
      <c r="AA529" s="14"/>
      <c r="AB529" s="14"/>
      <c r="AC529" s="14"/>
      <c r="AD529" s="14"/>
      <c r="AE529" s="14"/>
      <c r="AT529" s="256" t="s">
        <v>183</v>
      </c>
      <c r="AU529" s="256" t="s">
        <v>84</v>
      </c>
      <c r="AV529" s="14" t="s">
        <v>84</v>
      </c>
      <c r="AW529" s="14" t="s">
        <v>37</v>
      </c>
      <c r="AX529" s="14" t="s">
        <v>75</v>
      </c>
      <c r="AY529" s="256" t="s">
        <v>170</v>
      </c>
    </row>
    <row r="530" s="13" customFormat="1">
      <c r="A530" s="13"/>
      <c r="B530" s="236"/>
      <c r="C530" s="237"/>
      <c r="D530" s="229" t="s">
        <v>183</v>
      </c>
      <c r="E530" s="238" t="s">
        <v>19</v>
      </c>
      <c r="F530" s="239" t="s">
        <v>764</v>
      </c>
      <c r="G530" s="237"/>
      <c r="H530" s="238" t="s">
        <v>19</v>
      </c>
      <c r="I530" s="240"/>
      <c r="J530" s="237"/>
      <c r="K530" s="237"/>
      <c r="L530" s="241"/>
      <c r="M530" s="242"/>
      <c r="N530" s="243"/>
      <c r="O530" s="243"/>
      <c r="P530" s="243"/>
      <c r="Q530" s="243"/>
      <c r="R530" s="243"/>
      <c r="S530" s="243"/>
      <c r="T530" s="244"/>
      <c r="U530" s="13"/>
      <c r="V530" s="13"/>
      <c r="W530" s="13"/>
      <c r="X530" s="13"/>
      <c r="Y530" s="13"/>
      <c r="Z530" s="13"/>
      <c r="AA530" s="13"/>
      <c r="AB530" s="13"/>
      <c r="AC530" s="13"/>
      <c r="AD530" s="13"/>
      <c r="AE530" s="13"/>
      <c r="AT530" s="245" t="s">
        <v>183</v>
      </c>
      <c r="AU530" s="245" t="s">
        <v>84</v>
      </c>
      <c r="AV530" s="13" t="s">
        <v>82</v>
      </c>
      <c r="AW530" s="13" t="s">
        <v>37</v>
      </c>
      <c r="AX530" s="13" t="s">
        <v>75</v>
      </c>
      <c r="AY530" s="245" t="s">
        <v>170</v>
      </c>
    </row>
    <row r="531" s="14" customFormat="1">
      <c r="A531" s="14"/>
      <c r="B531" s="246"/>
      <c r="C531" s="247"/>
      <c r="D531" s="229" t="s">
        <v>183</v>
      </c>
      <c r="E531" s="248" t="s">
        <v>19</v>
      </c>
      <c r="F531" s="249" t="s">
        <v>855</v>
      </c>
      <c r="G531" s="247"/>
      <c r="H531" s="250">
        <v>5</v>
      </c>
      <c r="I531" s="251"/>
      <c r="J531" s="247"/>
      <c r="K531" s="247"/>
      <c r="L531" s="252"/>
      <c r="M531" s="253"/>
      <c r="N531" s="254"/>
      <c r="O531" s="254"/>
      <c r="P531" s="254"/>
      <c r="Q531" s="254"/>
      <c r="R531" s="254"/>
      <c r="S531" s="254"/>
      <c r="T531" s="255"/>
      <c r="U531" s="14"/>
      <c r="V531" s="14"/>
      <c r="W531" s="14"/>
      <c r="X531" s="14"/>
      <c r="Y531" s="14"/>
      <c r="Z531" s="14"/>
      <c r="AA531" s="14"/>
      <c r="AB531" s="14"/>
      <c r="AC531" s="14"/>
      <c r="AD531" s="14"/>
      <c r="AE531" s="14"/>
      <c r="AT531" s="256" t="s">
        <v>183</v>
      </c>
      <c r="AU531" s="256" t="s">
        <v>84</v>
      </c>
      <c r="AV531" s="14" t="s">
        <v>84</v>
      </c>
      <c r="AW531" s="14" t="s">
        <v>37</v>
      </c>
      <c r="AX531" s="14" t="s">
        <v>75</v>
      </c>
      <c r="AY531" s="256" t="s">
        <v>170</v>
      </c>
    </row>
    <row r="532" s="13" customFormat="1">
      <c r="A532" s="13"/>
      <c r="B532" s="236"/>
      <c r="C532" s="237"/>
      <c r="D532" s="229" t="s">
        <v>183</v>
      </c>
      <c r="E532" s="238" t="s">
        <v>19</v>
      </c>
      <c r="F532" s="239" t="s">
        <v>767</v>
      </c>
      <c r="G532" s="237"/>
      <c r="H532" s="238" t="s">
        <v>19</v>
      </c>
      <c r="I532" s="240"/>
      <c r="J532" s="237"/>
      <c r="K532" s="237"/>
      <c r="L532" s="241"/>
      <c r="M532" s="242"/>
      <c r="N532" s="243"/>
      <c r="O532" s="243"/>
      <c r="P532" s="243"/>
      <c r="Q532" s="243"/>
      <c r="R532" s="243"/>
      <c r="S532" s="243"/>
      <c r="T532" s="244"/>
      <c r="U532" s="13"/>
      <c r="V532" s="13"/>
      <c r="W532" s="13"/>
      <c r="X532" s="13"/>
      <c r="Y532" s="13"/>
      <c r="Z532" s="13"/>
      <c r="AA532" s="13"/>
      <c r="AB532" s="13"/>
      <c r="AC532" s="13"/>
      <c r="AD532" s="13"/>
      <c r="AE532" s="13"/>
      <c r="AT532" s="245" t="s">
        <v>183</v>
      </c>
      <c r="AU532" s="245" t="s">
        <v>84</v>
      </c>
      <c r="AV532" s="13" t="s">
        <v>82</v>
      </c>
      <c r="AW532" s="13" t="s">
        <v>37</v>
      </c>
      <c r="AX532" s="13" t="s">
        <v>75</v>
      </c>
      <c r="AY532" s="245" t="s">
        <v>170</v>
      </c>
    </row>
    <row r="533" s="14" customFormat="1">
      <c r="A533" s="14"/>
      <c r="B533" s="246"/>
      <c r="C533" s="247"/>
      <c r="D533" s="229" t="s">
        <v>183</v>
      </c>
      <c r="E533" s="248" t="s">
        <v>19</v>
      </c>
      <c r="F533" s="249" t="s">
        <v>856</v>
      </c>
      <c r="G533" s="247"/>
      <c r="H533" s="250">
        <v>6</v>
      </c>
      <c r="I533" s="251"/>
      <c r="J533" s="247"/>
      <c r="K533" s="247"/>
      <c r="L533" s="252"/>
      <c r="M533" s="253"/>
      <c r="N533" s="254"/>
      <c r="O533" s="254"/>
      <c r="P533" s="254"/>
      <c r="Q533" s="254"/>
      <c r="R533" s="254"/>
      <c r="S533" s="254"/>
      <c r="T533" s="255"/>
      <c r="U533" s="14"/>
      <c r="V533" s="14"/>
      <c r="W533" s="14"/>
      <c r="X533" s="14"/>
      <c r="Y533" s="14"/>
      <c r="Z533" s="14"/>
      <c r="AA533" s="14"/>
      <c r="AB533" s="14"/>
      <c r="AC533" s="14"/>
      <c r="AD533" s="14"/>
      <c r="AE533" s="14"/>
      <c r="AT533" s="256" t="s">
        <v>183</v>
      </c>
      <c r="AU533" s="256" t="s">
        <v>84</v>
      </c>
      <c r="AV533" s="14" t="s">
        <v>84</v>
      </c>
      <c r="AW533" s="14" t="s">
        <v>37</v>
      </c>
      <c r="AX533" s="14" t="s">
        <v>75</v>
      </c>
      <c r="AY533" s="256" t="s">
        <v>170</v>
      </c>
    </row>
    <row r="534" s="15" customFormat="1">
      <c r="A534" s="15"/>
      <c r="B534" s="257"/>
      <c r="C534" s="258"/>
      <c r="D534" s="229" t="s">
        <v>183</v>
      </c>
      <c r="E534" s="259" t="s">
        <v>19</v>
      </c>
      <c r="F534" s="260" t="s">
        <v>186</v>
      </c>
      <c r="G534" s="258"/>
      <c r="H534" s="261">
        <v>30</v>
      </c>
      <c r="I534" s="262"/>
      <c r="J534" s="258"/>
      <c r="K534" s="258"/>
      <c r="L534" s="263"/>
      <c r="M534" s="264"/>
      <c r="N534" s="265"/>
      <c r="O534" s="265"/>
      <c r="P534" s="265"/>
      <c r="Q534" s="265"/>
      <c r="R534" s="265"/>
      <c r="S534" s="265"/>
      <c r="T534" s="266"/>
      <c r="U534" s="15"/>
      <c r="V534" s="15"/>
      <c r="W534" s="15"/>
      <c r="X534" s="15"/>
      <c r="Y534" s="15"/>
      <c r="Z534" s="15"/>
      <c r="AA534" s="15"/>
      <c r="AB534" s="15"/>
      <c r="AC534" s="15"/>
      <c r="AD534" s="15"/>
      <c r="AE534" s="15"/>
      <c r="AT534" s="267" t="s">
        <v>183</v>
      </c>
      <c r="AU534" s="267" t="s">
        <v>84</v>
      </c>
      <c r="AV534" s="15" t="s">
        <v>177</v>
      </c>
      <c r="AW534" s="15" t="s">
        <v>37</v>
      </c>
      <c r="AX534" s="15" t="s">
        <v>82</v>
      </c>
      <c r="AY534" s="267" t="s">
        <v>170</v>
      </c>
    </row>
    <row r="535" s="2" customFormat="1" ht="16.5" customHeight="1">
      <c r="A535" s="41"/>
      <c r="B535" s="42"/>
      <c r="C535" s="216" t="s">
        <v>857</v>
      </c>
      <c r="D535" s="216" t="s">
        <v>172</v>
      </c>
      <c r="E535" s="217" t="s">
        <v>858</v>
      </c>
      <c r="F535" s="218" t="s">
        <v>859</v>
      </c>
      <c r="G535" s="219" t="s">
        <v>266</v>
      </c>
      <c r="H535" s="220">
        <v>4</v>
      </c>
      <c r="I535" s="221"/>
      <c r="J535" s="222">
        <f>ROUND(I535*H535,2)</f>
        <v>0</v>
      </c>
      <c r="K535" s="218" t="s">
        <v>176</v>
      </c>
      <c r="L535" s="47"/>
      <c r="M535" s="223" t="s">
        <v>19</v>
      </c>
      <c r="N535" s="224" t="s">
        <v>46</v>
      </c>
      <c r="O535" s="87"/>
      <c r="P535" s="225">
        <f>O535*H535</f>
        <v>0</v>
      </c>
      <c r="Q535" s="225">
        <v>0.052789999999999997</v>
      </c>
      <c r="R535" s="225">
        <f>Q535*H535</f>
        <v>0.21115999999999999</v>
      </c>
      <c r="S535" s="225">
        <v>0</v>
      </c>
      <c r="T535" s="226">
        <f>S535*H535</f>
        <v>0</v>
      </c>
      <c r="U535" s="41"/>
      <c r="V535" s="41"/>
      <c r="W535" s="41"/>
      <c r="X535" s="41"/>
      <c r="Y535" s="41"/>
      <c r="Z535" s="41"/>
      <c r="AA535" s="41"/>
      <c r="AB535" s="41"/>
      <c r="AC535" s="41"/>
      <c r="AD535" s="41"/>
      <c r="AE535" s="41"/>
      <c r="AR535" s="227" t="s">
        <v>177</v>
      </c>
      <c r="AT535" s="227" t="s">
        <v>172</v>
      </c>
      <c r="AU535" s="227" t="s">
        <v>84</v>
      </c>
      <c r="AY535" s="20" t="s">
        <v>170</v>
      </c>
      <c r="BE535" s="228">
        <f>IF(N535="základní",J535,0)</f>
        <v>0</v>
      </c>
      <c r="BF535" s="228">
        <f>IF(N535="snížená",J535,0)</f>
        <v>0</v>
      </c>
      <c r="BG535" s="228">
        <f>IF(N535="zákl. přenesená",J535,0)</f>
        <v>0</v>
      </c>
      <c r="BH535" s="228">
        <f>IF(N535="sníž. přenesená",J535,0)</f>
        <v>0</v>
      </c>
      <c r="BI535" s="228">
        <f>IF(N535="nulová",J535,0)</f>
        <v>0</v>
      </c>
      <c r="BJ535" s="20" t="s">
        <v>82</v>
      </c>
      <c r="BK535" s="228">
        <f>ROUND(I535*H535,2)</f>
        <v>0</v>
      </c>
      <c r="BL535" s="20" t="s">
        <v>177</v>
      </c>
      <c r="BM535" s="227" t="s">
        <v>860</v>
      </c>
    </row>
    <row r="536" s="2" customFormat="1">
      <c r="A536" s="41"/>
      <c r="B536" s="42"/>
      <c r="C536" s="43"/>
      <c r="D536" s="229" t="s">
        <v>179</v>
      </c>
      <c r="E536" s="43"/>
      <c r="F536" s="230" t="s">
        <v>861</v>
      </c>
      <c r="G536" s="43"/>
      <c r="H536" s="43"/>
      <c r="I536" s="231"/>
      <c r="J536" s="43"/>
      <c r="K536" s="43"/>
      <c r="L536" s="47"/>
      <c r="M536" s="232"/>
      <c r="N536" s="233"/>
      <c r="O536" s="87"/>
      <c r="P536" s="87"/>
      <c r="Q536" s="87"/>
      <c r="R536" s="87"/>
      <c r="S536" s="87"/>
      <c r="T536" s="88"/>
      <c r="U536" s="41"/>
      <c r="V536" s="41"/>
      <c r="W536" s="41"/>
      <c r="X536" s="41"/>
      <c r="Y536" s="41"/>
      <c r="Z536" s="41"/>
      <c r="AA536" s="41"/>
      <c r="AB536" s="41"/>
      <c r="AC536" s="41"/>
      <c r="AD536" s="41"/>
      <c r="AE536" s="41"/>
      <c r="AT536" s="20" t="s">
        <v>179</v>
      </c>
      <c r="AU536" s="20" t="s">
        <v>84</v>
      </c>
    </row>
    <row r="537" s="2" customFormat="1">
      <c r="A537" s="41"/>
      <c r="B537" s="42"/>
      <c r="C537" s="43"/>
      <c r="D537" s="234" t="s">
        <v>181</v>
      </c>
      <c r="E537" s="43"/>
      <c r="F537" s="235" t="s">
        <v>862</v>
      </c>
      <c r="G537" s="43"/>
      <c r="H537" s="43"/>
      <c r="I537" s="231"/>
      <c r="J537" s="43"/>
      <c r="K537" s="43"/>
      <c r="L537" s="47"/>
      <c r="M537" s="232"/>
      <c r="N537" s="233"/>
      <c r="O537" s="87"/>
      <c r="P537" s="87"/>
      <c r="Q537" s="87"/>
      <c r="R537" s="87"/>
      <c r="S537" s="87"/>
      <c r="T537" s="88"/>
      <c r="U537" s="41"/>
      <c r="V537" s="41"/>
      <c r="W537" s="41"/>
      <c r="X537" s="41"/>
      <c r="Y537" s="41"/>
      <c r="Z537" s="41"/>
      <c r="AA537" s="41"/>
      <c r="AB537" s="41"/>
      <c r="AC537" s="41"/>
      <c r="AD537" s="41"/>
      <c r="AE537" s="41"/>
      <c r="AT537" s="20" t="s">
        <v>181</v>
      </c>
      <c r="AU537" s="20" t="s">
        <v>84</v>
      </c>
    </row>
    <row r="538" s="13" customFormat="1">
      <c r="A538" s="13"/>
      <c r="B538" s="236"/>
      <c r="C538" s="237"/>
      <c r="D538" s="229" t="s">
        <v>183</v>
      </c>
      <c r="E538" s="238" t="s">
        <v>19</v>
      </c>
      <c r="F538" s="239" t="s">
        <v>760</v>
      </c>
      <c r="G538" s="237"/>
      <c r="H538" s="238" t="s">
        <v>19</v>
      </c>
      <c r="I538" s="240"/>
      <c r="J538" s="237"/>
      <c r="K538" s="237"/>
      <c r="L538" s="241"/>
      <c r="M538" s="242"/>
      <c r="N538" s="243"/>
      <c r="O538" s="243"/>
      <c r="P538" s="243"/>
      <c r="Q538" s="243"/>
      <c r="R538" s="243"/>
      <c r="S538" s="243"/>
      <c r="T538" s="244"/>
      <c r="U538" s="13"/>
      <c r="V538" s="13"/>
      <c r="W538" s="13"/>
      <c r="X538" s="13"/>
      <c r="Y538" s="13"/>
      <c r="Z538" s="13"/>
      <c r="AA538" s="13"/>
      <c r="AB538" s="13"/>
      <c r="AC538" s="13"/>
      <c r="AD538" s="13"/>
      <c r="AE538" s="13"/>
      <c r="AT538" s="245" t="s">
        <v>183</v>
      </c>
      <c r="AU538" s="245" t="s">
        <v>84</v>
      </c>
      <c r="AV538" s="13" t="s">
        <v>82</v>
      </c>
      <c r="AW538" s="13" t="s">
        <v>37</v>
      </c>
      <c r="AX538" s="13" t="s">
        <v>75</v>
      </c>
      <c r="AY538" s="245" t="s">
        <v>170</v>
      </c>
    </row>
    <row r="539" s="14" customFormat="1">
      <c r="A539" s="14"/>
      <c r="B539" s="246"/>
      <c r="C539" s="247"/>
      <c r="D539" s="229" t="s">
        <v>183</v>
      </c>
      <c r="E539" s="248" t="s">
        <v>19</v>
      </c>
      <c r="F539" s="249" t="s">
        <v>863</v>
      </c>
      <c r="G539" s="247"/>
      <c r="H539" s="250">
        <v>1</v>
      </c>
      <c r="I539" s="251"/>
      <c r="J539" s="247"/>
      <c r="K539" s="247"/>
      <c r="L539" s="252"/>
      <c r="M539" s="253"/>
      <c r="N539" s="254"/>
      <c r="O539" s="254"/>
      <c r="P539" s="254"/>
      <c r="Q539" s="254"/>
      <c r="R539" s="254"/>
      <c r="S539" s="254"/>
      <c r="T539" s="255"/>
      <c r="U539" s="14"/>
      <c r="V539" s="14"/>
      <c r="W539" s="14"/>
      <c r="X539" s="14"/>
      <c r="Y539" s="14"/>
      <c r="Z539" s="14"/>
      <c r="AA539" s="14"/>
      <c r="AB539" s="14"/>
      <c r="AC539" s="14"/>
      <c r="AD539" s="14"/>
      <c r="AE539" s="14"/>
      <c r="AT539" s="256" t="s">
        <v>183</v>
      </c>
      <c r="AU539" s="256" t="s">
        <v>84</v>
      </c>
      <c r="AV539" s="14" t="s">
        <v>84</v>
      </c>
      <c r="AW539" s="14" t="s">
        <v>37</v>
      </c>
      <c r="AX539" s="14" t="s">
        <v>75</v>
      </c>
      <c r="AY539" s="256" t="s">
        <v>170</v>
      </c>
    </row>
    <row r="540" s="13" customFormat="1">
      <c r="A540" s="13"/>
      <c r="B540" s="236"/>
      <c r="C540" s="237"/>
      <c r="D540" s="229" t="s">
        <v>183</v>
      </c>
      <c r="E540" s="238" t="s">
        <v>19</v>
      </c>
      <c r="F540" s="239" t="s">
        <v>764</v>
      </c>
      <c r="G540" s="237"/>
      <c r="H540" s="238" t="s">
        <v>19</v>
      </c>
      <c r="I540" s="240"/>
      <c r="J540" s="237"/>
      <c r="K540" s="237"/>
      <c r="L540" s="241"/>
      <c r="M540" s="242"/>
      <c r="N540" s="243"/>
      <c r="O540" s="243"/>
      <c r="P540" s="243"/>
      <c r="Q540" s="243"/>
      <c r="R540" s="243"/>
      <c r="S540" s="243"/>
      <c r="T540" s="244"/>
      <c r="U540" s="13"/>
      <c r="V540" s="13"/>
      <c r="W540" s="13"/>
      <c r="X540" s="13"/>
      <c r="Y540" s="13"/>
      <c r="Z540" s="13"/>
      <c r="AA540" s="13"/>
      <c r="AB540" s="13"/>
      <c r="AC540" s="13"/>
      <c r="AD540" s="13"/>
      <c r="AE540" s="13"/>
      <c r="AT540" s="245" t="s">
        <v>183</v>
      </c>
      <c r="AU540" s="245" t="s">
        <v>84</v>
      </c>
      <c r="AV540" s="13" t="s">
        <v>82</v>
      </c>
      <c r="AW540" s="13" t="s">
        <v>37</v>
      </c>
      <c r="AX540" s="13" t="s">
        <v>75</v>
      </c>
      <c r="AY540" s="245" t="s">
        <v>170</v>
      </c>
    </row>
    <row r="541" s="14" customFormat="1">
      <c r="A541" s="14"/>
      <c r="B541" s="246"/>
      <c r="C541" s="247"/>
      <c r="D541" s="229" t="s">
        <v>183</v>
      </c>
      <c r="E541" s="248" t="s">
        <v>19</v>
      </c>
      <c r="F541" s="249" t="s">
        <v>847</v>
      </c>
      <c r="G541" s="247"/>
      <c r="H541" s="250">
        <v>2</v>
      </c>
      <c r="I541" s="251"/>
      <c r="J541" s="247"/>
      <c r="K541" s="247"/>
      <c r="L541" s="252"/>
      <c r="M541" s="253"/>
      <c r="N541" s="254"/>
      <c r="O541" s="254"/>
      <c r="P541" s="254"/>
      <c r="Q541" s="254"/>
      <c r="R541" s="254"/>
      <c r="S541" s="254"/>
      <c r="T541" s="255"/>
      <c r="U541" s="14"/>
      <c r="V541" s="14"/>
      <c r="W541" s="14"/>
      <c r="X541" s="14"/>
      <c r="Y541" s="14"/>
      <c r="Z541" s="14"/>
      <c r="AA541" s="14"/>
      <c r="AB541" s="14"/>
      <c r="AC541" s="14"/>
      <c r="AD541" s="14"/>
      <c r="AE541" s="14"/>
      <c r="AT541" s="256" t="s">
        <v>183</v>
      </c>
      <c r="AU541" s="256" t="s">
        <v>84</v>
      </c>
      <c r="AV541" s="14" t="s">
        <v>84</v>
      </c>
      <c r="AW541" s="14" t="s">
        <v>37</v>
      </c>
      <c r="AX541" s="14" t="s">
        <v>75</v>
      </c>
      <c r="AY541" s="256" t="s">
        <v>170</v>
      </c>
    </row>
    <row r="542" s="13" customFormat="1">
      <c r="A542" s="13"/>
      <c r="B542" s="236"/>
      <c r="C542" s="237"/>
      <c r="D542" s="229" t="s">
        <v>183</v>
      </c>
      <c r="E542" s="238" t="s">
        <v>19</v>
      </c>
      <c r="F542" s="239" t="s">
        <v>767</v>
      </c>
      <c r="G542" s="237"/>
      <c r="H542" s="238" t="s">
        <v>19</v>
      </c>
      <c r="I542" s="240"/>
      <c r="J542" s="237"/>
      <c r="K542" s="237"/>
      <c r="L542" s="241"/>
      <c r="M542" s="242"/>
      <c r="N542" s="243"/>
      <c r="O542" s="243"/>
      <c r="P542" s="243"/>
      <c r="Q542" s="243"/>
      <c r="R542" s="243"/>
      <c r="S542" s="243"/>
      <c r="T542" s="244"/>
      <c r="U542" s="13"/>
      <c r="V542" s="13"/>
      <c r="W542" s="13"/>
      <c r="X542" s="13"/>
      <c r="Y542" s="13"/>
      <c r="Z542" s="13"/>
      <c r="AA542" s="13"/>
      <c r="AB542" s="13"/>
      <c r="AC542" s="13"/>
      <c r="AD542" s="13"/>
      <c r="AE542" s="13"/>
      <c r="AT542" s="245" t="s">
        <v>183</v>
      </c>
      <c r="AU542" s="245" t="s">
        <v>84</v>
      </c>
      <c r="AV542" s="13" t="s">
        <v>82</v>
      </c>
      <c r="AW542" s="13" t="s">
        <v>37</v>
      </c>
      <c r="AX542" s="13" t="s">
        <v>75</v>
      </c>
      <c r="AY542" s="245" t="s">
        <v>170</v>
      </c>
    </row>
    <row r="543" s="14" customFormat="1">
      <c r="A543" s="14"/>
      <c r="B543" s="246"/>
      <c r="C543" s="247"/>
      <c r="D543" s="229" t="s">
        <v>183</v>
      </c>
      <c r="E543" s="248" t="s">
        <v>19</v>
      </c>
      <c r="F543" s="249" t="s">
        <v>863</v>
      </c>
      <c r="G543" s="247"/>
      <c r="H543" s="250">
        <v>1</v>
      </c>
      <c r="I543" s="251"/>
      <c r="J543" s="247"/>
      <c r="K543" s="247"/>
      <c r="L543" s="252"/>
      <c r="M543" s="253"/>
      <c r="N543" s="254"/>
      <c r="O543" s="254"/>
      <c r="P543" s="254"/>
      <c r="Q543" s="254"/>
      <c r="R543" s="254"/>
      <c r="S543" s="254"/>
      <c r="T543" s="255"/>
      <c r="U543" s="14"/>
      <c r="V543" s="14"/>
      <c r="W543" s="14"/>
      <c r="X543" s="14"/>
      <c r="Y543" s="14"/>
      <c r="Z543" s="14"/>
      <c r="AA543" s="14"/>
      <c r="AB543" s="14"/>
      <c r="AC543" s="14"/>
      <c r="AD543" s="14"/>
      <c r="AE543" s="14"/>
      <c r="AT543" s="256" t="s">
        <v>183</v>
      </c>
      <c r="AU543" s="256" t="s">
        <v>84</v>
      </c>
      <c r="AV543" s="14" t="s">
        <v>84</v>
      </c>
      <c r="AW543" s="14" t="s">
        <v>37</v>
      </c>
      <c r="AX543" s="14" t="s">
        <v>75</v>
      </c>
      <c r="AY543" s="256" t="s">
        <v>170</v>
      </c>
    </row>
    <row r="544" s="15" customFormat="1">
      <c r="A544" s="15"/>
      <c r="B544" s="257"/>
      <c r="C544" s="258"/>
      <c r="D544" s="229" t="s">
        <v>183</v>
      </c>
      <c r="E544" s="259" t="s">
        <v>19</v>
      </c>
      <c r="F544" s="260" t="s">
        <v>186</v>
      </c>
      <c r="G544" s="258"/>
      <c r="H544" s="261">
        <v>4</v>
      </c>
      <c r="I544" s="262"/>
      <c r="J544" s="258"/>
      <c r="K544" s="258"/>
      <c r="L544" s="263"/>
      <c r="M544" s="264"/>
      <c r="N544" s="265"/>
      <c r="O544" s="265"/>
      <c r="P544" s="265"/>
      <c r="Q544" s="265"/>
      <c r="R544" s="265"/>
      <c r="S544" s="265"/>
      <c r="T544" s="266"/>
      <c r="U544" s="15"/>
      <c r="V544" s="15"/>
      <c r="W544" s="15"/>
      <c r="X544" s="15"/>
      <c r="Y544" s="15"/>
      <c r="Z544" s="15"/>
      <c r="AA544" s="15"/>
      <c r="AB544" s="15"/>
      <c r="AC544" s="15"/>
      <c r="AD544" s="15"/>
      <c r="AE544" s="15"/>
      <c r="AT544" s="267" t="s">
        <v>183</v>
      </c>
      <c r="AU544" s="267" t="s">
        <v>84</v>
      </c>
      <c r="AV544" s="15" t="s">
        <v>177</v>
      </c>
      <c r="AW544" s="15" t="s">
        <v>37</v>
      </c>
      <c r="AX544" s="15" t="s">
        <v>82</v>
      </c>
      <c r="AY544" s="267" t="s">
        <v>170</v>
      </c>
    </row>
    <row r="545" s="2" customFormat="1" ht="16.5" customHeight="1">
      <c r="A545" s="41"/>
      <c r="B545" s="42"/>
      <c r="C545" s="216" t="s">
        <v>864</v>
      </c>
      <c r="D545" s="216" t="s">
        <v>172</v>
      </c>
      <c r="E545" s="217" t="s">
        <v>865</v>
      </c>
      <c r="F545" s="218" t="s">
        <v>866</v>
      </c>
      <c r="G545" s="219" t="s">
        <v>266</v>
      </c>
      <c r="H545" s="220">
        <v>25</v>
      </c>
      <c r="I545" s="221"/>
      <c r="J545" s="222">
        <f>ROUND(I545*H545,2)</f>
        <v>0</v>
      </c>
      <c r="K545" s="218" t="s">
        <v>176</v>
      </c>
      <c r="L545" s="47"/>
      <c r="M545" s="223" t="s">
        <v>19</v>
      </c>
      <c r="N545" s="224" t="s">
        <v>46</v>
      </c>
      <c r="O545" s="87"/>
      <c r="P545" s="225">
        <f>O545*H545</f>
        <v>0</v>
      </c>
      <c r="Q545" s="225">
        <v>0.036549999999999999</v>
      </c>
      <c r="R545" s="225">
        <f>Q545*H545</f>
        <v>0.91374999999999995</v>
      </c>
      <c r="S545" s="225">
        <v>0</v>
      </c>
      <c r="T545" s="226">
        <f>S545*H545</f>
        <v>0</v>
      </c>
      <c r="U545" s="41"/>
      <c r="V545" s="41"/>
      <c r="W545" s="41"/>
      <c r="X545" s="41"/>
      <c r="Y545" s="41"/>
      <c r="Z545" s="41"/>
      <c r="AA545" s="41"/>
      <c r="AB545" s="41"/>
      <c r="AC545" s="41"/>
      <c r="AD545" s="41"/>
      <c r="AE545" s="41"/>
      <c r="AR545" s="227" t="s">
        <v>177</v>
      </c>
      <c r="AT545" s="227" t="s">
        <v>172</v>
      </c>
      <c r="AU545" s="227" t="s">
        <v>84</v>
      </c>
      <c r="AY545" s="20" t="s">
        <v>170</v>
      </c>
      <c r="BE545" s="228">
        <f>IF(N545="základní",J545,0)</f>
        <v>0</v>
      </c>
      <c r="BF545" s="228">
        <f>IF(N545="snížená",J545,0)</f>
        <v>0</v>
      </c>
      <c r="BG545" s="228">
        <f>IF(N545="zákl. přenesená",J545,0)</f>
        <v>0</v>
      </c>
      <c r="BH545" s="228">
        <f>IF(N545="sníž. přenesená",J545,0)</f>
        <v>0</v>
      </c>
      <c r="BI545" s="228">
        <f>IF(N545="nulová",J545,0)</f>
        <v>0</v>
      </c>
      <c r="BJ545" s="20" t="s">
        <v>82</v>
      </c>
      <c r="BK545" s="228">
        <f>ROUND(I545*H545,2)</f>
        <v>0</v>
      </c>
      <c r="BL545" s="20" t="s">
        <v>177</v>
      </c>
      <c r="BM545" s="227" t="s">
        <v>867</v>
      </c>
    </row>
    <row r="546" s="2" customFormat="1">
      <c r="A546" s="41"/>
      <c r="B546" s="42"/>
      <c r="C546" s="43"/>
      <c r="D546" s="229" t="s">
        <v>179</v>
      </c>
      <c r="E546" s="43"/>
      <c r="F546" s="230" t="s">
        <v>868</v>
      </c>
      <c r="G546" s="43"/>
      <c r="H546" s="43"/>
      <c r="I546" s="231"/>
      <c r="J546" s="43"/>
      <c r="K546" s="43"/>
      <c r="L546" s="47"/>
      <c r="M546" s="232"/>
      <c r="N546" s="233"/>
      <c r="O546" s="87"/>
      <c r="P546" s="87"/>
      <c r="Q546" s="87"/>
      <c r="R546" s="87"/>
      <c r="S546" s="87"/>
      <c r="T546" s="88"/>
      <c r="U546" s="41"/>
      <c r="V546" s="41"/>
      <c r="W546" s="41"/>
      <c r="X546" s="41"/>
      <c r="Y546" s="41"/>
      <c r="Z546" s="41"/>
      <c r="AA546" s="41"/>
      <c r="AB546" s="41"/>
      <c r="AC546" s="41"/>
      <c r="AD546" s="41"/>
      <c r="AE546" s="41"/>
      <c r="AT546" s="20" t="s">
        <v>179</v>
      </c>
      <c r="AU546" s="20" t="s">
        <v>84</v>
      </c>
    </row>
    <row r="547" s="2" customFormat="1">
      <c r="A547" s="41"/>
      <c r="B547" s="42"/>
      <c r="C547" s="43"/>
      <c r="D547" s="234" t="s">
        <v>181</v>
      </c>
      <c r="E547" s="43"/>
      <c r="F547" s="235" t="s">
        <v>869</v>
      </c>
      <c r="G547" s="43"/>
      <c r="H547" s="43"/>
      <c r="I547" s="231"/>
      <c r="J547" s="43"/>
      <c r="K547" s="43"/>
      <c r="L547" s="47"/>
      <c r="M547" s="232"/>
      <c r="N547" s="233"/>
      <c r="O547" s="87"/>
      <c r="P547" s="87"/>
      <c r="Q547" s="87"/>
      <c r="R547" s="87"/>
      <c r="S547" s="87"/>
      <c r="T547" s="88"/>
      <c r="U547" s="41"/>
      <c r="V547" s="41"/>
      <c r="W547" s="41"/>
      <c r="X547" s="41"/>
      <c r="Y547" s="41"/>
      <c r="Z547" s="41"/>
      <c r="AA547" s="41"/>
      <c r="AB547" s="41"/>
      <c r="AC547" s="41"/>
      <c r="AD547" s="41"/>
      <c r="AE547" s="41"/>
      <c r="AT547" s="20" t="s">
        <v>181</v>
      </c>
      <c r="AU547" s="20" t="s">
        <v>84</v>
      </c>
    </row>
    <row r="548" s="13" customFormat="1">
      <c r="A548" s="13"/>
      <c r="B548" s="236"/>
      <c r="C548" s="237"/>
      <c r="D548" s="229" t="s">
        <v>183</v>
      </c>
      <c r="E548" s="238" t="s">
        <v>19</v>
      </c>
      <c r="F548" s="239" t="s">
        <v>760</v>
      </c>
      <c r="G548" s="237"/>
      <c r="H548" s="238" t="s">
        <v>19</v>
      </c>
      <c r="I548" s="240"/>
      <c r="J548" s="237"/>
      <c r="K548" s="237"/>
      <c r="L548" s="241"/>
      <c r="M548" s="242"/>
      <c r="N548" s="243"/>
      <c r="O548" s="243"/>
      <c r="P548" s="243"/>
      <c r="Q548" s="243"/>
      <c r="R548" s="243"/>
      <c r="S548" s="243"/>
      <c r="T548" s="244"/>
      <c r="U548" s="13"/>
      <c r="V548" s="13"/>
      <c r="W548" s="13"/>
      <c r="X548" s="13"/>
      <c r="Y548" s="13"/>
      <c r="Z548" s="13"/>
      <c r="AA548" s="13"/>
      <c r="AB548" s="13"/>
      <c r="AC548" s="13"/>
      <c r="AD548" s="13"/>
      <c r="AE548" s="13"/>
      <c r="AT548" s="245" t="s">
        <v>183</v>
      </c>
      <c r="AU548" s="245" t="s">
        <v>84</v>
      </c>
      <c r="AV548" s="13" t="s">
        <v>82</v>
      </c>
      <c r="AW548" s="13" t="s">
        <v>37</v>
      </c>
      <c r="AX548" s="13" t="s">
        <v>75</v>
      </c>
      <c r="AY548" s="245" t="s">
        <v>170</v>
      </c>
    </row>
    <row r="549" s="14" customFormat="1">
      <c r="A549" s="14"/>
      <c r="B549" s="246"/>
      <c r="C549" s="247"/>
      <c r="D549" s="229" t="s">
        <v>183</v>
      </c>
      <c r="E549" s="248" t="s">
        <v>19</v>
      </c>
      <c r="F549" s="249" t="s">
        <v>263</v>
      </c>
      <c r="G549" s="247"/>
      <c r="H549" s="250">
        <v>11</v>
      </c>
      <c r="I549" s="251"/>
      <c r="J549" s="247"/>
      <c r="K549" s="247"/>
      <c r="L549" s="252"/>
      <c r="M549" s="253"/>
      <c r="N549" s="254"/>
      <c r="O549" s="254"/>
      <c r="P549" s="254"/>
      <c r="Q549" s="254"/>
      <c r="R549" s="254"/>
      <c r="S549" s="254"/>
      <c r="T549" s="255"/>
      <c r="U549" s="14"/>
      <c r="V549" s="14"/>
      <c r="W549" s="14"/>
      <c r="X549" s="14"/>
      <c r="Y549" s="14"/>
      <c r="Z549" s="14"/>
      <c r="AA549" s="14"/>
      <c r="AB549" s="14"/>
      <c r="AC549" s="14"/>
      <c r="AD549" s="14"/>
      <c r="AE549" s="14"/>
      <c r="AT549" s="256" t="s">
        <v>183</v>
      </c>
      <c r="AU549" s="256" t="s">
        <v>84</v>
      </c>
      <c r="AV549" s="14" t="s">
        <v>84</v>
      </c>
      <c r="AW549" s="14" t="s">
        <v>37</v>
      </c>
      <c r="AX549" s="14" t="s">
        <v>75</v>
      </c>
      <c r="AY549" s="256" t="s">
        <v>170</v>
      </c>
    </row>
    <row r="550" s="13" customFormat="1">
      <c r="A550" s="13"/>
      <c r="B550" s="236"/>
      <c r="C550" s="237"/>
      <c r="D550" s="229" t="s">
        <v>183</v>
      </c>
      <c r="E550" s="238" t="s">
        <v>19</v>
      </c>
      <c r="F550" s="239" t="s">
        <v>764</v>
      </c>
      <c r="G550" s="237"/>
      <c r="H550" s="238" t="s">
        <v>19</v>
      </c>
      <c r="I550" s="240"/>
      <c r="J550" s="237"/>
      <c r="K550" s="237"/>
      <c r="L550" s="241"/>
      <c r="M550" s="242"/>
      <c r="N550" s="243"/>
      <c r="O550" s="243"/>
      <c r="P550" s="243"/>
      <c r="Q550" s="243"/>
      <c r="R550" s="243"/>
      <c r="S550" s="243"/>
      <c r="T550" s="244"/>
      <c r="U550" s="13"/>
      <c r="V550" s="13"/>
      <c r="W550" s="13"/>
      <c r="X550" s="13"/>
      <c r="Y550" s="13"/>
      <c r="Z550" s="13"/>
      <c r="AA550" s="13"/>
      <c r="AB550" s="13"/>
      <c r="AC550" s="13"/>
      <c r="AD550" s="13"/>
      <c r="AE550" s="13"/>
      <c r="AT550" s="245" t="s">
        <v>183</v>
      </c>
      <c r="AU550" s="245" t="s">
        <v>84</v>
      </c>
      <c r="AV550" s="13" t="s">
        <v>82</v>
      </c>
      <c r="AW550" s="13" t="s">
        <v>37</v>
      </c>
      <c r="AX550" s="13" t="s">
        <v>75</v>
      </c>
      <c r="AY550" s="245" t="s">
        <v>170</v>
      </c>
    </row>
    <row r="551" s="14" customFormat="1">
      <c r="A551" s="14"/>
      <c r="B551" s="246"/>
      <c r="C551" s="247"/>
      <c r="D551" s="229" t="s">
        <v>183</v>
      </c>
      <c r="E551" s="248" t="s">
        <v>19</v>
      </c>
      <c r="F551" s="249" t="s">
        <v>227</v>
      </c>
      <c r="G551" s="247"/>
      <c r="H551" s="250">
        <v>7</v>
      </c>
      <c r="I551" s="251"/>
      <c r="J551" s="247"/>
      <c r="K551" s="247"/>
      <c r="L551" s="252"/>
      <c r="M551" s="253"/>
      <c r="N551" s="254"/>
      <c r="O551" s="254"/>
      <c r="P551" s="254"/>
      <c r="Q551" s="254"/>
      <c r="R551" s="254"/>
      <c r="S551" s="254"/>
      <c r="T551" s="255"/>
      <c r="U551" s="14"/>
      <c r="V551" s="14"/>
      <c r="W551" s="14"/>
      <c r="X551" s="14"/>
      <c r="Y551" s="14"/>
      <c r="Z551" s="14"/>
      <c r="AA551" s="14"/>
      <c r="AB551" s="14"/>
      <c r="AC551" s="14"/>
      <c r="AD551" s="14"/>
      <c r="AE551" s="14"/>
      <c r="AT551" s="256" t="s">
        <v>183</v>
      </c>
      <c r="AU551" s="256" t="s">
        <v>84</v>
      </c>
      <c r="AV551" s="14" t="s">
        <v>84</v>
      </c>
      <c r="AW551" s="14" t="s">
        <v>37</v>
      </c>
      <c r="AX551" s="14" t="s">
        <v>75</v>
      </c>
      <c r="AY551" s="256" t="s">
        <v>170</v>
      </c>
    </row>
    <row r="552" s="13" customFormat="1">
      <c r="A552" s="13"/>
      <c r="B552" s="236"/>
      <c r="C552" s="237"/>
      <c r="D552" s="229" t="s">
        <v>183</v>
      </c>
      <c r="E552" s="238" t="s">
        <v>19</v>
      </c>
      <c r="F552" s="239" t="s">
        <v>767</v>
      </c>
      <c r="G552" s="237"/>
      <c r="H552" s="238" t="s">
        <v>19</v>
      </c>
      <c r="I552" s="240"/>
      <c r="J552" s="237"/>
      <c r="K552" s="237"/>
      <c r="L552" s="241"/>
      <c r="M552" s="242"/>
      <c r="N552" s="243"/>
      <c r="O552" s="243"/>
      <c r="P552" s="243"/>
      <c r="Q552" s="243"/>
      <c r="R552" s="243"/>
      <c r="S552" s="243"/>
      <c r="T552" s="244"/>
      <c r="U552" s="13"/>
      <c r="V552" s="13"/>
      <c r="W552" s="13"/>
      <c r="X552" s="13"/>
      <c r="Y552" s="13"/>
      <c r="Z552" s="13"/>
      <c r="AA552" s="13"/>
      <c r="AB552" s="13"/>
      <c r="AC552" s="13"/>
      <c r="AD552" s="13"/>
      <c r="AE552" s="13"/>
      <c r="AT552" s="245" t="s">
        <v>183</v>
      </c>
      <c r="AU552" s="245" t="s">
        <v>84</v>
      </c>
      <c r="AV552" s="13" t="s">
        <v>82</v>
      </c>
      <c r="AW552" s="13" t="s">
        <v>37</v>
      </c>
      <c r="AX552" s="13" t="s">
        <v>75</v>
      </c>
      <c r="AY552" s="245" t="s">
        <v>170</v>
      </c>
    </row>
    <row r="553" s="14" customFormat="1">
      <c r="A553" s="14"/>
      <c r="B553" s="246"/>
      <c r="C553" s="247"/>
      <c r="D553" s="229" t="s">
        <v>183</v>
      </c>
      <c r="E553" s="248" t="s">
        <v>19</v>
      </c>
      <c r="F553" s="249" t="s">
        <v>227</v>
      </c>
      <c r="G553" s="247"/>
      <c r="H553" s="250">
        <v>7</v>
      </c>
      <c r="I553" s="251"/>
      <c r="J553" s="247"/>
      <c r="K553" s="247"/>
      <c r="L553" s="252"/>
      <c r="M553" s="253"/>
      <c r="N553" s="254"/>
      <c r="O553" s="254"/>
      <c r="P553" s="254"/>
      <c r="Q553" s="254"/>
      <c r="R553" s="254"/>
      <c r="S553" s="254"/>
      <c r="T553" s="255"/>
      <c r="U553" s="14"/>
      <c r="V553" s="14"/>
      <c r="W553" s="14"/>
      <c r="X553" s="14"/>
      <c r="Y553" s="14"/>
      <c r="Z553" s="14"/>
      <c r="AA553" s="14"/>
      <c r="AB553" s="14"/>
      <c r="AC553" s="14"/>
      <c r="AD553" s="14"/>
      <c r="AE553" s="14"/>
      <c r="AT553" s="256" t="s">
        <v>183</v>
      </c>
      <c r="AU553" s="256" t="s">
        <v>84</v>
      </c>
      <c r="AV553" s="14" t="s">
        <v>84</v>
      </c>
      <c r="AW553" s="14" t="s">
        <v>37</v>
      </c>
      <c r="AX553" s="14" t="s">
        <v>75</v>
      </c>
      <c r="AY553" s="256" t="s">
        <v>170</v>
      </c>
    </row>
    <row r="554" s="15" customFormat="1">
      <c r="A554" s="15"/>
      <c r="B554" s="257"/>
      <c r="C554" s="258"/>
      <c r="D554" s="229" t="s">
        <v>183</v>
      </c>
      <c r="E554" s="259" t="s">
        <v>19</v>
      </c>
      <c r="F554" s="260" t="s">
        <v>186</v>
      </c>
      <c r="G554" s="258"/>
      <c r="H554" s="261">
        <v>25</v>
      </c>
      <c r="I554" s="262"/>
      <c r="J554" s="258"/>
      <c r="K554" s="258"/>
      <c r="L554" s="263"/>
      <c r="M554" s="264"/>
      <c r="N554" s="265"/>
      <c r="O554" s="265"/>
      <c r="P554" s="265"/>
      <c r="Q554" s="265"/>
      <c r="R554" s="265"/>
      <c r="S554" s="265"/>
      <c r="T554" s="266"/>
      <c r="U554" s="15"/>
      <c r="V554" s="15"/>
      <c r="W554" s="15"/>
      <c r="X554" s="15"/>
      <c r="Y554" s="15"/>
      <c r="Z554" s="15"/>
      <c r="AA554" s="15"/>
      <c r="AB554" s="15"/>
      <c r="AC554" s="15"/>
      <c r="AD554" s="15"/>
      <c r="AE554" s="15"/>
      <c r="AT554" s="267" t="s">
        <v>183</v>
      </c>
      <c r="AU554" s="267" t="s">
        <v>84</v>
      </c>
      <c r="AV554" s="15" t="s">
        <v>177</v>
      </c>
      <c r="AW554" s="15" t="s">
        <v>37</v>
      </c>
      <c r="AX554" s="15" t="s">
        <v>82</v>
      </c>
      <c r="AY554" s="267" t="s">
        <v>170</v>
      </c>
    </row>
    <row r="555" s="2" customFormat="1" ht="16.5" customHeight="1">
      <c r="A555" s="41"/>
      <c r="B555" s="42"/>
      <c r="C555" s="216" t="s">
        <v>870</v>
      </c>
      <c r="D555" s="216" t="s">
        <v>172</v>
      </c>
      <c r="E555" s="217" t="s">
        <v>871</v>
      </c>
      <c r="F555" s="218" t="s">
        <v>872</v>
      </c>
      <c r="G555" s="219" t="s">
        <v>266</v>
      </c>
      <c r="H555" s="220">
        <v>78</v>
      </c>
      <c r="I555" s="221"/>
      <c r="J555" s="222">
        <f>ROUND(I555*H555,2)</f>
        <v>0</v>
      </c>
      <c r="K555" s="218" t="s">
        <v>176</v>
      </c>
      <c r="L555" s="47"/>
      <c r="M555" s="223" t="s">
        <v>19</v>
      </c>
      <c r="N555" s="224" t="s">
        <v>46</v>
      </c>
      <c r="O555" s="87"/>
      <c r="P555" s="225">
        <f>O555*H555</f>
        <v>0</v>
      </c>
      <c r="Q555" s="225">
        <v>0.04555</v>
      </c>
      <c r="R555" s="225">
        <f>Q555*H555</f>
        <v>3.5529000000000002</v>
      </c>
      <c r="S555" s="225">
        <v>0</v>
      </c>
      <c r="T555" s="226">
        <f>S555*H555</f>
        <v>0</v>
      </c>
      <c r="U555" s="41"/>
      <c r="V555" s="41"/>
      <c r="W555" s="41"/>
      <c r="X555" s="41"/>
      <c r="Y555" s="41"/>
      <c r="Z555" s="41"/>
      <c r="AA555" s="41"/>
      <c r="AB555" s="41"/>
      <c r="AC555" s="41"/>
      <c r="AD555" s="41"/>
      <c r="AE555" s="41"/>
      <c r="AR555" s="227" t="s">
        <v>177</v>
      </c>
      <c r="AT555" s="227" t="s">
        <v>172</v>
      </c>
      <c r="AU555" s="227" t="s">
        <v>84</v>
      </c>
      <c r="AY555" s="20" t="s">
        <v>170</v>
      </c>
      <c r="BE555" s="228">
        <f>IF(N555="základní",J555,0)</f>
        <v>0</v>
      </c>
      <c r="BF555" s="228">
        <f>IF(N555="snížená",J555,0)</f>
        <v>0</v>
      </c>
      <c r="BG555" s="228">
        <f>IF(N555="zákl. přenesená",J555,0)</f>
        <v>0</v>
      </c>
      <c r="BH555" s="228">
        <f>IF(N555="sníž. přenesená",J555,0)</f>
        <v>0</v>
      </c>
      <c r="BI555" s="228">
        <f>IF(N555="nulová",J555,0)</f>
        <v>0</v>
      </c>
      <c r="BJ555" s="20" t="s">
        <v>82</v>
      </c>
      <c r="BK555" s="228">
        <f>ROUND(I555*H555,2)</f>
        <v>0</v>
      </c>
      <c r="BL555" s="20" t="s">
        <v>177</v>
      </c>
      <c r="BM555" s="227" t="s">
        <v>873</v>
      </c>
    </row>
    <row r="556" s="2" customFormat="1">
      <c r="A556" s="41"/>
      <c r="B556" s="42"/>
      <c r="C556" s="43"/>
      <c r="D556" s="229" t="s">
        <v>179</v>
      </c>
      <c r="E556" s="43"/>
      <c r="F556" s="230" t="s">
        <v>874</v>
      </c>
      <c r="G556" s="43"/>
      <c r="H556" s="43"/>
      <c r="I556" s="231"/>
      <c r="J556" s="43"/>
      <c r="K556" s="43"/>
      <c r="L556" s="47"/>
      <c r="M556" s="232"/>
      <c r="N556" s="233"/>
      <c r="O556" s="87"/>
      <c r="P556" s="87"/>
      <c r="Q556" s="87"/>
      <c r="R556" s="87"/>
      <c r="S556" s="87"/>
      <c r="T556" s="88"/>
      <c r="U556" s="41"/>
      <c r="V556" s="41"/>
      <c r="W556" s="41"/>
      <c r="X556" s="41"/>
      <c r="Y556" s="41"/>
      <c r="Z556" s="41"/>
      <c r="AA556" s="41"/>
      <c r="AB556" s="41"/>
      <c r="AC556" s="41"/>
      <c r="AD556" s="41"/>
      <c r="AE556" s="41"/>
      <c r="AT556" s="20" t="s">
        <v>179</v>
      </c>
      <c r="AU556" s="20" t="s">
        <v>84</v>
      </c>
    </row>
    <row r="557" s="2" customFormat="1">
      <c r="A557" s="41"/>
      <c r="B557" s="42"/>
      <c r="C557" s="43"/>
      <c r="D557" s="234" t="s">
        <v>181</v>
      </c>
      <c r="E557" s="43"/>
      <c r="F557" s="235" t="s">
        <v>875</v>
      </c>
      <c r="G557" s="43"/>
      <c r="H557" s="43"/>
      <c r="I557" s="231"/>
      <c r="J557" s="43"/>
      <c r="K557" s="43"/>
      <c r="L557" s="47"/>
      <c r="M557" s="232"/>
      <c r="N557" s="233"/>
      <c r="O557" s="87"/>
      <c r="P557" s="87"/>
      <c r="Q557" s="87"/>
      <c r="R557" s="87"/>
      <c r="S557" s="87"/>
      <c r="T557" s="88"/>
      <c r="U557" s="41"/>
      <c r="V557" s="41"/>
      <c r="W557" s="41"/>
      <c r="X557" s="41"/>
      <c r="Y557" s="41"/>
      <c r="Z557" s="41"/>
      <c r="AA557" s="41"/>
      <c r="AB557" s="41"/>
      <c r="AC557" s="41"/>
      <c r="AD557" s="41"/>
      <c r="AE557" s="41"/>
      <c r="AT557" s="20" t="s">
        <v>181</v>
      </c>
      <c r="AU557" s="20" t="s">
        <v>84</v>
      </c>
    </row>
    <row r="558" s="13" customFormat="1">
      <c r="A558" s="13"/>
      <c r="B558" s="236"/>
      <c r="C558" s="237"/>
      <c r="D558" s="229" t="s">
        <v>183</v>
      </c>
      <c r="E558" s="238" t="s">
        <v>19</v>
      </c>
      <c r="F558" s="239" t="s">
        <v>760</v>
      </c>
      <c r="G558" s="237"/>
      <c r="H558" s="238" t="s">
        <v>19</v>
      </c>
      <c r="I558" s="240"/>
      <c r="J558" s="237"/>
      <c r="K558" s="237"/>
      <c r="L558" s="241"/>
      <c r="M558" s="242"/>
      <c r="N558" s="243"/>
      <c r="O558" s="243"/>
      <c r="P558" s="243"/>
      <c r="Q558" s="243"/>
      <c r="R558" s="243"/>
      <c r="S558" s="243"/>
      <c r="T558" s="244"/>
      <c r="U558" s="13"/>
      <c r="V558" s="13"/>
      <c r="W558" s="13"/>
      <c r="X558" s="13"/>
      <c r="Y558" s="13"/>
      <c r="Z558" s="13"/>
      <c r="AA558" s="13"/>
      <c r="AB558" s="13"/>
      <c r="AC558" s="13"/>
      <c r="AD558" s="13"/>
      <c r="AE558" s="13"/>
      <c r="AT558" s="245" t="s">
        <v>183</v>
      </c>
      <c r="AU558" s="245" t="s">
        <v>84</v>
      </c>
      <c r="AV558" s="13" t="s">
        <v>82</v>
      </c>
      <c r="AW558" s="13" t="s">
        <v>37</v>
      </c>
      <c r="AX558" s="13" t="s">
        <v>75</v>
      </c>
      <c r="AY558" s="245" t="s">
        <v>170</v>
      </c>
    </row>
    <row r="559" s="14" customFormat="1">
      <c r="A559" s="14"/>
      <c r="B559" s="246"/>
      <c r="C559" s="247"/>
      <c r="D559" s="229" t="s">
        <v>183</v>
      </c>
      <c r="E559" s="248" t="s">
        <v>19</v>
      </c>
      <c r="F559" s="249" t="s">
        <v>356</v>
      </c>
      <c r="G559" s="247"/>
      <c r="H559" s="250">
        <v>28</v>
      </c>
      <c r="I559" s="251"/>
      <c r="J559" s="247"/>
      <c r="K559" s="247"/>
      <c r="L559" s="252"/>
      <c r="M559" s="253"/>
      <c r="N559" s="254"/>
      <c r="O559" s="254"/>
      <c r="P559" s="254"/>
      <c r="Q559" s="254"/>
      <c r="R559" s="254"/>
      <c r="S559" s="254"/>
      <c r="T559" s="255"/>
      <c r="U559" s="14"/>
      <c r="V559" s="14"/>
      <c r="W559" s="14"/>
      <c r="X559" s="14"/>
      <c r="Y559" s="14"/>
      <c r="Z559" s="14"/>
      <c r="AA559" s="14"/>
      <c r="AB559" s="14"/>
      <c r="AC559" s="14"/>
      <c r="AD559" s="14"/>
      <c r="AE559" s="14"/>
      <c r="AT559" s="256" t="s">
        <v>183</v>
      </c>
      <c r="AU559" s="256" t="s">
        <v>84</v>
      </c>
      <c r="AV559" s="14" t="s">
        <v>84</v>
      </c>
      <c r="AW559" s="14" t="s">
        <v>37</v>
      </c>
      <c r="AX559" s="14" t="s">
        <v>75</v>
      </c>
      <c r="AY559" s="256" t="s">
        <v>170</v>
      </c>
    </row>
    <row r="560" s="13" customFormat="1">
      <c r="A560" s="13"/>
      <c r="B560" s="236"/>
      <c r="C560" s="237"/>
      <c r="D560" s="229" t="s">
        <v>183</v>
      </c>
      <c r="E560" s="238" t="s">
        <v>19</v>
      </c>
      <c r="F560" s="239" t="s">
        <v>764</v>
      </c>
      <c r="G560" s="237"/>
      <c r="H560" s="238" t="s">
        <v>19</v>
      </c>
      <c r="I560" s="240"/>
      <c r="J560" s="237"/>
      <c r="K560" s="237"/>
      <c r="L560" s="241"/>
      <c r="M560" s="242"/>
      <c r="N560" s="243"/>
      <c r="O560" s="243"/>
      <c r="P560" s="243"/>
      <c r="Q560" s="243"/>
      <c r="R560" s="243"/>
      <c r="S560" s="243"/>
      <c r="T560" s="244"/>
      <c r="U560" s="13"/>
      <c r="V560" s="13"/>
      <c r="W560" s="13"/>
      <c r="X560" s="13"/>
      <c r="Y560" s="13"/>
      <c r="Z560" s="13"/>
      <c r="AA560" s="13"/>
      <c r="AB560" s="13"/>
      <c r="AC560" s="13"/>
      <c r="AD560" s="13"/>
      <c r="AE560" s="13"/>
      <c r="AT560" s="245" t="s">
        <v>183</v>
      </c>
      <c r="AU560" s="245" t="s">
        <v>84</v>
      </c>
      <c r="AV560" s="13" t="s">
        <v>82</v>
      </c>
      <c r="AW560" s="13" t="s">
        <v>37</v>
      </c>
      <c r="AX560" s="13" t="s">
        <v>75</v>
      </c>
      <c r="AY560" s="245" t="s">
        <v>170</v>
      </c>
    </row>
    <row r="561" s="14" customFormat="1">
      <c r="A561" s="14"/>
      <c r="B561" s="246"/>
      <c r="C561" s="247"/>
      <c r="D561" s="229" t="s">
        <v>183</v>
      </c>
      <c r="E561" s="248" t="s">
        <v>19</v>
      </c>
      <c r="F561" s="249" t="s">
        <v>876</v>
      </c>
      <c r="G561" s="247"/>
      <c r="H561" s="250">
        <v>24</v>
      </c>
      <c r="I561" s="251"/>
      <c r="J561" s="247"/>
      <c r="K561" s="247"/>
      <c r="L561" s="252"/>
      <c r="M561" s="253"/>
      <c r="N561" s="254"/>
      <c r="O561" s="254"/>
      <c r="P561" s="254"/>
      <c r="Q561" s="254"/>
      <c r="R561" s="254"/>
      <c r="S561" s="254"/>
      <c r="T561" s="255"/>
      <c r="U561" s="14"/>
      <c r="V561" s="14"/>
      <c r="W561" s="14"/>
      <c r="X561" s="14"/>
      <c r="Y561" s="14"/>
      <c r="Z561" s="14"/>
      <c r="AA561" s="14"/>
      <c r="AB561" s="14"/>
      <c r="AC561" s="14"/>
      <c r="AD561" s="14"/>
      <c r="AE561" s="14"/>
      <c r="AT561" s="256" t="s">
        <v>183</v>
      </c>
      <c r="AU561" s="256" t="s">
        <v>84</v>
      </c>
      <c r="AV561" s="14" t="s">
        <v>84</v>
      </c>
      <c r="AW561" s="14" t="s">
        <v>37</v>
      </c>
      <c r="AX561" s="14" t="s">
        <v>75</v>
      </c>
      <c r="AY561" s="256" t="s">
        <v>170</v>
      </c>
    </row>
    <row r="562" s="13" customFormat="1">
      <c r="A562" s="13"/>
      <c r="B562" s="236"/>
      <c r="C562" s="237"/>
      <c r="D562" s="229" t="s">
        <v>183</v>
      </c>
      <c r="E562" s="238" t="s">
        <v>19</v>
      </c>
      <c r="F562" s="239" t="s">
        <v>767</v>
      </c>
      <c r="G562" s="237"/>
      <c r="H562" s="238" t="s">
        <v>19</v>
      </c>
      <c r="I562" s="240"/>
      <c r="J562" s="237"/>
      <c r="K562" s="237"/>
      <c r="L562" s="241"/>
      <c r="M562" s="242"/>
      <c r="N562" s="243"/>
      <c r="O562" s="243"/>
      <c r="P562" s="243"/>
      <c r="Q562" s="243"/>
      <c r="R562" s="243"/>
      <c r="S562" s="243"/>
      <c r="T562" s="244"/>
      <c r="U562" s="13"/>
      <c r="V562" s="13"/>
      <c r="W562" s="13"/>
      <c r="X562" s="13"/>
      <c r="Y562" s="13"/>
      <c r="Z562" s="13"/>
      <c r="AA562" s="13"/>
      <c r="AB562" s="13"/>
      <c r="AC562" s="13"/>
      <c r="AD562" s="13"/>
      <c r="AE562" s="13"/>
      <c r="AT562" s="245" t="s">
        <v>183</v>
      </c>
      <c r="AU562" s="245" t="s">
        <v>84</v>
      </c>
      <c r="AV562" s="13" t="s">
        <v>82</v>
      </c>
      <c r="AW562" s="13" t="s">
        <v>37</v>
      </c>
      <c r="AX562" s="13" t="s">
        <v>75</v>
      </c>
      <c r="AY562" s="245" t="s">
        <v>170</v>
      </c>
    </row>
    <row r="563" s="14" customFormat="1">
      <c r="A563" s="14"/>
      <c r="B563" s="246"/>
      <c r="C563" s="247"/>
      <c r="D563" s="229" t="s">
        <v>183</v>
      </c>
      <c r="E563" s="248" t="s">
        <v>19</v>
      </c>
      <c r="F563" s="249" t="s">
        <v>877</v>
      </c>
      <c r="G563" s="247"/>
      <c r="H563" s="250">
        <v>26</v>
      </c>
      <c r="I563" s="251"/>
      <c r="J563" s="247"/>
      <c r="K563" s="247"/>
      <c r="L563" s="252"/>
      <c r="M563" s="253"/>
      <c r="N563" s="254"/>
      <c r="O563" s="254"/>
      <c r="P563" s="254"/>
      <c r="Q563" s="254"/>
      <c r="R563" s="254"/>
      <c r="S563" s="254"/>
      <c r="T563" s="255"/>
      <c r="U563" s="14"/>
      <c r="V563" s="14"/>
      <c r="W563" s="14"/>
      <c r="X563" s="14"/>
      <c r="Y563" s="14"/>
      <c r="Z563" s="14"/>
      <c r="AA563" s="14"/>
      <c r="AB563" s="14"/>
      <c r="AC563" s="14"/>
      <c r="AD563" s="14"/>
      <c r="AE563" s="14"/>
      <c r="AT563" s="256" t="s">
        <v>183</v>
      </c>
      <c r="AU563" s="256" t="s">
        <v>84</v>
      </c>
      <c r="AV563" s="14" t="s">
        <v>84</v>
      </c>
      <c r="AW563" s="14" t="s">
        <v>37</v>
      </c>
      <c r="AX563" s="14" t="s">
        <v>75</v>
      </c>
      <c r="AY563" s="256" t="s">
        <v>170</v>
      </c>
    </row>
    <row r="564" s="15" customFormat="1">
      <c r="A564" s="15"/>
      <c r="B564" s="257"/>
      <c r="C564" s="258"/>
      <c r="D564" s="229" t="s">
        <v>183</v>
      </c>
      <c r="E564" s="259" t="s">
        <v>19</v>
      </c>
      <c r="F564" s="260" t="s">
        <v>186</v>
      </c>
      <c r="G564" s="258"/>
      <c r="H564" s="261">
        <v>78</v>
      </c>
      <c r="I564" s="262"/>
      <c r="J564" s="258"/>
      <c r="K564" s="258"/>
      <c r="L564" s="263"/>
      <c r="M564" s="264"/>
      <c r="N564" s="265"/>
      <c r="O564" s="265"/>
      <c r="P564" s="265"/>
      <c r="Q564" s="265"/>
      <c r="R564" s="265"/>
      <c r="S564" s="265"/>
      <c r="T564" s="266"/>
      <c r="U564" s="15"/>
      <c r="V564" s="15"/>
      <c r="W564" s="15"/>
      <c r="X564" s="15"/>
      <c r="Y564" s="15"/>
      <c r="Z564" s="15"/>
      <c r="AA564" s="15"/>
      <c r="AB564" s="15"/>
      <c r="AC564" s="15"/>
      <c r="AD564" s="15"/>
      <c r="AE564" s="15"/>
      <c r="AT564" s="267" t="s">
        <v>183</v>
      </c>
      <c r="AU564" s="267" t="s">
        <v>84</v>
      </c>
      <c r="AV564" s="15" t="s">
        <v>177</v>
      </c>
      <c r="AW564" s="15" t="s">
        <v>37</v>
      </c>
      <c r="AX564" s="15" t="s">
        <v>82</v>
      </c>
      <c r="AY564" s="267" t="s">
        <v>170</v>
      </c>
    </row>
    <row r="565" s="2" customFormat="1" ht="16.5" customHeight="1">
      <c r="A565" s="41"/>
      <c r="B565" s="42"/>
      <c r="C565" s="216" t="s">
        <v>878</v>
      </c>
      <c r="D565" s="216" t="s">
        <v>172</v>
      </c>
      <c r="E565" s="217" t="s">
        <v>879</v>
      </c>
      <c r="F565" s="218" t="s">
        <v>880</v>
      </c>
      <c r="G565" s="219" t="s">
        <v>266</v>
      </c>
      <c r="H565" s="220">
        <v>12</v>
      </c>
      <c r="I565" s="221"/>
      <c r="J565" s="222">
        <f>ROUND(I565*H565,2)</f>
        <v>0</v>
      </c>
      <c r="K565" s="218" t="s">
        <v>176</v>
      </c>
      <c r="L565" s="47"/>
      <c r="M565" s="223" t="s">
        <v>19</v>
      </c>
      <c r="N565" s="224" t="s">
        <v>46</v>
      </c>
      <c r="O565" s="87"/>
      <c r="P565" s="225">
        <f>O565*H565</f>
        <v>0</v>
      </c>
      <c r="Q565" s="225">
        <v>0.054550000000000001</v>
      </c>
      <c r="R565" s="225">
        <f>Q565*H565</f>
        <v>0.65460000000000007</v>
      </c>
      <c r="S565" s="225">
        <v>0</v>
      </c>
      <c r="T565" s="226">
        <f>S565*H565</f>
        <v>0</v>
      </c>
      <c r="U565" s="41"/>
      <c r="V565" s="41"/>
      <c r="W565" s="41"/>
      <c r="X565" s="41"/>
      <c r="Y565" s="41"/>
      <c r="Z565" s="41"/>
      <c r="AA565" s="41"/>
      <c r="AB565" s="41"/>
      <c r="AC565" s="41"/>
      <c r="AD565" s="41"/>
      <c r="AE565" s="41"/>
      <c r="AR565" s="227" t="s">
        <v>177</v>
      </c>
      <c r="AT565" s="227" t="s">
        <v>172</v>
      </c>
      <c r="AU565" s="227" t="s">
        <v>84</v>
      </c>
      <c r="AY565" s="20" t="s">
        <v>170</v>
      </c>
      <c r="BE565" s="228">
        <f>IF(N565="základní",J565,0)</f>
        <v>0</v>
      </c>
      <c r="BF565" s="228">
        <f>IF(N565="snížená",J565,0)</f>
        <v>0</v>
      </c>
      <c r="BG565" s="228">
        <f>IF(N565="zákl. přenesená",J565,0)</f>
        <v>0</v>
      </c>
      <c r="BH565" s="228">
        <f>IF(N565="sníž. přenesená",J565,0)</f>
        <v>0</v>
      </c>
      <c r="BI565" s="228">
        <f>IF(N565="nulová",J565,0)</f>
        <v>0</v>
      </c>
      <c r="BJ565" s="20" t="s">
        <v>82</v>
      </c>
      <c r="BK565" s="228">
        <f>ROUND(I565*H565,2)</f>
        <v>0</v>
      </c>
      <c r="BL565" s="20" t="s">
        <v>177</v>
      </c>
      <c r="BM565" s="227" t="s">
        <v>881</v>
      </c>
    </row>
    <row r="566" s="2" customFormat="1">
      <c r="A566" s="41"/>
      <c r="B566" s="42"/>
      <c r="C566" s="43"/>
      <c r="D566" s="229" t="s">
        <v>179</v>
      </c>
      <c r="E566" s="43"/>
      <c r="F566" s="230" t="s">
        <v>882</v>
      </c>
      <c r="G566" s="43"/>
      <c r="H566" s="43"/>
      <c r="I566" s="231"/>
      <c r="J566" s="43"/>
      <c r="K566" s="43"/>
      <c r="L566" s="47"/>
      <c r="M566" s="232"/>
      <c r="N566" s="233"/>
      <c r="O566" s="87"/>
      <c r="P566" s="87"/>
      <c r="Q566" s="87"/>
      <c r="R566" s="87"/>
      <c r="S566" s="87"/>
      <c r="T566" s="88"/>
      <c r="U566" s="41"/>
      <c r="V566" s="41"/>
      <c r="W566" s="41"/>
      <c r="X566" s="41"/>
      <c r="Y566" s="41"/>
      <c r="Z566" s="41"/>
      <c r="AA566" s="41"/>
      <c r="AB566" s="41"/>
      <c r="AC566" s="41"/>
      <c r="AD566" s="41"/>
      <c r="AE566" s="41"/>
      <c r="AT566" s="20" t="s">
        <v>179</v>
      </c>
      <c r="AU566" s="20" t="s">
        <v>84</v>
      </c>
    </row>
    <row r="567" s="2" customFormat="1">
      <c r="A567" s="41"/>
      <c r="B567" s="42"/>
      <c r="C567" s="43"/>
      <c r="D567" s="234" t="s">
        <v>181</v>
      </c>
      <c r="E567" s="43"/>
      <c r="F567" s="235" t="s">
        <v>883</v>
      </c>
      <c r="G567" s="43"/>
      <c r="H567" s="43"/>
      <c r="I567" s="231"/>
      <c r="J567" s="43"/>
      <c r="K567" s="43"/>
      <c r="L567" s="47"/>
      <c r="M567" s="232"/>
      <c r="N567" s="233"/>
      <c r="O567" s="87"/>
      <c r="P567" s="87"/>
      <c r="Q567" s="87"/>
      <c r="R567" s="87"/>
      <c r="S567" s="87"/>
      <c r="T567" s="88"/>
      <c r="U567" s="41"/>
      <c r="V567" s="41"/>
      <c r="W567" s="41"/>
      <c r="X567" s="41"/>
      <c r="Y567" s="41"/>
      <c r="Z567" s="41"/>
      <c r="AA567" s="41"/>
      <c r="AB567" s="41"/>
      <c r="AC567" s="41"/>
      <c r="AD567" s="41"/>
      <c r="AE567" s="41"/>
      <c r="AT567" s="20" t="s">
        <v>181</v>
      </c>
      <c r="AU567" s="20" t="s">
        <v>84</v>
      </c>
    </row>
    <row r="568" s="13" customFormat="1">
      <c r="A568" s="13"/>
      <c r="B568" s="236"/>
      <c r="C568" s="237"/>
      <c r="D568" s="229" t="s">
        <v>183</v>
      </c>
      <c r="E568" s="238" t="s">
        <v>19</v>
      </c>
      <c r="F568" s="239" t="s">
        <v>760</v>
      </c>
      <c r="G568" s="237"/>
      <c r="H568" s="238" t="s">
        <v>19</v>
      </c>
      <c r="I568" s="240"/>
      <c r="J568" s="237"/>
      <c r="K568" s="237"/>
      <c r="L568" s="241"/>
      <c r="M568" s="242"/>
      <c r="N568" s="243"/>
      <c r="O568" s="243"/>
      <c r="P568" s="243"/>
      <c r="Q568" s="243"/>
      <c r="R568" s="243"/>
      <c r="S568" s="243"/>
      <c r="T568" s="244"/>
      <c r="U568" s="13"/>
      <c r="V568" s="13"/>
      <c r="W568" s="13"/>
      <c r="X568" s="13"/>
      <c r="Y568" s="13"/>
      <c r="Z568" s="13"/>
      <c r="AA568" s="13"/>
      <c r="AB568" s="13"/>
      <c r="AC568" s="13"/>
      <c r="AD568" s="13"/>
      <c r="AE568" s="13"/>
      <c r="AT568" s="245" t="s">
        <v>183</v>
      </c>
      <c r="AU568" s="245" t="s">
        <v>84</v>
      </c>
      <c r="AV568" s="13" t="s">
        <v>82</v>
      </c>
      <c r="AW568" s="13" t="s">
        <v>37</v>
      </c>
      <c r="AX568" s="13" t="s">
        <v>75</v>
      </c>
      <c r="AY568" s="245" t="s">
        <v>170</v>
      </c>
    </row>
    <row r="569" s="14" customFormat="1">
      <c r="A569" s="14"/>
      <c r="B569" s="246"/>
      <c r="C569" s="247"/>
      <c r="D569" s="229" t="s">
        <v>183</v>
      </c>
      <c r="E569" s="248" t="s">
        <v>19</v>
      </c>
      <c r="F569" s="249" t="s">
        <v>884</v>
      </c>
      <c r="G569" s="247"/>
      <c r="H569" s="250">
        <v>12</v>
      </c>
      <c r="I569" s="251"/>
      <c r="J569" s="247"/>
      <c r="K569" s="247"/>
      <c r="L569" s="252"/>
      <c r="M569" s="253"/>
      <c r="N569" s="254"/>
      <c r="O569" s="254"/>
      <c r="P569" s="254"/>
      <c r="Q569" s="254"/>
      <c r="R569" s="254"/>
      <c r="S569" s="254"/>
      <c r="T569" s="255"/>
      <c r="U569" s="14"/>
      <c r="V569" s="14"/>
      <c r="W569" s="14"/>
      <c r="X569" s="14"/>
      <c r="Y569" s="14"/>
      <c r="Z569" s="14"/>
      <c r="AA569" s="14"/>
      <c r="AB569" s="14"/>
      <c r="AC569" s="14"/>
      <c r="AD569" s="14"/>
      <c r="AE569" s="14"/>
      <c r="AT569" s="256" t="s">
        <v>183</v>
      </c>
      <c r="AU569" s="256" t="s">
        <v>84</v>
      </c>
      <c r="AV569" s="14" t="s">
        <v>84</v>
      </c>
      <c r="AW569" s="14" t="s">
        <v>37</v>
      </c>
      <c r="AX569" s="14" t="s">
        <v>75</v>
      </c>
      <c r="AY569" s="256" t="s">
        <v>170</v>
      </c>
    </row>
    <row r="570" s="15" customFormat="1">
      <c r="A570" s="15"/>
      <c r="B570" s="257"/>
      <c r="C570" s="258"/>
      <c r="D570" s="229" t="s">
        <v>183</v>
      </c>
      <c r="E570" s="259" t="s">
        <v>19</v>
      </c>
      <c r="F570" s="260" t="s">
        <v>186</v>
      </c>
      <c r="G570" s="258"/>
      <c r="H570" s="261">
        <v>12</v>
      </c>
      <c r="I570" s="262"/>
      <c r="J570" s="258"/>
      <c r="K570" s="258"/>
      <c r="L570" s="263"/>
      <c r="M570" s="264"/>
      <c r="N570" s="265"/>
      <c r="O570" s="265"/>
      <c r="P570" s="265"/>
      <c r="Q570" s="265"/>
      <c r="R570" s="265"/>
      <c r="S570" s="265"/>
      <c r="T570" s="266"/>
      <c r="U570" s="15"/>
      <c r="V570" s="15"/>
      <c r="W570" s="15"/>
      <c r="X570" s="15"/>
      <c r="Y570" s="15"/>
      <c r="Z570" s="15"/>
      <c r="AA570" s="15"/>
      <c r="AB570" s="15"/>
      <c r="AC570" s="15"/>
      <c r="AD570" s="15"/>
      <c r="AE570" s="15"/>
      <c r="AT570" s="267" t="s">
        <v>183</v>
      </c>
      <c r="AU570" s="267" t="s">
        <v>84</v>
      </c>
      <c r="AV570" s="15" t="s">
        <v>177</v>
      </c>
      <c r="AW570" s="15" t="s">
        <v>37</v>
      </c>
      <c r="AX570" s="15" t="s">
        <v>82</v>
      </c>
      <c r="AY570" s="267" t="s">
        <v>170</v>
      </c>
    </row>
    <row r="571" s="2" customFormat="1" ht="16.5" customHeight="1">
      <c r="A571" s="41"/>
      <c r="B571" s="42"/>
      <c r="C571" s="216" t="s">
        <v>885</v>
      </c>
      <c r="D571" s="216" t="s">
        <v>172</v>
      </c>
      <c r="E571" s="217" t="s">
        <v>886</v>
      </c>
      <c r="F571" s="218" t="s">
        <v>887</v>
      </c>
      <c r="G571" s="219" t="s">
        <v>266</v>
      </c>
      <c r="H571" s="220">
        <v>4</v>
      </c>
      <c r="I571" s="221"/>
      <c r="J571" s="222">
        <f>ROUND(I571*H571,2)</f>
        <v>0</v>
      </c>
      <c r="K571" s="218" t="s">
        <v>176</v>
      </c>
      <c r="L571" s="47"/>
      <c r="M571" s="223" t="s">
        <v>19</v>
      </c>
      <c r="N571" s="224" t="s">
        <v>46</v>
      </c>
      <c r="O571" s="87"/>
      <c r="P571" s="225">
        <f>O571*H571</f>
        <v>0</v>
      </c>
      <c r="Q571" s="225">
        <v>0.063549999999999995</v>
      </c>
      <c r="R571" s="225">
        <f>Q571*H571</f>
        <v>0.25419999999999998</v>
      </c>
      <c r="S571" s="225">
        <v>0</v>
      </c>
      <c r="T571" s="226">
        <f>S571*H571</f>
        <v>0</v>
      </c>
      <c r="U571" s="41"/>
      <c r="V571" s="41"/>
      <c r="W571" s="41"/>
      <c r="X571" s="41"/>
      <c r="Y571" s="41"/>
      <c r="Z571" s="41"/>
      <c r="AA571" s="41"/>
      <c r="AB571" s="41"/>
      <c r="AC571" s="41"/>
      <c r="AD571" s="41"/>
      <c r="AE571" s="41"/>
      <c r="AR571" s="227" t="s">
        <v>177</v>
      </c>
      <c r="AT571" s="227" t="s">
        <v>172</v>
      </c>
      <c r="AU571" s="227" t="s">
        <v>84</v>
      </c>
      <c r="AY571" s="20" t="s">
        <v>170</v>
      </c>
      <c r="BE571" s="228">
        <f>IF(N571="základní",J571,0)</f>
        <v>0</v>
      </c>
      <c r="BF571" s="228">
        <f>IF(N571="snížená",J571,0)</f>
        <v>0</v>
      </c>
      <c r="BG571" s="228">
        <f>IF(N571="zákl. přenesená",J571,0)</f>
        <v>0</v>
      </c>
      <c r="BH571" s="228">
        <f>IF(N571="sníž. přenesená",J571,0)</f>
        <v>0</v>
      </c>
      <c r="BI571" s="228">
        <f>IF(N571="nulová",J571,0)</f>
        <v>0</v>
      </c>
      <c r="BJ571" s="20" t="s">
        <v>82</v>
      </c>
      <c r="BK571" s="228">
        <f>ROUND(I571*H571,2)</f>
        <v>0</v>
      </c>
      <c r="BL571" s="20" t="s">
        <v>177</v>
      </c>
      <c r="BM571" s="227" t="s">
        <v>888</v>
      </c>
    </row>
    <row r="572" s="2" customFormat="1">
      <c r="A572" s="41"/>
      <c r="B572" s="42"/>
      <c r="C572" s="43"/>
      <c r="D572" s="229" t="s">
        <v>179</v>
      </c>
      <c r="E572" s="43"/>
      <c r="F572" s="230" t="s">
        <v>889</v>
      </c>
      <c r="G572" s="43"/>
      <c r="H572" s="43"/>
      <c r="I572" s="231"/>
      <c r="J572" s="43"/>
      <c r="K572" s="43"/>
      <c r="L572" s="47"/>
      <c r="M572" s="232"/>
      <c r="N572" s="233"/>
      <c r="O572" s="87"/>
      <c r="P572" s="87"/>
      <c r="Q572" s="87"/>
      <c r="R572" s="87"/>
      <c r="S572" s="87"/>
      <c r="T572" s="88"/>
      <c r="U572" s="41"/>
      <c r="V572" s="41"/>
      <c r="W572" s="41"/>
      <c r="X572" s="41"/>
      <c r="Y572" s="41"/>
      <c r="Z572" s="41"/>
      <c r="AA572" s="41"/>
      <c r="AB572" s="41"/>
      <c r="AC572" s="41"/>
      <c r="AD572" s="41"/>
      <c r="AE572" s="41"/>
      <c r="AT572" s="20" t="s">
        <v>179</v>
      </c>
      <c r="AU572" s="20" t="s">
        <v>84</v>
      </c>
    </row>
    <row r="573" s="2" customFormat="1">
      <c r="A573" s="41"/>
      <c r="B573" s="42"/>
      <c r="C573" s="43"/>
      <c r="D573" s="234" t="s">
        <v>181</v>
      </c>
      <c r="E573" s="43"/>
      <c r="F573" s="235" t="s">
        <v>890</v>
      </c>
      <c r="G573" s="43"/>
      <c r="H573" s="43"/>
      <c r="I573" s="231"/>
      <c r="J573" s="43"/>
      <c r="K573" s="43"/>
      <c r="L573" s="47"/>
      <c r="M573" s="232"/>
      <c r="N573" s="233"/>
      <c r="O573" s="87"/>
      <c r="P573" s="87"/>
      <c r="Q573" s="87"/>
      <c r="R573" s="87"/>
      <c r="S573" s="87"/>
      <c r="T573" s="88"/>
      <c r="U573" s="41"/>
      <c r="V573" s="41"/>
      <c r="W573" s="41"/>
      <c r="X573" s="41"/>
      <c r="Y573" s="41"/>
      <c r="Z573" s="41"/>
      <c r="AA573" s="41"/>
      <c r="AB573" s="41"/>
      <c r="AC573" s="41"/>
      <c r="AD573" s="41"/>
      <c r="AE573" s="41"/>
      <c r="AT573" s="20" t="s">
        <v>181</v>
      </c>
      <c r="AU573" s="20" t="s">
        <v>84</v>
      </c>
    </row>
    <row r="574" s="13" customFormat="1">
      <c r="A574" s="13"/>
      <c r="B574" s="236"/>
      <c r="C574" s="237"/>
      <c r="D574" s="229" t="s">
        <v>183</v>
      </c>
      <c r="E574" s="238" t="s">
        <v>19</v>
      </c>
      <c r="F574" s="239" t="s">
        <v>760</v>
      </c>
      <c r="G574" s="237"/>
      <c r="H574" s="238" t="s">
        <v>19</v>
      </c>
      <c r="I574" s="240"/>
      <c r="J574" s="237"/>
      <c r="K574" s="237"/>
      <c r="L574" s="241"/>
      <c r="M574" s="242"/>
      <c r="N574" s="243"/>
      <c r="O574" s="243"/>
      <c r="P574" s="243"/>
      <c r="Q574" s="243"/>
      <c r="R574" s="243"/>
      <c r="S574" s="243"/>
      <c r="T574" s="244"/>
      <c r="U574" s="13"/>
      <c r="V574" s="13"/>
      <c r="W574" s="13"/>
      <c r="X574" s="13"/>
      <c r="Y574" s="13"/>
      <c r="Z574" s="13"/>
      <c r="AA574" s="13"/>
      <c r="AB574" s="13"/>
      <c r="AC574" s="13"/>
      <c r="AD574" s="13"/>
      <c r="AE574" s="13"/>
      <c r="AT574" s="245" t="s">
        <v>183</v>
      </c>
      <c r="AU574" s="245" t="s">
        <v>84</v>
      </c>
      <c r="AV574" s="13" t="s">
        <v>82</v>
      </c>
      <c r="AW574" s="13" t="s">
        <v>37</v>
      </c>
      <c r="AX574" s="13" t="s">
        <v>75</v>
      </c>
      <c r="AY574" s="245" t="s">
        <v>170</v>
      </c>
    </row>
    <row r="575" s="14" customFormat="1">
      <c r="A575" s="14"/>
      <c r="B575" s="246"/>
      <c r="C575" s="247"/>
      <c r="D575" s="229" t="s">
        <v>183</v>
      </c>
      <c r="E575" s="248" t="s">
        <v>19</v>
      </c>
      <c r="F575" s="249" t="s">
        <v>891</v>
      </c>
      <c r="G575" s="247"/>
      <c r="H575" s="250">
        <v>4</v>
      </c>
      <c r="I575" s="251"/>
      <c r="J575" s="247"/>
      <c r="K575" s="247"/>
      <c r="L575" s="252"/>
      <c r="M575" s="253"/>
      <c r="N575" s="254"/>
      <c r="O575" s="254"/>
      <c r="P575" s="254"/>
      <c r="Q575" s="254"/>
      <c r="R575" s="254"/>
      <c r="S575" s="254"/>
      <c r="T575" s="255"/>
      <c r="U575" s="14"/>
      <c r="V575" s="14"/>
      <c r="W575" s="14"/>
      <c r="X575" s="14"/>
      <c r="Y575" s="14"/>
      <c r="Z575" s="14"/>
      <c r="AA575" s="14"/>
      <c r="AB575" s="14"/>
      <c r="AC575" s="14"/>
      <c r="AD575" s="14"/>
      <c r="AE575" s="14"/>
      <c r="AT575" s="256" t="s">
        <v>183</v>
      </c>
      <c r="AU575" s="256" t="s">
        <v>84</v>
      </c>
      <c r="AV575" s="14" t="s">
        <v>84</v>
      </c>
      <c r="AW575" s="14" t="s">
        <v>37</v>
      </c>
      <c r="AX575" s="14" t="s">
        <v>75</v>
      </c>
      <c r="AY575" s="256" t="s">
        <v>170</v>
      </c>
    </row>
    <row r="576" s="15" customFormat="1">
      <c r="A576" s="15"/>
      <c r="B576" s="257"/>
      <c r="C576" s="258"/>
      <c r="D576" s="229" t="s">
        <v>183</v>
      </c>
      <c r="E576" s="259" t="s">
        <v>19</v>
      </c>
      <c r="F576" s="260" t="s">
        <v>186</v>
      </c>
      <c r="G576" s="258"/>
      <c r="H576" s="261">
        <v>4</v>
      </c>
      <c r="I576" s="262"/>
      <c r="J576" s="258"/>
      <c r="K576" s="258"/>
      <c r="L576" s="263"/>
      <c r="M576" s="264"/>
      <c r="N576" s="265"/>
      <c r="O576" s="265"/>
      <c r="P576" s="265"/>
      <c r="Q576" s="265"/>
      <c r="R576" s="265"/>
      <c r="S576" s="265"/>
      <c r="T576" s="266"/>
      <c r="U576" s="15"/>
      <c r="V576" s="15"/>
      <c r="W576" s="15"/>
      <c r="X576" s="15"/>
      <c r="Y576" s="15"/>
      <c r="Z576" s="15"/>
      <c r="AA576" s="15"/>
      <c r="AB576" s="15"/>
      <c r="AC576" s="15"/>
      <c r="AD576" s="15"/>
      <c r="AE576" s="15"/>
      <c r="AT576" s="267" t="s">
        <v>183</v>
      </c>
      <c r="AU576" s="267" t="s">
        <v>84</v>
      </c>
      <c r="AV576" s="15" t="s">
        <v>177</v>
      </c>
      <c r="AW576" s="15" t="s">
        <v>37</v>
      </c>
      <c r="AX576" s="15" t="s">
        <v>82</v>
      </c>
      <c r="AY576" s="267" t="s">
        <v>170</v>
      </c>
    </row>
    <row r="577" s="2" customFormat="1" ht="16.5" customHeight="1">
      <c r="A577" s="41"/>
      <c r="B577" s="42"/>
      <c r="C577" s="216" t="s">
        <v>892</v>
      </c>
      <c r="D577" s="216" t="s">
        <v>172</v>
      </c>
      <c r="E577" s="217" t="s">
        <v>893</v>
      </c>
      <c r="F577" s="218" t="s">
        <v>894</v>
      </c>
      <c r="G577" s="219" t="s">
        <v>266</v>
      </c>
      <c r="H577" s="220">
        <v>4</v>
      </c>
      <c r="I577" s="221"/>
      <c r="J577" s="222">
        <f>ROUND(I577*H577,2)</f>
        <v>0</v>
      </c>
      <c r="K577" s="218" t="s">
        <v>176</v>
      </c>
      <c r="L577" s="47"/>
      <c r="M577" s="223" t="s">
        <v>19</v>
      </c>
      <c r="N577" s="224" t="s">
        <v>46</v>
      </c>
      <c r="O577" s="87"/>
      <c r="P577" s="225">
        <f>O577*H577</f>
        <v>0</v>
      </c>
      <c r="Q577" s="225">
        <v>0.072849999999999998</v>
      </c>
      <c r="R577" s="225">
        <f>Q577*H577</f>
        <v>0.29139999999999999</v>
      </c>
      <c r="S577" s="225">
        <v>0</v>
      </c>
      <c r="T577" s="226">
        <f>S577*H577</f>
        <v>0</v>
      </c>
      <c r="U577" s="41"/>
      <c r="V577" s="41"/>
      <c r="W577" s="41"/>
      <c r="X577" s="41"/>
      <c r="Y577" s="41"/>
      <c r="Z577" s="41"/>
      <c r="AA577" s="41"/>
      <c r="AB577" s="41"/>
      <c r="AC577" s="41"/>
      <c r="AD577" s="41"/>
      <c r="AE577" s="41"/>
      <c r="AR577" s="227" t="s">
        <v>177</v>
      </c>
      <c r="AT577" s="227" t="s">
        <v>172</v>
      </c>
      <c r="AU577" s="227" t="s">
        <v>84</v>
      </c>
      <c r="AY577" s="20" t="s">
        <v>170</v>
      </c>
      <c r="BE577" s="228">
        <f>IF(N577="základní",J577,0)</f>
        <v>0</v>
      </c>
      <c r="BF577" s="228">
        <f>IF(N577="snížená",J577,0)</f>
        <v>0</v>
      </c>
      <c r="BG577" s="228">
        <f>IF(N577="zákl. přenesená",J577,0)</f>
        <v>0</v>
      </c>
      <c r="BH577" s="228">
        <f>IF(N577="sníž. přenesená",J577,0)</f>
        <v>0</v>
      </c>
      <c r="BI577" s="228">
        <f>IF(N577="nulová",J577,0)</f>
        <v>0</v>
      </c>
      <c r="BJ577" s="20" t="s">
        <v>82</v>
      </c>
      <c r="BK577" s="228">
        <f>ROUND(I577*H577,2)</f>
        <v>0</v>
      </c>
      <c r="BL577" s="20" t="s">
        <v>177</v>
      </c>
      <c r="BM577" s="227" t="s">
        <v>895</v>
      </c>
    </row>
    <row r="578" s="2" customFormat="1">
      <c r="A578" s="41"/>
      <c r="B578" s="42"/>
      <c r="C578" s="43"/>
      <c r="D578" s="229" t="s">
        <v>179</v>
      </c>
      <c r="E578" s="43"/>
      <c r="F578" s="230" t="s">
        <v>896</v>
      </c>
      <c r="G578" s="43"/>
      <c r="H578" s="43"/>
      <c r="I578" s="231"/>
      <c r="J578" s="43"/>
      <c r="K578" s="43"/>
      <c r="L578" s="47"/>
      <c r="M578" s="232"/>
      <c r="N578" s="233"/>
      <c r="O578" s="87"/>
      <c r="P578" s="87"/>
      <c r="Q578" s="87"/>
      <c r="R578" s="87"/>
      <c r="S578" s="87"/>
      <c r="T578" s="88"/>
      <c r="U578" s="41"/>
      <c r="V578" s="41"/>
      <c r="W578" s="41"/>
      <c r="X578" s="41"/>
      <c r="Y578" s="41"/>
      <c r="Z578" s="41"/>
      <c r="AA578" s="41"/>
      <c r="AB578" s="41"/>
      <c r="AC578" s="41"/>
      <c r="AD578" s="41"/>
      <c r="AE578" s="41"/>
      <c r="AT578" s="20" t="s">
        <v>179</v>
      </c>
      <c r="AU578" s="20" t="s">
        <v>84</v>
      </c>
    </row>
    <row r="579" s="2" customFormat="1">
      <c r="A579" s="41"/>
      <c r="B579" s="42"/>
      <c r="C579" s="43"/>
      <c r="D579" s="234" t="s">
        <v>181</v>
      </c>
      <c r="E579" s="43"/>
      <c r="F579" s="235" t="s">
        <v>897</v>
      </c>
      <c r="G579" s="43"/>
      <c r="H579" s="43"/>
      <c r="I579" s="231"/>
      <c r="J579" s="43"/>
      <c r="K579" s="43"/>
      <c r="L579" s="47"/>
      <c r="M579" s="232"/>
      <c r="N579" s="233"/>
      <c r="O579" s="87"/>
      <c r="P579" s="87"/>
      <c r="Q579" s="87"/>
      <c r="R579" s="87"/>
      <c r="S579" s="87"/>
      <c r="T579" s="88"/>
      <c r="U579" s="41"/>
      <c r="V579" s="41"/>
      <c r="W579" s="41"/>
      <c r="X579" s="41"/>
      <c r="Y579" s="41"/>
      <c r="Z579" s="41"/>
      <c r="AA579" s="41"/>
      <c r="AB579" s="41"/>
      <c r="AC579" s="41"/>
      <c r="AD579" s="41"/>
      <c r="AE579" s="41"/>
      <c r="AT579" s="20" t="s">
        <v>181</v>
      </c>
      <c r="AU579" s="20" t="s">
        <v>84</v>
      </c>
    </row>
    <row r="580" s="13" customFormat="1">
      <c r="A580" s="13"/>
      <c r="B580" s="236"/>
      <c r="C580" s="237"/>
      <c r="D580" s="229" t="s">
        <v>183</v>
      </c>
      <c r="E580" s="238" t="s">
        <v>19</v>
      </c>
      <c r="F580" s="239" t="s">
        <v>760</v>
      </c>
      <c r="G580" s="237"/>
      <c r="H580" s="238" t="s">
        <v>19</v>
      </c>
      <c r="I580" s="240"/>
      <c r="J580" s="237"/>
      <c r="K580" s="237"/>
      <c r="L580" s="241"/>
      <c r="M580" s="242"/>
      <c r="N580" s="243"/>
      <c r="O580" s="243"/>
      <c r="P580" s="243"/>
      <c r="Q580" s="243"/>
      <c r="R580" s="243"/>
      <c r="S580" s="243"/>
      <c r="T580" s="244"/>
      <c r="U580" s="13"/>
      <c r="V580" s="13"/>
      <c r="W580" s="13"/>
      <c r="X580" s="13"/>
      <c r="Y580" s="13"/>
      <c r="Z580" s="13"/>
      <c r="AA580" s="13"/>
      <c r="AB580" s="13"/>
      <c r="AC580" s="13"/>
      <c r="AD580" s="13"/>
      <c r="AE580" s="13"/>
      <c r="AT580" s="245" t="s">
        <v>183</v>
      </c>
      <c r="AU580" s="245" t="s">
        <v>84</v>
      </c>
      <c r="AV580" s="13" t="s">
        <v>82</v>
      </c>
      <c r="AW580" s="13" t="s">
        <v>37</v>
      </c>
      <c r="AX580" s="13" t="s">
        <v>75</v>
      </c>
      <c r="AY580" s="245" t="s">
        <v>170</v>
      </c>
    </row>
    <row r="581" s="14" customFormat="1">
      <c r="A581" s="14"/>
      <c r="B581" s="246"/>
      <c r="C581" s="247"/>
      <c r="D581" s="229" t="s">
        <v>183</v>
      </c>
      <c r="E581" s="248" t="s">
        <v>19</v>
      </c>
      <c r="F581" s="249" t="s">
        <v>891</v>
      </c>
      <c r="G581" s="247"/>
      <c r="H581" s="250">
        <v>4</v>
      </c>
      <c r="I581" s="251"/>
      <c r="J581" s="247"/>
      <c r="K581" s="247"/>
      <c r="L581" s="252"/>
      <c r="M581" s="253"/>
      <c r="N581" s="254"/>
      <c r="O581" s="254"/>
      <c r="P581" s="254"/>
      <c r="Q581" s="254"/>
      <c r="R581" s="254"/>
      <c r="S581" s="254"/>
      <c r="T581" s="255"/>
      <c r="U581" s="14"/>
      <c r="V581" s="14"/>
      <c r="W581" s="14"/>
      <c r="X581" s="14"/>
      <c r="Y581" s="14"/>
      <c r="Z581" s="14"/>
      <c r="AA581" s="14"/>
      <c r="AB581" s="14"/>
      <c r="AC581" s="14"/>
      <c r="AD581" s="14"/>
      <c r="AE581" s="14"/>
      <c r="AT581" s="256" t="s">
        <v>183</v>
      </c>
      <c r="AU581" s="256" t="s">
        <v>84</v>
      </c>
      <c r="AV581" s="14" t="s">
        <v>84</v>
      </c>
      <c r="AW581" s="14" t="s">
        <v>37</v>
      </c>
      <c r="AX581" s="14" t="s">
        <v>75</v>
      </c>
      <c r="AY581" s="256" t="s">
        <v>170</v>
      </c>
    </row>
    <row r="582" s="15" customFormat="1">
      <c r="A582" s="15"/>
      <c r="B582" s="257"/>
      <c r="C582" s="258"/>
      <c r="D582" s="229" t="s">
        <v>183</v>
      </c>
      <c r="E582" s="259" t="s">
        <v>19</v>
      </c>
      <c r="F582" s="260" t="s">
        <v>186</v>
      </c>
      <c r="G582" s="258"/>
      <c r="H582" s="261">
        <v>4</v>
      </c>
      <c r="I582" s="262"/>
      <c r="J582" s="258"/>
      <c r="K582" s="258"/>
      <c r="L582" s="263"/>
      <c r="M582" s="264"/>
      <c r="N582" s="265"/>
      <c r="O582" s="265"/>
      <c r="P582" s="265"/>
      <c r="Q582" s="265"/>
      <c r="R582" s="265"/>
      <c r="S582" s="265"/>
      <c r="T582" s="266"/>
      <c r="U582" s="15"/>
      <c r="V582" s="15"/>
      <c r="W582" s="15"/>
      <c r="X582" s="15"/>
      <c r="Y582" s="15"/>
      <c r="Z582" s="15"/>
      <c r="AA582" s="15"/>
      <c r="AB582" s="15"/>
      <c r="AC582" s="15"/>
      <c r="AD582" s="15"/>
      <c r="AE582" s="15"/>
      <c r="AT582" s="267" t="s">
        <v>183</v>
      </c>
      <c r="AU582" s="267" t="s">
        <v>84</v>
      </c>
      <c r="AV582" s="15" t="s">
        <v>177</v>
      </c>
      <c r="AW582" s="15" t="s">
        <v>37</v>
      </c>
      <c r="AX582" s="15" t="s">
        <v>82</v>
      </c>
      <c r="AY582" s="267" t="s">
        <v>170</v>
      </c>
    </row>
    <row r="583" s="2" customFormat="1" ht="16.5" customHeight="1">
      <c r="A583" s="41"/>
      <c r="B583" s="42"/>
      <c r="C583" s="216" t="s">
        <v>898</v>
      </c>
      <c r="D583" s="216" t="s">
        <v>172</v>
      </c>
      <c r="E583" s="217" t="s">
        <v>899</v>
      </c>
      <c r="F583" s="218" t="s">
        <v>900</v>
      </c>
      <c r="G583" s="219" t="s">
        <v>175</v>
      </c>
      <c r="H583" s="220">
        <v>66.974999999999994</v>
      </c>
      <c r="I583" s="221"/>
      <c r="J583" s="222">
        <f>ROUND(I583*H583,2)</f>
        <v>0</v>
      </c>
      <c r="K583" s="218" t="s">
        <v>176</v>
      </c>
      <c r="L583" s="47"/>
      <c r="M583" s="223" t="s">
        <v>19</v>
      </c>
      <c r="N583" s="224" t="s">
        <v>46</v>
      </c>
      <c r="O583" s="87"/>
      <c r="P583" s="225">
        <f>O583*H583</f>
        <v>0</v>
      </c>
      <c r="Q583" s="225">
        <v>0.082580000000000001</v>
      </c>
      <c r="R583" s="225">
        <f>Q583*H583</f>
        <v>5.5307955</v>
      </c>
      <c r="S583" s="225">
        <v>0</v>
      </c>
      <c r="T583" s="226">
        <f>S583*H583</f>
        <v>0</v>
      </c>
      <c r="U583" s="41"/>
      <c r="V583" s="41"/>
      <c r="W583" s="41"/>
      <c r="X583" s="41"/>
      <c r="Y583" s="41"/>
      <c r="Z583" s="41"/>
      <c r="AA583" s="41"/>
      <c r="AB583" s="41"/>
      <c r="AC583" s="41"/>
      <c r="AD583" s="41"/>
      <c r="AE583" s="41"/>
      <c r="AR583" s="227" t="s">
        <v>177</v>
      </c>
      <c r="AT583" s="227" t="s">
        <v>172</v>
      </c>
      <c r="AU583" s="227" t="s">
        <v>84</v>
      </c>
      <c r="AY583" s="20" t="s">
        <v>170</v>
      </c>
      <c r="BE583" s="228">
        <f>IF(N583="základní",J583,0)</f>
        <v>0</v>
      </c>
      <c r="BF583" s="228">
        <f>IF(N583="snížená",J583,0)</f>
        <v>0</v>
      </c>
      <c r="BG583" s="228">
        <f>IF(N583="zákl. přenesená",J583,0)</f>
        <v>0</v>
      </c>
      <c r="BH583" s="228">
        <f>IF(N583="sníž. přenesená",J583,0)</f>
        <v>0</v>
      </c>
      <c r="BI583" s="228">
        <f>IF(N583="nulová",J583,0)</f>
        <v>0</v>
      </c>
      <c r="BJ583" s="20" t="s">
        <v>82</v>
      </c>
      <c r="BK583" s="228">
        <f>ROUND(I583*H583,2)</f>
        <v>0</v>
      </c>
      <c r="BL583" s="20" t="s">
        <v>177</v>
      </c>
      <c r="BM583" s="227" t="s">
        <v>901</v>
      </c>
    </row>
    <row r="584" s="2" customFormat="1">
      <c r="A584" s="41"/>
      <c r="B584" s="42"/>
      <c r="C584" s="43"/>
      <c r="D584" s="229" t="s">
        <v>179</v>
      </c>
      <c r="E584" s="43"/>
      <c r="F584" s="230" t="s">
        <v>902</v>
      </c>
      <c r="G584" s="43"/>
      <c r="H584" s="43"/>
      <c r="I584" s="231"/>
      <c r="J584" s="43"/>
      <c r="K584" s="43"/>
      <c r="L584" s="47"/>
      <c r="M584" s="232"/>
      <c r="N584" s="233"/>
      <c r="O584" s="87"/>
      <c r="P584" s="87"/>
      <c r="Q584" s="87"/>
      <c r="R584" s="87"/>
      <c r="S584" s="87"/>
      <c r="T584" s="88"/>
      <c r="U584" s="41"/>
      <c r="V584" s="41"/>
      <c r="W584" s="41"/>
      <c r="X584" s="41"/>
      <c r="Y584" s="41"/>
      <c r="Z584" s="41"/>
      <c r="AA584" s="41"/>
      <c r="AB584" s="41"/>
      <c r="AC584" s="41"/>
      <c r="AD584" s="41"/>
      <c r="AE584" s="41"/>
      <c r="AT584" s="20" t="s">
        <v>179</v>
      </c>
      <c r="AU584" s="20" t="s">
        <v>84</v>
      </c>
    </row>
    <row r="585" s="2" customFormat="1">
      <c r="A585" s="41"/>
      <c r="B585" s="42"/>
      <c r="C585" s="43"/>
      <c r="D585" s="234" t="s">
        <v>181</v>
      </c>
      <c r="E585" s="43"/>
      <c r="F585" s="235" t="s">
        <v>903</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181</v>
      </c>
      <c r="AU585" s="20" t="s">
        <v>84</v>
      </c>
    </row>
    <row r="586" s="13" customFormat="1">
      <c r="A586" s="13"/>
      <c r="B586" s="236"/>
      <c r="C586" s="237"/>
      <c r="D586" s="229" t="s">
        <v>183</v>
      </c>
      <c r="E586" s="238" t="s">
        <v>19</v>
      </c>
      <c r="F586" s="239" t="s">
        <v>760</v>
      </c>
      <c r="G586" s="237"/>
      <c r="H586" s="238" t="s">
        <v>19</v>
      </c>
      <c r="I586" s="240"/>
      <c r="J586" s="237"/>
      <c r="K586" s="237"/>
      <c r="L586" s="241"/>
      <c r="M586" s="242"/>
      <c r="N586" s="243"/>
      <c r="O586" s="243"/>
      <c r="P586" s="243"/>
      <c r="Q586" s="243"/>
      <c r="R586" s="243"/>
      <c r="S586" s="243"/>
      <c r="T586" s="244"/>
      <c r="U586" s="13"/>
      <c r="V586" s="13"/>
      <c r="W586" s="13"/>
      <c r="X586" s="13"/>
      <c r="Y586" s="13"/>
      <c r="Z586" s="13"/>
      <c r="AA586" s="13"/>
      <c r="AB586" s="13"/>
      <c r="AC586" s="13"/>
      <c r="AD586" s="13"/>
      <c r="AE586" s="13"/>
      <c r="AT586" s="245" t="s">
        <v>183</v>
      </c>
      <c r="AU586" s="245" t="s">
        <v>84</v>
      </c>
      <c r="AV586" s="13" t="s">
        <v>82</v>
      </c>
      <c r="AW586" s="13" t="s">
        <v>37</v>
      </c>
      <c r="AX586" s="13" t="s">
        <v>75</v>
      </c>
      <c r="AY586" s="245" t="s">
        <v>170</v>
      </c>
    </row>
    <row r="587" s="14" customFormat="1">
      <c r="A587" s="14"/>
      <c r="B587" s="246"/>
      <c r="C587" s="247"/>
      <c r="D587" s="229" t="s">
        <v>183</v>
      </c>
      <c r="E587" s="248" t="s">
        <v>19</v>
      </c>
      <c r="F587" s="249" t="s">
        <v>904</v>
      </c>
      <c r="G587" s="247"/>
      <c r="H587" s="250">
        <v>3.8919999999999999</v>
      </c>
      <c r="I587" s="251"/>
      <c r="J587" s="247"/>
      <c r="K587" s="247"/>
      <c r="L587" s="252"/>
      <c r="M587" s="253"/>
      <c r="N587" s="254"/>
      <c r="O587" s="254"/>
      <c r="P587" s="254"/>
      <c r="Q587" s="254"/>
      <c r="R587" s="254"/>
      <c r="S587" s="254"/>
      <c r="T587" s="255"/>
      <c r="U587" s="14"/>
      <c r="V587" s="14"/>
      <c r="W587" s="14"/>
      <c r="X587" s="14"/>
      <c r="Y587" s="14"/>
      <c r="Z587" s="14"/>
      <c r="AA587" s="14"/>
      <c r="AB587" s="14"/>
      <c r="AC587" s="14"/>
      <c r="AD587" s="14"/>
      <c r="AE587" s="14"/>
      <c r="AT587" s="256" t="s">
        <v>183</v>
      </c>
      <c r="AU587" s="256" t="s">
        <v>84</v>
      </c>
      <c r="AV587" s="14" t="s">
        <v>84</v>
      </c>
      <c r="AW587" s="14" t="s">
        <v>37</v>
      </c>
      <c r="AX587" s="14" t="s">
        <v>75</v>
      </c>
      <c r="AY587" s="256" t="s">
        <v>170</v>
      </c>
    </row>
    <row r="588" s="14" customFormat="1">
      <c r="A588" s="14"/>
      <c r="B588" s="246"/>
      <c r="C588" s="247"/>
      <c r="D588" s="229" t="s">
        <v>183</v>
      </c>
      <c r="E588" s="248" t="s">
        <v>19</v>
      </c>
      <c r="F588" s="249" t="s">
        <v>905</v>
      </c>
      <c r="G588" s="247"/>
      <c r="H588" s="250">
        <v>8.2639999999999993</v>
      </c>
      <c r="I588" s="251"/>
      <c r="J588" s="247"/>
      <c r="K588" s="247"/>
      <c r="L588" s="252"/>
      <c r="M588" s="253"/>
      <c r="N588" s="254"/>
      <c r="O588" s="254"/>
      <c r="P588" s="254"/>
      <c r="Q588" s="254"/>
      <c r="R588" s="254"/>
      <c r="S588" s="254"/>
      <c r="T588" s="255"/>
      <c r="U588" s="14"/>
      <c r="V588" s="14"/>
      <c r="W588" s="14"/>
      <c r="X588" s="14"/>
      <c r="Y588" s="14"/>
      <c r="Z588" s="14"/>
      <c r="AA588" s="14"/>
      <c r="AB588" s="14"/>
      <c r="AC588" s="14"/>
      <c r="AD588" s="14"/>
      <c r="AE588" s="14"/>
      <c r="AT588" s="256" t="s">
        <v>183</v>
      </c>
      <c r="AU588" s="256" t="s">
        <v>84</v>
      </c>
      <c r="AV588" s="14" t="s">
        <v>84</v>
      </c>
      <c r="AW588" s="14" t="s">
        <v>37</v>
      </c>
      <c r="AX588" s="14" t="s">
        <v>75</v>
      </c>
      <c r="AY588" s="256" t="s">
        <v>170</v>
      </c>
    </row>
    <row r="589" s="14" customFormat="1">
      <c r="A589" s="14"/>
      <c r="B589" s="246"/>
      <c r="C589" s="247"/>
      <c r="D589" s="229" t="s">
        <v>183</v>
      </c>
      <c r="E589" s="248" t="s">
        <v>19</v>
      </c>
      <c r="F589" s="249" t="s">
        <v>906</v>
      </c>
      <c r="G589" s="247"/>
      <c r="H589" s="250">
        <v>12.342000000000001</v>
      </c>
      <c r="I589" s="251"/>
      <c r="J589" s="247"/>
      <c r="K589" s="247"/>
      <c r="L589" s="252"/>
      <c r="M589" s="253"/>
      <c r="N589" s="254"/>
      <c r="O589" s="254"/>
      <c r="P589" s="254"/>
      <c r="Q589" s="254"/>
      <c r="R589" s="254"/>
      <c r="S589" s="254"/>
      <c r="T589" s="255"/>
      <c r="U589" s="14"/>
      <c r="V589" s="14"/>
      <c r="W589" s="14"/>
      <c r="X589" s="14"/>
      <c r="Y589" s="14"/>
      <c r="Z589" s="14"/>
      <c r="AA589" s="14"/>
      <c r="AB589" s="14"/>
      <c r="AC589" s="14"/>
      <c r="AD589" s="14"/>
      <c r="AE589" s="14"/>
      <c r="AT589" s="256" t="s">
        <v>183</v>
      </c>
      <c r="AU589" s="256" t="s">
        <v>84</v>
      </c>
      <c r="AV589" s="14" t="s">
        <v>84</v>
      </c>
      <c r="AW589" s="14" t="s">
        <v>37</v>
      </c>
      <c r="AX589" s="14" t="s">
        <v>75</v>
      </c>
      <c r="AY589" s="256" t="s">
        <v>170</v>
      </c>
    </row>
    <row r="590" s="14" customFormat="1">
      <c r="A590" s="14"/>
      <c r="B590" s="246"/>
      <c r="C590" s="247"/>
      <c r="D590" s="229" t="s">
        <v>183</v>
      </c>
      <c r="E590" s="248" t="s">
        <v>19</v>
      </c>
      <c r="F590" s="249" t="s">
        <v>907</v>
      </c>
      <c r="G590" s="247"/>
      <c r="H590" s="250">
        <v>8.8000000000000007</v>
      </c>
      <c r="I590" s="251"/>
      <c r="J590" s="247"/>
      <c r="K590" s="247"/>
      <c r="L590" s="252"/>
      <c r="M590" s="253"/>
      <c r="N590" s="254"/>
      <c r="O590" s="254"/>
      <c r="P590" s="254"/>
      <c r="Q590" s="254"/>
      <c r="R590" s="254"/>
      <c r="S590" s="254"/>
      <c r="T590" s="255"/>
      <c r="U590" s="14"/>
      <c r="V590" s="14"/>
      <c r="W590" s="14"/>
      <c r="X590" s="14"/>
      <c r="Y590" s="14"/>
      <c r="Z590" s="14"/>
      <c r="AA590" s="14"/>
      <c r="AB590" s="14"/>
      <c r="AC590" s="14"/>
      <c r="AD590" s="14"/>
      <c r="AE590" s="14"/>
      <c r="AT590" s="256" t="s">
        <v>183</v>
      </c>
      <c r="AU590" s="256" t="s">
        <v>84</v>
      </c>
      <c r="AV590" s="14" t="s">
        <v>84</v>
      </c>
      <c r="AW590" s="14" t="s">
        <v>37</v>
      </c>
      <c r="AX590" s="14" t="s">
        <v>75</v>
      </c>
      <c r="AY590" s="256" t="s">
        <v>170</v>
      </c>
    </row>
    <row r="591" s="13" customFormat="1">
      <c r="A591" s="13"/>
      <c r="B591" s="236"/>
      <c r="C591" s="237"/>
      <c r="D591" s="229" t="s">
        <v>183</v>
      </c>
      <c r="E591" s="238" t="s">
        <v>19</v>
      </c>
      <c r="F591" s="239" t="s">
        <v>764</v>
      </c>
      <c r="G591" s="237"/>
      <c r="H591" s="238" t="s">
        <v>19</v>
      </c>
      <c r="I591" s="240"/>
      <c r="J591" s="237"/>
      <c r="K591" s="237"/>
      <c r="L591" s="241"/>
      <c r="M591" s="242"/>
      <c r="N591" s="243"/>
      <c r="O591" s="243"/>
      <c r="P591" s="243"/>
      <c r="Q591" s="243"/>
      <c r="R591" s="243"/>
      <c r="S591" s="243"/>
      <c r="T591" s="244"/>
      <c r="U591" s="13"/>
      <c r="V591" s="13"/>
      <c r="W591" s="13"/>
      <c r="X591" s="13"/>
      <c r="Y591" s="13"/>
      <c r="Z591" s="13"/>
      <c r="AA591" s="13"/>
      <c r="AB591" s="13"/>
      <c r="AC591" s="13"/>
      <c r="AD591" s="13"/>
      <c r="AE591" s="13"/>
      <c r="AT591" s="245" t="s">
        <v>183</v>
      </c>
      <c r="AU591" s="245" t="s">
        <v>84</v>
      </c>
      <c r="AV591" s="13" t="s">
        <v>82</v>
      </c>
      <c r="AW591" s="13" t="s">
        <v>37</v>
      </c>
      <c r="AX591" s="13" t="s">
        <v>75</v>
      </c>
      <c r="AY591" s="245" t="s">
        <v>170</v>
      </c>
    </row>
    <row r="592" s="14" customFormat="1">
      <c r="A592" s="14"/>
      <c r="B592" s="246"/>
      <c r="C592" s="247"/>
      <c r="D592" s="229" t="s">
        <v>183</v>
      </c>
      <c r="E592" s="248" t="s">
        <v>19</v>
      </c>
      <c r="F592" s="249" t="s">
        <v>908</v>
      </c>
      <c r="G592" s="247"/>
      <c r="H592" s="250">
        <v>4.7999999999999998</v>
      </c>
      <c r="I592" s="251"/>
      <c r="J592" s="247"/>
      <c r="K592" s="247"/>
      <c r="L592" s="252"/>
      <c r="M592" s="253"/>
      <c r="N592" s="254"/>
      <c r="O592" s="254"/>
      <c r="P592" s="254"/>
      <c r="Q592" s="254"/>
      <c r="R592" s="254"/>
      <c r="S592" s="254"/>
      <c r="T592" s="255"/>
      <c r="U592" s="14"/>
      <c r="V592" s="14"/>
      <c r="W592" s="14"/>
      <c r="X592" s="14"/>
      <c r="Y592" s="14"/>
      <c r="Z592" s="14"/>
      <c r="AA592" s="14"/>
      <c r="AB592" s="14"/>
      <c r="AC592" s="14"/>
      <c r="AD592" s="14"/>
      <c r="AE592" s="14"/>
      <c r="AT592" s="256" t="s">
        <v>183</v>
      </c>
      <c r="AU592" s="256" t="s">
        <v>84</v>
      </c>
      <c r="AV592" s="14" t="s">
        <v>84</v>
      </c>
      <c r="AW592" s="14" t="s">
        <v>37</v>
      </c>
      <c r="AX592" s="14" t="s">
        <v>75</v>
      </c>
      <c r="AY592" s="256" t="s">
        <v>170</v>
      </c>
    </row>
    <row r="593" s="14" customFormat="1">
      <c r="A593" s="14"/>
      <c r="B593" s="246"/>
      <c r="C593" s="247"/>
      <c r="D593" s="229" t="s">
        <v>183</v>
      </c>
      <c r="E593" s="248" t="s">
        <v>19</v>
      </c>
      <c r="F593" s="249" t="s">
        <v>909</v>
      </c>
      <c r="G593" s="247"/>
      <c r="H593" s="250">
        <v>5.4379999999999997</v>
      </c>
      <c r="I593" s="251"/>
      <c r="J593" s="247"/>
      <c r="K593" s="247"/>
      <c r="L593" s="252"/>
      <c r="M593" s="253"/>
      <c r="N593" s="254"/>
      <c r="O593" s="254"/>
      <c r="P593" s="254"/>
      <c r="Q593" s="254"/>
      <c r="R593" s="254"/>
      <c r="S593" s="254"/>
      <c r="T593" s="255"/>
      <c r="U593" s="14"/>
      <c r="V593" s="14"/>
      <c r="W593" s="14"/>
      <c r="X593" s="14"/>
      <c r="Y593" s="14"/>
      <c r="Z593" s="14"/>
      <c r="AA593" s="14"/>
      <c r="AB593" s="14"/>
      <c r="AC593" s="14"/>
      <c r="AD593" s="14"/>
      <c r="AE593" s="14"/>
      <c r="AT593" s="256" t="s">
        <v>183</v>
      </c>
      <c r="AU593" s="256" t="s">
        <v>84</v>
      </c>
      <c r="AV593" s="14" t="s">
        <v>84</v>
      </c>
      <c r="AW593" s="14" t="s">
        <v>37</v>
      </c>
      <c r="AX593" s="14" t="s">
        <v>75</v>
      </c>
      <c r="AY593" s="256" t="s">
        <v>170</v>
      </c>
    </row>
    <row r="594" s="14" customFormat="1">
      <c r="A594" s="14"/>
      <c r="B594" s="246"/>
      <c r="C594" s="247"/>
      <c r="D594" s="229" t="s">
        <v>183</v>
      </c>
      <c r="E594" s="248" t="s">
        <v>19</v>
      </c>
      <c r="F594" s="249" t="s">
        <v>910</v>
      </c>
      <c r="G594" s="247"/>
      <c r="H594" s="250">
        <v>0.094</v>
      </c>
      <c r="I594" s="251"/>
      <c r="J594" s="247"/>
      <c r="K594" s="247"/>
      <c r="L594" s="252"/>
      <c r="M594" s="253"/>
      <c r="N594" s="254"/>
      <c r="O594" s="254"/>
      <c r="P594" s="254"/>
      <c r="Q594" s="254"/>
      <c r="R594" s="254"/>
      <c r="S594" s="254"/>
      <c r="T594" s="255"/>
      <c r="U594" s="14"/>
      <c r="V594" s="14"/>
      <c r="W594" s="14"/>
      <c r="X594" s="14"/>
      <c r="Y594" s="14"/>
      <c r="Z594" s="14"/>
      <c r="AA594" s="14"/>
      <c r="AB594" s="14"/>
      <c r="AC594" s="14"/>
      <c r="AD594" s="14"/>
      <c r="AE594" s="14"/>
      <c r="AT594" s="256" t="s">
        <v>183</v>
      </c>
      <c r="AU594" s="256" t="s">
        <v>84</v>
      </c>
      <c r="AV594" s="14" t="s">
        <v>84</v>
      </c>
      <c r="AW594" s="14" t="s">
        <v>37</v>
      </c>
      <c r="AX594" s="14" t="s">
        <v>75</v>
      </c>
      <c r="AY594" s="256" t="s">
        <v>170</v>
      </c>
    </row>
    <row r="595" s="13" customFormat="1">
      <c r="A595" s="13"/>
      <c r="B595" s="236"/>
      <c r="C595" s="237"/>
      <c r="D595" s="229" t="s">
        <v>183</v>
      </c>
      <c r="E595" s="238" t="s">
        <v>19</v>
      </c>
      <c r="F595" s="239" t="s">
        <v>767</v>
      </c>
      <c r="G595" s="237"/>
      <c r="H595" s="238" t="s">
        <v>19</v>
      </c>
      <c r="I595" s="240"/>
      <c r="J595" s="237"/>
      <c r="K595" s="237"/>
      <c r="L595" s="241"/>
      <c r="M595" s="242"/>
      <c r="N595" s="243"/>
      <c r="O595" s="243"/>
      <c r="P595" s="243"/>
      <c r="Q595" s="243"/>
      <c r="R595" s="243"/>
      <c r="S595" s="243"/>
      <c r="T595" s="244"/>
      <c r="U595" s="13"/>
      <c r="V595" s="13"/>
      <c r="W595" s="13"/>
      <c r="X595" s="13"/>
      <c r="Y595" s="13"/>
      <c r="Z595" s="13"/>
      <c r="AA595" s="13"/>
      <c r="AB595" s="13"/>
      <c r="AC595" s="13"/>
      <c r="AD595" s="13"/>
      <c r="AE595" s="13"/>
      <c r="AT595" s="245" t="s">
        <v>183</v>
      </c>
      <c r="AU595" s="245" t="s">
        <v>84</v>
      </c>
      <c r="AV595" s="13" t="s">
        <v>82</v>
      </c>
      <c r="AW595" s="13" t="s">
        <v>37</v>
      </c>
      <c r="AX595" s="13" t="s">
        <v>75</v>
      </c>
      <c r="AY595" s="245" t="s">
        <v>170</v>
      </c>
    </row>
    <row r="596" s="14" customFormat="1">
      <c r="A596" s="14"/>
      <c r="B596" s="246"/>
      <c r="C596" s="247"/>
      <c r="D596" s="229" t="s">
        <v>183</v>
      </c>
      <c r="E596" s="248" t="s">
        <v>19</v>
      </c>
      <c r="F596" s="249" t="s">
        <v>911</v>
      </c>
      <c r="G596" s="247"/>
      <c r="H596" s="250">
        <v>6.0129999999999999</v>
      </c>
      <c r="I596" s="251"/>
      <c r="J596" s="247"/>
      <c r="K596" s="247"/>
      <c r="L596" s="252"/>
      <c r="M596" s="253"/>
      <c r="N596" s="254"/>
      <c r="O596" s="254"/>
      <c r="P596" s="254"/>
      <c r="Q596" s="254"/>
      <c r="R596" s="254"/>
      <c r="S596" s="254"/>
      <c r="T596" s="255"/>
      <c r="U596" s="14"/>
      <c r="V596" s="14"/>
      <c r="W596" s="14"/>
      <c r="X596" s="14"/>
      <c r="Y596" s="14"/>
      <c r="Z596" s="14"/>
      <c r="AA596" s="14"/>
      <c r="AB596" s="14"/>
      <c r="AC596" s="14"/>
      <c r="AD596" s="14"/>
      <c r="AE596" s="14"/>
      <c r="AT596" s="256" t="s">
        <v>183</v>
      </c>
      <c r="AU596" s="256" t="s">
        <v>84</v>
      </c>
      <c r="AV596" s="14" t="s">
        <v>84</v>
      </c>
      <c r="AW596" s="14" t="s">
        <v>37</v>
      </c>
      <c r="AX596" s="14" t="s">
        <v>75</v>
      </c>
      <c r="AY596" s="256" t="s">
        <v>170</v>
      </c>
    </row>
    <row r="597" s="14" customFormat="1">
      <c r="A597" s="14"/>
      <c r="B597" s="246"/>
      <c r="C597" s="247"/>
      <c r="D597" s="229" t="s">
        <v>183</v>
      </c>
      <c r="E597" s="248" t="s">
        <v>19</v>
      </c>
      <c r="F597" s="249" t="s">
        <v>912</v>
      </c>
      <c r="G597" s="247"/>
      <c r="H597" s="250">
        <v>5.7249999999999996</v>
      </c>
      <c r="I597" s="251"/>
      <c r="J597" s="247"/>
      <c r="K597" s="247"/>
      <c r="L597" s="252"/>
      <c r="M597" s="253"/>
      <c r="N597" s="254"/>
      <c r="O597" s="254"/>
      <c r="P597" s="254"/>
      <c r="Q597" s="254"/>
      <c r="R597" s="254"/>
      <c r="S597" s="254"/>
      <c r="T597" s="255"/>
      <c r="U597" s="14"/>
      <c r="V597" s="14"/>
      <c r="W597" s="14"/>
      <c r="X597" s="14"/>
      <c r="Y597" s="14"/>
      <c r="Z597" s="14"/>
      <c r="AA597" s="14"/>
      <c r="AB597" s="14"/>
      <c r="AC597" s="14"/>
      <c r="AD597" s="14"/>
      <c r="AE597" s="14"/>
      <c r="AT597" s="256" t="s">
        <v>183</v>
      </c>
      <c r="AU597" s="256" t="s">
        <v>84</v>
      </c>
      <c r="AV597" s="14" t="s">
        <v>84</v>
      </c>
      <c r="AW597" s="14" t="s">
        <v>37</v>
      </c>
      <c r="AX597" s="14" t="s">
        <v>75</v>
      </c>
      <c r="AY597" s="256" t="s">
        <v>170</v>
      </c>
    </row>
    <row r="598" s="14" customFormat="1">
      <c r="A598" s="14"/>
      <c r="B598" s="246"/>
      <c r="C598" s="247"/>
      <c r="D598" s="229" t="s">
        <v>183</v>
      </c>
      <c r="E598" s="248" t="s">
        <v>19</v>
      </c>
      <c r="F598" s="249" t="s">
        <v>913</v>
      </c>
      <c r="G598" s="247"/>
      <c r="H598" s="250">
        <v>4.6500000000000004</v>
      </c>
      <c r="I598" s="251"/>
      <c r="J598" s="247"/>
      <c r="K598" s="247"/>
      <c r="L598" s="252"/>
      <c r="M598" s="253"/>
      <c r="N598" s="254"/>
      <c r="O598" s="254"/>
      <c r="P598" s="254"/>
      <c r="Q598" s="254"/>
      <c r="R598" s="254"/>
      <c r="S598" s="254"/>
      <c r="T598" s="255"/>
      <c r="U598" s="14"/>
      <c r="V598" s="14"/>
      <c r="W598" s="14"/>
      <c r="X598" s="14"/>
      <c r="Y598" s="14"/>
      <c r="Z598" s="14"/>
      <c r="AA598" s="14"/>
      <c r="AB598" s="14"/>
      <c r="AC598" s="14"/>
      <c r="AD598" s="14"/>
      <c r="AE598" s="14"/>
      <c r="AT598" s="256" t="s">
        <v>183</v>
      </c>
      <c r="AU598" s="256" t="s">
        <v>84</v>
      </c>
      <c r="AV598" s="14" t="s">
        <v>84</v>
      </c>
      <c r="AW598" s="14" t="s">
        <v>37</v>
      </c>
      <c r="AX598" s="14" t="s">
        <v>75</v>
      </c>
      <c r="AY598" s="256" t="s">
        <v>170</v>
      </c>
    </row>
    <row r="599" s="14" customFormat="1">
      <c r="A599" s="14"/>
      <c r="B599" s="246"/>
      <c r="C599" s="247"/>
      <c r="D599" s="229" t="s">
        <v>183</v>
      </c>
      <c r="E599" s="248" t="s">
        <v>19</v>
      </c>
      <c r="F599" s="249" t="s">
        <v>914</v>
      </c>
      <c r="G599" s="247"/>
      <c r="H599" s="250">
        <v>5.7380000000000004</v>
      </c>
      <c r="I599" s="251"/>
      <c r="J599" s="247"/>
      <c r="K599" s="247"/>
      <c r="L599" s="252"/>
      <c r="M599" s="253"/>
      <c r="N599" s="254"/>
      <c r="O599" s="254"/>
      <c r="P599" s="254"/>
      <c r="Q599" s="254"/>
      <c r="R599" s="254"/>
      <c r="S599" s="254"/>
      <c r="T599" s="255"/>
      <c r="U599" s="14"/>
      <c r="V599" s="14"/>
      <c r="W599" s="14"/>
      <c r="X599" s="14"/>
      <c r="Y599" s="14"/>
      <c r="Z599" s="14"/>
      <c r="AA599" s="14"/>
      <c r="AB599" s="14"/>
      <c r="AC599" s="14"/>
      <c r="AD599" s="14"/>
      <c r="AE599" s="14"/>
      <c r="AT599" s="256" t="s">
        <v>183</v>
      </c>
      <c r="AU599" s="256" t="s">
        <v>84</v>
      </c>
      <c r="AV599" s="14" t="s">
        <v>84</v>
      </c>
      <c r="AW599" s="14" t="s">
        <v>37</v>
      </c>
      <c r="AX599" s="14" t="s">
        <v>75</v>
      </c>
      <c r="AY599" s="256" t="s">
        <v>170</v>
      </c>
    </row>
    <row r="600" s="14" customFormat="1">
      <c r="A600" s="14"/>
      <c r="B600" s="246"/>
      <c r="C600" s="247"/>
      <c r="D600" s="229" t="s">
        <v>183</v>
      </c>
      <c r="E600" s="248" t="s">
        <v>19</v>
      </c>
      <c r="F600" s="249" t="s">
        <v>915</v>
      </c>
      <c r="G600" s="247"/>
      <c r="H600" s="250">
        <v>1.2190000000000001</v>
      </c>
      <c r="I600" s="251"/>
      <c r="J600" s="247"/>
      <c r="K600" s="247"/>
      <c r="L600" s="252"/>
      <c r="M600" s="253"/>
      <c r="N600" s="254"/>
      <c r="O600" s="254"/>
      <c r="P600" s="254"/>
      <c r="Q600" s="254"/>
      <c r="R600" s="254"/>
      <c r="S600" s="254"/>
      <c r="T600" s="255"/>
      <c r="U600" s="14"/>
      <c r="V600" s="14"/>
      <c r="W600" s="14"/>
      <c r="X600" s="14"/>
      <c r="Y600" s="14"/>
      <c r="Z600" s="14"/>
      <c r="AA600" s="14"/>
      <c r="AB600" s="14"/>
      <c r="AC600" s="14"/>
      <c r="AD600" s="14"/>
      <c r="AE600" s="14"/>
      <c r="AT600" s="256" t="s">
        <v>183</v>
      </c>
      <c r="AU600" s="256" t="s">
        <v>84</v>
      </c>
      <c r="AV600" s="14" t="s">
        <v>84</v>
      </c>
      <c r="AW600" s="14" t="s">
        <v>37</v>
      </c>
      <c r="AX600" s="14" t="s">
        <v>75</v>
      </c>
      <c r="AY600" s="256" t="s">
        <v>170</v>
      </c>
    </row>
    <row r="601" s="15" customFormat="1">
      <c r="A601" s="15"/>
      <c r="B601" s="257"/>
      <c r="C601" s="258"/>
      <c r="D601" s="229" t="s">
        <v>183</v>
      </c>
      <c r="E601" s="259" t="s">
        <v>19</v>
      </c>
      <c r="F601" s="260" t="s">
        <v>186</v>
      </c>
      <c r="G601" s="258"/>
      <c r="H601" s="261">
        <v>66.974999999999994</v>
      </c>
      <c r="I601" s="262"/>
      <c r="J601" s="258"/>
      <c r="K601" s="258"/>
      <c r="L601" s="263"/>
      <c r="M601" s="264"/>
      <c r="N601" s="265"/>
      <c r="O601" s="265"/>
      <c r="P601" s="265"/>
      <c r="Q601" s="265"/>
      <c r="R601" s="265"/>
      <c r="S601" s="265"/>
      <c r="T601" s="266"/>
      <c r="U601" s="15"/>
      <c r="V601" s="15"/>
      <c r="W601" s="15"/>
      <c r="X601" s="15"/>
      <c r="Y601" s="15"/>
      <c r="Z601" s="15"/>
      <c r="AA601" s="15"/>
      <c r="AB601" s="15"/>
      <c r="AC601" s="15"/>
      <c r="AD601" s="15"/>
      <c r="AE601" s="15"/>
      <c r="AT601" s="267" t="s">
        <v>183</v>
      </c>
      <c r="AU601" s="267" t="s">
        <v>84</v>
      </c>
      <c r="AV601" s="15" t="s">
        <v>177</v>
      </c>
      <c r="AW601" s="15" t="s">
        <v>37</v>
      </c>
      <c r="AX601" s="15" t="s">
        <v>82</v>
      </c>
      <c r="AY601" s="267" t="s">
        <v>170</v>
      </c>
    </row>
    <row r="602" s="2" customFormat="1" ht="16.5" customHeight="1">
      <c r="A602" s="41"/>
      <c r="B602" s="42"/>
      <c r="C602" s="216" t="s">
        <v>916</v>
      </c>
      <c r="D602" s="216" t="s">
        <v>172</v>
      </c>
      <c r="E602" s="217" t="s">
        <v>917</v>
      </c>
      <c r="F602" s="218" t="s">
        <v>918</v>
      </c>
      <c r="G602" s="219" t="s">
        <v>175</v>
      </c>
      <c r="H602" s="220">
        <v>514.476</v>
      </c>
      <c r="I602" s="221"/>
      <c r="J602" s="222">
        <f>ROUND(I602*H602,2)</f>
        <v>0</v>
      </c>
      <c r="K602" s="218" t="s">
        <v>176</v>
      </c>
      <c r="L602" s="47"/>
      <c r="M602" s="223" t="s">
        <v>19</v>
      </c>
      <c r="N602" s="224" t="s">
        <v>46</v>
      </c>
      <c r="O602" s="87"/>
      <c r="P602" s="225">
        <f>O602*H602</f>
        <v>0</v>
      </c>
      <c r="Q602" s="225">
        <v>0.14605000000000001</v>
      </c>
      <c r="R602" s="225">
        <f>Q602*H602</f>
        <v>75.139219800000006</v>
      </c>
      <c r="S602" s="225">
        <v>0</v>
      </c>
      <c r="T602" s="226">
        <f>S602*H602</f>
        <v>0</v>
      </c>
      <c r="U602" s="41"/>
      <c r="V602" s="41"/>
      <c r="W602" s="41"/>
      <c r="X602" s="41"/>
      <c r="Y602" s="41"/>
      <c r="Z602" s="41"/>
      <c r="AA602" s="41"/>
      <c r="AB602" s="41"/>
      <c r="AC602" s="41"/>
      <c r="AD602" s="41"/>
      <c r="AE602" s="41"/>
      <c r="AR602" s="227" t="s">
        <v>177</v>
      </c>
      <c r="AT602" s="227" t="s">
        <v>172</v>
      </c>
      <c r="AU602" s="227" t="s">
        <v>84</v>
      </c>
      <c r="AY602" s="20" t="s">
        <v>170</v>
      </c>
      <c r="BE602" s="228">
        <f>IF(N602="základní",J602,0)</f>
        <v>0</v>
      </c>
      <c r="BF602" s="228">
        <f>IF(N602="snížená",J602,0)</f>
        <v>0</v>
      </c>
      <c r="BG602" s="228">
        <f>IF(N602="zákl. přenesená",J602,0)</f>
        <v>0</v>
      </c>
      <c r="BH602" s="228">
        <f>IF(N602="sníž. přenesená",J602,0)</f>
        <v>0</v>
      </c>
      <c r="BI602" s="228">
        <f>IF(N602="nulová",J602,0)</f>
        <v>0</v>
      </c>
      <c r="BJ602" s="20" t="s">
        <v>82</v>
      </c>
      <c r="BK602" s="228">
        <f>ROUND(I602*H602,2)</f>
        <v>0</v>
      </c>
      <c r="BL602" s="20" t="s">
        <v>177</v>
      </c>
      <c r="BM602" s="227" t="s">
        <v>919</v>
      </c>
    </row>
    <row r="603" s="2" customFormat="1">
      <c r="A603" s="41"/>
      <c r="B603" s="42"/>
      <c r="C603" s="43"/>
      <c r="D603" s="229" t="s">
        <v>179</v>
      </c>
      <c r="E603" s="43"/>
      <c r="F603" s="230" t="s">
        <v>920</v>
      </c>
      <c r="G603" s="43"/>
      <c r="H603" s="43"/>
      <c r="I603" s="231"/>
      <c r="J603" s="43"/>
      <c r="K603" s="43"/>
      <c r="L603" s="47"/>
      <c r="M603" s="232"/>
      <c r="N603" s="233"/>
      <c r="O603" s="87"/>
      <c r="P603" s="87"/>
      <c r="Q603" s="87"/>
      <c r="R603" s="87"/>
      <c r="S603" s="87"/>
      <c r="T603" s="88"/>
      <c r="U603" s="41"/>
      <c r="V603" s="41"/>
      <c r="W603" s="41"/>
      <c r="X603" s="41"/>
      <c r="Y603" s="41"/>
      <c r="Z603" s="41"/>
      <c r="AA603" s="41"/>
      <c r="AB603" s="41"/>
      <c r="AC603" s="41"/>
      <c r="AD603" s="41"/>
      <c r="AE603" s="41"/>
      <c r="AT603" s="20" t="s">
        <v>179</v>
      </c>
      <c r="AU603" s="20" t="s">
        <v>84</v>
      </c>
    </row>
    <row r="604" s="2" customFormat="1">
      <c r="A604" s="41"/>
      <c r="B604" s="42"/>
      <c r="C604" s="43"/>
      <c r="D604" s="234" t="s">
        <v>181</v>
      </c>
      <c r="E604" s="43"/>
      <c r="F604" s="235" t="s">
        <v>921</v>
      </c>
      <c r="G604" s="43"/>
      <c r="H604" s="43"/>
      <c r="I604" s="231"/>
      <c r="J604" s="43"/>
      <c r="K604" s="43"/>
      <c r="L604" s="47"/>
      <c r="M604" s="232"/>
      <c r="N604" s="233"/>
      <c r="O604" s="87"/>
      <c r="P604" s="87"/>
      <c r="Q604" s="87"/>
      <c r="R604" s="87"/>
      <c r="S604" s="87"/>
      <c r="T604" s="88"/>
      <c r="U604" s="41"/>
      <c r="V604" s="41"/>
      <c r="W604" s="41"/>
      <c r="X604" s="41"/>
      <c r="Y604" s="41"/>
      <c r="Z604" s="41"/>
      <c r="AA604" s="41"/>
      <c r="AB604" s="41"/>
      <c r="AC604" s="41"/>
      <c r="AD604" s="41"/>
      <c r="AE604" s="41"/>
      <c r="AT604" s="20" t="s">
        <v>181</v>
      </c>
      <c r="AU604" s="20" t="s">
        <v>84</v>
      </c>
    </row>
    <row r="605" s="13" customFormat="1">
      <c r="A605" s="13"/>
      <c r="B605" s="236"/>
      <c r="C605" s="237"/>
      <c r="D605" s="229" t="s">
        <v>183</v>
      </c>
      <c r="E605" s="238" t="s">
        <v>19</v>
      </c>
      <c r="F605" s="239" t="s">
        <v>760</v>
      </c>
      <c r="G605" s="237"/>
      <c r="H605" s="238" t="s">
        <v>19</v>
      </c>
      <c r="I605" s="240"/>
      <c r="J605" s="237"/>
      <c r="K605" s="237"/>
      <c r="L605" s="241"/>
      <c r="M605" s="242"/>
      <c r="N605" s="243"/>
      <c r="O605" s="243"/>
      <c r="P605" s="243"/>
      <c r="Q605" s="243"/>
      <c r="R605" s="243"/>
      <c r="S605" s="243"/>
      <c r="T605" s="244"/>
      <c r="U605" s="13"/>
      <c r="V605" s="13"/>
      <c r="W605" s="13"/>
      <c r="X605" s="13"/>
      <c r="Y605" s="13"/>
      <c r="Z605" s="13"/>
      <c r="AA605" s="13"/>
      <c r="AB605" s="13"/>
      <c r="AC605" s="13"/>
      <c r="AD605" s="13"/>
      <c r="AE605" s="13"/>
      <c r="AT605" s="245" t="s">
        <v>183</v>
      </c>
      <c r="AU605" s="245" t="s">
        <v>84</v>
      </c>
      <c r="AV605" s="13" t="s">
        <v>82</v>
      </c>
      <c r="AW605" s="13" t="s">
        <v>37</v>
      </c>
      <c r="AX605" s="13" t="s">
        <v>75</v>
      </c>
      <c r="AY605" s="245" t="s">
        <v>170</v>
      </c>
    </row>
    <row r="606" s="14" customFormat="1">
      <c r="A606" s="14"/>
      <c r="B606" s="246"/>
      <c r="C606" s="247"/>
      <c r="D606" s="229" t="s">
        <v>183</v>
      </c>
      <c r="E606" s="248" t="s">
        <v>19</v>
      </c>
      <c r="F606" s="249" t="s">
        <v>922</v>
      </c>
      <c r="G606" s="247"/>
      <c r="H606" s="250">
        <v>5.7350000000000003</v>
      </c>
      <c r="I606" s="251"/>
      <c r="J606" s="247"/>
      <c r="K606" s="247"/>
      <c r="L606" s="252"/>
      <c r="M606" s="253"/>
      <c r="N606" s="254"/>
      <c r="O606" s="254"/>
      <c r="P606" s="254"/>
      <c r="Q606" s="254"/>
      <c r="R606" s="254"/>
      <c r="S606" s="254"/>
      <c r="T606" s="255"/>
      <c r="U606" s="14"/>
      <c r="V606" s="14"/>
      <c r="W606" s="14"/>
      <c r="X606" s="14"/>
      <c r="Y606" s="14"/>
      <c r="Z606" s="14"/>
      <c r="AA606" s="14"/>
      <c r="AB606" s="14"/>
      <c r="AC606" s="14"/>
      <c r="AD606" s="14"/>
      <c r="AE606" s="14"/>
      <c r="AT606" s="256" t="s">
        <v>183</v>
      </c>
      <c r="AU606" s="256" t="s">
        <v>84</v>
      </c>
      <c r="AV606" s="14" t="s">
        <v>84</v>
      </c>
      <c r="AW606" s="14" t="s">
        <v>37</v>
      </c>
      <c r="AX606" s="14" t="s">
        <v>75</v>
      </c>
      <c r="AY606" s="256" t="s">
        <v>170</v>
      </c>
    </row>
    <row r="607" s="14" customFormat="1">
      <c r="A607" s="14"/>
      <c r="B607" s="246"/>
      <c r="C607" s="247"/>
      <c r="D607" s="229" t="s">
        <v>183</v>
      </c>
      <c r="E607" s="248" t="s">
        <v>19</v>
      </c>
      <c r="F607" s="249" t="s">
        <v>923</v>
      </c>
      <c r="G607" s="247"/>
      <c r="H607" s="250">
        <v>7.8639999999999999</v>
      </c>
      <c r="I607" s="251"/>
      <c r="J607" s="247"/>
      <c r="K607" s="247"/>
      <c r="L607" s="252"/>
      <c r="M607" s="253"/>
      <c r="N607" s="254"/>
      <c r="O607" s="254"/>
      <c r="P607" s="254"/>
      <c r="Q607" s="254"/>
      <c r="R607" s="254"/>
      <c r="S607" s="254"/>
      <c r="T607" s="255"/>
      <c r="U607" s="14"/>
      <c r="V607" s="14"/>
      <c r="W607" s="14"/>
      <c r="X607" s="14"/>
      <c r="Y607" s="14"/>
      <c r="Z607" s="14"/>
      <c r="AA607" s="14"/>
      <c r="AB607" s="14"/>
      <c r="AC607" s="14"/>
      <c r="AD607" s="14"/>
      <c r="AE607" s="14"/>
      <c r="AT607" s="256" t="s">
        <v>183</v>
      </c>
      <c r="AU607" s="256" t="s">
        <v>84</v>
      </c>
      <c r="AV607" s="14" t="s">
        <v>84</v>
      </c>
      <c r="AW607" s="14" t="s">
        <v>37</v>
      </c>
      <c r="AX607" s="14" t="s">
        <v>75</v>
      </c>
      <c r="AY607" s="256" t="s">
        <v>170</v>
      </c>
    </row>
    <row r="608" s="14" customFormat="1">
      <c r="A608" s="14"/>
      <c r="B608" s="246"/>
      <c r="C608" s="247"/>
      <c r="D608" s="229" t="s">
        <v>183</v>
      </c>
      <c r="E608" s="248" t="s">
        <v>19</v>
      </c>
      <c r="F608" s="249" t="s">
        <v>924</v>
      </c>
      <c r="G608" s="247"/>
      <c r="H608" s="250">
        <v>23.634</v>
      </c>
      <c r="I608" s="251"/>
      <c r="J608" s="247"/>
      <c r="K608" s="247"/>
      <c r="L608" s="252"/>
      <c r="M608" s="253"/>
      <c r="N608" s="254"/>
      <c r="O608" s="254"/>
      <c r="P608" s="254"/>
      <c r="Q608" s="254"/>
      <c r="R608" s="254"/>
      <c r="S608" s="254"/>
      <c r="T608" s="255"/>
      <c r="U608" s="14"/>
      <c r="V608" s="14"/>
      <c r="W608" s="14"/>
      <c r="X608" s="14"/>
      <c r="Y608" s="14"/>
      <c r="Z608" s="14"/>
      <c r="AA608" s="14"/>
      <c r="AB608" s="14"/>
      <c r="AC608" s="14"/>
      <c r="AD608" s="14"/>
      <c r="AE608" s="14"/>
      <c r="AT608" s="256" t="s">
        <v>183</v>
      </c>
      <c r="AU608" s="256" t="s">
        <v>84</v>
      </c>
      <c r="AV608" s="14" t="s">
        <v>84</v>
      </c>
      <c r="AW608" s="14" t="s">
        <v>37</v>
      </c>
      <c r="AX608" s="14" t="s">
        <v>75</v>
      </c>
      <c r="AY608" s="256" t="s">
        <v>170</v>
      </c>
    </row>
    <row r="609" s="14" customFormat="1">
      <c r="A609" s="14"/>
      <c r="B609" s="246"/>
      <c r="C609" s="247"/>
      <c r="D609" s="229" t="s">
        <v>183</v>
      </c>
      <c r="E609" s="248" t="s">
        <v>19</v>
      </c>
      <c r="F609" s="249" t="s">
        <v>925</v>
      </c>
      <c r="G609" s="247"/>
      <c r="H609" s="250">
        <v>9.1950000000000003</v>
      </c>
      <c r="I609" s="251"/>
      <c r="J609" s="247"/>
      <c r="K609" s="247"/>
      <c r="L609" s="252"/>
      <c r="M609" s="253"/>
      <c r="N609" s="254"/>
      <c r="O609" s="254"/>
      <c r="P609" s="254"/>
      <c r="Q609" s="254"/>
      <c r="R609" s="254"/>
      <c r="S609" s="254"/>
      <c r="T609" s="255"/>
      <c r="U609" s="14"/>
      <c r="V609" s="14"/>
      <c r="W609" s="14"/>
      <c r="X609" s="14"/>
      <c r="Y609" s="14"/>
      <c r="Z609" s="14"/>
      <c r="AA609" s="14"/>
      <c r="AB609" s="14"/>
      <c r="AC609" s="14"/>
      <c r="AD609" s="14"/>
      <c r="AE609" s="14"/>
      <c r="AT609" s="256" t="s">
        <v>183</v>
      </c>
      <c r="AU609" s="256" t="s">
        <v>84</v>
      </c>
      <c r="AV609" s="14" t="s">
        <v>84</v>
      </c>
      <c r="AW609" s="14" t="s">
        <v>37</v>
      </c>
      <c r="AX609" s="14" t="s">
        <v>75</v>
      </c>
      <c r="AY609" s="256" t="s">
        <v>170</v>
      </c>
    </row>
    <row r="610" s="14" customFormat="1">
      <c r="A610" s="14"/>
      <c r="B610" s="246"/>
      <c r="C610" s="247"/>
      <c r="D610" s="229" t="s">
        <v>183</v>
      </c>
      <c r="E610" s="248" t="s">
        <v>19</v>
      </c>
      <c r="F610" s="249" t="s">
        <v>926</v>
      </c>
      <c r="G610" s="247"/>
      <c r="H610" s="250">
        <v>15.083</v>
      </c>
      <c r="I610" s="251"/>
      <c r="J610" s="247"/>
      <c r="K610" s="247"/>
      <c r="L610" s="252"/>
      <c r="M610" s="253"/>
      <c r="N610" s="254"/>
      <c r="O610" s="254"/>
      <c r="P610" s="254"/>
      <c r="Q610" s="254"/>
      <c r="R610" s="254"/>
      <c r="S610" s="254"/>
      <c r="T610" s="255"/>
      <c r="U610" s="14"/>
      <c r="V610" s="14"/>
      <c r="W610" s="14"/>
      <c r="X610" s="14"/>
      <c r="Y610" s="14"/>
      <c r="Z610" s="14"/>
      <c r="AA610" s="14"/>
      <c r="AB610" s="14"/>
      <c r="AC610" s="14"/>
      <c r="AD610" s="14"/>
      <c r="AE610" s="14"/>
      <c r="AT610" s="256" t="s">
        <v>183</v>
      </c>
      <c r="AU610" s="256" t="s">
        <v>84</v>
      </c>
      <c r="AV610" s="14" t="s">
        <v>84</v>
      </c>
      <c r="AW610" s="14" t="s">
        <v>37</v>
      </c>
      <c r="AX610" s="14" t="s">
        <v>75</v>
      </c>
      <c r="AY610" s="256" t="s">
        <v>170</v>
      </c>
    </row>
    <row r="611" s="14" customFormat="1">
      <c r="A611" s="14"/>
      <c r="B611" s="246"/>
      <c r="C611" s="247"/>
      <c r="D611" s="229" t="s">
        <v>183</v>
      </c>
      <c r="E611" s="248" t="s">
        <v>19</v>
      </c>
      <c r="F611" s="249" t="s">
        <v>927</v>
      </c>
      <c r="G611" s="247"/>
      <c r="H611" s="250">
        <v>14.824999999999999</v>
      </c>
      <c r="I611" s="251"/>
      <c r="J611" s="247"/>
      <c r="K611" s="247"/>
      <c r="L611" s="252"/>
      <c r="M611" s="253"/>
      <c r="N611" s="254"/>
      <c r="O611" s="254"/>
      <c r="P611" s="254"/>
      <c r="Q611" s="254"/>
      <c r="R611" s="254"/>
      <c r="S611" s="254"/>
      <c r="T611" s="255"/>
      <c r="U611" s="14"/>
      <c r="V611" s="14"/>
      <c r="W611" s="14"/>
      <c r="X611" s="14"/>
      <c r="Y611" s="14"/>
      <c r="Z611" s="14"/>
      <c r="AA611" s="14"/>
      <c r="AB611" s="14"/>
      <c r="AC611" s="14"/>
      <c r="AD611" s="14"/>
      <c r="AE611" s="14"/>
      <c r="AT611" s="256" t="s">
        <v>183</v>
      </c>
      <c r="AU611" s="256" t="s">
        <v>84</v>
      </c>
      <c r="AV611" s="14" t="s">
        <v>84</v>
      </c>
      <c r="AW611" s="14" t="s">
        <v>37</v>
      </c>
      <c r="AX611" s="14" t="s">
        <v>75</v>
      </c>
      <c r="AY611" s="256" t="s">
        <v>170</v>
      </c>
    </row>
    <row r="612" s="14" customFormat="1">
      <c r="A612" s="14"/>
      <c r="B612" s="246"/>
      <c r="C612" s="247"/>
      <c r="D612" s="229" t="s">
        <v>183</v>
      </c>
      <c r="E612" s="248" t="s">
        <v>19</v>
      </c>
      <c r="F612" s="249" t="s">
        <v>928</v>
      </c>
      <c r="G612" s="247"/>
      <c r="H612" s="250">
        <v>33.619</v>
      </c>
      <c r="I612" s="251"/>
      <c r="J612" s="247"/>
      <c r="K612" s="247"/>
      <c r="L612" s="252"/>
      <c r="M612" s="253"/>
      <c r="N612" s="254"/>
      <c r="O612" s="254"/>
      <c r="P612" s="254"/>
      <c r="Q612" s="254"/>
      <c r="R612" s="254"/>
      <c r="S612" s="254"/>
      <c r="T612" s="255"/>
      <c r="U612" s="14"/>
      <c r="V612" s="14"/>
      <c r="W612" s="14"/>
      <c r="X612" s="14"/>
      <c r="Y612" s="14"/>
      <c r="Z612" s="14"/>
      <c r="AA612" s="14"/>
      <c r="AB612" s="14"/>
      <c r="AC612" s="14"/>
      <c r="AD612" s="14"/>
      <c r="AE612" s="14"/>
      <c r="AT612" s="256" t="s">
        <v>183</v>
      </c>
      <c r="AU612" s="256" t="s">
        <v>84</v>
      </c>
      <c r="AV612" s="14" t="s">
        <v>84</v>
      </c>
      <c r="AW612" s="14" t="s">
        <v>37</v>
      </c>
      <c r="AX612" s="14" t="s">
        <v>75</v>
      </c>
      <c r="AY612" s="256" t="s">
        <v>170</v>
      </c>
    </row>
    <row r="613" s="14" customFormat="1">
      <c r="A613" s="14"/>
      <c r="B613" s="246"/>
      <c r="C613" s="247"/>
      <c r="D613" s="229" t="s">
        <v>183</v>
      </c>
      <c r="E613" s="248" t="s">
        <v>19</v>
      </c>
      <c r="F613" s="249" t="s">
        <v>929</v>
      </c>
      <c r="G613" s="247"/>
      <c r="H613" s="250">
        <v>37.840000000000003</v>
      </c>
      <c r="I613" s="251"/>
      <c r="J613" s="247"/>
      <c r="K613" s="247"/>
      <c r="L613" s="252"/>
      <c r="M613" s="253"/>
      <c r="N613" s="254"/>
      <c r="O613" s="254"/>
      <c r="P613" s="254"/>
      <c r="Q613" s="254"/>
      <c r="R613" s="254"/>
      <c r="S613" s="254"/>
      <c r="T613" s="255"/>
      <c r="U613" s="14"/>
      <c r="V613" s="14"/>
      <c r="W613" s="14"/>
      <c r="X613" s="14"/>
      <c r="Y613" s="14"/>
      <c r="Z613" s="14"/>
      <c r="AA613" s="14"/>
      <c r="AB613" s="14"/>
      <c r="AC613" s="14"/>
      <c r="AD613" s="14"/>
      <c r="AE613" s="14"/>
      <c r="AT613" s="256" t="s">
        <v>183</v>
      </c>
      <c r="AU613" s="256" t="s">
        <v>84</v>
      </c>
      <c r="AV613" s="14" t="s">
        <v>84</v>
      </c>
      <c r="AW613" s="14" t="s">
        <v>37</v>
      </c>
      <c r="AX613" s="14" t="s">
        <v>75</v>
      </c>
      <c r="AY613" s="256" t="s">
        <v>170</v>
      </c>
    </row>
    <row r="614" s="14" customFormat="1">
      <c r="A614" s="14"/>
      <c r="B614" s="246"/>
      <c r="C614" s="247"/>
      <c r="D614" s="229" t="s">
        <v>183</v>
      </c>
      <c r="E614" s="248" t="s">
        <v>19</v>
      </c>
      <c r="F614" s="249" t="s">
        <v>930</v>
      </c>
      <c r="G614" s="247"/>
      <c r="H614" s="250">
        <v>8.5850000000000009</v>
      </c>
      <c r="I614" s="251"/>
      <c r="J614" s="247"/>
      <c r="K614" s="247"/>
      <c r="L614" s="252"/>
      <c r="M614" s="253"/>
      <c r="N614" s="254"/>
      <c r="O614" s="254"/>
      <c r="P614" s="254"/>
      <c r="Q614" s="254"/>
      <c r="R614" s="254"/>
      <c r="S614" s="254"/>
      <c r="T614" s="255"/>
      <c r="U614" s="14"/>
      <c r="V614" s="14"/>
      <c r="W614" s="14"/>
      <c r="X614" s="14"/>
      <c r="Y614" s="14"/>
      <c r="Z614" s="14"/>
      <c r="AA614" s="14"/>
      <c r="AB614" s="14"/>
      <c r="AC614" s="14"/>
      <c r="AD614" s="14"/>
      <c r="AE614" s="14"/>
      <c r="AT614" s="256" t="s">
        <v>183</v>
      </c>
      <c r="AU614" s="256" t="s">
        <v>84</v>
      </c>
      <c r="AV614" s="14" t="s">
        <v>84</v>
      </c>
      <c r="AW614" s="14" t="s">
        <v>37</v>
      </c>
      <c r="AX614" s="14" t="s">
        <v>75</v>
      </c>
      <c r="AY614" s="256" t="s">
        <v>170</v>
      </c>
    </row>
    <row r="615" s="14" customFormat="1">
      <c r="A615" s="14"/>
      <c r="B615" s="246"/>
      <c r="C615" s="247"/>
      <c r="D615" s="229" t="s">
        <v>183</v>
      </c>
      <c r="E615" s="248" t="s">
        <v>19</v>
      </c>
      <c r="F615" s="249" t="s">
        <v>931</v>
      </c>
      <c r="G615" s="247"/>
      <c r="H615" s="250">
        <v>5.8849999999999998</v>
      </c>
      <c r="I615" s="251"/>
      <c r="J615" s="247"/>
      <c r="K615" s="247"/>
      <c r="L615" s="252"/>
      <c r="M615" s="253"/>
      <c r="N615" s="254"/>
      <c r="O615" s="254"/>
      <c r="P615" s="254"/>
      <c r="Q615" s="254"/>
      <c r="R615" s="254"/>
      <c r="S615" s="254"/>
      <c r="T615" s="255"/>
      <c r="U615" s="14"/>
      <c r="V615" s="14"/>
      <c r="W615" s="14"/>
      <c r="X615" s="14"/>
      <c r="Y615" s="14"/>
      <c r="Z615" s="14"/>
      <c r="AA615" s="14"/>
      <c r="AB615" s="14"/>
      <c r="AC615" s="14"/>
      <c r="AD615" s="14"/>
      <c r="AE615" s="14"/>
      <c r="AT615" s="256" t="s">
        <v>183</v>
      </c>
      <c r="AU615" s="256" t="s">
        <v>84</v>
      </c>
      <c r="AV615" s="14" t="s">
        <v>84</v>
      </c>
      <c r="AW615" s="14" t="s">
        <v>37</v>
      </c>
      <c r="AX615" s="14" t="s">
        <v>75</v>
      </c>
      <c r="AY615" s="256" t="s">
        <v>170</v>
      </c>
    </row>
    <row r="616" s="14" customFormat="1">
      <c r="A616" s="14"/>
      <c r="B616" s="246"/>
      <c r="C616" s="247"/>
      <c r="D616" s="229" t="s">
        <v>183</v>
      </c>
      <c r="E616" s="248" t="s">
        <v>19</v>
      </c>
      <c r="F616" s="249" t="s">
        <v>932</v>
      </c>
      <c r="G616" s="247"/>
      <c r="H616" s="250">
        <v>68.322000000000003</v>
      </c>
      <c r="I616" s="251"/>
      <c r="J616" s="247"/>
      <c r="K616" s="247"/>
      <c r="L616" s="252"/>
      <c r="M616" s="253"/>
      <c r="N616" s="254"/>
      <c r="O616" s="254"/>
      <c r="P616" s="254"/>
      <c r="Q616" s="254"/>
      <c r="R616" s="254"/>
      <c r="S616" s="254"/>
      <c r="T616" s="255"/>
      <c r="U616" s="14"/>
      <c r="V616" s="14"/>
      <c r="W616" s="14"/>
      <c r="X616" s="14"/>
      <c r="Y616" s="14"/>
      <c r="Z616" s="14"/>
      <c r="AA616" s="14"/>
      <c r="AB616" s="14"/>
      <c r="AC616" s="14"/>
      <c r="AD616" s="14"/>
      <c r="AE616" s="14"/>
      <c r="AT616" s="256" t="s">
        <v>183</v>
      </c>
      <c r="AU616" s="256" t="s">
        <v>84</v>
      </c>
      <c r="AV616" s="14" t="s">
        <v>84</v>
      </c>
      <c r="AW616" s="14" t="s">
        <v>37</v>
      </c>
      <c r="AX616" s="14" t="s">
        <v>75</v>
      </c>
      <c r="AY616" s="256" t="s">
        <v>170</v>
      </c>
    </row>
    <row r="617" s="14" customFormat="1">
      <c r="A617" s="14"/>
      <c r="B617" s="246"/>
      <c r="C617" s="247"/>
      <c r="D617" s="229" t="s">
        <v>183</v>
      </c>
      <c r="E617" s="248" t="s">
        <v>19</v>
      </c>
      <c r="F617" s="249" t="s">
        <v>933</v>
      </c>
      <c r="G617" s="247"/>
      <c r="H617" s="250">
        <v>50.704000000000001</v>
      </c>
      <c r="I617" s="251"/>
      <c r="J617" s="247"/>
      <c r="K617" s="247"/>
      <c r="L617" s="252"/>
      <c r="M617" s="253"/>
      <c r="N617" s="254"/>
      <c r="O617" s="254"/>
      <c r="P617" s="254"/>
      <c r="Q617" s="254"/>
      <c r="R617" s="254"/>
      <c r="S617" s="254"/>
      <c r="T617" s="255"/>
      <c r="U617" s="14"/>
      <c r="V617" s="14"/>
      <c r="W617" s="14"/>
      <c r="X617" s="14"/>
      <c r="Y617" s="14"/>
      <c r="Z617" s="14"/>
      <c r="AA617" s="14"/>
      <c r="AB617" s="14"/>
      <c r="AC617" s="14"/>
      <c r="AD617" s="14"/>
      <c r="AE617" s="14"/>
      <c r="AT617" s="256" t="s">
        <v>183</v>
      </c>
      <c r="AU617" s="256" t="s">
        <v>84</v>
      </c>
      <c r="AV617" s="14" t="s">
        <v>84</v>
      </c>
      <c r="AW617" s="14" t="s">
        <v>37</v>
      </c>
      <c r="AX617" s="14" t="s">
        <v>75</v>
      </c>
      <c r="AY617" s="256" t="s">
        <v>170</v>
      </c>
    </row>
    <row r="618" s="13" customFormat="1">
      <c r="A618" s="13"/>
      <c r="B618" s="236"/>
      <c r="C618" s="237"/>
      <c r="D618" s="229" t="s">
        <v>183</v>
      </c>
      <c r="E618" s="238" t="s">
        <v>19</v>
      </c>
      <c r="F618" s="239" t="s">
        <v>764</v>
      </c>
      <c r="G618" s="237"/>
      <c r="H618" s="238" t="s">
        <v>19</v>
      </c>
      <c r="I618" s="240"/>
      <c r="J618" s="237"/>
      <c r="K618" s="237"/>
      <c r="L618" s="241"/>
      <c r="M618" s="242"/>
      <c r="N618" s="243"/>
      <c r="O618" s="243"/>
      <c r="P618" s="243"/>
      <c r="Q618" s="243"/>
      <c r="R618" s="243"/>
      <c r="S618" s="243"/>
      <c r="T618" s="244"/>
      <c r="U618" s="13"/>
      <c r="V618" s="13"/>
      <c r="W618" s="13"/>
      <c r="X618" s="13"/>
      <c r="Y618" s="13"/>
      <c r="Z618" s="13"/>
      <c r="AA618" s="13"/>
      <c r="AB618" s="13"/>
      <c r="AC618" s="13"/>
      <c r="AD618" s="13"/>
      <c r="AE618" s="13"/>
      <c r="AT618" s="245" t="s">
        <v>183</v>
      </c>
      <c r="AU618" s="245" t="s">
        <v>84</v>
      </c>
      <c r="AV618" s="13" t="s">
        <v>82</v>
      </c>
      <c r="AW618" s="13" t="s">
        <v>37</v>
      </c>
      <c r="AX618" s="13" t="s">
        <v>75</v>
      </c>
      <c r="AY618" s="245" t="s">
        <v>170</v>
      </c>
    </row>
    <row r="619" s="14" customFormat="1">
      <c r="A619" s="14"/>
      <c r="B619" s="246"/>
      <c r="C619" s="247"/>
      <c r="D619" s="229" t="s">
        <v>183</v>
      </c>
      <c r="E619" s="248" t="s">
        <v>19</v>
      </c>
      <c r="F619" s="249" t="s">
        <v>934</v>
      </c>
      <c r="G619" s="247"/>
      <c r="H619" s="250">
        <v>20.359000000000002</v>
      </c>
      <c r="I619" s="251"/>
      <c r="J619" s="247"/>
      <c r="K619" s="247"/>
      <c r="L619" s="252"/>
      <c r="M619" s="253"/>
      <c r="N619" s="254"/>
      <c r="O619" s="254"/>
      <c r="P619" s="254"/>
      <c r="Q619" s="254"/>
      <c r="R619" s="254"/>
      <c r="S619" s="254"/>
      <c r="T619" s="255"/>
      <c r="U619" s="14"/>
      <c r="V619" s="14"/>
      <c r="W619" s="14"/>
      <c r="X619" s="14"/>
      <c r="Y619" s="14"/>
      <c r="Z619" s="14"/>
      <c r="AA619" s="14"/>
      <c r="AB619" s="14"/>
      <c r="AC619" s="14"/>
      <c r="AD619" s="14"/>
      <c r="AE619" s="14"/>
      <c r="AT619" s="256" t="s">
        <v>183</v>
      </c>
      <c r="AU619" s="256" t="s">
        <v>84</v>
      </c>
      <c r="AV619" s="14" t="s">
        <v>84</v>
      </c>
      <c r="AW619" s="14" t="s">
        <v>37</v>
      </c>
      <c r="AX619" s="14" t="s">
        <v>75</v>
      </c>
      <c r="AY619" s="256" t="s">
        <v>170</v>
      </c>
    </row>
    <row r="620" s="14" customFormat="1">
      <c r="A620" s="14"/>
      <c r="B620" s="246"/>
      <c r="C620" s="247"/>
      <c r="D620" s="229" t="s">
        <v>183</v>
      </c>
      <c r="E620" s="248" t="s">
        <v>19</v>
      </c>
      <c r="F620" s="249" t="s">
        <v>935</v>
      </c>
      <c r="G620" s="247"/>
      <c r="H620" s="250">
        <v>21.443999999999999</v>
      </c>
      <c r="I620" s="251"/>
      <c r="J620" s="247"/>
      <c r="K620" s="247"/>
      <c r="L620" s="252"/>
      <c r="M620" s="253"/>
      <c r="N620" s="254"/>
      <c r="O620" s="254"/>
      <c r="P620" s="254"/>
      <c r="Q620" s="254"/>
      <c r="R620" s="254"/>
      <c r="S620" s="254"/>
      <c r="T620" s="255"/>
      <c r="U620" s="14"/>
      <c r="V620" s="14"/>
      <c r="W620" s="14"/>
      <c r="X620" s="14"/>
      <c r="Y620" s="14"/>
      <c r="Z620" s="14"/>
      <c r="AA620" s="14"/>
      <c r="AB620" s="14"/>
      <c r="AC620" s="14"/>
      <c r="AD620" s="14"/>
      <c r="AE620" s="14"/>
      <c r="AT620" s="256" t="s">
        <v>183</v>
      </c>
      <c r="AU620" s="256" t="s">
        <v>84</v>
      </c>
      <c r="AV620" s="14" t="s">
        <v>84</v>
      </c>
      <c r="AW620" s="14" t="s">
        <v>37</v>
      </c>
      <c r="AX620" s="14" t="s">
        <v>75</v>
      </c>
      <c r="AY620" s="256" t="s">
        <v>170</v>
      </c>
    </row>
    <row r="621" s="14" customFormat="1">
      <c r="A621" s="14"/>
      <c r="B621" s="246"/>
      <c r="C621" s="247"/>
      <c r="D621" s="229" t="s">
        <v>183</v>
      </c>
      <c r="E621" s="248" t="s">
        <v>19</v>
      </c>
      <c r="F621" s="249" t="s">
        <v>936</v>
      </c>
      <c r="G621" s="247"/>
      <c r="H621" s="250">
        <v>13.074999999999999</v>
      </c>
      <c r="I621" s="251"/>
      <c r="J621" s="247"/>
      <c r="K621" s="247"/>
      <c r="L621" s="252"/>
      <c r="M621" s="253"/>
      <c r="N621" s="254"/>
      <c r="O621" s="254"/>
      <c r="P621" s="254"/>
      <c r="Q621" s="254"/>
      <c r="R621" s="254"/>
      <c r="S621" s="254"/>
      <c r="T621" s="255"/>
      <c r="U621" s="14"/>
      <c r="V621" s="14"/>
      <c r="W621" s="14"/>
      <c r="X621" s="14"/>
      <c r="Y621" s="14"/>
      <c r="Z621" s="14"/>
      <c r="AA621" s="14"/>
      <c r="AB621" s="14"/>
      <c r="AC621" s="14"/>
      <c r="AD621" s="14"/>
      <c r="AE621" s="14"/>
      <c r="AT621" s="256" t="s">
        <v>183</v>
      </c>
      <c r="AU621" s="256" t="s">
        <v>84</v>
      </c>
      <c r="AV621" s="14" t="s">
        <v>84</v>
      </c>
      <c r="AW621" s="14" t="s">
        <v>37</v>
      </c>
      <c r="AX621" s="14" t="s">
        <v>75</v>
      </c>
      <c r="AY621" s="256" t="s">
        <v>170</v>
      </c>
    </row>
    <row r="622" s="14" customFormat="1">
      <c r="A622" s="14"/>
      <c r="B622" s="246"/>
      <c r="C622" s="247"/>
      <c r="D622" s="229" t="s">
        <v>183</v>
      </c>
      <c r="E622" s="248" t="s">
        <v>19</v>
      </c>
      <c r="F622" s="249" t="s">
        <v>937</v>
      </c>
      <c r="G622" s="247"/>
      <c r="H622" s="250">
        <v>33.75</v>
      </c>
      <c r="I622" s="251"/>
      <c r="J622" s="247"/>
      <c r="K622" s="247"/>
      <c r="L622" s="252"/>
      <c r="M622" s="253"/>
      <c r="N622" s="254"/>
      <c r="O622" s="254"/>
      <c r="P622" s="254"/>
      <c r="Q622" s="254"/>
      <c r="R622" s="254"/>
      <c r="S622" s="254"/>
      <c r="T622" s="255"/>
      <c r="U622" s="14"/>
      <c r="V622" s="14"/>
      <c r="W622" s="14"/>
      <c r="X622" s="14"/>
      <c r="Y622" s="14"/>
      <c r="Z622" s="14"/>
      <c r="AA622" s="14"/>
      <c r="AB622" s="14"/>
      <c r="AC622" s="14"/>
      <c r="AD622" s="14"/>
      <c r="AE622" s="14"/>
      <c r="AT622" s="256" t="s">
        <v>183</v>
      </c>
      <c r="AU622" s="256" t="s">
        <v>84</v>
      </c>
      <c r="AV622" s="14" t="s">
        <v>84</v>
      </c>
      <c r="AW622" s="14" t="s">
        <v>37</v>
      </c>
      <c r="AX622" s="14" t="s">
        <v>75</v>
      </c>
      <c r="AY622" s="256" t="s">
        <v>170</v>
      </c>
    </row>
    <row r="623" s="14" customFormat="1">
      <c r="A623" s="14"/>
      <c r="B623" s="246"/>
      <c r="C623" s="247"/>
      <c r="D623" s="229" t="s">
        <v>183</v>
      </c>
      <c r="E623" s="248" t="s">
        <v>19</v>
      </c>
      <c r="F623" s="249" t="s">
        <v>938</v>
      </c>
      <c r="G623" s="247"/>
      <c r="H623" s="250">
        <v>6.585</v>
      </c>
      <c r="I623" s="251"/>
      <c r="J623" s="247"/>
      <c r="K623" s="247"/>
      <c r="L623" s="252"/>
      <c r="M623" s="253"/>
      <c r="N623" s="254"/>
      <c r="O623" s="254"/>
      <c r="P623" s="254"/>
      <c r="Q623" s="254"/>
      <c r="R623" s="254"/>
      <c r="S623" s="254"/>
      <c r="T623" s="255"/>
      <c r="U623" s="14"/>
      <c r="V623" s="14"/>
      <c r="W623" s="14"/>
      <c r="X623" s="14"/>
      <c r="Y623" s="14"/>
      <c r="Z623" s="14"/>
      <c r="AA623" s="14"/>
      <c r="AB623" s="14"/>
      <c r="AC623" s="14"/>
      <c r="AD623" s="14"/>
      <c r="AE623" s="14"/>
      <c r="AT623" s="256" t="s">
        <v>183</v>
      </c>
      <c r="AU623" s="256" t="s">
        <v>84</v>
      </c>
      <c r="AV623" s="14" t="s">
        <v>84</v>
      </c>
      <c r="AW623" s="14" t="s">
        <v>37</v>
      </c>
      <c r="AX623" s="14" t="s">
        <v>75</v>
      </c>
      <c r="AY623" s="256" t="s">
        <v>170</v>
      </c>
    </row>
    <row r="624" s="14" customFormat="1">
      <c r="A624" s="14"/>
      <c r="B624" s="246"/>
      <c r="C624" s="247"/>
      <c r="D624" s="229" t="s">
        <v>183</v>
      </c>
      <c r="E624" s="248" t="s">
        <v>19</v>
      </c>
      <c r="F624" s="249" t="s">
        <v>939</v>
      </c>
      <c r="G624" s="247"/>
      <c r="H624" s="250">
        <v>28.213000000000001</v>
      </c>
      <c r="I624" s="251"/>
      <c r="J624" s="247"/>
      <c r="K624" s="247"/>
      <c r="L624" s="252"/>
      <c r="M624" s="253"/>
      <c r="N624" s="254"/>
      <c r="O624" s="254"/>
      <c r="P624" s="254"/>
      <c r="Q624" s="254"/>
      <c r="R624" s="254"/>
      <c r="S624" s="254"/>
      <c r="T624" s="255"/>
      <c r="U624" s="14"/>
      <c r="V624" s="14"/>
      <c r="W624" s="14"/>
      <c r="X624" s="14"/>
      <c r="Y624" s="14"/>
      <c r="Z624" s="14"/>
      <c r="AA624" s="14"/>
      <c r="AB624" s="14"/>
      <c r="AC624" s="14"/>
      <c r="AD624" s="14"/>
      <c r="AE624" s="14"/>
      <c r="AT624" s="256" t="s">
        <v>183</v>
      </c>
      <c r="AU624" s="256" t="s">
        <v>84</v>
      </c>
      <c r="AV624" s="14" t="s">
        <v>84</v>
      </c>
      <c r="AW624" s="14" t="s">
        <v>37</v>
      </c>
      <c r="AX624" s="14" t="s">
        <v>75</v>
      </c>
      <c r="AY624" s="256" t="s">
        <v>170</v>
      </c>
    </row>
    <row r="625" s="13" customFormat="1">
      <c r="A625" s="13"/>
      <c r="B625" s="236"/>
      <c r="C625" s="237"/>
      <c r="D625" s="229" t="s">
        <v>183</v>
      </c>
      <c r="E625" s="238" t="s">
        <v>19</v>
      </c>
      <c r="F625" s="239" t="s">
        <v>767</v>
      </c>
      <c r="G625" s="237"/>
      <c r="H625" s="238" t="s">
        <v>19</v>
      </c>
      <c r="I625" s="240"/>
      <c r="J625" s="237"/>
      <c r="K625" s="237"/>
      <c r="L625" s="241"/>
      <c r="M625" s="242"/>
      <c r="N625" s="243"/>
      <c r="O625" s="243"/>
      <c r="P625" s="243"/>
      <c r="Q625" s="243"/>
      <c r="R625" s="243"/>
      <c r="S625" s="243"/>
      <c r="T625" s="244"/>
      <c r="U625" s="13"/>
      <c r="V625" s="13"/>
      <c r="W625" s="13"/>
      <c r="X625" s="13"/>
      <c r="Y625" s="13"/>
      <c r="Z625" s="13"/>
      <c r="AA625" s="13"/>
      <c r="AB625" s="13"/>
      <c r="AC625" s="13"/>
      <c r="AD625" s="13"/>
      <c r="AE625" s="13"/>
      <c r="AT625" s="245" t="s">
        <v>183</v>
      </c>
      <c r="AU625" s="245" t="s">
        <v>84</v>
      </c>
      <c r="AV625" s="13" t="s">
        <v>82</v>
      </c>
      <c r="AW625" s="13" t="s">
        <v>37</v>
      </c>
      <c r="AX625" s="13" t="s">
        <v>75</v>
      </c>
      <c r="AY625" s="245" t="s">
        <v>170</v>
      </c>
    </row>
    <row r="626" s="14" customFormat="1">
      <c r="A626" s="14"/>
      <c r="B626" s="246"/>
      <c r="C626" s="247"/>
      <c r="D626" s="229" t="s">
        <v>183</v>
      </c>
      <c r="E626" s="248" t="s">
        <v>19</v>
      </c>
      <c r="F626" s="249" t="s">
        <v>940</v>
      </c>
      <c r="G626" s="247"/>
      <c r="H626" s="250">
        <v>31.163</v>
      </c>
      <c r="I626" s="251"/>
      <c r="J626" s="247"/>
      <c r="K626" s="247"/>
      <c r="L626" s="252"/>
      <c r="M626" s="253"/>
      <c r="N626" s="254"/>
      <c r="O626" s="254"/>
      <c r="P626" s="254"/>
      <c r="Q626" s="254"/>
      <c r="R626" s="254"/>
      <c r="S626" s="254"/>
      <c r="T626" s="255"/>
      <c r="U626" s="14"/>
      <c r="V626" s="14"/>
      <c r="W626" s="14"/>
      <c r="X626" s="14"/>
      <c r="Y626" s="14"/>
      <c r="Z626" s="14"/>
      <c r="AA626" s="14"/>
      <c r="AB626" s="14"/>
      <c r="AC626" s="14"/>
      <c r="AD626" s="14"/>
      <c r="AE626" s="14"/>
      <c r="AT626" s="256" t="s">
        <v>183</v>
      </c>
      <c r="AU626" s="256" t="s">
        <v>84</v>
      </c>
      <c r="AV626" s="14" t="s">
        <v>84</v>
      </c>
      <c r="AW626" s="14" t="s">
        <v>37</v>
      </c>
      <c r="AX626" s="14" t="s">
        <v>75</v>
      </c>
      <c r="AY626" s="256" t="s">
        <v>170</v>
      </c>
    </row>
    <row r="627" s="14" customFormat="1">
      <c r="A627" s="14"/>
      <c r="B627" s="246"/>
      <c r="C627" s="247"/>
      <c r="D627" s="229" t="s">
        <v>183</v>
      </c>
      <c r="E627" s="248" t="s">
        <v>19</v>
      </c>
      <c r="F627" s="249" t="s">
        <v>941</v>
      </c>
      <c r="G627" s="247"/>
      <c r="H627" s="250">
        <v>13.074999999999999</v>
      </c>
      <c r="I627" s="251"/>
      <c r="J627" s="247"/>
      <c r="K627" s="247"/>
      <c r="L627" s="252"/>
      <c r="M627" s="253"/>
      <c r="N627" s="254"/>
      <c r="O627" s="254"/>
      <c r="P627" s="254"/>
      <c r="Q627" s="254"/>
      <c r="R627" s="254"/>
      <c r="S627" s="254"/>
      <c r="T627" s="255"/>
      <c r="U627" s="14"/>
      <c r="V627" s="14"/>
      <c r="W627" s="14"/>
      <c r="X627" s="14"/>
      <c r="Y627" s="14"/>
      <c r="Z627" s="14"/>
      <c r="AA627" s="14"/>
      <c r="AB627" s="14"/>
      <c r="AC627" s="14"/>
      <c r="AD627" s="14"/>
      <c r="AE627" s="14"/>
      <c r="AT627" s="256" t="s">
        <v>183</v>
      </c>
      <c r="AU627" s="256" t="s">
        <v>84</v>
      </c>
      <c r="AV627" s="14" t="s">
        <v>84</v>
      </c>
      <c r="AW627" s="14" t="s">
        <v>37</v>
      </c>
      <c r="AX627" s="14" t="s">
        <v>75</v>
      </c>
      <c r="AY627" s="256" t="s">
        <v>170</v>
      </c>
    </row>
    <row r="628" s="14" customFormat="1">
      <c r="A628" s="14"/>
      <c r="B628" s="246"/>
      <c r="C628" s="247"/>
      <c r="D628" s="229" t="s">
        <v>183</v>
      </c>
      <c r="E628" s="248" t="s">
        <v>19</v>
      </c>
      <c r="F628" s="249" t="s">
        <v>942</v>
      </c>
      <c r="G628" s="247"/>
      <c r="H628" s="250">
        <v>28.024999999999999</v>
      </c>
      <c r="I628" s="251"/>
      <c r="J628" s="247"/>
      <c r="K628" s="247"/>
      <c r="L628" s="252"/>
      <c r="M628" s="253"/>
      <c r="N628" s="254"/>
      <c r="O628" s="254"/>
      <c r="P628" s="254"/>
      <c r="Q628" s="254"/>
      <c r="R628" s="254"/>
      <c r="S628" s="254"/>
      <c r="T628" s="255"/>
      <c r="U628" s="14"/>
      <c r="V628" s="14"/>
      <c r="W628" s="14"/>
      <c r="X628" s="14"/>
      <c r="Y628" s="14"/>
      <c r="Z628" s="14"/>
      <c r="AA628" s="14"/>
      <c r="AB628" s="14"/>
      <c r="AC628" s="14"/>
      <c r="AD628" s="14"/>
      <c r="AE628" s="14"/>
      <c r="AT628" s="256" t="s">
        <v>183</v>
      </c>
      <c r="AU628" s="256" t="s">
        <v>84</v>
      </c>
      <c r="AV628" s="14" t="s">
        <v>84</v>
      </c>
      <c r="AW628" s="14" t="s">
        <v>37</v>
      </c>
      <c r="AX628" s="14" t="s">
        <v>75</v>
      </c>
      <c r="AY628" s="256" t="s">
        <v>170</v>
      </c>
    </row>
    <row r="629" s="14" customFormat="1">
      <c r="A629" s="14"/>
      <c r="B629" s="246"/>
      <c r="C629" s="247"/>
      <c r="D629" s="229" t="s">
        <v>183</v>
      </c>
      <c r="E629" s="248" t="s">
        <v>19</v>
      </c>
      <c r="F629" s="249" t="s">
        <v>943</v>
      </c>
      <c r="G629" s="247"/>
      <c r="H629" s="250">
        <v>11.15</v>
      </c>
      <c r="I629" s="251"/>
      <c r="J629" s="247"/>
      <c r="K629" s="247"/>
      <c r="L629" s="252"/>
      <c r="M629" s="253"/>
      <c r="N629" s="254"/>
      <c r="O629" s="254"/>
      <c r="P629" s="254"/>
      <c r="Q629" s="254"/>
      <c r="R629" s="254"/>
      <c r="S629" s="254"/>
      <c r="T629" s="255"/>
      <c r="U629" s="14"/>
      <c r="V629" s="14"/>
      <c r="W629" s="14"/>
      <c r="X629" s="14"/>
      <c r="Y629" s="14"/>
      <c r="Z629" s="14"/>
      <c r="AA629" s="14"/>
      <c r="AB629" s="14"/>
      <c r="AC629" s="14"/>
      <c r="AD629" s="14"/>
      <c r="AE629" s="14"/>
      <c r="AT629" s="256" t="s">
        <v>183</v>
      </c>
      <c r="AU629" s="256" t="s">
        <v>84</v>
      </c>
      <c r="AV629" s="14" t="s">
        <v>84</v>
      </c>
      <c r="AW629" s="14" t="s">
        <v>37</v>
      </c>
      <c r="AX629" s="14" t="s">
        <v>75</v>
      </c>
      <c r="AY629" s="256" t="s">
        <v>170</v>
      </c>
    </row>
    <row r="630" s="14" customFormat="1">
      <c r="A630" s="14"/>
      <c r="B630" s="246"/>
      <c r="C630" s="247"/>
      <c r="D630" s="229" t="s">
        <v>183</v>
      </c>
      <c r="E630" s="248" t="s">
        <v>19</v>
      </c>
      <c r="F630" s="249" t="s">
        <v>944</v>
      </c>
      <c r="G630" s="247"/>
      <c r="H630" s="250">
        <v>6.585</v>
      </c>
      <c r="I630" s="251"/>
      <c r="J630" s="247"/>
      <c r="K630" s="247"/>
      <c r="L630" s="252"/>
      <c r="M630" s="253"/>
      <c r="N630" s="254"/>
      <c r="O630" s="254"/>
      <c r="P630" s="254"/>
      <c r="Q630" s="254"/>
      <c r="R630" s="254"/>
      <c r="S630" s="254"/>
      <c r="T630" s="255"/>
      <c r="U630" s="14"/>
      <c r="V630" s="14"/>
      <c r="W630" s="14"/>
      <c r="X630" s="14"/>
      <c r="Y630" s="14"/>
      <c r="Z630" s="14"/>
      <c r="AA630" s="14"/>
      <c r="AB630" s="14"/>
      <c r="AC630" s="14"/>
      <c r="AD630" s="14"/>
      <c r="AE630" s="14"/>
      <c r="AT630" s="256" t="s">
        <v>183</v>
      </c>
      <c r="AU630" s="256" t="s">
        <v>84</v>
      </c>
      <c r="AV630" s="14" t="s">
        <v>84</v>
      </c>
      <c r="AW630" s="14" t="s">
        <v>37</v>
      </c>
      <c r="AX630" s="14" t="s">
        <v>75</v>
      </c>
      <c r="AY630" s="256" t="s">
        <v>170</v>
      </c>
    </row>
    <row r="631" s="13" customFormat="1">
      <c r="A631" s="13"/>
      <c r="B631" s="236"/>
      <c r="C631" s="237"/>
      <c r="D631" s="229" t="s">
        <v>183</v>
      </c>
      <c r="E631" s="238" t="s">
        <v>19</v>
      </c>
      <c r="F631" s="239" t="s">
        <v>783</v>
      </c>
      <c r="G631" s="237"/>
      <c r="H631" s="238" t="s">
        <v>19</v>
      </c>
      <c r="I631" s="240"/>
      <c r="J631" s="237"/>
      <c r="K631" s="237"/>
      <c r="L631" s="241"/>
      <c r="M631" s="242"/>
      <c r="N631" s="243"/>
      <c r="O631" s="243"/>
      <c r="P631" s="243"/>
      <c r="Q631" s="243"/>
      <c r="R631" s="243"/>
      <c r="S631" s="243"/>
      <c r="T631" s="244"/>
      <c r="U631" s="13"/>
      <c r="V631" s="13"/>
      <c r="W631" s="13"/>
      <c r="X631" s="13"/>
      <c r="Y631" s="13"/>
      <c r="Z631" s="13"/>
      <c r="AA631" s="13"/>
      <c r="AB631" s="13"/>
      <c r="AC631" s="13"/>
      <c r="AD631" s="13"/>
      <c r="AE631" s="13"/>
      <c r="AT631" s="245" t="s">
        <v>183</v>
      </c>
      <c r="AU631" s="245" t="s">
        <v>84</v>
      </c>
      <c r="AV631" s="13" t="s">
        <v>82</v>
      </c>
      <c r="AW631" s="13" t="s">
        <v>37</v>
      </c>
      <c r="AX631" s="13" t="s">
        <v>75</v>
      </c>
      <c r="AY631" s="245" t="s">
        <v>170</v>
      </c>
    </row>
    <row r="632" s="14" customFormat="1">
      <c r="A632" s="14"/>
      <c r="B632" s="246"/>
      <c r="C632" s="247"/>
      <c r="D632" s="229" t="s">
        <v>183</v>
      </c>
      <c r="E632" s="248" t="s">
        <v>19</v>
      </c>
      <c r="F632" s="249" t="s">
        <v>945</v>
      </c>
      <c r="G632" s="247"/>
      <c r="H632" s="250">
        <v>2.4660000000000002</v>
      </c>
      <c r="I632" s="251"/>
      <c r="J632" s="247"/>
      <c r="K632" s="247"/>
      <c r="L632" s="252"/>
      <c r="M632" s="253"/>
      <c r="N632" s="254"/>
      <c r="O632" s="254"/>
      <c r="P632" s="254"/>
      <c r="Q632" s="254"/>
      <c r="R632" s="254"/>
      <c r="S632" s="254"/>
      <c r="T632" s="255"/>
      <c r="U632" s="14"/>
      <c r="V632" s="14"/>
      <c r="W632" s="14"/>
      <c r="X632" s="14"/>
      <c r="Y632" s="14"/>
      <c r="Z632" s="14"/>
      <c r="AA632" s="14"/>
      <c r="AB632" s="14"/>
      <c r="AC632" s="14"/>
      <c r="AD632" s="14"/>
      <c r="AE632" s="14"/>
      <c r="AT632" s="256" t="s">
        <v>183</v>
      </c>
      <c r="AU632" s="256" t="s">
        <v>84</v>
      </c>
      <c r="AV632" s="14" t="s">
        <v>84</v>
      </c>
      <c r="AW632" s="14" t="s">
        <v>37</v>
      </c>
      <c r="AX632" s="14" t="s">
        <v>75</v>
      </c>
      <c r="AY632" s="256" t="s">
        <v>170</v>
      </c>
    </row>
    <row r="633" s="13" customFormat="1">
      <c r="A633" s="13"/>
      <c r="B633" s="236"/>
      <c r="C633" s="237"/>
      <c r="D633" s="229" t="s">
        <v>183</v>
      </c>
      <c r="E633" s="238" t="s">
        <v>19</v>
      </c>
      <c r="F633" s="239" t="s">
        <v>946</v>
      </c>
      <c r="G633" s="237"/>
      <c r="H633" s="238" t="s">
        <v>19</v>
      </c>
      <c r="I633" s="240"/>
      <c r="J633" s="237"/>
      <c r="K633" s="237"/>
      <c r="L633" s="241"/>
      <c r="M633" s="242"/>
      <c r="N633" s="243"/>
      <c r="O633" s="243"/>
      <c r="P633" s="243"/>
      <c r="Q633" s="243"/>
      <c r="R633" s="243"/>
      <c r="S633" s="243"/>
      <c r="T633" s="244"/>
      <c r="U633" s="13"/>
      <c r="V633" s="13"/>
      <c r="W633" s="13"/>
      <c r="X633" s="13"/>
      <c r="Y633" s="13"/>
      <c r="Z633" s="13"/>
      <c r="AA633" s="13"/>
      <c r="AB633" s="13"/>
      <c r="AC633" s="13"/>
      <c r="AD633" s="13"/>
      <c r="AE633" s="13"/>
      <c r="AT633" s="245" t="s">
        <v>183</v>
      </c>
      <c r="AU633" s="245" t="s">
        <v>84</v>
      </c>
      <c r="AV633" s="13" t="s">
        <v>82</v>
      </c>
      <c r="AW633" s="13" t="s">
        <v>37</v>
      </c>
      <c r="AX633" s="13" t="s">
        <v>75</v>
      </c>
      <c r="AY633" s="245" t="s">
        <v>170</v>
      </c>
    </row>
    <row r="634" s="13" customFormat="1">
      <c r="A634" s="13"/>
      <c r="B634" s="236"/>
      <c r="C634" s="237"/>
      <c r="D634" s="229" t="s">
        <v>183</v>
      </c>
      <c r="E634" s="238" t="s">
        <v>19</v>
      </c>
      <c r="F634" s="239" t="s">
        <v>947</v>
      </c>
      <c r="G634" s="237"/>
      <c r="H634" s="238" t="s">
        <v>19</v>
      </c>
      <c r="I634" s="240"/>
      <c r="J634" s="237"/>
      <c r="K634" s="237"/>
      <c r="L634" s="241"/>
      <c r="M634" s="242"/>
      <c r="N634" s="243"/>
      <c r="O634" s="243"/>
      <c r="P634" s="243"/>
      <c r="Q634" s="243"/>
      <c r="R634" s="243"/>
      <c r="S634" s="243"/>
      <c r="T634" s="244"/>
      <c r="U634" s="13"/>
      <c r="V634" s="13"/>
      <c r="W634" s="13"/>
      <c r="X634" s="13"/>
      <c r="Y634" s="13"/>
      <c r="Z634" s="13"/>
      <c r="AA634" s="13"/>
      <c r="AB634" s="13"/>
      <c r="AC634" s="13"/>
      <c r="AD634" s="13"/>
      <c r="AE634" s="13"/>
      <c r="AT634" s="245" t="s">
        <v>183</v>
      </c>
      <c r="AU634" s="245" t="s">
        <v>84</v>
      </c>
      <c r="AV634" s="13" t="s">
        <v>82</v>
      </c>
      <c r="AW634" s="13" t="s">
        <v>37</v>
      </c>
      <c r="AX634" s="13" t="s">
        <v>75</v>
      </c>
      <c r="AY634" s="245" t="s">
        <v>170</v>
      </c>
    </row>
    <row r="635" s="14" customFormat="1">
      <c r="A635" s="14"/>
      <c r="B635" s="246"/>
      <c r="C635" s="247"/>
      <c r="D635" s="229" t="s">
        <v>183</v>
      </c>
      <c r="E635" s="248" t="s">
        <v>19</v>
      </c>
      <c r="F635" s="249" t="s">
        <v>948</v>
      </c>
      <c r="G635" s="247"/>
      <c r="H635" s="250">
        <v>15.225</v>
      </c>
      <c r="I635" s="251"/>
      <c r="J635" s="247"/>
      <c r="K635" s="247"/>
      <c r="L635" s="252"/>
      <c r="M635" s="253"/>
      <c r="N635" s="254"/>
      <c r="O635" s="254"/>
      <c r="P635" s="254"/>
      <c r="Q635" s="254"/>
      <c r="R635" s="254"/>
      <c r="S635" s="254"/>
      <c r="T635" s="255"/>
      <c r="U635" s="14"/>
      <c r="V635" s="14"/>
      <c r="W635" s="14"/>
      <c r="X635" s="14"/>
      <c r="Y635" s="14"/>
      <c r="Z635" s="14"/>
      <c r="AA635" s="14"/>
      <c r="AB635" s="14"/>
      <c r="AC635" s="14"/>
      <c r="AD635" s="14"/>
      <c r="AE635" s="14"/>
      <c r="AT635" s="256" t="s">
        <v>183</v>
      </c>
      <c r="AU635" s="256" t="s">
        <v>84</v>
      </c>
      <c r="AV635" s="14" t="s">
        <v>84</v>
      </c>
      <c r="AW635" s="14" t="s">
        <v>37</v>
      </c>
      <c r="AX635" s="14" t="s">
        <v>75</v>
      </c>
      <c r="AY635" s="256" t="s">
        <v>170</v>
      </c>
    </row>
    <row r="636" s="13" customFormat="1">
      <c r="A636" s="13"/>
      <c r="B636" s="236"/>
      <c r="C636" s="237"/>
      <c r="D636" s="229" t="s">
        <v>183</v>
      </c>
      <c r="E636" s="238" t="s">
        <v>19</v>
      </c>
      <c r="F636" s="239" t="s">
        <v>949</v>
      </c>
      <c r="G636" s="237"/>
      <c r="H636" s="238" t="s">
        <v>19</v>
      </c>
      <c r="I636" s="240"/>
      <c r="J636" s="237"/>
      <c r="K636" s="237"/>
      <c r="L636" s="241"/>
      <c r="M636" s="242"/>
      <c r="N636" s="243"/>
      <c r="O636" s="243"/>
      <c r="P636" s="243"/>
      <c r="Q636" s="243"/>
      <c r="R636" s="243"/>
      <c r="S636" s="243"/>
      <c r="T636" s="244"/>
      <c r="U636" s="13"/>
      <c r="V636" s="13"/>
      <c r="W636" s="13"/>
      <c r="X636" s="13"/>
      <c r="Y636" s="13"/>
      <c r="Z636" s="13"/>
      <c r="AA636" s="13"/>
      <c r="AB636" s="13"/>
      <c r="AC636" s="13"/>
      <c r="AD636" s="13"/>
      <c r="AE636" s="13"/>
      <c r="AT636" s="245" t="s">
        <v>183</v>
      </c>
      <c r="AU636" s="245" t="s">
        <v>84</v>
      </c>
      <c r="AV636" s="13" t="s">
        <v>82</v>
      </c>
      <c r="AW636" s="13" t="s">
        <v>37</v>
      </c>
      <c r="AX636" s="13" t="s">
        <v>75</v>
      </c>
      <c r="AY636" s="245" t="s">
        <v>170</v>
      </c>
    </row>
    <row r="637" s="14" customFormat="1">
      <c r="A637" s="14"/>
      <c r="B637" s="246"/>
      <c r="C637" s="247"/>
      <c r="D637" s="229" t="s">
        <v>183</v>
      </c>
      <c r="E637" s="248" t="s">
        <v>19</v>
      </c>
      <c r="F637" s="249" t="s">
        <v>950</v>
      </c>
      <c r="G637" s="247"/>
      <c r="H637" s="250">
        <v>2.0699999999999998</v>
      </c>
      <c r="I637" s="251"/>
      <c r="J637" s="247"/>
      <c r="K637" s="247"/>
      <c r="L637" s="252"/>
      <c r="M637" s="253"/>
      <c r="N637" s="254"/>
      <c r="O637" s="254"/>
      <c r="P637" s="254"/>
      <c r="Q637" s="254"/>
      <c r="R637" s="254"/>
      <c r="S637" s="254"/>
      <c r="T637" s="255"/>
      <c r="U637" s="14"/>
      <c r="V637" s="14"/>
      <c r="W637" s="14"/>
      <c r="X637" s="14"/>
      <c r="Y637" s="14"/>
      <c r="Z637" s="14"/>
      <c r="AA637" s="14"/>
      <c r="AB637" s="14"/>
      <c r="AC637" s="14"/>
      <c r="AD637" s="14"/>
      <c r="AE637" s="14"/>
      <c r="AT637" s="256" t="s">
        <v>183</v>
      </c>
      <c r="AU637" s="256" t="s">
        <v>84</v>
      </c>
      <c r="AV637" s="14" t="s">
        <v>84</v>
      </c>
      <c r="AW637" s="14" t="s">
        <v>37</v>
      </c>
      <c r="AX637" s="14" t="s">
        <v>75</v>
      </c>
      <c r="AY637" s="256" t="s">
        <v>170</v>
      </c>
    </row>
    <row r="638" s="15" customFormat="1">
      <c r="A638" s="15"/>
      <c r="B638" s="257"/>
      <c r="C638" s="258"/>
      <c r="D638" s="229" t="s">
        <v>183</v>
      </c>
      <c r="E638" s="259" t="s">
        <v>19</v>
      </c>
      <c r="F638" s="260" t="s">
        <v>186</v>
      </c>
      <c r="G638" s="258"/>
      <c r="H638" s="261">
        <v>514.476</v>
      </c>
      <c r="I638" s="262"/>
      <c r="J638" s="258"/>
      <c r="K638" s="258"/>
      <c r="L638" s="263"/>
      <c r="M638" s="264"/>
      <c r="N638" s="265"/>
      <c r="O638" s="265"/>
      <c r="P638" s="265"/>
      <c r="Q638" s="265"/>
      <c r="R638" s="265"/>
      <c r="S638" s="265"/>
      <c r="T638" s="266"/>
      <c r="U638" s="15"/>
      <c r="V638" s="15"/>
      <c r="W638" s="15"/>
      <c r="X638" s="15"/>
      <c r="Y638" s="15"/>
      <c r="Z638" s="15"/>
      <c r="AA638" s="15"/>
      <c r="AB638" s="15"/>
      <c r="AC638" s="15"/>
      <c r="AD638" s="15"/>
      <c r="AE638" s="15"/>
      <c r="AT638" s="267" t="s">
        <v>183</v>
      </c>
      <c r="AU638" s="267" t="s">
        <v>84</v>
      </c>
      <c r="AV638" s="15" t="s">
        <v>177</v>
      </c>
      <c r="AW638" s="15" t="s">
        <v>37</v>
      </c>
      <c r="AX638" s="15" t="s">
        <v>82</v>
      </c>
      <c r="AY638" s="267" t="s">
        <v>170</v>
      </c>
    </row>
    <row r="639" s="2" customFormat="1" ht="21.75" customHeight="1">
      <c r="A639" s="41"/>
      <c r="B639" s="42"/>
      <c r="C639" s="216" t="s">
        <v>951</v>
      </c>
      <c r="D639" s="216" t="s">
        <v>172</v>
      </c>
      <c r="E639" s="217" t="s">
        <v>952</v>
      </c>
      <c r="F639" s="218" t="s">
        <v>953</v>
      </c>
      <c r="G639" s="219" t="s">
        <v>219</v>
      </c>
      <c r="H639" s="220">
        <v>4.3520000000000003</v>
      </c>
      <c r="I639" s="221"/>
      <c r="J639" s="222">
        <f>ROUND(I639*H639,2)</f>
        <v>0</v>
      </c>
      <c r="K639" s="218" t="s">
        <v>176</v>
      </c>
      <c r="L639" s="47"/>
      <c r="M639" s="223" t="s">
        <v>19</v>
      </c>
      <c r="N639" s="224" t="s">
        <v>46</v>
      </c>
      <c r="O639" s="87"/>
      <c r="P639" s="225">
        <f>O639*H639</f>
        <v>0</v>
      </c>
      <c r="Q639" s="225">
        <v>2.5143</v>
      </c>
      <c r="R639" s="225">
        <f>Q639*H639</f>
        <v>10.942233600000002</v>
      </c>
      <c r="S639" s="225">
        <v>0</v>
      </c>
      <c r="T639" s="226">
        <f>S639*H639</f>
        <v>0</v>
      </c>
      <c r="U639" s="41"/>
      <c r="V639" s="41"/>
      <c r="W639" s="41"/>
      <c r="X639" s="41"/>
      <c r="Y639" s="41"/>
      <c r="Z639" s="41"/>
      <c r="AA639" s="41"/>
      <c r="AB639" s="41"/>
      <c r="AC639" s="41"/>
      <c r="AD639" s="41"/>
      <c r="AE639" s="41"/>
      <c r="AR639" s="227" t="s">
        <v>177</v>
      </c>
      <c r="AT639" s="227" t="s">
        <v>172</v>
      </c>
      <c r="AU639" s="227" t="s">
        <v>84</v>
      </c>
      <c r="AY639" s="20" t="s">
        <v>170</v>
      </c>
      <c r="BE639" s="228">
        <f>IF(N639="základní",J639,0)</f>
        <v>0</v>
      </c>
      <c r="BF639" s="228">
        <f>IF(N639="snížená",J639,0)</f>
        <v>0</v>
      </c>
      <c r="BG639" s="228">
        <f>IF(N639="zákl. přenesená",J639,0)</f>
        <v>0</v>
      </c>
      <c r="BH639" s="228">
        <f>IF(N639="sníž. přenesená",J639,0)</f>
        <v>0</v>
      </c>
      <c r="BI639" s="228">
        <f>IF(N639="nulová",J639,0)</f>
        <v>0</v>
      </c>
      <c r="BJ639" s="20" t="s">
        <v>82</v>
      </c>
      <c r="BK639" s="228">
        <f>ROUND(I639*H639,2)</f>
        <v>0</v>
      </c>
      <c r="BL639" s="20" t="s">
        <v>177</v>
      </c>
      <c r="BM639" s="227" t="s">
        <v>954</v>
      </c>
    </row>
    <row r="640" s="2" customFormat="1">
      <c r="A640" s="41"/>
      <c r="B640" s="42"/>
      <c r="C640" s="43"/>
      <c r="D640" s="229" t="s">
        <v>179</v>
      </c>
      <c r="E640" s="43"/>
      <c r="F640" s="230" t="s">
        <v>955</v>
      </c>
      <c r="G640" s="43"/>
      <c r="H640" s="43"/>
      <c r="I640" s="231"/>
      <c r="J640" s="43"/>
      <c r="K640" s="43"/>
      <c r="L640" s="47"/>
      <c r="M640" s="232"/>
      <c r="N640" s="233"/>
      <c r="O640" s="87"/>
      <c r="P640" s="87"/>
      <c r="Q640" s="87"/>
      <c r="R640" s="87"/>
      <c r="S640" s="87"/>
      <c r="T640" s="88"/>
      <c r="U640" s="41"/>
      <c r="V640" s="41"/>
      <c r="W640" s="41"/>
      <c r="X640" s="41"/>
      <c r="Y640" s="41"/>
      <c r="Z640" s="41"/>
      <c r="AA640" s="41"/>
      <c r="AB640" s="41"/>
      <c r="AC640" s="41"/>
      <c r="AD640" s="41"/>
      <c r="AE640" s="41"/>
      <c r="AT640" s="20" t="s">
        <v>179</v>
      </c>
      <c r="AU640" s="20" t="s">
        <v>84</v>
      </c>
    </row>
    <row r="641" s="2" customFormat="1">
      <c r="A641" s="41"/>
      <c r="B641" s="42"/>
      <c r="C641" s="43"/>
      <c r="D641" s="234" t="s">
        <v>181</v>
      </c>
      <c r="E641" s="43"/>
      <c r="F641" s="235" t="s">
        <v>956</v>
      </c>
      <c r="G641" s="43"/>
      <c r="H641" s="43"/>
      <c r="I641" s="231"/>
      <c r="J641" s="43"/>
      <c r="K641" s="43"/>
      <c r="L641" s="47"/>
      <c r="M641" s="232"/>
      <c r="N641" s="233"/>
      <c r="O641" s="87"/>
      <c r="P641" s="87"/>
      <c r="Q641" s="87"/>
      <c r="R641" s="87"/>
      <c r="S641" s="87"/>
      <c r="T641" s="88"/>
      <c r="U641" s="41"/>
      <c r="V641" s="41"/>
      <c r="W641" s="41"/>
      <c r="X641" s="41"/>
      <c r="Y641" s="41"/>
      <c r="Z641" s="41"/>
      <c r="AA641" s="41"/>
      <c r="AB641" s="41"/>
      <c r="AC641" s="41"/>
      <c r="AD641" s="41"/>
      <c r="AE641" s="41"/>
      <c r="AT641" s="20" t="s">
        <v>181</v>
      </c>
      <c r="AU641" s="20" t="s">
        <v>84</v>
      </c>
    </row>
    <row r="642" s="13" customFormat="1">
      <c r="A642" s="13"/>
      <c r="B642" s="236"/>
      <c r="C642" s="237"/>
      <c r="D642" s="229" t="s">
        <v>183</v>
      </c>
      <c r="E642" s="238" t="s">
        <v>19</v>
      </c>
      <c r="F642" s="239" t="s">
        <v>957</v>
      </c>
      <c r="G642" s="237"/>
      <c r="H642" s="238" t="s">
        <v>19</v>
      </c>
      <c r="I642" s="240"/>
      <c r="J642" s="237"/>
      <c r="K642" s="237"/>
      <c r="L642" s="241"/>
      <c r="M642" s="242"/>
      <c r="N642" s="243"/>
      <c r="O642" s="243"/>
      <c r="P642" s="243"/>
      <c r="Q642" s="243"/>
      <c r="R642" s="243"/>
      <c r="S642" s="243"/>
      <c r="T642" s="244"/>
      <c r="U642" s="13"/>
      <c r="V642" s="13"/>
      <c r="W642" s="13"/>
      <c r="X642" s="13"/>
      <c r="Y642" s="13"/>
      <c r="Z642" s="13"/>
      <c r="AA642" s="13"/>
      <c r="AB642" s="13"/>
      <c r="AC642" s="13"/>
      <c r="AD642" s="13"/>
      <c r="AE642" s="13"/>
      <c r="AT642" s="245" t="s">
        <v>183</v>
      </c>
      <c r="AU642" s="245" t="s">
        <v>84</v>
      </c>
      <c r="AV642" s="13" t="s">
        <v>82</v>
      </c>
      <c r="AW642" s="13" t="s">
        <v>37</v>
      </c>
      <c r="AX642" s="13" t="s">
        <v>75</v>
      </c>
      <c r="AY642" s="245" t="s">
        <v>170</v>
      </c>
    </row>
    <row r="643" s="14" customFormat="1">
      <c r="A643" s="14"/>
      <c r="B643" s="246"/>
      <c r="C643" s="247"/>
      <c r="D643" s="229" t="s">
        <v>183</v>
      </c>
      <c r="E643" s="248" t="s">
        <v>19</v>
      </c>
      <c r="F643" s="249" t="s">
        <v>958</v>
      </c>
      <c r="G643" s="247"/>
      <c r="H643" s="250">
        <v>0.83199999999999996</v>
      </c>
      <c r="I643" s="251"/>
      <c r="J643" s="247"/>
      <c r="K643" s="247"/>
      <c r="L643" s="252"/>
      <c r="M643" s="253"/>
      <c r="N643" s="254"/>
      <c r="O643" s="254"/>
      <c r="P643" s="254"/>
      <c r="Q643" s="254"/>
      <c r="R643" s="254"/>
      <c r="S643" s="254"/>
      <c r="T643" s="255"/>
      <c r="U643" s="14"/>
      <c r="V643" s="14"/>
      <c r="W643" s="14"/>
      <c r="X643" s="14"/>
      <c r="Y643" s="14"/>
      <c r="Z643" s="14"/>
      <c r="AA643" s="14"/>
      <c r="AB643" s="14"/>
      <c r="AC643" s="14"/>
      <c r="AD643" s="14"/>
      <c r="AE643" s="14"/>
      <c r="AT643" s="256" t="s">
        <v>183</v>
      </c>
      <c r="AU643" s="256" t="s">
        <v>84</v>
      </c>
      <c r="AV643" s="14" t="s">
        <v>84</v>
      </c>
      <c r="AW643" s="14" t="s">
        <v>37</v>
      </c>
      <c r="AX643" s="14" t="s">
        <v>75</v>
      </c>
      <c r="AY643" s="256" t="s">
        <v>170</v>
      </c>
    </row>
    <row r="644" s="14" customFormat="1">
      <c r="A644" s="14"/>
      <c r="B644" s="246"/>
      <c r="C644" s="247"/>
      <c r="D644" s="229" t="s">
        <v>183</v>
      </c>
      <c r="E644" s="248" t="s">
        <v>19</v>
      </c>
      <c r="F644" s="249" t="s">
        <v>959</v>
      </c>
      <c r="G644" s="247"/>
      <c r="H644" s="250">
        <v>2.8879999999999999</v>
      </c>
      <c r="I644" s="251"/>
      <c r="J644" s="247"/>
      <c r="K644" s="247"/>
      <c r="L644" s="252"/>
      <c r="M644" s="253"/>
      <c r="N644" s="254"/>
      <c r="O644" s="254"/>
      <c r="P644" s="254"/>
      <c r="Q644" s="254"/>
      <c r="R644" s="254"/>
      <c r="S644" s="254"/>
      <c r="T644" s="255"/>
      <c r="U644" s="14"/>
      <c r="V644" s="14"/>
      <c r="W644" s="14"/>
      <c r="X644" s="14"/>
      <c r="Y644" s="14"/>
      <c r="Z644" s="14"/>
      <c r="AA644" s="14"/>
      <c r="AB644" s="14"/>
      <c r="AC644" s="14"/>
      <c r="AD644" s="14"/>
      <c r="AE644" s="14"/>
      <c r="AT644" s="256" t="s">
        <v>183</v>
      </c>
      <c r="AU644" s="256" t="s">
        <v>84</v>
      </c>
      <c r="AV644" s="14" t="s">
        <v>84</v>
      </c>
      <c r="AW644" s="14" t="s">
        <v>37</v>
      </c>
      <c r="AX644" s="14" t="s">
        <v>75</v>
      </c>
      <c r="AY644" s="256" t="s">
        <v>170</v>
      </c>
    </row>
    <row r="645" s="14" customFormat="1">
      <c r="A645" s="14"/>
      <c r="B645" s="246"/>
      <c r="C645" s="247"/>
      <c r="D645" s="229" t="s">
        <v>183</v>
      </c>
      <c r="E645" s="248" t="s">
        <v>19</v>
      </c>
      <c r="F645" s="249" t="s">
        <v>960</v>
      </c>
      <c r="G645" s="247"/>
      <c r="H645" s="250">
        <v>0.63200000000000001</v>
      </c>
      <c r="I645" s="251"/>
      <c r="J645" s="247"/>
      <c r="K645" s="247"/>
      <c r="L645" s="252"/>
      <c r="M645" s="253"/>
      <c r="N645" s="254"/>
      <c r="O645" s="254"/>
      <c r="P645" s="254"/>
      <c r="Q645" s="254"/>
      <c r="R645" s="254"/>
      <c r="S645" s="254"/>
      <c r="T645" s="255"/>
      <c r="U645" s="14"/>
      <c r="V645" s="14"/>
      <c r="W645" s="14"/>
      <c r="X645" s="14"/>
      <c r="Y645" s="14"/>
      <c r="Z645" s="14"/>
      <c r="AA645" s="14"/>
      <c r="AB645" s="14"/>
      <c r="AC645" s="14"/>
      <c r="AD645" s="14"/>
      <c r="AE645" s="14"/>
      <c r="AT645" s="256" t="s">
        <v>183</v>
      </c>
      <c r="AU645" s="256" t="s">
        <v>84</v>
      </c>
      <c r="AV645" s="14" t="s">
        <v>84</v>
      </c>
      <c r="AW645" s="14" t="s">
        <v>37</v>
      </c>
      <c r="AX645" s="14" t="s">
        <v>75</v>
      </c>
      <c r="AY645" s="256" t="s">
        <v>170</v>
      </c>
    </row>
    <row r="646" s="15" customFormat="1">
      <c r="A646" s="15"/>
      <c r="B646" s="257"/>
      <c r="C646" s="258"/>
      <c r="D646" s="229" t="s">
        <v>183</v>
      </c>
      <c r="E646" s="259" t="s">
        <v>19</v>
      </c>
      <c r="F646" s="260" t="s">
        <v>186</v>
      </c>
      <c r="G646" s="258"/>
      <c r="H646" s="261">
        <v>4.3520000000000003</v>
      </c>
      <c r="I646" s="262"/>
      <c r="J646" s="258"/>
      <c r="K646" s="258"/>
      <c r="L646" s="263"/>
      <c r="M646" s="264"/>
      <c r="N646" s="265"/>
      <c r="O646" s="265"/>
      <c r="P646" s="265"/>
      <c r="Q646" s="265"/>
      <c r="R646" s="265"/>
      <c r="S646" s="265"/>
      <c r="T646" s="266"/>
      <c r="U646" s="15"/>
      <c r="V646" s="15"/>
      <c r="W646" s="15"/>
      <c r="X646" s="15"/>
      <c r="Y646" s="15"/>
      <c r="Z646" s="15"/>
      <c r="AA646" s="15"/>
      <c r="AB646" s="15"/>
      <c r="AC646" s="15"/>
      <c r="AD646" s="15"/>
      <c r="AE646" s="15"/>
      <c r="AT646" s="267" t="s">
        <v>183</v>
      </c>
      <c r="AU646" s="267" t="s">
        <v>84</v>
      </c>
      <c r="AV646" s="15" t="s">
        <v>177</v>
      </c>
      <c r="AW646" s="15" t="s">
        <v>37</v>
      </c>
      <c r="AX646" s="15" t="s">
        <v>82</v>
      </c>
      <c r="AY646" s="267" t="s">
        <v>170</v>
      </c>
    </row>
    <row r="647" s="2" customFormat="1" ht="16.5" customHeight="1">
      <c r="A647" s="41"/>
      <c r="B647" s="42"/>
      <c r="C647" s="216" t="s">
        <v>961</v>
      </c>
      <c r="D647" s="216" t="s">
        <v>172</v>
      </c>
      <c r="E647" s="217" t="s">
        <v>962</v>
      </c>
      <c r="F647" s="218" t="s">
        <v>963</v>
      </c>
      <c r="G647" s="219" t="s">
        <v>175</v>
      </c>
      <c r="H647" s="220">
        <v>33.200000000000003</v>
      </c>
      <c r="I647" s="221"/>
      <c r="J647" s="222">
        <f>ROUND(I647*H647,2)</f>
        <v>0</v>
      </c>
      <c r="K647" s="218" t="s">
        <v>176</v>
      </c>
      <c r="L647" s="47"/>
      <c r="M647" s="223" t="s">
        <v>19</v>
      </c>
      <c r="N647" s="224" t="s">
        <v>46</v>
      </c>
      <c r="O647" s="87"/>
      <c r="P647" s="225">
        <f>O647*H647</f>
        <v>0</v>
      </c>
      <c r="Q647" s="225">
        <v>0.0043200000000000001</v>
      </c>
      <c r="R647" s="225">
        <f>Q647*H647</f>
        <v>0.14342400000000002</v>
      </c>
      <c r="S647" s="225">
        <v>0</v>
      </c>
      <c r="T647" s="226">
        <f>S647*H647</f>
        <v>0</v>
      </c>
      <c r="U647" s="41"/>
      <c r="V647" s="41"/>
      <c r="W647" s="41"/>
      <c r="X647" s="41"/>
      <c r="Y647" s="41"/>
      <c r="Z647" s="41"/>
      <c r="AA647" s="41"/>
      <c r="AB647" s="41"/>
      <c r="AC647" s="41"/>
      <c r="AD647" s="41"/>
      <c r="AE647" s="41"/>
      <c r="AR647" s="227" t="s">
        <v>177</v>
      </c>
      <c r="AT647" s="227" t="s">
        <v>172</v>
      </c>
      <c r="AU647" s="227" t="s">
        <v>84</v>
      </c>
      <c r="AY647" s="20" t="s">
        <v>170</v>
      </c>
      <c r="BE647" s="228">
        <f>IF(N647="základní",J647,0)</f>
        <v>0</v>
      </c>
      <c r="BF647" s="228">
        <f>IF(N647="snížená",J647,0)</f>
        <v>0</v>
      </c>
      <c r="BG647" s="228">
        <f>IF(N647="zákl. přenesená",J647,0)</f>
        <v>0</v>
      </c>
      <c r="BH647" s="228">
        <f>IF(N647="sníž. přenesená",J647,0)</f>
        <v>0</v>
      </c>
      <c r="BI647" s="228">
        <f>IF(N647="nulová",J647,0)</f>
        <v>0</v>
      </c>
      <c r="BJ647" s="20" t="s">
        <v>82</v>
      </c>
      <c r="BK647" s="228">
        <f>ROUND(I647*H647,2)</f>
        <v>0</v>
      </c>
      <c r="BL647" s="20" t="s">
        <v>177</v>
      </c>
      <c r="BM647" s="227" t="s">
        <v>964</v>
      </c>
    </row>
    <row r="648" s="2" customFormat="1">
      <c r="A648" s="41"/>
      <c r="B648" s="42"/>
      <c r="C648" s="43"/>
      <c r="D648" s="229" t="s">
        <v>179</v>
      </c>
      <c r="E648" s="43"/>
      <c r="F648" s="230" t="s">
        <v>965</v>
      </c>
      <c r="G648" s="43"/>
      <c r="H648" s="43"/>
      <c r="I648" s="231"/>
      <c r="J648" s="43"/>
      <c r="K648" s="43"/>
      <c r="L648" s="47"/>
      <c r="M648" s="232"/>
      <c r="N648" s="233"/>
      <c r="O648" s="87"/>
      <c r="P648" s="87"/>
      <c r="Q648" s="87"/>
      <c r="R648" s="87"/>
      <c r="S648" s="87"/>
      <c r="T648" s="88"/>
      <c r="U648" s="41"/>
      <c r="V648" s="41"/>
      <c r="W648" s="41"/>
      <c r="X648" s="41"/>
      <c r="Y648" s="41"/>
      <c r="Z648" s="41"/>
      <c r="AA648" s="41"/>
      <c r="AB648" s="41"/>
      <c r="AC648" s="41"/>
      <c r="AD648" s="41"/>
      <c r="AE648" s="41"/>
      <c r="AT648" s="20" t="s">
        <v>179</v>
      </c>
      <c r="AU648" s="20" t="s">
        <v>84</v>
      </c>
    </row>
    <row r="649" s="2" customFormat="1">
      <c r="A649" s="41"/>
      <c r="B649" s="42"/>
      <c r="C649" s="43"/>
      <c r="D649" s="234" t="s">
        <v>181</v>
      </c>
      <c r="E649" s="43"/>
      <c r="F649" s="235" t="s">
        <v>966</v>
      </c>
      <c r="G649" s="43"/>
      <c r="H649" s="43"/>
      <c r="I649" s="231"/>
      <c r="J649" s="43"/>
      <c r="K649" s="43"/>
      <c r="L649" s="47"/>
      <c r="M649" s="232"/>
      <c r="N649" s="233"/>
      <c r="O649" s="87"/>
      <c r="P649" s="87"/>
      <c r="Q649" s="87"/>
      <c r="R649" s="87"/>
      <c r="S649" s="87"/>
      <c r="T649" s="88"/>
      <c r="U649" s="41"/>
      <c r="V649" s="41"/>
      <c r="W649" s="41"/>
      <c r="X649" s="41"/>
      <c r="Y649" s="41"/>
      <c r="Z649" s="41"/>
      <c r="AA649" s="41"/>
      <c r="AB649" s="41"/>
      <c r="AC649" s="41"/>
      <c r="AD649" s="41"/>
      <c r="AE649" s="41"/>
      <c r="AT649" s="20" t="s">
        <v>181</v>
      </c>
      <c r="AU649" s="20" t="s">
        <v>84</v>
      </c>
    </row>
    <row r="650" s="13" customFormat="1">
      <c r="A650" s="13"/>
      <c r="B650" s="236"/>
      <c r="C650" s="237"/>
      <c r="D650" s="229" t="s">
        <v>183</v>
      </c>
      <c r="E650" s="238" t="s">
        <v>19</v>
      </c>
      <c r="F650" s="239" t="s">
        <v>957</v>
      </c>
      <c r="G650" s="237"/>
      <c r="H650" s="238" t="s">
        <v>19</v>
      </c>
      <c r="I650" s="240"/>
      <c r="J650" s="237"/>
      <c r="K650" s="237"/>
      <c r="L650" s="241"/>
      <c r="M650" s="242"/>
      <c r="N650" s="243"/>
      <c r="O650" s="243"/>
      <c r="P650" s="243"/>
      <c r="Q650" s="243"/>
      <c r="R650" s="243"/>
      <c r="S650" s="243"/>
      <c r="T650" s="244"/>
      <c r="U650" s="13"/>
      <c r="V650" s="13"/>
      <c r="W650" s="13"/>
      <c r="X650" s="13"/>
      <c r="Y650" s="13"/>
      <c r="Z650" s="13"/>
      <c r="AA650" s="13"/>
      <c r="AB650" s="13"/>
      <c r="AC650" s="13"/>
      <c r="AD650" s="13"/>
      <c r="AE650" s="13"/>
      <c r="AT650" s="245" t="s">
        <v>183</v>
      </c>
      <c r="AU650" s="245" t="s">
        <v>84</v>
      </c>
      <c r="AV650" s="13" t="s">
        <v>82</v>
      </c>
      <c r="AW650" s="13" t="s">
        <v>37</v>
      </c>
      <c r="AX650" s="13" t="s">
        <v>75</v>
      </c>
      <c r="AY650" s="245" t="s">
        <v>170</v>
      </c>
    </row>
    <row r="651" s="14" customFormat="1">
      <c r="A651" s="14"/>
      <c r="B651" s="246"/>
      <c r="C651" s="247"/>
      <c r="D651" s="229" t="s">
        <v>183</v>
      </c>
      <c r="E651" s="248" t="s">
        <v>19</v>
      </c>
      <c r="F651" s="249" t="s">
        <v>967</v>
      </c>
      <c r="G651" s="247"/>
      <c r="H651" s="250">
        <v>2.6400000000000001</v>
      </c>
      <c r="I651" s="251"/>
      <c r="J651" s="247"/>
      <c r="K651" s="247"/>
      <c r="L651" s="252"/>
      <c r="M651" s="253"/>
      <c r="N651" s="254"/>
      <c r="O651" s="254"/>
      <c r="P651" s="254"/>
      <c r="Q651" s="254"/>
      <c r="R651" s="254"/>
      <c r="S651" s="254"/>
      <c r="T651" s="255"/>
      <c r="U651" s="14"/>
      <c r="V651" s="14"/>
      <c r="W651" s="14"/>
      <c r="X651" s="14"/>
      <c r="Y651" s="14"/>
      <c r="Z651" s="14"/>
      <c r="AA651" s="14"/>
      <c r="AB651" s="14"/>
      <c r="AC651" s="14"/>
      <c r="AD651" s="14"/>
      <c r="AE651" s="14"/>
      <c r="AT651" s="256" t="s">
        <v>183</v>
      </c>
      <c r="AU651" s="256" t="s">
        <v>84</v>
      </c>
      <c r="AV651" s="14" t="s">
        <v>84</v>
      </c>
      <c r="AW651" s="14" t="s">
        <v>37</v>
      </c>
      <c r="AX651" s="14" t="s">
        <v>75</v>
      </c>
      <c r="AY651" s="256" t="s">
        <v>170</v>
      </c>
    </row>
    <row r="652" s="14" customFormat="1">
      <c r="A652" s="14"/>
      <c r="B652" s="246"/>
      <c r="C652" s="247"/>
      <c r="D652" s="229" t="s">
        <v>183</v>
      </c>
      <c r="E652" s="248" t="s">
        <v>19</v>
      </c>
      <c r="F652" s="249" t="s">
        <v>968</v>
      </c>
      <c r="G652" s="247"/>
      <c r="H652" s="250">
        <v>17.640000000000001</v>
      </c>
      <c r="I652" s="251"/>
      <c r="J652" s="247"/>
      <c r="K652" s="247"/>
      <c r="L652" s="252"/>
      <c r="M652" s="253"/>
      <c r="N652" s="254"/>
      <c r="O652" s="254"/>
      <c r="P652" s="254"/>
      <c r="Q652" s="254"/>
      <c r="R652" s="254"/>
      <c r="S652" s="254"/>
      <c r="T652" s="255"/>
      <c r="U652" s="14"/>
      <c r="V652" s="14"/>
      <c r="W652" s="14"/>
      <c r="X652" s="14"/>
      <c r="Y652" s="14"/>
      <c r="Z652" s="14"/>
      <c r="AA652" s="14"/>
      <c r="AB652" s="14"/>
      <c r="AC652" s="14"/>
      <c r="AD652" s="14"/>
      <c r="AE652" s="14"/>
      <c r="AT652" s="256" t="s">
        <v>183</v>
      </c>
      <c r="AU652" s="256" t="s">
        <v>84</v>
      </c>
      <c r="AV652" s="14" t="s">
        <v>84</v>
      </c>
      <c r="AW652" s="14" t="s">
        <v>37</v>
      </c>
      <c r="AX652" s="14" t="s">
        <v>75</v>
      </c>
      <c r="AY652" s="256" t="s">
        <v>170</v>
      </c>
    </row>
    <row r="653" s="14" customFormat="1">
      <c r="A653" s="14"/>
      <c r="B653" s="246"/>
      <c r="C653" s="247"/>
      <c r="D653" s="229" t="s">
        <v>183</v>
      </c>
      <c r="E653" s="248" t="s">
        <v>19</v>
      </c>
      <c r="F653" s="249" t="s">
        <v>969</v>
      </c>
      <c r="G653" s="247"/>
      <c r="H653" s="250">
        <v>12.92</v>
      </c>
      <c r="I653" s="251"/>
      <c r="J653" s="247"/>
      <c r="K653" s="247"/>
      <c r="L653" s="252"/>
      <c r="M653" s="253"/>
      <c r="N653" s="254"/>
      <c r="O653" s="254"/>
      <c r="P653" s="254"/>
      <c r="Q653" s="254"/>
      <c r="R653" s="254"/>
      <c r="S653" s="254"/>
      <c r="T653" s="255"/>
      <c r="U653" s="14"/>
      <c r="V653" s="14"/>
      <c r="W653" s="14"/>
      <c r="X653" s="14"/>
      <c r="Y653" s="14"/>
      <c r="Z653" s="14"/>
      <c r="AA653" s="14"/>
      <c r="AB653" s="14"/>
      <c r="AC653" s="14"/>
      <c r="AD653" s="14"/>
      <c r="AE653" s="14"/>
      <c r="AT653" s="256" t="s">
        <v>183</v>
      </c>
      <c r="AU653" s="256" t="s">
        <v>84</v>
      </c>
      <c r="AV653" s="14" t="s">
        <v>84</v>
      </c>
      <c r="AW653" s="14" t="s">
        <v>37</v>
      </c>
      <c r="AX653" s="14" t="s">
        <v>75</v>
      </c>
      <c r="AY653" s="256" t="s">
        <v>170</v>
      </c>
    </row>
    <row r="654" s="15" customFormat="1">
      <c r="A654" s="15"/>
      <c r="B654" s="257"/>
      <c r="C654" s="258"/>
      <c r="D654" s="229" t="s">
        <v>183</v>
      </c>
      <c r="E654" s="259" t="s">
        <v>19</v>
      </c>
      <c r="F654" s="260" t="s">
        <v>186</v>
      </c>
      <c r="G654" s="258"/>
      <c r="H654" s="261">
        <v>33.200000000000003</v>
      </c>
      <c r="I654" s="262"/>
      <c r="J654" s="258"/>
      <c r="K654" s="258"/>
      <c r="L654" s="263"/>
      <c r="M654" s="264"/>
      <c r="N654" s="265"/>
      <c r="O654" s="265"/>
      <c r="P654" s="265"/>
      <c r="Q654" s="265"/>
      <c r="R654" s="265"/>
      <c r="S654" s="265"/>
      <c r="T654" s="266"/>
      <c r="U654" s="15"/>
      <c r="V654" s="15"/>
      <c r="W654" s="15"/>
      <c r="X654" s="15"/>
      <c r="Y654" s="15"/>
      <c r="Z654" s="15"/>
      <c r="AA654" s="15"/>
      <c r="AB654" s="15"/>
      <c r="AC654" s="15"/>
      <c r="AD654" s="15"/>
      <c r="AE654" s="15"/>
      <c r="AT654" s="267" t="s">
        <v>183</v>
      </c>
      <c r="AU654" s="267" t="s">
        <v>84</v>
      </c>
      <c r="AV654" s="15" t="s">
        <v>177</v>
      </c>
      <c r="AW654" s="15" t="s">
        <v>37</v>
      </c>
      <c r="AX654" s="15" t="s">
        <v>82</v>
      </c>
      <c r="AY654" s="267" t="s">
        <v>170</v>
      </c>
    </row>
    <row r="655" s="2" customFormat="1" ht="16.5" customHeight="1">
      <c r="A655" s="41"/>
      <c r="B655" s="42"/>
      <c r="C655" s="216" t="s">
        <v>970</v>
      </c>
      <c r="D655" s="216" t="s">
        <v>172</v>
      </c>
      <c r="E655" s="217" t="s">
        <v>971</v>
      </c>
      <c r="F655" s="218" t="s">
        <v>972</v>
      </c>
      <c r="G655" s="219" t="s">
        <v>175</v>
      </c>
      <c r="H655" s="220">
        <v>33.200000000000003</v>
      </c>
      <c r="I655" s="221"/>
      <c r="J655" s="222">
        <f>ROUND(I655*H655,2)</f>
        <v>0</v>
      </c>
      <c r="K655" s="218" t="s">
        <v>176</v>
      </c>
      <c r="L655" s="47"/>
      <c r="M655" s="223" t="s">
        <v>19</v>
      </c>
      <c r="N655" s="224" t="s">
        <v>46</v>
      </c>
      <c r="O655" s="87"/>
      <c r="P655" s="225">
        <f>O655*H655</f>
        <v>0</v>
      </c>
      <c r="Q655" s="225">
        <v>0</v>
      </c>
      <c r="R655" s="225">
        <f>Q655*H655</f>
        <v>0</v>
      </c>
      <c r="S655" s="225">
        <v>0</v>
      </c>
      <c r="T655" s="226">
        <f>S655*H655</f>
        <v>0</v>
      </c>
      <c r="U655" s="41"/>
      <c r="V655" s="41"/>
      <c r="W655" s="41"/>
      <c r="X655" s="41"/>
      <c r="Y655" s="41"/>
      <c r="Z655" s="41"/>
      <c r="AA655" s="41"/>
      <c r="AB655" s="41"/>
      <c r="AC655" s="41"/>
      <c r="AD655" s="41"/>
      <c r="AE655" s="41"/>
      <c r="AR655" s="227" t="s">
        <v>177</v>
      </c>
      <c r="AT655" s="227" t="s">
        <v>172</v>
      </c>
      <c r="AU655" s="227" t="s">
        <v>84</v>
      </c>
      <c r="AY655" s="20" t="s">
        <v>170</v>
      </c>
      <c r="BE655" s="228">
        <f>IF(N655="základní",J655,0)</f>
        <v>0</v>
      </c>
      <c r="BF655" s="228">
        <f>IF(N655="snížená",J655,0)</f>
        <v>0</v>
      </c>
      <c r="BG655" s="228">
        <f>IF(N655="zákl. přenesená",J655,0)</f>
        <v>0</v>
      </c>
      <c r="BH655" s="228">
        <f>IF(N655="sníž. přenesená",J655,0)</f>
        <v>0</v>
      </c>
      <c r="BI655" s="228">
        <f>IF(N655="nulová",J655,0)</f>
        <v>0</v>
      </c>
      <c r="BJ655" s="20" t="s">
        <v>82</v>
      </c>
      <c r="BK655" s="228">
        <f>ROUND(I655*H655,2)</f>
        <v>0</v>
      </c>
      <c r="BL655" s="20" t="s">
        <v>177</v>
      </c>
      <c r="BM655" s="227" t="s">
        <v>973</v>
      </c>
    </row>
    <row r="656" s="2" customFormat="1">
      <c r="A656" s="41"/>
      <c r="B656" s="42"/>
      <c r="C656" s="43"/>
      <c r="D656" s="229" t="s">
        <v>179</v>
      </c>
      <c r="E656" s="43"/>
      <c r="F656" s="230" t="s">
        <v>974</v>
      </c>
      <c r="G656" s="43"/>
      <c r="H656" s="43"/>
      <c r="I656" s="231"/>
      <c r="J656" s="43"/>
      <c r="K656" s="43"/>
      <c r="L656" s="47"/>
      <c r="M656" s="232"/>
      <c r="N656" s="233"/>
      <c r="O656" s="87"/>
      <c r="P656" s="87"/>
      <c r="Q656" s="87"/>
      <c r="R656" s="87"/>
      <c r="S656" s="87"/>
      <c r="T656" s="88"/>
      <c r="U656" s="41"/>
      <c r="V656" s="41"/>
      <c r="W656" s="41"/>
      <c r="X656" s="41"/>
      <c r="Y656" s="41"/>
      <c r="Z656" s="41"/>
      <c r="AA656" s="41"/>
      <c r="AB656" s="41"/>
      <c r="AC656" s="41"/>
      <c r="AD656" s="41"/>
      <c r="AE656" s="41"/>
      <c r="AT656" s="20" t="s">
        <v>179</v>
      </c>
      <c r="AU656" s="20" t="s">
        <v>84</v>
      </c>
    </row>
    <row r="657" s="2" customFormat="1">
      <c r="A657" s="41"/>
      <c r="B657" s="42"/>
      <c r="C657" s="43"/>
      <c r="D657" s="234" t="s">
        <v>181</v>
      </c>
      <c r="E657" s="43"/>
      <c r="F657" s="235" t="s">
        <v>975</v>
      </c>
      <c r="G657" s="43"/>
      <c r="H657" s="43"/>
      <c r="I657" s="231"/>
      <c r="J657" s="43"/>
      <c r="K657" s="43"/>
      <c r="L657" s="47"/>
      <c r="M657" s="232"/>
      <c r="N657" s="233"/>
      <c r="O657" s="87"/>
      <c r="P657" s="87"/>
      <c r="Q657" s="87"/>
      <c r="R657" s="87"/>
      <c r="S657" s="87"/>
      <c r="T657" s="88"/>
      <c r="U657" s="41"/>
      <c r="V657" s="41"/>
      <c r="W657" s="41"/>
      <c r="X657" s="41"/>
      <c r="Y657" s="41"/>
      <c r="Z657" s="41"/>
      <c r="AA657" s="41"/>
      <c r="AB657" s="41"/>
      <c r="AC657" s="41"/>
      <c r="AD657" s="41"/>
      <c r="AE657" s="41"/>
      <c r="AT657" s="20" t="s">
        <v>181</v>
      </c>
      <c r="AU657" s="20" t="s">
        <v>84</v>
      </c>
    </row>
    <row r="658" s="2" customFormat="1" ht="16.5" customHeight="1">
      <c r="A658" s="41"/>
      <c r="B658" s="42"/>
      <c r="C658" s="216" t="s">
        <v>976</v>
      </c>
      <c r="D658" s="216" t="s">
        <v>172</v>
      </c>
      <c r="E658" s="217" t="s">
        <v>977</v>
      </c>
      <c r="F658" s="218" t="s">
        <v>978</v>
      </c>
      <c r="G658" s="219" t="s">
        <v>256</v>
      </c>
      <c r="H658" s="220">
        <v>0.60899999999999999</v>
      </c>
      <c r="I658" s="221"/>
      <c r="J658" s="222">
        <f>ROUND(I658*H658,2)</f>
        <v>0</v>
      </c>
      <c r="K658" s="218" t="s">
        <v>176</v>
      </c>
      <c r="L658" s="47"/>
      <c r="M658" s="223" t="s">
        <v>19</v>
      </c>
      <c r="N658" s="224" t="s">
        <v>46</v>
      </c>
      <c r="O658" s="87"/>
      <c r="P658" s="225">
        <f>O658*H658</f>
        <v>0</v>
      </c>
      <c r="Q658" s="225">
        <v>1.10907</v>
      </c>
      <c r="R658" s="225">
        <f>Q658*H658</f>
        <v>0.67542362999999994</v>
      </c>
      <c r="S658" s="225">
        <v>0</v>
      </c>
      <c r="T658" s="226">
        <f>S658*H658</f>
        <v>0</v>
      </c>
      <c r="U658" s="41"/>
      <c r="V658" s="41"/>
      <c r="W658" s="41"/>
      <c r="X658" s="41"/>
      <c r="Y658" s="41"/>
      <c r="Z658" s="41"/>
      <c r="AA658" s="41"/>
      <c r="AB658" s="41"/>
      <c r="AC658" s="41"/>
      <c r="AD658" s="41"/>
      <c r="AE658" s="41"/>
      <c r="AR658" s="227" t="s">
        <v>177</v>
      </c>
      <c r="AT658" s="227" t="s">
        <v>172</v>
      </c>
      <c r="AU658" s="227" t="s">
        <v>84</v>
      </c>
      <c r="AY658" s="20" t="s">
        <v>170</v>
      </c>
      <c r="BE658" s="228">
        <f>IF(N658="základní",J658,0)</f>
        <v>0</v>
      </c>
      <c r="BF658" s="228">
        <f>IF(N658="snížená",J658,0)</f>
        <v>0</v>
      </c>
      <c r="BG658" s="228">
        <f>IF(N658="zákl. přenesená",J658,0)</f>
        <v>0</v>
      </c>
      <c r="BH658" s="228">
        <f>IF(N658="sníž. přenesená",J658,0)</f>
        <v>0</v>
      </c>
      <c r="BI658" s="228">
        <f>IF(N658="nulová",J658,0)</f>
        <v>0</v>
      </c>
      <c r="BJ658" s="20" t="s">
        <v>82</v>
      </c>
      <c r="BK658" s="228">
        <f>ROUND(I658*H658,2)</f>
        <v>0</v>
      </c>
      <c r="BL658" s="20" t="s">
        <v>177</v>
      </c>
      <c r="BM658" s="227" t="s">
        <v>979</v>
      </c>
    </row>
    <row r="659" s="2" customFormat="1">
      <c r="A659" s="41"/>
      <c r="B659" s="42"/>
      <c r="C659" s="43"/>
      <c r="D659" s="229" t="s">
        <v>179</v>
      </c>
      <c r="E659" s="43"/>
      <c r="F659" s="230" t="s">
        <v>980</v>
      </c>
      <c r="G659" s="43"/>
      <c r="H659" s="43"/>
      <c r="I659" s="231"/>
      <c r="J659" s="43"/>
      <c r="K659" s="43"/>
      <c r="L659" s="47"/>
      <c r="M659" s="232"/>
      <c r="N659" s="233"/>
      <c r="O659" s="87"/>
      <c r="P659" s="87"/>
      <c r="Q659" s="87"/>
      <c r="R659" s="87"/>
      <c r="S659" s="87"/>
      <c r="T659" s="88"/>
      <c r="U659" s="41"/>
      <c r="V659" s="41"/>
      <c r="W659" s="41"/>
      <c r="X659" s="41"/>
      <c r="Y659" s="41"/>
      <c r="Z659" s="41"/>
      <c r="AA659" s="41"/>
      <c r="AB659" s="41"/>
      <c r="AC659" s="41"/>
      <c r="AD659" s="41"/>
      <c r="AE659" s="41"/>
      <c r="AT659" s="20" t="s">
        <v>179</v>
      </c>
      <c r="AU659" s="20" t="s">
        <v>84</v>
      </c>
    </row>
    <row r="660" s="2" customFormat="1">
      <c r="A660" s="41"/>
      <c r="B660" s="42"/>
      <c r="C660" s="43"/>
      <c r="D660" s="234" t="s">
        <v>181</v>
      </c>
      <c r="E660" s="43"/>
      <c r="F660" s="235" t="s">
        <v>981</v>
      </c>
      <c r="G660" s="43"/>
      <c r="H660" s="43"/>
      <c r="I660" s="231"/>
      <c r="J660" s="43"/>
      <c r="K660" s="43"/>
      <c r="L660" s="47"/>
      <c r="M660" s="232"/>
      <c r="N660" s="233"/>
      <c r="O660" s="87"/>
      <c r="P660" s="87"/>
      <c r="Q660" s="87"/>
      <c r="R660" s="87"/>
      <c r="S660" s="87"/>
      <c r="T660" s="88"/>
      <c r="U660" s="41"/>
      <c r="V660" s="41"/>
      <c r="W660" s="41"/>
      <c r="X660" s="41"/>
      <c r="Y660" s="41"/>
      <c r="Z660" s="41"/>
      <c r="AA660" s="41"/>
      <c r="AB660" s="41"/>
      <c r="AC660" s="41"/>
      <c r="AD660" s="41"/>
      <c r="AE660" s="41"/>
      <c r="AT660" s="20" t="s">
        <v>181</v>
      </c>
      <c r="AU660" s="20" t="s">
        <v>84</v>
      </c>
    </row>
    <row r="661" s="13" customFormat="1">
      <c r="A661" s="13"/>
      <c r="B661" s="236"/>
      <c r="C661" s="237"/>
      <c r="D661" s="229" t="s">
        <v>183</v>
      </c>
      <c r="E661" s="238" t="s">
        <v>19</v>
      </c>
      <c r="F661" s="239" t="s">
        <v>710</v>
      </c>
      <c r="G661" s="237"/>
      <c r="H661" s="238" t="s">
        <v>19</v>
      </c>
      <c r="I661" s="240"/>
      <c r="J661" s="237"/>
      <c r="K661" s="237"/>
      <c r="L661" s="241"/>
      <c r="M661" s="242"/>
      <c r="N661" s="243"/>
      <c r="O661" s="243"/>
      <c r="P661" s="243"/>
      <c r="Q661" s="243"/>
      <c r="R661" s="243"/>
      <c r="S661" s="243"/>
      <c r="T661" s="244"/>
      <c r="U661" s="13"/>
      <c r="V661" s="13"/>
      <c r="W661" s="13"/>
      <c r="X661" s="13"/>
      <c r="Y661" s="13"/>
      <c r="Z661" s="13"/>
      <c r="AA661" s="13"/>
      <c r="AB661" s="13"/>
      <c r="AC661" s="13"/>
      <c r="AD661" s="13"/>
      <c r="AE661" s="13"/>
      <c r="AT661" s="245" t="s">
        <v>183</v>
      </c>
      <c r="AU661" s="245" t="s">
        <v>84</v>
      </c>
      <c r="AV661" s="13" t="s">
        <v>82</v>
      </c>
      <c r="AW661" s="13" t="s">
        <v>37</v>
      </c>
      <c r="AX661" s="13" t="s">
        <v>75</v>
      </c>
      <c r="AY661" s="245" t="s">
        <v>170</v>
      </c>
    </row>
    <row r="662" s="14" customFormat="1">
      <c r="A662" s="14"/>
      <c r="B662" s="246"/>
      <c r="C662" s="247"/>
      <c r="D662" s="229" t="s">
        <v>183</v>
      </c>
      <c r="E662" s="248" t="s">
        <v>19</v>
      </c>
      <c r="F662" s="249" t="s">
        <v>982</v>
      </c>
      <c r="G662" s="247"/>
      <c r="H662" s="250">
        <v>0.60899999999999999</v>
      </c>
      <c r="I662" s="251"/>
      <c r="J662" s="247"/>
      <c r="K662" s="247"/>
      <c r="L662" s="252"/>
      <c r="M662" s="253"/>
      <c r="N662" s="254"/>
      <c r="O662" s="254"/>
      <c r="P662" s="254"/>
      <c r="Q662" s="254"/>
      <c r="R662" s="254"/>
      <c r="S662" s="254"/>
      <c r="T662" s="255"/>
      <c r="U662" s="14"/>
      <c r="V662" s="14"/>
      <c r="W662" s="14"/>
      <c r="X662" s="14"/>
      <c r="Y662" s="14"/>
      <c r="Z662" s="14"/>
      <c r="AA662" s="14"/>
      <c r="AB662" s="14"/>
      <c r="AC662" s="14"/>
      <c r="AD662" s="14"/>
      <c r="AE662" s="14"/>
      <c r="AT662" s="256" t="s">
        <v>183</v>
      </c>
      <c r="AU662" s="256" t="s">
        <v>84</v>
      </c>
      <c r="AV662" s="14" t="s">
        <v>84</v>
      </c>
      <c r="AW662" s="14" t="s">
        <v>37</v>
      </c>
      <c r="AX662" s="14" t="s">
        <v>75</v>
      </c>
      <c r="AY662" s="256" t="s">
        <v>170</v>
      </c>
    </row>
    <row r="663" s="15" customFormat="1">
      <c r="A663" s="15"/>
      <c r="B663" s="257"/>
      <c r="C663" s="258"/>
      <c r="D663" s="229" t="s">
        <v>183</v>
      </c>
      <c r="E663" s="259" t="s">
        <v>19</v>
      </c>
      <c r="F663" s="260" t="s">
        <v>186</v>
      </c>
      <c r="G663" s="258"/>
      <c r="H663" s="261">
        <v>0.60899999999999999</v>
      </c>
      <c r="I663" s="262"/>
      <c r="J663" s="258"/>
      <c r="K663" s="258"/>
      <c r="L663" s="263"/>
      <c r="M663" s="264"/>
      <c r="N663" s="265"/>
      <c r="O663" s="265"/>
      <c r="P663" s="265"/>
      <c r="Q663" s="265"/>
      <c r="R663" s="265"/>
      <c r="S663" s="265"/>
      <c r="T663" s="266"/>
      <c r="U663" s="15"/>
      <c r="V663" s="15"/>
      <c r="W663" s="15"/>
      <c r="X663" s="15"/>
      <c r="Y663" s="15"/>
      <c r="Z663" s="15"/>
      <c r="AA663" s="15"/>
      <c r="AB663" s="15"/>
      <c r="AC663" s="15"/>
      <c r="AD663" s="15"/>
      <c r="AE663" s="15"/>
      <c r="AT663" s="267" t="s">
        <v>183</v>
      </c>
      <c r="AU663" s="267" t="s">
        <v>84</v>
      </c>
      <c r="AV663" s="15" t="s">
        <v>177</v>
      </c>
      <c r="AW663" s="15" t="s">
        <v>37</v>
      </c>
      <c r="AX663" s="15" t="s">
        <v>82</v>
      </c>
      <c r="AY663" s="267" t="s">
        <v>170</v>
      </c>
    </row>
    <row r="664" s="12" customFormat="1" ht="22.8" customHeight="1">
      <c r="A664" s="12"/>
      <c r="B664" s="200"/>
      <c r="C664" s="201"/>
      <c r="D664" s="202" t="s">
        <v>74</v>
      </c>
      <c r="E664" s="214" t="s">
        <v>177</v>
      </c>
      <c r="F664" s="214" t="s">
        <v>983</v>
      </c>
      <c r="G664" s="201"/>
      <c r="H664" s="201"/>
      <c r="I664" s="204"/>
      <c r="J664" s="215">
        <f>BK664</f>
        <v>0</v>
      </c>
      <c r="K664" s="201"/>
      <c r="L664" s="206"/>
      <c r="M664" s="207"/>
      <c r="N664" s="208"/>
      <c r="O664" s="208"/>
      <c r="P664" s="209">
        <f>SUM(P665:P809)</f>
        <v>0</v>
      </c>
      <c r="Q664" s="208"/>
      <c r="R664" s="209">
        <f>SUM(R665:R809)</f>
        <v>904.33284268</v>
      </c>
      <c r="S664" s="208"/>
      <c r="T664" s="210">
        <f>SUM(T665:T809)</f>
        <v>0</v>
      </c>
      <c r="U664" s="12"/>
      <c r="V664" s="12"/>
      <c r="W664" s="12"/>
      <c r="X664" s="12"/>
      <c r="Y664" s="12"/>
      <c r="Z664" s="12"/>
      <c r="AA664" s="12"/>
      <c r="AB664" s="12"/>
      <c r="AC664" s="12"/>
      <c r="AD664" s="12"/>
      <c r="AE664" s="12"/>
      <c r="AR664" s="211" t="s">
        <v>82</v>
      </c>
      <c r="AT664" s="212" t="s">
        <v>74</v>
      </c>
      <c r="AU664" s="212" t="s">
        <v>82</v>
      </c>
      <c r="AY664" s="211" t="s">
        <v>170</v>
      </c>
      <c r="BK664" s="213">
        <f>SUM(BK665:BK809)</f>
        <v>0</v>
      </c>
    </row>
    <row r="665" s="2" customFormat="1" ht="16.5" customHeight="1">
      <c r="A665" s="41"/>
      <c r="B665" s="42"/>
      <c r="C665" s="216" t="s">
        <v>984</v>
      </c>
      <c r="D665" s="216" t="s">
        <v>172</v>
      </c>
      <c r="E665" s="217" t="s">
        <v>985</v>
      </c>
      <c r="F665" s="218" t="s">
        <v>986</v>
      </c>
      <c r="G665" s="219" t="s">
        <v>219</v>
      </c>
      <c r="H665" s="220">
        <v>307.45600000000002</v>
      </c>
      <c r="I665" s="221"/>
      <c r="J665" s="222">
        <f>ROUND(I665*H665,2)</f>
        <v>0</v>
      </c>
      <c r="K665" s="218" t="s">
        <v>176</v>
      </c>
      <c r="L665" s="47"/>
      <c r="M665" s="223" t="s">
        <v>19</v>
      </c>
      <c r="N665" s="224" t="s">
        <v>46</v>
      </c>
      <c r="O665" s="87"/>
      <c r="P665" s="225">
        <f>O665*H665</f>
        <v>0</v>
      </c>
      <c r="Q665" s="225">
        <v>2.5020099999999998</v>
      </c>
      <c r="R665" s="225">
        <f>Q665*H665</f>
        <v>769.25798655999995</v>
      </c>
      <c r="S665" s="225">
        <v>0</v>
      </c>
      <c r="T665" s="226">
        <f>S665*H665</f>
        <v>0</v>
      </c>
      <c r="U665" s="41"/>
      <c r="V665" s="41"/>
      <c r="W665" s="41"/>
      <c r="X665" s="41"/>
      <c r="Y665" s="41"/>
      <c r="Z665" s="41"/>
      <c r="AA665" s="41"/>
      <c r="AB665" s="41"/>
      <c r="AC665" s="41"/>
      <c r="AD665" s="41"/>
      <c r="AE665" s="41"/>
      <c r="AR665" s="227" t="s">
        <v>177</v>
      </c>
      <c r="AT665" s="227" t="s">
        <v>172</v>
      </c>
      <c r="AU665" s="227" t="s">
        <v>84</v>
      </c>
      <c r="AY665" s="20" t="s">
        <v>170</v>
      </c>
      <c r="BE665" s="228">
        <f>IF(N665="základní",J665,0)</f>
        <v>0</v>
      </c>
      <c r="BF665" s="228">
        <f>IF(N665="snížená",J665,0)</f>
        <v>0</v>
      </c>
      <c r="BG665" s="228">
        <f>IF(N665="zákl. přenesená",J665,0)</f>
        <v>0</v>
      </c>
      <c r="BH665" s="228">
        <f>IF(N665="sníž. přenesená",J665,0)</f>
        <v>0</v>
      </c>
      <c r="BI665" s="228">
        <f>IF(N665="nulová",J665,0)</f>
        <v>0</v>
      </c>
      <c r="BJ665" s="20" t="s">
        <v>82</v>
      </c>
      <c r="BK665" s="228">
        <f>ROUND(I665*H665,2)</f>
        <v>0</v>
      </c>
      <c r="BL665" s="20" t="s">
        <v>177</v>
      </c>
      <c r="BM665" s="227" t="s">
        <v>987</v>
      </c>
    </row>
    <row r="666" s="2" customFormat="1">
      <c r="A666" s="41"/>
      <c r="B666" s="42"/>
      <c r="C666" s="43"/>
      <c r="D666" s="229" t="s">
        <v>179</v>
      </c>
      <c r="E666" s="43"/>
      <c r="F666" s="230" t="s">
        <v>988</v>
      </c>
      <c r="G666" s="43"/>
      <c r="H666" s="43"/>
      <c r="I666" s="231"/>
      <c r="J666" s="43"/>
      <c r="K666" s="43"/>
      <c r="L666" s="47"/>
      <c r="M666" s="232"/>
      <c r="N666" s="233"/>
      <c r="O666" s="87"/>
      <c r="P666" s="87"/>
      <c r="Q666" s="87"/>
      <c r="R666" s="87"/>
      <c r="S666" s="87"/>
      <c r="T666" s="88"/>
      <c r="U666" s="41"/>
      <c r="V666" s="41"/>
      <c r="W666" s="41"/>
      <c r="X666" s="41"/>
      <c r="Y666" s="41"/>
      <c r="Z666" s="41"/>
      <c r="AA666" s="41"/>
      <c r="AB666" s="41"/>
      <c r="AC666" s="41"/>
      <c r="AD666" s="41"/>
      <c r="AE666" s="41"/>
      <c r="AT666" s="20" t="s">
        <v>179</v>
      </c>
      <c r="AU666" s="20" t="s">
        <v>84</v>
      </c>
    </row>
    <row r="667" s="2" customFormat="1">
      <c r="A667" s="41"/>
      <c r="B667" s="42"/>
      <c r="C667" s="43"/>
      <c r="D667" s="234" t="s">
        <v>181</v>
      </c>
      <c r="E667" s="43"/>
      <c r="F667" s="235" t="s">
        <v>989</v>
      </c>
      <c r="G667" s="43"/>
      <c r="H667" s="43"/>
      <c r="I667" s="231"/>
      <c r="J667" s="43"/>
      <c r="K667" s="43"/>
      <c r="L667" s="47"/>
      <c r="M667" s="232"/>
      <c r="N667" s="233"/>
      <c r="O667" s="87"/>
      <c r="P667" s="87"/>
      <c r="Q667" s="87"/>
      <c r="R667" s="87"/>
      <c r="S667" s="87"/>
      <c r="T667" s="88"/>
      <c r="U667" s="41"/>
      <c r="V667" s="41"/>
      <c r="W667" s="41"/>
      <c r="X667" s="41"/>
      <c r="Y667" s="41"/>
      <c r="Z667" s="41"/>
      <c r="AA667" s="41"/>
      <c r="AB667" s="41"/>
      <c r="AC667" s="41"/>
      <c r="AD667" s="41"/>
      <c r="AE667" s="41"/>
      <c r="AT667" s="20" t="s">
        <v>181</v>
      </c>
      <c r="AU667" s="20" t="s">
        <v>84</v>
      </c>
    </row>
    <row r="668" s="13" customFormat="1">
      <c r="A668" s="13"/>
      <c r="B668" s="236"/>
      <c r="C668" s="237"/>
      <c r="D668" s="229" t="s">
        <v>183</v>
      </c>
      <c r="E668" s="238" t="s">
        <v>19</v>
      </c>
      <c r="F668" s="239" t="s">
        <v>990</v>
      </c>
      <c r="G668" s="237"/>
      <c r="H668" s="238" t="s">
        <v>19</v>
      </c>
      <c r="I668" s="240"/>
      <c r="J668" s="237"/>
      <c r="K668" s="237"/>
      <c r="L668" s="241"/>
      <c r="M668" s="242"/>
      <c r="N668" s="243"/>
      <c r="O668" s="243"/>
      <c r="P668" s="243"/>
      <c r="Q668" s="243"/>
      <c r="R668" s="243"/>
      <c r="S668" s="243"/>
      <c r="T668" s="244"/>
      <c r="U668" s="13"/>
      <c r="V668" s="13"/>
      <c r="W668" s="13"/>
      <c r="X668" s="13"/>
      <c r="Y668" s="13"/>
      <c r="Z668" s="13"/>
      <c r="AA668" s="13"/>
      <c r="AB668" s="13"/>
      <c r="AC668" s="13"/>
      <c r="AD668" s="13"/>
      <c r="AE668" s="13"/>
      <c r="AT668" s="245" t="s">
        <v>183</v>
      </c>
      <c r="AU668" s="245" t="s">
        <v>84</v>
      </c>
      <c r="AV668" s="13" t="s">
        <v>82</v>
      </c>
      <c r="AW668" s="13" t="s">
        <v>37</v>
      </c>
      <c r="AX668" s="13" t="s">
        <v>75</v>
      </c>
      <c r="AY668" s="245" t="s">
        <v>170</v>
      </c>
    </row>
    <row r="669" s="14" customFormat="1">
      <c r="A669" s="14"/>
      <c r="B669" s="246"/>
      <c r="C669" s="247"/>
      <c r="D669" s="229" t="s">
        <v>183</v>
      </c>
      <c r="E669" s="248" t="s">
        <v>19</v>
      </c>
      <c r="F669" s="249" t="s">
        <v>991</v>
      </c>
      <c r="G669" s="247"/>
      <c r="H669" s="250">
        <v>326.899</v>
      </c>
      <c r="I669" s="251"/>
      <c r="J669" s="247"/>
      <c r="K669" s="247"/>
      <c r="L669" s="252"/>
      <c r="M669" s="253"/>
      <c r="N669" s="254"/>
      <c r="O669" s="254"/>
      <c r="P669" s="254"/>
      <c r="Q669" s="254"/>
      <c r="R669" s="254"/>
      <c r="S669" s="254"/>
      <c r="T669" s="255"/>
      <c r="U669" s="14"/>
      <c r="V669" s="14"/>
      <c r="W669" s="14"/>
      <c r="X669" s="14"/>
      <c r="Y669" s="14"/>
      <c r="Z669" s="14"/>
      <c r="AA669" s="14"/>
      <c r="AB669" s="14"/>
      <c r="AC669" s="14"/>
      <c r="AD669" s="14"/>
      <c r="AE669" s="14"/>
      <c r="AT669" s="256" t="s">
        <v>183</v>
      </c>
      <c r="AU669" s="256" t="s">
        <v>84</v>
      </c>
      <c r="AV669" s="14" t="s">
        <v>84</v>
      </c>
      <c r="AW669" s="14" t="s">
        <v>37</v>
      </c>
      <c r="AX669" s="14" t="s">
        <v>75</v>
      </c>
      <c r="AY669" s="256" t="s">
        <v>170</v>
      </c>
    </row>
    <row r="670" s="13" customFormat="1">
      <c r="A670" s="13"/>
      <c r="B670" s="236"/>
      <c r="C670" s="237"/>
      <c r="D670" s="229" t="s">
        <v>183</v>
      </c>
      <c r="E670" s="238" t="s">
        <v>19</v>
      </c>
      <c r="F670" s="239" t="s">
        <v>992</v>
      </c>
      <c r="G670" s="237"/>
      <c r="H670" s="238" t="s">
        <v>19</v>
      </c>
      <c r="I670" s="240"/>
      <c r="J670" s="237"/>
      <c r="K670" s="237"/>
      <c r="L670" s="241"/>
      <c r="M670" s="242"/>
      <c r="N670" s="243"/>
      <c r="O670" s="243"/>
      <c r="P670" s="243"/>
      <c r="Q670" s="243"/>
      <c r="R670" s="243"/>
      <c r="S670" s="243"/>
      <c r="T670" s="244"/>
      <c r="U670" s="13"/>
      <c r="V670" s="13"/>
      <c r="W670" s="13"/>
      <c r="X670" s="13"/>
      <c r="Y670" s="13"/>
      <c r="Z670" s="13"/>
      <c r="AA670" s="13"/>
      <c r="AB670" s="13"/>
      <c r="AC670" s="13"/>
      <c r="AD670" s="13"/>
      <c r="AE670" s="13"/>
      <c r="AT670" s="245" t="s">
        <v>183</v>
      </c>
      <c r="AU670" s="245" t="s">
        <v>84</v>
      </c>
      <c r="AV670" s="13" t="s">
        <v>82</v>
      </c>
      <c r="AW670" s="13" t="s">
        <v>37</v>
      </c>
      <c r="AX670" s="13" t="s">
        <v>75</v>
      </c>
      <c r="AY670" s="245" t="s">
        <v>170</v>
      </c>
    </row>
    <row r="671" s="14" customFormat="1">
      <c r="A671" s="14"/>
      <c r="B671" s="246"/>
      <c r="C671" s="247"/>
      <c r="D671" s="229" t="s">
        <v>183</v>
      </c>
      <c r="E671" s="248" t="s">
        <v>19</v>
      </c>
      <c r="F671" s="249" t="s">
        <v>993</v>
      </c>
      <c r="G671" s="247"/>
      <c r="H671" s="250">
        <v>-3.3570000000000002</v>
      </c>
      <c r="I671" s="251"/>
      <c r="J671" s="247"/>
      <c r="K671" s="247"/>
      <c r="L671" s="252"/>
      <c r="M671" s="253"/>
      <c r="N671" s="254"/>
      <c r="O671" s="254"/>
      <c r="P671" s="254"/>
      <c r="Q671" s="254"/>
      <c r="R671" s="254"/>
      <c r="S671" s="254"/>
      <c r="T671" s="255"/>
      <c r="U671" s="14"/>
      <c r="V671" s="14"/>
      <c r="W671" s="14"/>
      <c r="X671" s="14"/>
      <c r="Y671" s="14"/>
      <c r="Z671" s="14"/>
      <c r="AA671" s="14"/>
      <c r="AB671" s="14"/>
      <c r="AC671" s="14"/>
      <c r="AD671" s="14"/>
      <c r="AE671" s="14"/>
      <c r="AT671" s="256" t="s">
        <v>183</v>
      </c>
      <c r="AU671" s="256" t="s">
        <v>84</v>
      </c>
      <c r="AV671" s="14" t="s">
        <v>84</v>
      </c>
      <c r="AW671" s="14" t="s">
        <v>37</v>
      </c>
      <c r="AX671" s="14" t="s">
        <v>75</v>
      </c>
      <c r="AY671" s="256" t="s">
        <v>170</v>
      </c>
    </row>
    <row r="672" s="14" customFormat="1">
      <c r="A672" s="14"/>
      <c r="B672" s="246"/>
      <c r="C672" s="247"/>
      <c r="D672" s="229" t="s">
        <v>183</v>
      </c>
      <c r="E672" s="248" t="s">
        <v>19</v>
      </c>
      <c r="F672" s="249" t="s">
        <v>994</v>
      </c>
      <c r="G672" s="247"/>
      <c r="H672" s="250">
        <v>-0.19400000000000001</v>
      </c>
      <c r="I672" s="251"/>
      <c r="J672" s="247"/>
      <c r="K672" s="247"/>
      <c r="L672" s="252"/>
      <c r="M672" s="253"/>
      <c r="N672" s="254"/>
      <c r="O672" s="254"/>
      <c r="P672" s="254"/>
      <c r="Q672" s="254"/>
      <c r="R672" s="254"/>
      <c r="S672" s="254"/>
      <c r="T672" s="255"/>
      <c r="U672" s="14"/>
      <c r="V672" s="14"/>
      <c r="W672" s="14"/>
      <c r="X672" s="14"/>
      <c r="Y672" s="14"/>
      <c r="Z672" s="14"/>
      <c r="AA672" s="14"/>
      <c r="AB672" s="14"/>
      <c r="AC672" s="14"/>
      <c r="AD672" s="14"/>
      <c r="AE672" s="14"/>
      <c r="AT672" s="256" t="s">
        <v>183</v>
      </c>
      <c r="AU672" s="256" t="s">
        <v>84</v>
      </c>
      <c r="AV672" s="14" t="s">
        <v>84</v>
      </c>
      <c r="AW672" s="14" t="s">
        <v>37</v>
      </c>
      <c r="AX672" s="14" t="s">
        <v>75</v>
      </c>
      <c r="AY672" s="256" t="s">
        <v>170</v>
      </c>
    </row>
    <row r="673" s="14" customFormat="1">
      <c r="A673" s="14"/>
      <c r="B673" s="246"/>
      <c r="C673" s="247"/>
      <c r="D673" s="229" t="s">
        <v>183</v>
      </c>
      <c r="E673" s="248" t="s">
        <v>19</v>
      </c>
      <c r="F673" s="249" t="s">
        <v>995</v>
      </c>
      <c r="G673" s="247"/>
      <c r="H673" s="250">
        <v>-1.044</v>
      </c>
      <c r="I673" s="251"/>
      <c r="J673" s="247"/>
      <c r="K673" s="247"/>
      <c r="L673" s="252"/>
      <c r="M673" s="253"/>
      <c r="N673" s="254"/>
      <c r="O673" s="254"/>
      <c r="P673" s="254"/>
      <c r="Q673" s="254"/>
      <c r="R673" s="254"/>
      <c r="S673" s="254"/>
      <c r="T673" s="255"/>
      <c r="U673" s="14"/>
      <c r="V673" s="14"/>
      <c r="W673" s="14"/>
      <c r="X673" s="14"/>
      <c r="Y673" s="14"/>
      <c r="Z673" s="14"/>
      <c r="AA673" s="14"/>
      <c r="AB673" s="14"/>
      <c r="AC673" s="14"/>
      <c r="AD673" s="14"/>
      <c r="AE673" s="14"/>
      <c r="AT673" s="256" t="s">
        <v>183</v>
      </c>
      <c r="AU673" s="256" t="s">
        <v>84</v>
      </c>
      <c r="AV673" s="14" t="s">
        <v>84</v>
      </c>
      <c r="AW673" s="14" t="s">
        <v>37</v>
      </c>
      <c r="AX673" s="14" t="s">
        <v>75</v>
      </c>
      <c r="AY673" s="256" t="s">
        <v>170</v>
      </c>
    </row>
    <row r="674" s="14" customFormat="1">
      <c r="A674" s="14"/>
      <c r="B674" s="246"/>
      <c r="C674" s="247"/>
      <c r="D674" s="229" t="s">
        <v>183</v>
      </c>
      <c r="E674" s="248" t="s">
        <v>19</v>
      </c>
      <c r="F674" s="249" t="s">
        <v>996</v>
      </c>
      <c r="G674" s="247"/>
      <c r="H674" s="250">
        <v>-14.848000000000001</v>
      </c>
      <c r="I674" s="251"/>
      <c r="J674" s="247"/>
      <c r="K674" s="247"/>
      <c r="L674" s="252"/>
      <c r="M674" s="253"/>
      <c r="N674" s="254"/>
      <c r="O674" s="254"/>
      <c r="P674" s="254"/>
      <c r="Q674" s="254"/>
      <c r="R674" s="254"/>
      <c r="S674" s="254"/>
      <c r="T674" s="255"/>
      <c r="U674" s="14"/>
      <c r="V674" s="14"/>
      <c r="W674" s="14"/>
      <c r="X674" s="14"/>
      <c r="Y674" s="14"/>
      <c r="Z674" s="14"/>
      <c r="AA674" s="14"/>
      <c r="AB674" s="14"/>
      <c r="AC674" s="14"/>
      <c r="AD674" s="14"/>
      <c r="AE674" s="14"/>
      <c r="AT674" s="256" t="s">
        <v>183</v>
      </c>
      <c r="AU674" s="256" t="s">
        <v>84</v>
      </c>
      <c r="AV674" s="14" t="s">
        <v>84</v>
      </c>
      <c r="AW674" s="14" t="s">
        <v>37</v>
      </c>
      <c r="AX674" s="14" t="s">
        <v>75</v>
      </c>
      <c r="AY674" s="256" t="s">
        <v>170</v>
      </c>
    </row>
    <row r="675" s="15" customFormat="1">
      <c r="A675" s="15"/>
      <c r="B675" s="257"/>
      <c r="C675" s="258"/>
      <c r="D675" s="229" t="s">
        <v>183</v>
      </c>
      <c r="E675" s="259" t="s">
        <v>19</v>
      </c>
      <c r="F675" s="260" t="s">
        <v>186</v>
      </c>
      <c r="G675" s="258"/>
      <c r="H675" s="261">
        <v>307.45600000000002</v>
      </c>
      <c r="I675" s="262"/>
      <c r="J675" s="258"/>
      <c r="K675" s="258"/>
      <c r="L675" s="263"/>
      <c r="M675" s="264"/>
      <c r="N675" s="265"/>
      <c r="O675" s="265"/>
      <c r="P675" s="265"/>
      <c r="Q675" s="265"/>
      <c r="R675" s="265"/>
      <c r="S675" s="265"/>
      <c r="T675" s="266"/>
      <c r="U675" s="15"/>
      <c r="V675" s="15"/>
      <c r="W675" s="15"/>
      <c r="X675" s="15"/>
      <c r="Y675" s="15"/>
      <c r="Z675" s="15"/>
      <c r="AA675" s="15"/>
      <c r="AB675" s="15"/>
      <c r="AC675" s="15"/>
      <c r="AD675" s="15"/>
      <c r="AE675" s="15"/>
      <c r="AT675" s="267" t="s">
        <v>183</v>
      </c>
      <c r="AU675" s="267" t="s">
        <v>84</v>
      </c>
      <c r="AV675" s="15" t="s">
        <v>177</v>
      </c>
      <c r="AW675" s="15" t="s">
        <v>37</v>
      </c>
      <c r="AX675" s="15" t="s">
        <v>82</v>
      </c>
      <c r="AY675" s="267" t="s">
        <v>170</v>
      </c>
    </row>
    <row r="676" s="2" customFormat="1" ht="16.5" customHeight="1">
      <c r="A676" s="41"/>
      <c r="B676" s="42"/>
      <c r="C676" s="216" t="s">
        <v>997</v>
      </c>
      <c r="D676" s="216" t="s">
        <v>172</v>
      </c>
      <c r="E676" s="217" t="s">
        <v>998</v>
      </c>
      <c r="F676" s="218" t="s">
        <v>999</v>
      </c>
      <c r="G676" s="219" t="s">
        <v>219</v>
      </c>
      <c r="H676" s="220">
        <v>0.111</v>
      </c>
      <c r="I676" s="221"/>
      <c r="J676" s="222">
        <f>ROUND(I676*H676,2)</f>
        <v>0</v>
      </c>
      <c r="K676" s="218" t="s">
        <v>176</v>
      </c>
      <c r="L676" s="47"/>
      <c r="M676" s="223" t="s">
        <v>19</v>
      </c>
      <c r="N676" s="224" t="s">
        <v>46</v>
      </c>
      <c r="O676" s="87"/>
      <c r="P676" s="225">
        <f>O676*H676</f>
        <v>0</v>
      </c>
      <c r="Q676" s="225">
        <v>2.5020099999999998</v>
      </c>
      <c r="R676" s="225">
        <f>Q676*H676</f>
        <v>0.27772311</v>
      </c>
      <c r="S676" s="225">
        <v>0</v>
      </c>
      <c r="T676" s="226">
        <f>S676*H676</f>
        <v>0</v>
      </c>
      <c r="U676" s="41"/>
      <c r="V676" s="41"/>
      <c r="W676" s="41"/>
      <c r="X676" s="41"/>
      <c r="Y676" s="41"/>
      <c r="Z676" s="41"/>
      <c r="AA676" s="41"/>
      <c r="AB676" s="41"/>
      <c r="AC676" s="41"/>
      <c r="AD676" s="41"/>
      <c r="AE676" s="41"/>
      <c r="AR676" s="227" t="s">
        <v>177</v>
      </c>
      <c r="AT676" s="227" t="s">
        <v>172</v>
      </c>
      <c r="AU676" s="227" t="s">
        <v>84</v>
      </c>
      <c r="AY676" s="20" t="s">
        <v>170</v>
      </c>
      <c r="BE676" s="228">
        <f>IF(N676="základní",J676,0)</f>
        <v>0</v>
      </c>
      <c r="BF676" s="228">
        <f>IF(N676="snížená",J676,0)</f>
        <v>0</v>
      </c>
      <c r="BG676" s="228">
        <f>IF(N676="zákl. přenesená",J676,0)</f>
        <v>0</v>
      </c>
      <c r="BH676" s="228">
        <f>IF(N676="sníž. přenesená",J676,0)</f>
        <v>0</v>
      </c>
      <c r="BI676" s="228">
        <f>IF(N676="nulová",J676,0)</f>
        <v>0</v>
      </c>
      <c r="BJ676" s="20" t="s">
        <v>82</v>
      </c>
      <c r="BK676" s="228">
        <f>ROUND(I676*H676,2)</f>
        <v>0</v>
      </c>
      <c r="BL676" s="20" t="s">
        <v>177</v>
      </c>
      <c r="BM676" s="227" t="s">
        <v>1000</v>
      </c>
    </row>
    <row r="677" s="2" customFormat="1">
      <c r="A677" s="41"/>
      <c r="B677" s="42"/>
      <c r="C677" s="43"/>
      <c r="D677" s="229" t="s">
        <v>179</v>
      </c>
      <c r="E677" s="43"/>
      <c r="F677" s="230" t="s">
        <v>1001</v>
      </c>
      <c r="G677" s="43"/>
      <c r="H677" s="43"/>
      <c r="I677" s="231"/>
      <c r="J677" s="43"/>
      <c r="K677" s="43"/>
      <c r="L677" s="47"/>
      <c r="M677" s="232"/>
      <c r="N677" s="233"/>
      <c r="O677" s="87"/>
      <c r="P677" s="87"/>
      <c r="Q677" s="87"/>
      <c r="R677" s="87"/>
      <c r="S677" s="87"/>
      <c r="T677" s="88"/>
      <c r="U677" s="41"/>
      <c r="V677" s="41"/>
      <c r="W677" s="41"/>
      <c r="X677" s="41"/>
      <c r="Y677" s="41"/>
      <c r="Z677" s="41"/>
      <c r="AA677" s="41"/>
      <c r="AB677" s="41"/>
      <c r="AC677" s="41"/>
      <c r="AD677" s="41"/>
      <c r="AE677" s="41"/>
      <c r="AT677" s="20" t="s">
        <v>179</v>
      </c>
      <c r="AU677" s="20" t="s">
        <v>84</v>
      </c>
    </row>
    <row r="678" s="2" customFormat="1">
      <c r="A678" s="41"/>
      <c r="B678" s="42"/>
      <c r="C678" s="43"/>
      <c r="D678" s="234" t="s">
        <v>181</v>
      </c>
      <c r="E678" s="43"/>
      <c r="F678" s="235" t="s">
        <v>1002</v>
      </c>
      <c r="G678" s="43"/>
      <c r="H678" s="43"/>
      <c r="I678" s="231"/>
      <c r="J678" s="43"/>
      <c r="K678" s="43"/>
      <c r="L678" s="47"/>
      <c r="M678" s="232"/>
      <c r="N678" s="233"/>
      <c r="O678" s="87"/>
      <c r="P678" s="87"/>
      <c r="Q678" s="87"/>
      <c r="R678" s="87"/>
      <c r="S678" s="87"/>
      <c r="T678" s="88"/>
      <c r="U678" s="41"/>
      <c r="V678" s="41"/>
      <c r="W678" s="41"/>
      <c r="X678" s="41"/>
      <c r="Y678" s="41"/>
      <c r="Z678" s="41"/>
      <c r="AA678" s="41"/>
      <c r="AB678" s="41"/>
      <c r="AC678" s="41"/>
      <c r="AD678" s="41"/>
      <c r="AE678" s="41"/>
      <c r="AT678" s="20" t="s">
        <v>181</v>
      </c>
      <c r="AU678" s="20" t="s">
        <v>84</v>
      </c>
    </row>
    <row r="679" s="13" customFormat="1">
      <c r="A679" s="13"/>
      <c r="B679" s="236"/>
      <c r="C679" s="237"/>
      <c r="D679" s="229" t="s">
        <v>183</v>
      </c>
      <c r="E679" s="238" t="s">
        <v>19</v>
      </c>
      <c r="F679" s="239" t="s">
        <v>760</v>
      </c>
      <c r="G679" s="237"/>
      <c r="H679" s="238" t="s">
        <v>19</v>
      </c>
      <c r="I679" s="240"/>
      <c r="J679" s="237"/>
      <c r="K679" s="237"/>
      <c r="L679" s="241"/>
      <c r="M679" s="242"/>
      <c r="N679" s="243"/>
      <c r="O679" s="243"/>
      <c r="P679" s="243"/>
      <c r="Q679" s="243"/>
      <c r="R679" s="243"/>
      <c r="S679" s="243"/>
      <c r="T679" s="244"/>
      <c r="U679" s="13"/>
      <c r="V679" s="13"/>
      <c r="W679" s="13"/>
      <c r="X679" s="13"/>
      <c r="Y679" s="13"/>
      <c r="Z679" s="13"/>
      <c r="AA679" s="13"/>
      <c r="AB679" s="13"/>
      <c r="AC679" s="13"/>
      <c r="AD679" s="13"/>
      <c r="AE679" s="13"/>
      <c r="AT679" s="245" t="s">
        <v>183</v>
      </c>
      <c r="AU679" s="245" t="s">
        <v>84</v>
      </c>
      <c r="AV679" s="13" t="s">
        <v>82</v>
      </c>
      <c r="AW679" s="13" t="s">
        <v>37</v>
      </c>
      <c r="AX679" s="13" t="s">
        <v>75</v>
      </c>
      <c r="AY679" s="245" t="s">
        <v>170</v>
      </c>
    </row>
    <row r="680" s="14" customFormat="1">
      <c r="A680" s="14"/>
      <c r="B680" s="246"/>
      <c r="C680" s="247"/>
      <c r="D680" s="229" t="s">
        <v>183</v>
      </c>
      <c r="E680" s="248" t="s">
        <v>19</v>
      </c>
      <c r="F680" s="249" t="s">
        <v>1003</v>
      </c>
      <c r="G680" s="247"/>
      <c r="H680" s="250">
        <v>0.111</v>
      </c>
      <c r="I680" s="251"/>
      <c r="J680" s="247"/>
      <c r="K680" s="247"/>
      <c r="L680" s="252"/>
      <c r="M680" s="253"/>
      <c r="N680" s="254"/>
      <c r="O680" s="254"/>
      <c r="P680" s="254"/>
      <c r="Q680" s="254"/>
      <c r="R680" s="254"/>
      <c r="S680" s="254"/>
      <c r="T680" s="255"/>
      <c r="U680" s="14"/>
      <c r="V680" s="14"/>
      <c r="W680" s="14"/>
      <c r="X680" s="14"/>
      <c r="Y680" s="14"/>
      <c r="Z680" s="14"/>
      <c r="AA680" s="14"/>
      <c r="AB680" s="14"/>
      <c r="AC680" s="14"/>
      <c r="AD680" s="14"/>
      <c r="AE680" s="14"/>
      <c r="AT680" s="256" t="s">
        <v>183</v>
      </c>
      <c r="AU680" s="256" t="s">
        <v>84</v>
      </c>
      <c r="AV680" s="14" t="s">
        <v>84</v>
      </c>
      <c r="AW680" s="14" t="s">
        <v>37</v>
      </c>
      <c r="AX680" s="14" t="s">
        <v>82</v>
      </c>
      <c r="AY680" s="256" t="s">
        <v>170</v>
      </c>
    </row>
    <row r="681" s="2" customFormat="1" ht="16.5" customHeight="1">
      <c r="A681" s="41"/>
      <c r="B681" s="42"/>
      <c r="C681" s="216" t="s">
        <v>1004</v>
      </c>
      <c r="D681" s="216" t="s">
        <v>172</v>
      </c>
      <c r="E681" s="217" t="s">
        <v>1005</v>
      </c>
      <c r="F681" s="218" t="s">
        <v>1006</v>
      </c>
      <c r="G681" s="219" t="s">
        <v>175</v>
      </c>
      <c r="H681" s="220">
        <v>1282.193</v>
      </c>
      <c r="I681" s="221"/>
      <c r="J681" s="222">
        <f>ROUND(I681*H681,2)</f>
        <v>0</v>
      </c>
      <c r="K681" s="218" t="s">
        <v>176</v>
      </c>
      <c r="L681" s="47"/>
      <c r="M681" s="223" t="s">
        <v>19</v>
      </c>
      <c r="N681" s="224" t="s">
        <v>46</v>
      </c>
      <c r="O681" s="87"/>
      <c r="P681" s="225">
        <f>O681*H681</f>
        <v>0</v>
      </c>
      <c r="Q681" s="225">
        <v>0.0053299999999999997</v>
      </c>
      <c r="R681" s="225">
        <f>Q681*H681</f>
        <v>6.8340886899999997</v>
      </c>
      <c r="S681" s="225">
        <v>0</v>
      </c>
      <c r="T681" s="226">
        <f>S681*H681</f>
        <v>0</v>
      </c>
      <c r="U681" s="41"/>
      <c r="V681" s="41"/>
      <c r="W681" s="41"/>
      <c r="X681" s="41"/>
      <c r="Y681" s="41"/>
      <c r="Z681" s="41"/>
      <c r="AA681" s="41"/>
      <c r="AB681" s="41"/>
      <c r="AC681" s="41"/>
      <c r="AD681" s="41"/>
      <c r="AE681" s="41"/>
      <c r="AR681" s="227" t="s">
        <v>177</v>
      </c>
      <c r="AT681" s="227" t="s">
        <v>172</v>
      </c>
      <c r="AU681" s="227" t="s">
        <v>84</v>
      </c>
      <c r="AY681" s="20" t="s">
        <v>170</v>
      </c>
      <c r="BE681" s="228">
        <f>IF(N681="základní",J681,0)</f>
        <v>0</v>
      </c>
      <c r="BF681" s="228">
        <f>IF(N681="snížená",J681,0)</f>
        <v>0</v>
      </c>
      <c r="BG681" s="228">
        <f>IF(N681="zákl. přenesená",J681,0)</f>
        <v>0</v>
      </c>
      <c r="BH681" s="228">
        <f>IF(N681="sníž. přenesená",J681,0)</f>
        <v>0</v>
      </c>
      <c r="BI681" s="228">
        <f>IF(N681="nulová",J681,0)</f>
        <v>0</v>
      </c>
      <c r="BJ681" s="20" t="s">
        <v>82</v>
      </c>
      <c r="BK681" s="228">
        <f>ROUND(I681*H681,2)</f>
        <v>0</v>
      </c>
      <c r="BL681" s="20" t="s">
        <v>177</v>
      </c>
      <c r="BM681" s="227" t="s">
        <v>1007</v>
      </c>
    </row>
    <row r="682" s="2" customFormat="1">
      <c r="A682" s="41"/>
      <c r="B682" s="42"/>
      <c r="C682" s="43"/>
      <c r="D682" s="229" t="s">
        <v>179</v>
      </c>
      <c r="E682" s="43"/>
      <c r="F682" s="230" t="s">
        <v>1008</v>
      </c>
      <c r="G682" s="43"/>
      <c r="H682" s="43"/>
      <c r="I682" s="231"/>
      <c r="J682" s="43"/>
      <c r="K682" s="43"/>
      <c r="L682" s="47"/>
      <c r="M682" s="232"/>
      <c r="N682" s="233"/>
      <c r="O682" s="87"/>
      <c r="P682" s="87"/>
      <c r="Q682" s="87"/>
      <c r="R682" s="87"/>
      <c r="S682" s="87"/>
      <c r="T682" s="88"/>
      <c r="U682" s="41"/>
      <c r="V682" s="41"/>
      <c r="W682" s="41"/>
      <c r="X682" s="41"/>
      <c r="Y682" s="41"/>
      <c r="Z682" s="41"/>
      <c r="AA682" s="41"/>
      <c r="AB682" s="41"/>
      <c r="AC682" s="41"/>
      <c r="AD682" s="41"/>
      <c r="AE682" s="41"/>
      <c r="AT682" s="20" t="s">
        <v>179</v>
      </c>
      <c r="AU682" s="20" t="s">
        <v>84</v>
      </c>
    </row>
    <row r="683" s="2" customFormat="1">
      <c r="A683" s="41"/>
      <c r="B683" s="42"/>
      <c r="C683" s="43"/>
      <c r="D683" s="234" t="s">
        <v>181</v>
      </c>
      <c r="E683" s="43"/>
      <c r="F683" s="235" t="s">
        <v>1009</v>
      </c>
      <c r="G683" s="43"/>
      <c r="H683" s="43"/>
      <c r="I683" s="231"/>
      <c r="J683" s="43"/>
      <c r="K683" s="43"/>
      <c r="L683" s="47"/>
      <c r="M683" s="232"/>
      <c r="N683" s="233"/>
      <c r="O683" s="87"/>
      <c r="P683" s="87"/>
      <c r="Q683" s="87"/>
      <c r="R683" s="87"/>
      <c r="S683" s="87"/>
      <c r="T683" s="88"/>
      <c r="U683" s="41"/>
      <c r="V683" s="41"/>
      <c r="W683" s="41"/>
      <c r="X683" s="41"/>
      <c r="Y683" s="41"/>
      <c r="Z683" s="41"/>
      <c r="AA683" s="41"/>
      <c r="AB683" s="41"/>
      <c r="AC683" s="41"/>
      <c r="AD683" s="41"/>
      <c r="AE683" s="41"/>
      <c r="AT683" s="20" t="s">
        <v>181</v>
      </c>
      <c r="AU683" s="20" t="s">
        <v>84</v>
      </c>
    </row>
    <row r="684" s="14" customFormat="1">
      <c r="A684" s="14"/>
      <c r="B684" s="246"/>
      <c r="C684" s="247"/>
      <c r="D684" s="229" t="s">
        <v>183</v>
      </c>
      <c r="E684" s="248" t="s">
        <v>19</v>
      </c>
      <c r="F684" s="249" t="s">
        <v>1010</v>
      </c>
      <c r="G684" s="247"/>
      <c r="H684" s="250">
        <v>0.40000000000000002</v>
      </c>
      <c r="I684" s="251"/>
      <c r="J684" s="247"/>
      <c r="K684" s="247"/>
      <c r="L684" s="252"/>
      <c r="M684" s="253"/>
      <c r="N684" s="254"/>
      <c r="O684" s="254"/>
      <c r="P684" s="254"/>
      <c r="Q684" s="254"/>
      <c r="R684" s="254"/>
      <c r="S684" s="254"/>
      <c r="T684" s="255"/>
      <c r="U684" s="14"/>
      <c r="V684" s="14"/>
      <c r="W684" s="14"/>
      <c r="X684" s="14"/>
      <c r="Y684" s="14"/>
      <c r="Z684" s="14"/>
      <c r="AA684" s="14"/>
      <c r="AB684" s="14"/>
      <c r="AC684" s="14"/>
      <c r="AD684" s="14"/>
      <c r="AE684" s="14"/>
      <c r="AT684" s="256" t="s">
        <v>183</v>
      </c>
      <c r="AU684" s="256" t="s">
        <v>84</v>
      </c>
      <c r="AV684" s="14" t="s">
        <v>84</v>
      </c>
      <c r="AW684" s="14" t="s">
        <v>37</v>
      </c>
      <c r="AX684" s="14" t="s">
        <v>75</v>
      </c>
      <c r="AY684" s="256" t="s">
        <v>170</v>
      </c>
    </row>
    <row r="685" s="13" customFormat="1">
      <c r="A685" s="13"/>
      <c r="B685" s="236"/>
      <c r="C685" s="237"/>
      <c r="D685" s="229" t="s">
        <v>183</v>
      </c>
      <c r="E685" s="238" t="s">
        <v>19</v>
      </c>
      <c r="F685" s="239" t="s">
        <v>990</v>
      </c>
      <c r="G685" s="237"/>
      <c r="H685" s="238" t="s">
        <v>19</v>
      </c>
      <c r="I685" s="240"/>
      <c r="J685" s="237"/>
      <c r="K685" s="237"/>
      <c r="L685" s="241"/>
      <c r="M685" s="242"/>
      <c r="N685" s="243"/>
      <c r="O685" s="243"/>
      <c r="P685" s="243"/>
      <c r="Q685" s="243"/>
      <c r="R685" s="243"/>
      <c r="S685" s="243"/>
      <c r="T685" s="244"/>
      <c r="U685" s="13"/>
      <c r="V685" s="13"/>
      <c r="W685" s="13"/>
      <c r="X685" s="13"/>
      <c r="Y685" s="13"/>
      <c r="Z685" s="13"/>
      <c r="AA685" s="13"/>
      <c r="AB685" s="13"/>
      <c r="AC685" s="13"/>
      <c r="AD685" s="13"/>
      <c r="AE685" s="13"/>
      <c r="AT685" s="245" t="s">
        <v>183</v>
      </c>
      <c r="AU685" s="245" t="s">
        <v>84</v>
      </c>
      <c r="AV685" s="13" t="s">
        <v>82</v>
      </c>
      <c r="AW685" s="13" t="s">
        <v>37</v>
      </c>
      <c r="AX685" s="13" t="s">
        <v>75</v>
      </c>
      <c r="AY685" s="245" t="s">
        <v>170</v>
      </c>
    </row>
    <row r="686" s="14" customFormat="1">
      <c r="A686" s="14"/>
      <c r="B686" s="246"/>
      <c r="C686" s="247"/>
      <c r="D686" s="229" t="s">
        <v>183</v>
      </c>
      <c r="E686" s="248" t="s">
        <v>19</v>
      </c>
      <c r="F686" s="249" t="s">
        <v>1011</v>
      </c>
      <c r="G686" s="247"/>
      <c r="H686" s="250">
        <v>1307.595</v>
      </c>
      <c r="I686" s="251"/>
      <c r="J686" s="247"/>
      <c r="K686" s="247"/>
      <c r="L686" s="252"/>
      <c r="M686" s="253"/>
      <c r="N686" s="254"/>
      <c r="O686" s="254"/>
      <c r="P686" s="254"/>
      <c r="Q686" s="254"/>
      <c r="R686" s="254"/>
      <c r="S686" s="254"/>
      <c r="T686" s="255"/>
      <c r="U686" s="14"/>
      <c r="V686" s="14"/>
      <c r="W686" s="14"/>
      <c r="X686" s="14"/>
      <c r="Y686" s="14"/>
      <c r="Z686" s="14"/>
      <c r="AA686" s="14"/>
      <c r="AB686" s="14"/>
      <c r="AC686" s="14"/>
      <c r="AD686" s="14"/>
      <c r="AE686" s="14"/>
      <c r="AT686" s="256" t="s">
        <v>183</v>
      </c>
      <c r="AU686" s="256" t="s">
        <v>84</v>
      </c>
      <c r="AV686" s="14" t="s">
        <v>84</v>
      </c>
      <c r="AW686" s="14" t="s">
        <v>37</v>
      </c>
      <c r="AX686" s="14" t="s">
        <v>75</v>
      </c>
      <c r="AY686" s="256" t="s">
        <v>170</v>
      </c>
    </row>
    <row r="687" s="13" customFormat="1">
      <c r="A687" s="13"/>
      <c r="B687" s="236"/>
      <c r="C687" s="237"/>
      <c r="D687" s="229" t="s">
        <v>183</v>
      </c>
      <c r="E687" s="238" t="s">
        <v>19</v>
      </c>
      <c r="F687" s="239" t="s">
        <v>992</v>
      </c>
      <c r="G687" s="237"/>
      <c r="H687" s="238" t="s">
        <v>19</v>
      </c>
      <c r="I687" s="240"/>
      <c r="J687" s="237"/>
      <c r="K687" s="237"/>
      <c r="L687" s="241"/>
      <c r="M687" s="242"/>
      <c r="N687" s="243"/>
      <c r="O687" s="243"/>
      <c r="P687" s="243"/>
      <c r="Q687" s="243"/>
      <c r="R687" s="243"/>
      <c r="S687" s="243"/>
      <c r="T687" s="244"/>
      <c r="U687" s="13"/>
      <c r="V687" s="13"/>
      <c r="W687" s="13"/>
      <c r="X687" s="13"/>
      <c r="Y687" s="13"/>
      <c r="Z687" s="13"/>
      <c r="AA687" s="13"/>
      <c r="AB687" s="13"/>
      <c r="AC687" s="13"/>
      <c r="AD687" s="13"/>
      <c r="AE687" s="13"/>
      <c r="AT687" s="245" t="s">
        <v>183</v>
      </c>
      <c r="AU687" s="245" t="s">
        <v>84</v>
      </c>
      <c r="AV687" s="13" t="s">
        <v>82</v>
      </c>
      <c r="AW687" s="13" t="s">
        <v>37</v>
      </c>
      <c r="AX687" s="13" t="s">
        <v>75</v>
      </c>
      <c r="AY687" s="245" t="s">
        <v>170</v>
      </c>
    </row>
    <row r="688" s="14" customFormat="1">
      <c r="A688" s="14"/>
      <c r="B688" s="246"/>
      <c r="C688" s="247"/>
      <c r="D688" s="229" t="s">
        <v>183</v>
      </c>
      <c r="E688" s="248" t="s">
        <v>19</v>
      </c>
      <c r="F688" s="249" t="s">
        <v>1012</v>
      </c>
      <c r="G688" s="247"/>
      <c r="H688" s="250">
        <v>-13.428000000000001</v>
      </c>
      <c r="I688" s="251"/>
      <c r="J688" s="247"/>
      <c r="K688" s="247"/>
      <c r="L688" s="252"/>
      <c r="M688" s="253"/>
      <c r="N688" s="254"/>
      <c r="O688" s="254"/>
      <c r="P688" s="254"/>
      <c r="Q688" s="254"/>
      <c r="R688" s="254"/>
      <c r="S688" s="254"/>
      <c r="T688" s="255"/>
      <c r="U688" s="14"/>
      <c r="V688" s="14"/>
      <c r="W688" s="14"/>
      <c r="X688" s="14"/>
      <c r="Y688" s="14"/>
      <c r="Z688" s="14"/>
      <c r="AA688" s="14"/>
      <c r="AB688" s="14"/>
      <c r="AC688" s="14"/>
      <c r="AD688" s="14"/>
      <c r="AE688" s="14"/>
      <c r="AT688" s="256" t="s">
        <v>183</v>
      </c>
      <c r="AU688" s="256" t="s">
        <v>84</v>
      </c>
      <c r="AV688" s="14" t="s">
        <v>84</v>
      </c>
      <c r="AW688" s="14" t="s">
        <v>37</v>
      </c>
      <c r="AX688" s="14" t="s">
        <v>75</v>
      </c>
      <c r="AY688" s="256" t="s">
        <v>170</v>
      </c>
    </row>
    <row r="689" s="14" customFormat="1">
      <c r="A689" s="14"/>
      <c r="B689" s="246"/>
      <c r="C689" s="247"/>
      <c r="D689" s="229" t="s">
        <v>183</v>
      </c>
      <c r="E689" s="248" t="s">
        <v>19</v>
      </c>
      <c r="F689" s="249" t="s">
        <v>1013</v>
      </c>
      <c r="G689" s="247"/>
      <c r="H689" s="250">
        <v>-0.77400000000000002</v>
      </c>
      <c r="I689" s="251"/>
      <c r="J689" s="247"/>
      <c r="K689" s="247"/>
      <c r="L689" s="252"/>
      <c r="M689" s="253"/>
      <c r="N689" s="254"/>
      <c r="O689" s="254"/>
      <c r="P689" s="254"/>
      <c r="Q689" s="254"/>
      <c r="R689" s="254"/>
      <c r="S689" s="254"/>
      <c r="T689" s="255"/>
      <c r="U689" s="14"/>
      <c r="V689" s="14"/>
      <c r="W689" s="14"/>
      <c r="X689" s="14"/>
      <c r="Y689" s="14"/>
      <c r="Z689" s="14"/>
      <c r="AA689" s="14"/>
      <c r="AB689" s="14"/>
      <c r="AC689" s="14"/>
      <c r="AD689" s="14"/>
      <c r="AE689" s="14"/>
      <c r="AT689" s="256" t="s">
        <v>183</v>
      </c>
      <c r="AU689" s="256" t="s">
        <v>84</v>
      </c>
      <c r="AV689" s="14" t="s">
        <v>84</v>
      </c>
      <c r="AW689" s="14" t="s">
        <v>37</v>
      </c>
      <c r="AX689" s="14" t="s">
        <v>75</v>
      </c>
      <c r="AY689" s="256" t="s">
        <v>170</v>
      </c>
    </row>
    <row r="690" s="14" customFormat="1">
      <c r="A690" s="14"/>
      <c r="B690" s="246"/>
      <c r="C690" s="247"/>
      <c r="D690" s="229" t="s">
        <v>183</v>
      </c>
      <c r="E690" s="248" t="s">
        <v>19</v>
      </c>
      <c r="F690" s="249" t="s">
        <v>1014</v>
      </c>
      <c r="G690" s="247"/>
      <c r="H690" s="250">
        <v>-4.1760000000000002</v>
      </c>
      <c r="I690" s="251"/>
      <c r="J690" s="247"/>
      <c r="K690" s="247"/>
      <c r="L690" s="252"/>
      <c r="M690" s="253"/>
      <c r="N690" s="254"/>
      <c r="O690" s="254"/>
      <c r="P690" s="254"/>
      <c r="Q690" s="254"/>
      <c r="R690" s="254"/>
      <c r="S690" s="254"/>
      <c r="T690" s="255"/>
      <c r="U690" s="14"/>
      <c r="V690" s="14"/>
      <c r="W690" s="14"/>
      <c r="X690" s="14"/>
      <c r="Y690" s="14"/>
      <c r="Z690" s="14"/>
      <c r="AA690" s="14"/>
      <c r="AB690" s="14"/>
      <c r="AC690" s="14"/>
      <c r="AD690" s="14"/>
      <c r="AE690" s="14"/>
      <c r="AT690" s="256" t="s">
        <v>183</v>
      </c>
      <c r="AU690" s="256" t="s">
        <v>84</v>
      </c>
      <c r="AV690" s="14" t="s">
        <v>84</v>
      </c>
      <c r="AW690" s="14" t="s">
        <v>37</v>
      </c>
      <c r="AX690" s="14" t="s">
        <v>75</v>
      </c>
      <c r="AY690" s="256" t="s">
        <v>170</v>
      </c>
    </row>
    <row r="691" s="14" customFormat="1">
      <c r="A691" s="14"/>
      <c r="B691" s="246"/>
      <c r="C691" s="247"/>
      <c r="D691" s="229" t="s">
        <v>183</v>
      </c>
      <c r="E691" s="248" t="s">
        <v>19</v>
      </c>
      <c r="F691" s="249" t="s">
        <v>1015</v>
      </c>
      <c r="G691" s="247"/>
      <c r="H691" s="250">
        <v>-7.4240000000000004</v>
      </c>
      <c r="I691" s="251"/>
      <c r="J691" s="247"/>
      <c r="K691" s="247"/>
      <c r="L691" s="252"/>
      <c r="M691" s="253"/>
      <c r="N691" s="254"/>
      <c r="O691" s="254"/>
      <c r="P691" s="254"/>
      <c r="Q691" s="254"/>
      <c r="R691" s="254"/>
      <c r="S691" s="254"/>
      <c r="T691" s="255"/>
      <c r="U691" s="14"/>
      <c r="V691" s="14"/>
      <c r="W691" s="14"/>
      <c r="X691" s="14"/>
      <c r="Y691" s="14"/>
      <c r="Z691" s="14"/>
      <c r="AA691" s="14"/>
      <c r="AB691" s="14"/>
      <c r="AC691" s="14"/>
      <c r="AD691" s="14"/>
      <c r="AE691" s="14"/>
      <c r="AT691" s="256" t="s">
        <v>183</v>
      </c>
      <c r="AU691" s="256" t="s">
        <v>84</v>
      </c>
      <c r="AV691" s="14" t="s">
        <v>84</v>
      </c>
      <c r="AW691" s="14" t="s">
        <v>37</v>
      </c>
      <c r="AX691" s="14" t="s">
        <v>75</v>
      </c>
      <c r="AY691" s="256" t="s">
        <v>170</v>
      </c>
    </row>
    <row r="692" s="15" customFormat="1">
      <c r="A692" s="15"/>
      <c r="B692" s="257"/>
      <c r="C692" s="258"/>
      <c r="D692" s="229" t="s">
        <v>183</v>
      </c>
      <c r="E692" s="259" t="s">
        <v>19</v>
      </c>
      <c r="F692" s="260" t="s">
        <v>186</v>
      </c>
      <c r="G692" s="258"/>
      <c r="H692" s="261">
        <v>1282.193</v>
      </c>
      <c r="I692" s="262"/>
      <c r="J692" s="258"/>
      <c r="K692" s="258"/>
      <c r="L692" s="263"/>
      <c r="M692" s="264"/>
      <c r="N692" s="265"/>
      <c r="O692" s="265"/>
      <c r="P692" s="265"/>
      <c r="Q692" s="265"/>
      <c r="R692" s="265"/>
      <c r="S692" s="265"/>
      <c r="T692" s="266"/>
      <c r="U692" s="15"/>
      <c r="V692" s="15"/>
      <c r="W692" s="15"/>
      <c r="X692" s="15"/>
      <c r="Y692" s="15"/>
      <c r="Z692" s="15"/>
      <c r="AA692" s="15"/>
      <c r="AB692" s="15"/>
      <c r="AC692" s="15"/>
      <c r="AD692" s="15"/>
      <c r="AE692" s="15"/>
      <c r="AT692" s="267" t="s">
        <v>183</v>
      </c>
      <c r="AU692" s="267" t="s">
        <v>84</v>
      </c>
      <c r="AV692" s="15" t="s">
        <v>177</v>
      </c>
      <c r="AW692" s="15" t="s">
        <v>37</v>
      </c>
      <c r="AX692" s="15" t="s">
        <v>82</v>
      </c>
      <c r="AY692" s="267" t="s">
        <v>170</v>
      </c>
    </row>
    <row r="693" s="2" customFormat="1" ht="16.5" customHeight="1">
      <c r="A693" s="41"/>
      <c r="B693" s="42"/>
      <c r="C693" s="216" t="s">
        <v>1016</v>
      </c>
      <c r="D693" s="216" t="s">
        <v>172</v>
      </c>
      <c r="E693" s="217" t="s">
        <v>1017</v>
      </c>
      <c r="F693" s="218" t="s">
        <v>1018</v>
      </c>
      <c r="G693" s="219" t="s">
        <v>175</v>
      </c>
      <c r="H693" s="220">
        <v>1282.193</v>
      </c>
      <c r="I693" s="221"/>
      <c r="J693" s="222">
        <f>ROUND(I693*H693,2)</f>
        <v>0</v>
      </c>
      <c r="K693" s="218" t="s">
        <v>176</v>
      </c>
      <c r="L693" s="47"/>
      <c r="M693" s="223" t="s">
        <v>19</v>
      </c>
      <c r="N693" s="224" t="s">
        <v>46</v>
      </c>
      <c r="O693" s="87"/>
      <c r="P693" s="225">
        <f>O693*H693</f>
        <v>0</v>
      </c>
      <c r="Q693" s="225">
        <v>0</v>
      </c>
      <c r="R693" s="225">
        <f>Q693*H693</f>
        <v>0</v>
      </c>
      <c r="S693" s="225">
        <v>0</v>
      </c>
      <c r="T693" s="226">
        <f>S693*H693</f>
        <v>0</v>
      </c>
      <c r="U693" s="41"/>
      <c r="V693" s="41"/>
      <c r="W693" s="41"/>
      <c r="X693" s="41"/>
      <c r="Y693" s="41"/>
      <c r="Z693" s="41"/>
      <c r="AA693" s="41"/>
      <c r="AB693" s="41"/>
      <c r="AC693" s="41"/>
      <c r="AD693" s="41"/>
      <c r="AE693" s="41"/>
      <c r="AR693" s="227" t="s">
        <v>177</v>
      </c>
      <c r="AT693" s="227" t="s">
        <v>172</v>
      </c>
      <c r="AU693" s="227" t="s">
        <v>84</v>
      </c>
      <c r="AY693" s="20" t="s">
        <v>170</v>
      </c>
      <c r="BE693" s="228">
        <f>IF(N693="základní",J693,0)</f>
        <v>0</v>
      </c>
      <c r="BF693" s="228">
        <f>IF(N693="snížená",J693,0)</f>
        <v>0</v>
      </c>
      <c r="BG693" s="228">
        <f>IF(N693="zákl. přenesená",J693,0)</f>
        <v>0</v>
      </c>
      <c r="BH693" s="228">
        <f>IF(N693="sníž. přenesená",J693,0)</f>
        <v>0</v>
      </c>
      <c r="BI693" s="228">
        <f>IF(N693="nulová",J693,0)</f>
        <v>0</v>
      </c>
      <c r="BJ693" s="20" t="s">
        <v>82</v>
      </c>
      <c r="BK693" s="228">
        <f>ROUND(I693*H693,2)</f>
        <v>0</v>
      </c>
      <c r="BL693" s="20" t="s">
        <v>177</v>
      </c>
      <c r="BM693" s="227" t="s">
        <v>1019</v>
      </c>
    </row>
    <row r="694" s="2" customFormat="1">
      <c r="A694" s="41"/>
      <c r="B694" s="42"/>
      <c r="C694" s="43"/>
      <c r="D694" s="229" t="s">
        <v>179</v>
      </c>
      <c r="E694" s="43"/>
      <c r="F694" s="230" t="s">
        <v>1020</v>
      </c>
      <c r="G694" s="43"/>
      <c r="H694" s="43"/>
      <c r="I694" s="231"/>
      <c r="J694" s="43"/>
      <c r="K694" s="43"/>
      <c r="L694" s="47"/>
      <c r="M694" s="232"/>
      <c r="N694" s="233"/>
      <c r="O694" s="87"/>
      <c r="P694" s="87"/>
      <c r="Q694" s="87"/>
      <c r="R694" s="87"/>
      <c r="S694" s="87"/>
      <c r="T694" s="88"/>
      <c r="U694" s="41"/>
      <c r="V694" s="41"/>
      <c r="W694" s="41"/>
      <c r="X694" s="41"/>
      <c r="Y694" s="41"/>
      <c r="Z694" s="41"/>
      <c r="AA694" s="41"/>
      <c r="AB694" s="41"/>
      <c r="AC694" s="41"/>
      <c r="AD694" s="41"/>
      <c r="AE694" s="41"/>
      <c r="AT694" s="20" t="s">
        <v>179</v>
      </c>
      <c r="AU694" s="20" t="s">
        <v>84</v>
      </c>
    </row>
    <row r="695" s="2" customFormat="1">
      <c r="A695" s="41"/>
      <c r="B695" s="42"/>
      <c r="C695" s="43"/>
      <c r="D695" s="234" t="s">
        <v>181</v>
      </c>
      <c r="E695" s="43"/>
      <c r="F695" s="235" t="s">
        <v>1021</v>
      </c>
      <c r="G695" s="43"/>
      <c r="H695" s="43"/>
      <c r="I695" s="231"/>
      <c r="J695" s="43"/>
      <c r="K695" s="43"/>
      <c r="L695" s="47"/>
      <c r="M695" s="232"/>
      <c r="N695" s="233"/>
      <c r="O695" s="87"/>
      <c r="P695" s="87"/>
      <c r="Q695" s="87"/>
      <c r="R695" s="87"/>
      <c r="S695" s="87"/>
      <c r="T695" s="88"/>
      <c r="U695" s="41"/>
      <c r="V695" s="41"/>
      <c r="W695" s="41"/>
      <c r="X695" s="41"/>
      <c r="Y695" s="41"/>
      <c r="Z695" s="41"/>
      <c r="AA695" s="41"/>
      <c r="AB695" s="41"/>
      <c r="AC695" s="41"/>
      <c r="AD695" s="41"/>
      <c r="AE695" s="41"/>
      <c r="AT695" s="20" t="s">
        <v>181</v>
      </c>
      <c r="AU695" s="20" t="s">
        <v>84</v>
      </c>
    </row>
    <row r="696" s="2" customFormat="1" ht="16.5" customHeight="1">
      <c r="A696" s="41"/>
      <c r="B696" s="42"/>
      <c r="C696" s="216" t="s">
        <v>1022</v>
      </c>
      <c r="D696" s="216" t="s">
        <v>172</v>
      </c>
      <c r="E696" s="217" t="s">
        <v>1023</v>
      </c>
      <c r="F696" s="218" t="s">
        <v>1024</v>
      </c>
      <c r="G696" s="219" t="s">
        <v>175</v>
      </c>
      <c r="H696" s="220">
        <v>1.1100000000000001</v>
      </c>
      <c r="I696" s="221"/>
      <c r="J696" s="222">
        <f>ROUND(I696*H696,2)</f>
        <v>0</v>
      </c>
      <c r="K696" s="218" t="s">
        <v>176</v>
      </c>
      <c r="L696" s="47"/>
      <c r="M696" s="223" t="s">
        <v>19</v>
      </c>
      <c r="N696" s="224" t="s">
        <v>46</v>
      </c>
      <c r="O696" s="87"/>
      <c r="P696" s="225">
        <f>O696*H696</f>
        <v>0</v>
      </c>
      <c r="Q696" s="225">
        <v>0.0073699999999999998</v>
      </c>
      <c r="R696" s="225">
        <f>Q696*H696</f>
        <v>0.0081807000000000008</v>
      </c>
      <c r="S696" s="225">
        <v>0</v>
      </c>
      <c r="T696" s="226">
        <f>S696*H696</f>
        <v>0</v>
      </c>
      <c r="U696" s="41"/>
      <c r="V696" s="41"/>
      <c r="W696" s="41"/>
      <c r="X696" s="41"/>
      <c r="Y696" s="41"/>
      <c r="Z696" s="41"/>
      <c r="AA696" s="41"/>
      <c r="AB696" s="41"/>
      <c r="AC696" s="41"/>
      <c r="AD696" s="41"/>
      <c r="AE696" s="41"/>
      <c r="AR696" s="227" t="s">
        <v>177</v>
      </c>
      <c r="AT696" s="227" t="s">
        <v>172</v>
      </c>
      <c r="AU696" s="227" t="s">
        <v>84</v>
      </c>
      <c r="AY696" s="20" t="s">
        <v>170</v>
      </c>
      <c r="BE696" s="228">
        <f>IF(N696="základní",J696,0)</f>
        <v>0</v>
      </c>
      <c r="BF696" s="228">
        <f>IF(N696="snížená",J696,0)</f>
        <v>0</v>
      </c>
      <c r="BG696" s="228">
        <f>IF(N696="zákl. přenesená",J696,0)</f>
        <v>0</v>
      </c>
      <c r="BH696" s="228">
        <f>IF(N696="sníž. přenesená",J696,0)</f>
        <v>0</v>
      </c>
      <c r="BI696" s="228">
        <f>IF(N696="nulová",J696,0)</f>
        <v>0</v>
      </c>
      <c r="BJ696" s="20" t="s">
        <v>82</v>
      </c>
      <c r="BK696" s="228">
        <f>ROUND(I696*H696,2)</f>
        <v>0</v>
      </c>
      <c r="BL696" s="20" t="s">
        <v>177</v>
      </c>
      <c r="BM696" s="227" t="s">
        <v>1025</v>
      </c>
    </row>
    <row r="697" s="2" customFormat="1">
      <c r="A697" s="41"/>
      <c r="B697" s="42"/>
      <c r="C697" s="43"/>
      <c r="D697" s="229" t="s">
        <v>179</v>
      </c>
      <c r="E697" s="43"/>
      <c r="F697" s="230" t="s">
        <v>1026</v>
      </c>
      <c r="G697" s="43"/>
      <c r="H697" s="43"/>
      <c r="I697" s="231"/>
      <c r="J697" s="43"/>
      <c r="K697" s="43"/>
      <c r="L697" s="47"/>
      <c r="M697" s="232"/>
      <c r="N697" s="233"/>
      <c r="O697" s="87"/>
      <c r="P697" s="87"/>
      <c r="Q697" s="87"/>
      <c r="R697" s="87"/>
      <c r="S697" s="87"/>
      <c r="T697" s="88"/>
      <c r="U697" s="41"/>
      <c r="V697" s="41"/>
      <c r="W697" s="41"/>
      <c r="X697" s="41"/>
      <c r="Y697" s="41"/>
      <c r="Z697" s="41"/>
      <c r="AA697" s="41"/>
      <c r="AB697" s="41"/>
      <c r="AC697" s="41"/>
      <c r="AD697" s="41"/>
      <c r="AE697" s="41"/>
      <c r="AT697" s="20" t="s">
        <v>179</v>
      </c>
      <c r="AU697" s="20" t="s">
        <v>84</v>
      </c>
    </row>
    <row r="698" s="2" customFormat="1">
      <c r="A698" s="41"/>
      <c r="B698" s="42"/>
      <c r="C698" s="43"/>
      <c r="D698" s="234" t="s">
        <v>181</v>
      </c>
      <c r="E698" s="43"/>
      <c r="F698" s="235" t="s">
        <v>1027</v>
      </c>
      <c r="G698" s="43"/>
      <c r="H698" s="43"/>
      <c r="I698" s="231"/>
      <c r="J698" s="43"/>
      <c r="K698" s="43"/>
      <c r="L698" s="47"/>
      <c r="M698" s="232"/>
      <c r="N698" s="233"/>
      <c r="O698" s="87"/>
      <c r="P698" s="87"/>
      <c r="Q698" s="87"/>
      <c r="R698" s="87"/>
      <c r="S698" s="87"/>
      <c r="T698" s="88"/>
      <c r="U698" s="41"/>
      <c r="V698" s="41"/>
      <c r="W698" s="41"/>
      <c r="X698" s="41"/>
      <c r="Y698" s="41"/>
      <c r="Z698" s="41"/>
      <c r="AA698" s="41"/>
      <c r="AB698" s="41"/>
      <c r="AC698" s="41"/>
      <c r="AD698" s="41"/>
      <c r="AE698" s="41"/>
      <c r="AT698" s="20" t="s">
        <v>181</v>
      </c>
      <c r="AU698" s="20" t="s">
        <v>84</v>
      </c>
    </row>
    <row r="699" s="13" customFormat="1">
      <c r="A699" s="13"/>
      <c r="B699" s="236"/>
      <c r="C699" s="237"/>
      <c r="D699" s="229" t="s">
        <v>183</v>
      </c>
      <c r="E699" s="238" t="s">
        <v>19</v>
      </c>
      <c r="F699" s="239" t="s">
        <v>760</v>
      </c>
      <c r="G699" s="237"/>
      <c r="H699" s="238" t="s">
        <v>19</v>
      </c>
      <c r="I699" s="240"/>
      <c r="J699" s="237"/>
      <c r="K699" s="237"/>
      <c r="L699" s="241"/>
      <c r="M699" s="242"/>
      <c r="N699" s="243"/>
      <c r="O699" s="243"/>
      <c r="P699" s="243"/>
      <c r="Q699" s="243"/>
      <c r="R699" s="243"/>
      <c r="S699" s="243"/>
      <c r="T699" s="244"/>
      <c r="U699" s="13"/>
      <c r="V699" s="13"/>
      <c r="W699" s="13"/>
      <c r="X699" s="13"/>
      <c r="Y699" s="13"/>
      <c r="Z699" s="13"/>
      <c r="AA699" s="13"/>
      <c r="AB699" s="13"/>
      <c r="AC699" s="13"/>
      <c r="AD699" s="13"/>
      <c r="AE699" s="13"/>
      <c r="AT699" s="245" t="s">
        <v>183</v>
      </c>
      <c r="AU699" s="245" t="s">
        <v>84</v>
      </c>
      <c r="AV699" s="13" t="s">
        <v>82</v>
      </c>
      <c r="AW699" s="13" t="s">
        <v>37</v>
      </c>
      <c r="AX699" s="13" t="s">
        <v>75</v>
      </c>
      <c r="AY699" s="245" t="s">
        <v>170</v>
      </c>
    </row>
    <row r="700" s="14" customFormat="1">
      <c r="A700" s="14"/>
      <c r="B700" s="246"/>
      <c r="C700" s="247"/>
      <c r="D700" s="229" t="s">
        <v>183</v>
      </c>
      <c r="E700" s="248" t="s">
        <v>19</v>
      </c>
      <c r="F700" s="249" t="s">
        <v>1028</v>
      </c>
      <c r="G700" s="247"/>
      <c r="H700" s="250">
        <v>1.1100000000000001</v>
      </c>
      <c r="I700" s="251"/>
      <c r="J700" s="247"/>
      <c r="K700" s="247"/>
      <c r="L700" s="252"/>
      <c r="M700" s="253"/>
      <c r="N700" s="254"/>
      <c r="O700" s="254"/>
      <c r="P700" s="254"/>
      <c r="Q700" s="254"/>
      <c r="R700" s="254"/>
      <c r="S700" s="254"/>
      <c r="T700" s="255"/>
      <c r="U700" s="14"/>
      <c r="V700" s="14"/>
      <c r="W700" s="14"/>
      <c r="X700" s="14"/>
      <c r="Y700" s="14"/>
      <c r="Z700" s="14"/>
      <c r="AA700" s="14"/>
      <c r="AB700" s="14"/>
      <c r="AC700" s="14"/>
      <c r="AD700" s="14"/>
      <c r="AE700" s="14"/>
      <c r="AT700" s="256" t="s">
        <v>183</v>
      </c>
      <c r="AU700" s="256" t="s">
        <v>84</v>
      </c>
      <c r="AV700" s="14" t="s">
        <v>84</v>
      </c>
      <c r="AW700" s="14" t="s">
        <v>37</v>
      </c>
      <c r="AX700" s="14" t="s">
        <v>82</v>
      </c>
      <c r="AY700" s="256" t="s">
        <v>170</v>
      </c>
    </row>
    <row r="701" s="2" customFormat="1" ht="16.5" customHeight="1">
      <c r="A701" s="41"/>
      <c r="B701" s="42"/>
      <c r="C701" s="216" t="s">
        <v>1029</v>
      </c>
      <c r="D701" s="216" t="s">
        <v>172</v>
      </c>
      <c r="E701" s="217" t="s">
        <v>1030</v>
      </c>
      <c r="F701" s="218" t="s">
        <v>1031</v>
      </c>
      <c r="G701" s="219" t="s">
        <v>175</v>
      </c>
      <c r="H701" s="220">
        <v>1281.7929999999999</v>
      </c>
      <c r="I701" s="221"/>
      <c r="J701" s="222">
        <f>ROUND(I701*H701,2)</f>
        <v>0</v>
      </c>
      <c r="K701" s="218" t="s">
        <v>176</v>
      </c>
      <c r="L701" s="47"/>
      <c r="M701" s="223" t="s">
        <v>19</v>
      </c>
      <c r="N701" s="224" t="s">
        <v>46</v>
      </c>
      <c r="O701" s="87"/>
      <c r="P701" s="225">
        <f>O701*H701</f>
        <v>0</v>
      </c>
      <c r="Q701" s="225">
        <v>0.00088000000000000003</v>
      </c>
      <c r="R701" s="225">
        <f>Q701*H701</f>
        <v>1.12797784</v>
      </c>
      <c r="S701" s="225">
        <v>0</v>
      </c>
      <c r="T701" s="226">
        <f>S701*H701</f>
        <v>0</v>
      </c>
      <c r="U701" s="41"/>
      <c r="V701" s="41"/>
      <c r="W701" s="41"/>
      <c r="X701" s="41"/>
      <c r="Y701" s="41"/>
      <c r="Z701" s="41"/>
      <c r="AA701" s="41"/>
      <c r="AB701" s="41"/>
      <c r="AC701" s="41"/>
      <c r="AD701" s="41"/>
      <c r="AE701" s="41"/>
      <c r="AR701" s="227" t="s">
        <v>177</v>
      </c>
      <c r="AT701" s="227" t="s">
        <v>172</v>
      </c>
      <c r="AU701" s="227" t="s">
        <v>84</v>
      </c>
      <c r="AY701" s="20" t="s">
        <v>170</v>
      </c>
      <c r="BE701" s="228">
        <f>IF(N701="základní",J701,0)</f>
        <v>0</v>
      </c>
      <c r="BF701" s="228">
        <f>IF(N701="snížená",J701,0)</f>
        <v>0</v>
      </c>
      <c r="BG701" s="228">
        <f>IF(N701="zákl. přenesená",J701,0)</f>
        <v>0</v>
      </c>
      <c r="BH701" s="228">
        <f>IF(N701="sníž. přenesená",J701,0)</f>
        <v>0</v>
      </c>
      <c r="BI701" s="228">
        <f>IF(N701="nulová",J701,0)</f>
        <v>0</v>
      </c>
      <c r="BJ701" s="20" t="s">
        <v>82</v>
      </c>
      <c r="BK701" s="228">
        <f>ROUND(I701*H701,2)</f>
        <v>0</v>
      </c>
      <c r="BL701" s="20" t="s">
        <v>177</v>
      </c>
      <c r="BM701" s="227" t="s">
        <v>1032</v>
      </c>
    </row>
    <row r="702" s="2" customFormat="1">
      <c r="A702" s="41"/>
      <c r="B702" s="42"/>
      <c r="C702" s="43"/>
      <c r="D702" s="229" t="s">
        <v>179</v>
      </c>
      <c r="E702" s="43"/>
      <c r="F702" s="230" t="s">
        <v>1033</v>
      </c>
      <c r="G702" s="43"/>
      <c r="H702" s="43"/>
      <c r="I702" s="231"/>
      <c r="J702" s="43"/>
      <c r="K702" s="43"/>
      <c r="L702" s="47"/>
      <c r="M702" s="232"/>
      <c r="N702" s="233"/>
      <c r="O702" s="87"/>
      <c r="P702" s="87"/>
      <c r="Q702" s="87"/>
      <c r="R702" s="87"/>
      <c r="S702" s="87"/>
      <c r="T702" s="88"/>
      <c r="U702" s="41"/>
      <c r="V702" s="41"/>
      <c r="W702" s="41"/>
      <c r="X702" s="41"/>
      <c r="Y702" s="41"/>
      <c r="Z702" s="41"/>
      <c r="AA702" s="41"/>
      <c r="AB702" s="41"/>
      <c r="AC702" s="41"/>
      <c r="AD702" s="41"/>
      <c r="AE702" s="41"/>
      <c r="AT702" s="20" t="s">
        <v>179</v>
      </c>
      <c r="AU702" s="20" t="s">
        <v>84</v>
      </c>
    </row>
    <row r="703" s="2" customFormat="1">
      <c r="A703" s="41"/>
      <c r="B703" s="42"/>
      <c r="C703" s="43"/>
      <c r="D703" s="234" t="s">
        <v>181</v>
      </c>
      <c r="E703" s="43"/>
      <c r="F703" s="235" t="s">
        <v>1034</v>
      </c>
      <c r="G703" s="43"/>
      <c r="H703" s="43"/>
      <c r="I703" s="231"/>
      <c r="J703" s="43"/>
      <c r="K703" s="43"/>
      <c r="L703" s="47"/>
      <c r="M703" s="232"/>
      <c r="N703" s="233"/>
      <c r="O703" s="87"/>
      <c r="P703" s="87"/>
      <c r="Q703" s="87"/>
      <c r="R703" s="87"/>
      <c r="S703" s="87"/>
      <c r="T703" s="88"/>
      <c r="U703" s="41"/>
      <c r="V703" s="41"/>
      <c r="W703" s="41"/>
      <c r="X703" s="41"/>
      <c r="Y703" s="41"/>
      <c r="Z703" s="41"/>
      <c r="AA703" s="41"/>
      <c r="AB703" s="41"/>
      <c r="AC703" s="41"/>
      <c r="AD703" s="41"/>
      <c r="AE703" s="41"/>
      <c r="AT703" s="20" t="s">
        <v>181</v>
      </c>
      <c r="AU703" s="20" t="s">
        <v>84</v>
      </c>
    </row>
    <row r="704" s="2" customFormat="1" ht="16.5" customHeight="1">
      <c r="A704" s="41"/>
      <c r="B704" s="42"/>
      <c r="C704" s="216" t="s">
        <v>1035</v>
      </c>
      <c r="D704" s="216" t="s">
        <v>172</v>
      </c>
      <c r="E704" s="217" t="s">
        <v>1036</v>
      </c>
      <c r="F704" s="218" t="s">
        <v>1037</v>
      </c>
      <c r="G704" s="219" t="s">
        <v>175</v>
      </c>
      <c r="H704" s="220">
        <v>1281.7929999999999</v>
      </c>
      <c r="I704" s="221"/>
      <c r="J704" s="222">
        <f>ROUND(I704*H704,2)</f>
        <v>0</v>
      </c>
      <c r="K704" s="218" t="s">
        <v>176</v>
      </c>
      <c r="L704" s="47"/>
      <c r="M704" s="223" t="s">
        <v>19</v>
      </c>
      <c r="N704" s="224" t="s">
        <v>46</v>
      </c>
      <c r="O704" s="87"/>
      <c r="P704" s="225">
        <f>O704*H704</f>
        <v>0</v>
      </c>
      <c r="Q704" s="225">
        <v>0</v>
      </c>
      <c r="R704" s="225">
        <f>Q704*H704</f>
        <v>0</v>
      </c>
      <c r="S704" s="225">
        <v>0</v>
      </c>
      <c r="T704" s="226">
        <f>S704*H704</f>
        <v>0</v>
      </c>
      <c r="U704" s="41"/>
      <c r="V704" s="41"/>
      <c r="W704" s="41"/>
      <c r="X704" s="41"/>
      <c r="Y704" s="41"/>
      <c r="Z704" s="41"/>
      <c r="AA704" s="41"/>
      <c r="AB704" s="41"/>
      <c r="AC704" s="41"/>
      <c r="AD704" s="41"/>
      <c r="AE704" s="41"/>
      <c r="AR704" s="227" t="s">
        <v>177</v>
      </c>
      <c r="AT704" s="227" t="s">
        <v>172</v>
      </c>
      <c r="AU704" s="227" t="s">
        <v>84</v>
      </c>
      <c r="AY704" s="20" t="s">
        <v>170</v>
      </c>
      <c r="BE704" s="228">
        <f>IF(N704="základní",J704,0)</f>
        <v>0</v>
      </c>
      <c r="BF704" s="228">
        <f>IF(N704="snížená",J704,0)</f>
        <v>0</v>
      </c>
      <c r="BG704" s="228">
        <f>IF(N704="zákl. přenesená",J704,0)</f>
        <v>0</v>
      </c>
      <c r="BH704" s="228">
        <f>IF(N704="sníž. přenesená",J704,0)</f>
        <v>0</v>
      </c>
      <c r="BI704" s="228">
        <f>IF(N704="nulová",J704,0)</f>
        <v>0</v>
      </c>
      <c r="BJ704" s="20" t="s">
        <v>82</v>
      </c>
      <c r="BK704" s="228">
        <f>ROUND(I704*H704,2)</f>
        <v>0</v>
      </c>
      <c r="BL704" s="20" t="s">
        <v>177</v>
      </c>
      <c r="BM704" s="227" t="s">
        <v>1038</v>
      </c>
    </row>
    <row r="705" s="2" customFormat="1">
      <c r="A705" s="41"/>
      <c r="B705" s="42"/>
      <c r="C705" s="43"/>
      <c r="D705" s="229" t="s">
        <v>179</v>
      </c>
      <c r="E705" s="43"/>
      <c r="F705" s="230" t="s">
        <v>1039</v>
      </c>
      <c r="G705" s="43"/>
      <c r="H705" s="43"/>
      <c r="I705" s="231"/>
      <c r="J705" s="43"/>
      <c r="K705" s="43"/>
      <c r="L705" s="47"/>
      <c r="M705" s="232"/>
      <c r="N705" s="233"/>
      <c r="O705" s="87"/>
      <c r="P705" s="87"/>
      <c r="Q705" s="87"/>
      <c r="R705" s="87"/>
      <c r="S705" s="87"/>
      <c r="T705" s="88"/>
      <c r="U705" s="41"/>
      <c r="V705" s="41"/>
      <c r="W705" s="41"/>
      <c r="X705" s="41"/>
      <c r="Y705" s="41"/>
      <c r="Z705" s="41"/>
      <c r="AA705" s="41"/>
      <c r="AB705" s="41"/>
      <c r="AC705" s="41"/>
      <c r="AD705" s="41"/>
      <c r="AE705" s="41"/>
      <c r="AT705" s="20" t="s">
        <v>179</v>
      </c>
      <c r="AU705" s="20" t="s">
        <v>84</v>
      </c>
    </row>
    <row r="706" s="2" customFormat="1">
      <c r="A706" s="41"/>
      <c r="B706" s="42"/>
      <c r="C706" s="43"/>
      <c r="D706" s="234" t="s">
        <v>181</v>
      </c>
      <c r="E706" s="43"/>
      <c r="F706" s="235" t="s">
        <v>1040</v>
      </c>
      <c r="G706" s="43"/>
      <c r="H706" s="43"/>
      <c r="I706" s="231"/>
      <c r="J706" s="43"/>
      <c r="K706" s="43"/>
      <c r="L706" s="47"/>
      <c r="M706" s="232"/>
      <c r="N706" s="233"/>
      <c r="O706" s="87"/>
      <c r="P706" s="87"/>
      <c r="Q706" s="87"/>
      <c r="R706" s="87"/>
      <c r="S706" s="87"/>
      <c r="T706" s="88"/>
      <c r="U706" s="41"/>
      <c r="V706" s="41"/>
      <c r="W706" s="41"/>
      <c r="X706" s="41"/>
      <c r="Y706" s="41"/>
      <c r="Z706" s="41"/>
      <c r="AA706" s="41"/>
      <c r="AB706" s="41"/>
      <c r="AC706" s="41"/>
      <c r="AD706" s="41"/>
      <c r="AE706" s="41"/>
      <c r="AT706" s="20" t="s">
        <v>181</v>
      </c>
      <c r="AU706" s="20" t="s">
        <v>84</v>
      </c>
    </row>
    <row r="707" s="2" customFormat="1" ht="16.5" customHeight="1">
      <c r="A707" s="41"/>
      <c r="B707" s="42"/>
      <c r="C707" s="216" t="s">
        <v>1041</v>
      </c>
      <c r="D707" s="216" t="s">
        <v>172</v>
      </c>
      <c r="E707" s="217" t="s">
        <v>1042</v>
      </c>
      <c r="F707" s="218" t="s">
        <v>1043</v>
      </c>
      <c r="G707" s="219" t="s">
        <v>256</v>
      </c>
      <c r="H707" s="220">
        <v>43.043999999999997</v>
      </c>
      <c r="I707" s="221"/>
      <c r="J707" s="222">
        <f>ROUND(I707*H707,2)</f>
        <v>0</v>
      </c>
      <c r="K707" s="218" t="s">
        <v>176</v>
      </c>
      <c r="L707" s="47"/>
      <c r="M707" s="223" t="s">
        <v>19</v>
      </c>
      <c r="N707" s="224" t="s">
        <v>46</v>
      </c>
      <c r="O707" s="87"/>
      <c r="P707" s="225">
        <f>O707*H707</f>
        <v>0</v>
      </c>
      <c r="Q707" s="225">
        <v>1.05555</v>
      </c>
      <c r="R707" s="225">
        <f>Q707*H707</f>
        <v>45.435094199999995</v>
      </c>
      <c r="S707" s="225">
        <v>0</v>
      </c>
      <c r="T707" s="226">
        <f>S707*H707</f>
        <v>0</v>
      </c>
      <c r="U707" s="41"/>
      <c r="V707" s="41"/>
      <c r="W707" s="41"/>
      <c r="X707" s="41"/>
      <c r="Y707" s="41"/>
      <c r="Z707" s="41"/>
      <c r="AA707" s="41"/>
      <c r="AB707" s="41"/>
      <c r="AC707" s="41"/>
      <c r="AD707" s="41"/>
      <c r="AE707" s="41"/>
      <c r="AR707" s="227" t="s">
        <v>177</v>
      </c>
      <c r="AT707" s="227" t="s">
        <v>172</v>
      </c>
      <c r="AU707" s="227" t="s">
        <v>84</v>
      </c>
      <c r="AY707" s="20" t="s">
        <v>170</v>
      </c>
      <c r="BE707" s="228">
        <f>IF(N707="základní",J707,0)</f>
        <v>0</v>
      </c>
      <c r="BF707" s="228">
        <f>IF(N707="snížená",J707,0)</f>
        <v>0</v>
      </c>
      <c r="BG707" s="228">
        <f>IF(N707="zákl. přenesená",J707,0)</f>
        <v>0</v>
      </c>
      <c r="BH707" s="228">
        <f>IF(N707="sníž. přenesená",J707,0)</f>
        <v>0</v>
      </c>
      <c r="BI707" s="228">
        <f>IF(N707="nulová",J707,0)</f>
        <v>0</v>
      </c>
      <c r="BJ707" s="20" t="s">
        <v>82</v>
      </c>
      <c r="BK707" s="228">
        <f>ROUND(I707*H707,2)</f>
        <v>0</v>
      </c>
      <c r="BL707" s="20" t="s">
        <v>177</v>
      </c>
      <c r="BM707" s="227" t="s">
        <v>1044</v>
      </c>
    </row>
    <row r="708" s="2" customFormat="1">
      <c r="A708" s="41"/>
      <c r="B708" s="42"/>
      <c r="C708" s="43"/>
      <c r="D708" s="229" t="s">
        <v>179</v>
      </c>
      <c r="E708" s="43"/>
      <c r="F708" s="230" t="s">
        <v>1045</v>
      </c>
      <c r="G708" s="43"/>
      <c r="H708" s="43"/>
      <c r="I708" s="231"/>
      <c r="J708" s="43"/>
      <c r="K708" s="43"/>
      <c r="L708" s="47"/>
      <c r="M708" s="232"/>
      <c r="N708" s="233"/>
      <c r="O708" s="87"/>
      <c r="P708" s="87"/>
      <c r="Q708" s="87"/>
      <c r="R708" s="87"/>
      <c r="S708" s="87"/>
      <c r="T708" s="88"/>
      <c r="U708" s="41"/>
      <c r="V708" s="41"/>
      <c r="W708" s="41"/>
      <c r="X708" s="41"/>
      <c r="Y708" s="41"/>
      <c r="Z708" s="41"/>
      <c r="AA708" s="41"/>
      <c r="AB708" s="41"/>
      <c r="AC708" s="41"/>
      <c r="AD708" s="41"/>
      <c r="AE708" s="41"/>
      <c r="AT708" s="20" t="s">
        <v>179</v>
      </c>
      <c r="AU708" s="20" t="s">
        <v>84</v>
      </c>
    </row>
    <row r="709" s="2" customFormat="1">
      <c r="A709" s="41"/>
      <c r="B709" s="42"/>
      <c r="C709" s="43"/>
      <c r="D709" s="234" t="s">
        <v>181</v>
      </c>
      <c r="E709" s="43"/>
      <c r="F709" s="235" t="s">
        <v>1046</v>
      </c>
      <c r="G709" s="43"/>
      <c r="H709" s="43"/>
      <c r="I709" s="231"/>
      <c r="J709" s="43"/>
      <c r="K709" s="43"/>
      <c r="L709" s="47"/>
      <c r="M709" s="232"/>
      <c r="N709" s="233"/>
      <c r="O709" s="87"/>
      <c r="P709" s="87"/>
      <c r="Q709" s="87"/>
      <c r="R709" s="87"/>
      <c r="S709" s="87"/>
      <c r="T709" s="88"/>
      <c r="U709" s="41"/>
      <c r="V709" s="41"/>
      <c r="W709" s="41"/>
      <c r="X709" s="41"/>
      <c r="Y709" s="41"/>
      <c r="Z709" s="41"/>
      <c r="AA709" s="41"/>
      <c r="AB709" s="41"/>
      <c r="AC709" s="41"/>
      <c r="AD709" s="41"/>
      <c r="AE709" s="41"/>
      <c r="AT709" s="20" t="s">
        <v>181</v>
      </c>
      <c r="AU709" s="20" t="s">
        <v>84</v>
      </c>
    </row>
    <row r="710" s="13" customFormat="1">
      <c r="A710" s="13"/>
      <c r="B710" s="236"/>
      <c r="C710" s="237"/>
      <c r="D710" s="229" t="s">
        <v>183</v>
      </c>
      <c r="E710" s="238" t="s">
        <v>19</v>
      </c>
      <c r="F710" s="239" t="s">
        <v>710</v>
      </c>
      <c r="G710" s="237"/>
      <c r="H710" s="238" t="s">
        <v>19</v>
      </c>
      <c r="I710" s="240"/>
      <c r="J710" s="237"/>
      <c r="K710" s="237"/>
      <c r="L710" s="241"/>
      <c r="M710" s="242"/>
      <c r="N710" s="243"/>
      <c r="O710" s="243"/>
      <c r="P710" s="243"/>
      <c r="Q710" s="243"/>
      <c r="R710" s="243"/>
      <c r="S710" s="243"/>
      <c r="T710" s="244"/>
      <c r="U710" s="13"/>
      <c r="V710" s="13"/>
      <c r="W710" s="13"/>
      <c r="X710" s="13"/>
      <c r="Y710" s="13"/>
      <c r="Z710" s="13"/>
      <c r="AA710" s="13"/>
      <c r="AB710" s="13"/>
      <c r="AC710" s="13"/>
      <c r="AD710" s="13"/>
      <c r="AE710" s="13"/>
      <c r="AT710" s="245" t="s">
        <v>183</v>
      </c>
      <c r="AU710" s="245" t="s">
        <v>84</v>
      </c>
      <c r="AV710" s="13" t="s">
        <v>82</v>
      </c>
      <c r="AW710" s="13" t="s">
        <v>37</v>
      </c>
      <c r="AX710" s="13" t="s">
        <v>75</v>
      </c>
      <c r="AY710" s="245" t="s">
        <v>170</v>
      </c>
    </row>
    <row r="711" s="14" customFormat="1">
      <c r="A711" s="14"/>
      <c r="B711" s="246"/>
      <c r="C711" s="247"/>
      <c r="D711" s="229" t="s">
        <v>183</v>
      </c>
      <c r="E711" s="248" t="s">
        <v>19</v>
      </c>
      <c r="F711" s="249" t="s">
        <v>1047</v>
      </c>
      <c r="G711" s="247"/>
      <c r="H711" s="250">
        <v>43.043999999999997</v>
      </c>
      <c r="I711" s="251"/>
      <c r="J711" s="247"/>
      <c r="K711" s="247"/>
      <c r="L711" s="252"/>
      <c r="M711" s="253"/>
      <c r="N711" s="254"/>
      <c r="O711" s="254"/>
      <c r="P711" s="254"/>
      <c r="Q711" s="254"/>
      <c r="R711" s="254"/>
      <c r="S711" s="254"/>
      <c r="T711" s="255"/>
      <c r="U711" s="14"/>
      <c r="V711" s="14"/>
      <c r="W711" s="14"/>
      <c r="X711" s="14"/>
      <c r="Y711" s="14"/>
      <c r="Z711" s="14"/>
      <c r="AA711" s="14"/>
      <c r="AB711" s="14"/>
      <c r="AC711" s="14"/>
      <c r="AD711" s="14"/>
      <c r="AE711" s="14"/>
      <c r="AT711" s="256" t="s">
        <v>183</v>
      </c>
      <c r="AU711" s="256" t="s">
        <v>84</v>
      </c>
      <c r="AV711" s="14" t="s">
        <v>84</v>
      </c>
      <c r="AW711" s="14" t="s">
        <v>37</v>
      </c>
      <c r="AX711" s="14" t="s">
        <v>75</v>
      </c>
      <c r="AY711" s="256" t="s">
        <v>170</v>
      </c>
    </row>
    <row r="712" s="15" customFormat="1">
      <c r="A712" s="15"/>
      <c r="B712" s="257"/>
      <c r="C712" s="258"/>
      <c r="D712" s="229" t="s">
        <v>183</v>
      </c>
      <c r="E712" s="259" t="s">
        <v>19</v>
      </c>
      <c r="F712" s="260" t="s">
        <v>186</v>
      </c>
      <c r="G712" s="258"/>
      <c r="H712" s="261">
        <v>43.043999999999997</v>
      </c>
      <c r="I712" s="262"/>
      <c r="J712" s="258"/>
      <c r="K712" s="258"/>
      <c r="L712" s="263"/>
      <c r="M712" s="264"/>
      <c r="N712" s="265"/>
      <c r="O712" s="265"/>
      <c r="P712" s="265"/>
      <c r="Q712" s="265"/>
      <c r="R712" s="265"/>
      <c r="S712" s="265"/>
      <c r="T712" s="266"/>
      <c r="U712" s="15"/>
      <c r="V712" s="15"/>
      <c r="W712" s="15"/>
      <c r="X712" s="15"/>
      <c r="Y712" s="15"/>
      <c r="Z712" s="15"/>
      <c r="AA712" s="15"/>
      <c r="AB712" s="15"/>
      <c r="AC712" s="15"/>
      <c r="AD712" s="15"/>
      <c r="AE712" s="15"/>
      <c r="AT712" s="267" t="s">
        <v>183</v>
      </c>
      <c r="AU712" s="267" t="s">
        <v>84</v>
      </c>
      <c r="AV712" s="15" t="s">
        <v>177</v>
      </c>
      <c r="AW712" s="15" t="s">
        <v>37</v>
      </c>
      <c r="AX712" s="15" t="s">
        <v>82</v>
      </c>
      <c r="AY712" s="267" t="s">
        <v>170</v>
      </c>
    </row>
    <row r="713" s="2" customFormat="1" ht="16.5" customHeight="1">
      <c r="A713" s="41"/>
      <c r="B713" s="42"/>
      <c r="C713" s="216" t="s">
        <v>1048</v>
      </c>
      <c r="D713" s="216" t="s">
        <v>172</v>
      </c>
      <c r="E713" s="217" t="s">
        <v>1049</v>
      </c>
      <c r="F713" s="218" t="s">
        <v>1050</v>
      </c>
      <c r="G713" s="219" t="s">
        <v>256</v>
      </c>
      <c r="H713" s="220">
        <v>0.0040000000000000001</v>
      </c>
      <c r="I713" s="221"/>
      <c r="J713" s="222">
        <f>ROUND(I713*H713,2)</f>
        <v>0</v>
      </c>
      <c r="K713" s="218" t="s">
        <v>176</v>
      </c>
      <c r="L713" s="47"/>
      <c r="M713" s="223" t="s">
        <v>19</v>
      </c>
      <c r="N713" s="224" t="s">
        <v>46</v>
      </c>
      <c r="O713" s="87"/>
      <c r="P713" s="225">
        <f>O713*H713</f>
        <v>0</v>
      </c>
      <c r="Q713" s="225">
        <v>1.06277</v>
      </c>
      <c r="R713" s="225">
        <f>Q713*H713</f>
        <v>0.00425108</v>
      </c>
      <c r="S713" s="225">
        <v>0</v>
      </c>
      <c r="T713" s="226">
        <f>S713*H713</f>
        <v>0</v>
      </c>
      <c r="U713" s="41"/>
      <c r="V713" s="41"/>
      <c r="W713" s="41"/>
      <c r="X713" s="41"/>
      <c r="Y713" s="41"/>
      <c r="Z713" s="41"/>
      <c r="AA713" s="41"/>
      <c r="AB713" s="41"/>
      <c r="AC713" s="41"/>
      <c r="AD713" s="41"/>
      <c r="AE713" s="41"/>
      <c r="AR713" s="227" t="s">
        <v>177</v>
      </c>
      <c r="AT713" s="227" t="s">
        <v>172</v>
      </c>
      <c r="AU713" s="227" t="s">
        <v>84</v>
      </c>
      <c r="AY713" s="20" t="s">
        <v>170</v>
      </c>
      <c r="BE713" s="228">
        <f>IF(N713="základní",J713,0)</f>
        <v>0</v>
      </c>
      <c r="BF713" s="228">
        <f>IF(N713="snížená",J713,0)</f>
        <v>0</v>
      </c>
      <c r="BG713" s="228">
        <f>IF(N713="zákl. přenesená",J713,0)</f>
        <v>0</v>
      </c>
      <c r="BH713" s="228">
        <f>IF(N713="sníž. přenesená",J713,0)</f>
        <v>0</v>
      </c>
      <c r="BI713" s="228">
        <f>IF(N713="nulová",J713,0)</f>
        <v>0</v>
      </c>
      <c r="BJ713" s="20" t="s">
        <v>82</v>
      </c>
      <c r="BK713" s="228">
        <f>ROUND(I713*H713,2)</f>
        <v>0</v>
      </c>
      <c r="BL713" s="20" t="s">
        <v>177</v>
      </c>
      <c r="BM713" s="227" t="s">
        <v>1051</v>
      </c>
    </row>
    <row r="714" s="2" customFormat="1">
      <c r="A714" s="41"/>
      <c r="B714" s="42"/>
      <c r="C714" s="43"/>
      <c r="D714" s="229" t="s">
        <v>179</v>
      </c>
      <c r="E714" s="43"/>
      <c r="F714" s="230" t="s">
        <v>1052</v>
      </c>
      <c r="G714" s="43"/>
      <c r="H714" s="43"/>
      <c r="I714" s="231"/>
      <c r="J714" s="43"/>
      <c r="K714" s="43"/>
      <c r="L714" s="47"/>
      <c r="M714" s="232"/>
      <c r="N714" s="233"/>
      <c r="O714" s="87"/>
      <c r="P714" s="87"/>
      <c r="Q714" s="87"/>
      <c r="R714" s="87"/>
      <c r="S714" s="87"/>
      <c r="T714" s="88"/>
      <c r="U714" s="41"/>
      <c r="V714" s="41"/>
      <c r="W714" s="41"/>
      <c r="X714" s="41"/>
      <c r="Y714" s="41"/>
      <c r="Z714" s="41"/>
      <c r="AA714" s="41"/>
      <c r="AB714" s="41"/>
      <c r="AC714" s="41"/>
      <c r="AD714" s="41"/>
      <c r="AE714" s="41"/>
      <c r="AT714" s="20" t="s">
        <v>179</v>
      </c>
      <c r="AU714" s="20" t="s">
        <v>84</v>
      </c>
    </row>
    <row r="715" s="2" customFormat="1">
      <c r="A715" s="41"/>
      <c r="B715" s="42"/>
      <c r="C715" s="43"/>
      <c r="D715" s="234" t="s">
        <v>181</v>
      </c>
      <c r="E715" s="43"/>
      <c r="F715" s="235" t="s">
        <v>1053</v>
      </c>
      <c r="G715" s="43"/>
      <c r="H715" s="43"/>
      <c r="I715" s="231"/>
      <c r="J715" s="43"/>
      <c r="K715" s="43"/>
      <c r="L715" s="47"/>
      <c r="M715" s="232"/>
      <c r="N715" s="233"/>
      <c r="O715" s="87"/>
      <c r="P715" s="87"/>
      <c r="Q715" s="87"/>
      <c r="R715" s="87"/>
      <c r="S715" s="87"/>
      <c r="T715" s="88"/>
      <c r="U715" s="41"/>
      <c r="V715" s="41"/>
      <c r="W715" s="41"/>
      <c r="X715" s="41"/>
      <c r="Y715" s="41"/>
      <c r="Z715" s="41"/>
      <c r="AA715" s="41"/>
      <c r="AB715" s="41"/>
      <c r="AC715" s="41"/>
      <c r="AD715" s="41"/>
      <c r="AE715" s="41"/>
      <c r="AT715" s="20" t="s">
        <v>181</v>
      </c>
      <c r="AU715" s="20" t="s">
        <v>84</v>
      </c>
    </row>
    <row r="716" s="13" customFormat="1">
      <c r="A716" s="13"/>
      <c r="B716" s="236"/>
      <c r="C716" s="237"/>
      <c r="D716" s="229" t="s">
        <v>183</v>
      </c>
      <c r="E716" s="238" t="s">
        <v>19</v>
      </c>
      <c r="F716" s="239" t="s">
        <v>760</v>
      </c>
      <c r="G716" s="237"/>
      <c r="H716" s="238" t="s">
        <v>19</v>
      </c>
      <c r="I716" s="240"/>
      <c r="J716" s="237"/>
      <c r="K716" s="237"/>
      <c r="L716" s="241"/>
      <c r="M716" s="242"/>
      <c r="N716" s="243"/>
      <c r="O716" s="243"/>
      <c r="P716" s="243"/>
      <c r="Q716" s="243"/>
      <c r="R716" s="243"/>
      <c r="S716" s="243"/>
      <c r="T716" s="244"/>
      <c r="U716" s="13"/>
      <c r="V716" s="13"/>
      <c r="W716" s="13"/>
      <c r="X716" s="13"/>
      <c r="Y716" s="13"/>
      <c r="Z716" s="13"/>
      <c r="AA716" s="13"/>
      <c r="AB716" s="13"/>
      <c r="AC716" s="13"/>
      <c r="AD716" s="13"/>
      <c r="AE716" s="13"/>
      <c r="AT716" s="245" t="s">
        <v>183</v>
      </c>
      <c r="AU716" s="245" t="s">
        <v>84</v>
      </c>
      <c r="AV716" s="13" t="s">
        <v>82</v>
      </c>
      <c r="AW716" s="13" t="s">
        <v>37</v>
      </c>
      <c r="AX716" s="13" t="s">
        <v>75</v>
      </c>
      <c r="AY716" s="245" t="s">
        <v>170</v>
      </c>
    </row>
    <row r="717" s="14" customFormat="1">
      <c r="A717" s="14"/>
      <c r="B717" s="246"/>
      <c r="C717" s="247"/>
      <c r="D717" s="229" t="s">
        <v>183</v>
      </c>
      <c r="E717" s="248" t="s">
        <v>19</v>
      </c>
      <c r="F717" s="249" t="s">
        <v>1054</v>
      </c>
      <c r="G717" s="247"/>
      <c r="H717" s="250">
        <v>0.0040000000000000001</v>
      </c>
      <c r="I717" s="251"/>
      <c r="J717" s="247"/>
      <c r="K717" s="247"/>
      <c r="L717" s="252"/>
      <c r="M717" s="253"/>
      <c r="N717" s="254"/>
      <c r="O717" s="254"/>
      <c r="P717" s="254"/>
      <c r="Q717" s="254"/>
      <c r="R717" s="254"/>
      <c r="S717" s="254"/>
      <c r="T717" s="255"/>
      <c r="U717" s="14"/>
      <c r="V717" s="14"/>
      <c r="W717" s="14"/>
      <c r="X717" s="14"/>
      <c r="Y717" s="14"/>
      <c r="Z717" s="14"/>
      <c r="AA717" s="14"/>
      <c r="AB717" s="14"/>
      <c r="AC717" s="14"/>
      <c r="AD717" s="14"/>
      <c r="AE717" s="14"/>
      <c r="AT717" s="256" t="s">
        <v>183</v>
      </c>
      <c r="AU717" s="256" t="s">
        <v>84</v>
      </c>
      <c r="AV717" s="14" t="s">
        <v>84</v>
      </c>
      <c r="AW717" s="14" t="s">
        <v>37</v>
      </c>
      <c r="AX717" s="14" t="s">
        <v>82</v>
      </c>
      <c r="AY717" s="256" t="s">
        <v>170</v>
      </c>
    </row>
    <row r="718" s="2" customFormat="1" ht="16.5" customHeight="1">
      <c r="A718" s="41"/>
      <c r="B718" s="42"/>
      <c r="C718" s="216" t="s">
        <v>1055</v>
      </c>
      <c r="D718" s="216" t="s">
        <v>172</v>
      </c>
      <c r="E718" s="217" t="s">
        <v>1056</v>
      </c>
      <c r="F718" s="218" t="s">
        <v>1057</v>
      </c>
      <c r="G718" s="219" t="s">
        <v>219</v>
      </c>
      <c r="H718" s="220">
        <v>0.40699999999999997</v>
      </c>
      <c r="I718" s="221"/>
      <c r="J718" s="222">
        <f>ROUND(I718*H718,2)</f>
        <v>0</v>
      </c>
      <c r="K718" s="218" t="s">
        <v>176</v>
      </c>
      <c r="L718" s="47"/>
      <c r="M718" s="223" t="s">
        <v>19</v>
      </c>
      <c r="N718" s="224" t="s">
        <v>46</v>
      </c>
      <c r="O718" s="87"/>
      <c r="P718" s="225">
        <f>O718*H718</f>
        <v>0</v>
      </c>
      <c r="Q718" s="225">
        <v>2.5019399999999998</v>
      </c>
      <c r="R718" s="225">
        <f>Q718*H718</f>
        <v>1.0182895799999998</v>
      </c>
      <c r="S718" s="225">
        <v>0</v>
      </c>
      <c r="T718" s="226">
        <f>S718*H718</f>
        <v>0</v>
      </c>
      <c r="U718" s="41"/>
      <c r="V718" s="41"/>
      <c r="W718" s="41"/>
      <c r="X718" s="41"/>
      <c r="Y718" s="41"/>
      <c r="Z718" s="41"/>
      <c r="AA718" s="41"/>
      <c r="AB718" s="41"/>
      <c r="AC718" s="41"/>
      <c r="AD718" s="41"/>
      <c r="AE718" s="41"/>
      <c r="AR718" s="227" t="s">
        <v>177</v>
      </c>
      <c r="AT718" s="227" t="s">
        <v>172</v>
      </c>
      <c r="AU718" s="227" t="s">
        <v>84</v>
      </c>
      <c r="AY718" s="20" t="s">
        <v>170</v>
      </c>
      <c r="BE718" s="228">
        <f>IF(N718="základní",J718,0)</f>
        <v>0</v>
      </c>
      <c r="BF718" s="228">
        <f>IF(N718="snížená",J718,0)</f>
        <v>0</v>
      </c>
      <c r="BG718" s="228">
        <f>IF(N718="zákl. přenesená",J718,0)</f>
        <v>0</v>
      </c>
      <c r="BH718" s="228">
        <f>IF(N718="sníž. přenesená",J718,0)</f>
        <v>0</v>
      </c>
      <c r="BI718" s="228">
        <f>IF(N718="nulová",J718,0)</f>
        <v>0</v>
      </c>
      <c r="BJ718" s="20" t="s">
        <v>82</v>
      </c>
      <c r="BK718" s="228">
        <f>ROUND(I718*H718,2)</f>
        <v>0</v>
      </c>
      <c r="BL718" s="20" t="s">
        <v>177</v>
      </c>
      <c r="BM718" s="227" t="s">
        <v>1058</v>
      </c>
    </row>
    <row r="719" s="2" customFormat="1">
      <c r="A719" s="41"/>
      <c r="B719" s="42"/>
      <c r="C719" s="43"/>
      <c r="D719" s="229" t="s">
        <v>179</v>
      </c>
      <c r="E719" s="43"/>
      <c r="F719" s="230" t="s">
        <v>1059</v>
      </c>
      <c r="G719" s="43"/>
      <c r="H719" s="43"/>
      <c r="I719" s="231"/>
      <c r="J719" s="43"/>
      <c r="K719" s="43"/>
      <c r="L719" s="47"/>
      <c r="M719" s="232"/>
      <c r="N719" s="233"/>
      <c r="O719" s="87"/>
      <c r="P719" s="87"/>
      <c r="Q719" s="87"/>
      <c r="R719" s="87"/>
      <c r="S719" s="87"/>
      <c r="T719" s="88"/>
      <c r="U719" s="41"/>
      <c r="V719" s="41"/>
      <c r="W719" s="41"/>
      <c r="X719" s="41"/>
      <c r="Y719" s="41"/>
      <c r="Z719" s="41"/>
      <c r="AA719" s="41"/>
      <c r="AB719" s="41"/>
      <c r="AC719" s="41"/>
      <c r="AD719" s="41"/>
      <c r="AE719" s="41"/>
      <c r="AT719" s="20" t="s">
        <v>179</v>
      </c>
      <c r="AU719" s="20" t="s">
        <v>84</v>
      </c>
    </row>
    <row r="720" s="2" customFormat="1">
      <c r="A720" s="41"/>
      <c r="B720" s="42"/>
      <c r="C720" s="43"/>
      <c r="D720" s="234" t="s">
        <v>181</v>
      </c>
      <c r="E720" s="43"/>
      <c r="F720" s="235" t="s">
        <v>1060</v>
      </c>
      <c r="G720" s="43"/>
      <c r="H720" s="43"/>
      <c r="I720" s="231"/>
      <c r="J720" s="43"/>
      <c r="K720" s="43"/>
      <c r="L720" s="47"/>
      <c r="M720" s="232"/>
      <c r="N720" s="233"/>
      <c r="O720" s="87"/>
      <c r="P720" s="87"/>
      <c r="Q720" s="87"/>
      <c r="R720" s="87"/>
      <c r="S720" s="87"/>
      <c r="T720" s="88"/>
      <c r="U720" s="41"/>
      <c r="V720" s="41"/>
      <c r="W720" s="41"/>
      <c r="X720" s="41"/>
      <c r="Y720" s="41"/>
      <c r="Z720" s="41"/>
      <c r="AA720" s="41"/>
      <c r="AB720" s="41"/>
      <c r="AC720" s="41"/>
      <c r="AD720" s="41"/>
      <c r="AE720" s="41"/>
      <c r="AT720" s="20" t="s">
        <v>181</v>
      </c>
      <c r="AU720" s="20" t="s">
        <v>84</v>
      </c>
    </row>
    <row r="721" s="13" customFormat="1">
      <c r="A721" s="13"/>
      <c r="B721" s="236"/>
      <c r="C721" s="237"/>
      <c r="D721" s="229" t="s">
        <v>183</v>
      </c>
      <c r="E721" s="238" t="s">
        <v>19</v>
      </c>
      <c r="F721" s="239" t="s">
        <v>1061</v>
      </c>
      <c r="G721" s="237"/>
      <c r="H721" s="238" t="s">
        <v>19</v>
      </c>
      <c r="I721" s="240"/>
      <c r="J721" s="237"/>
      <c r="K721" s="237"/>
      <c r="L721" s="241"/>
      <c r="M721" s="242"/>
      <c r="N721" s="243"/>
      <c r="O721" s="243"/>
      <c r="P721" s="243"/>
      <c r="Q721" s="243"/>
      <c r="R721" s="243"/>
      <c r="S721" s="243"/>
      <c r="T721" s="244"/>
      <c r="U721" s="13"/>
      <c r="V721" s="13"/>
      <c r="W721" s="13"/>
      <c r="X721" s="13"/>
      <c r="Y721" s="13"/>
      <c r="Z721" s="13"/>
      <c r="AA721" s="13"/>
      <c r="AB721" s="13"/>
      <c r="AC721" s="13"/>
      <c r="AD721" s="13"/>
      <c r="AE721" s="13"/>
      <c r="AT721" s="245" t="s">
        <v>183</v>
      </c>
      <c r="AU721" s="245" t="s">
        <v>84</v>
      </c>
      <c r="AV721" s="13" t="s">
        <v>82</v>
      </c>
      <c r="AW721" s="13" t="s">
        <v>37</v>
      </c>
      <c r="AX721" s="13" t="s">
        <v>75</v>
      </c>
      <c r="AY721" s="245" t="s">
        <v>170</v>
      </c>
    </row>
    <row r="722" s="14" customFormat="1">
      <c r="A722" s="14"/>
      <c r="B722" s="246"/>
      <c r="C722" s="247"/>
      <c r="D722" s="229" t="s">
        <v>183</v>
      </c>
      <c r="E722" s="248" t="s">
        <v>19</v>
      </c>
      <c r="F722" s="249" t="s">
        <v>1062</v>
      </c>
      <c r="G722" s="247"/>
      <c r="H722" s="250">
        <v>0.40699999999999997</v>
      </c>
      <c r="I722" s="251"/>
      <c r="J722" s="247"/>
      <c r="K722" s="247"/>
      <c r="L722" s="252"/>
      <c r="M722" s="253"/>
      <c r="N722" s="254"/>
      <c r="O722" s="254"/>
      <c r="P722" s="254"/>
      <c r="Q722" s="254"/>
      <c r="R722" s="254"/>
      <c r="S722" s="254"/>
      <c r="T722" s="255"/>
      <c r="U722" s="14"/>
      <c r="V722" s="14"/>
      <c r="W722" s="14"/>
      <c r="X722" s="14"/>
      <c r="Y722" s="14"/>
      <c r="Z722" s="14"/>
      <c r="AA722" s="14"/>
      <c r="AB722" s="14"/>
      <c r="AC722" s="14"/>
      <c r="AD722" s="14"/>
      <c r="AE722" s="14"/>
      <c r="AT722" s="256" t="s">
        <v>183</v>
      </c>
      <c r="AU722" s="256" t="s">
        <v>84</v>
      </c>
      <c r="AV722" s="14" t="s">
        <v>84</v>
      </c>
      <c r="AW722" s="14" t="s">
        <v>37</v>
      </c>
      <c r="AX722" s="14" t="s">
        <v>75</v>
      </c>
      <c r="AY722" s="256" t="s">
        <v>170</v>
      </c>
    </row>
    <row r="723" s="15" customFormat="1">
      <c r="A723" s="15"/>
      <c r="B723" s="257"/>
      <c r="C723" s="258"/>
      <c r="D723" s="229" t="s">
        <v>183</v>
      </c>
      <c r="E723" s="259" t="s">
        <v>19</v>
      </c>
      <c r="F723" s="260" t="s">
        <v>186</v>
      </c>
      <c r="G723" s="258"/>
      <c r="H723" s="261">
        <v>0.40699999999999997</v>
      </c>
      <c r="I723" s="262"/>
      <c r="J723" s="258"/>
      <c r="K723" s="258"/>
      <c r="L723" s="263"/>
      <c r="M723" s="264"/>
      <c r="N723" s="265"/>
      <c r="O723" s="265"/>
      <c r="P723" s="265"/>
      <c r="Q723" s="265"/>
      <c r="R723" s="265"/>
      <c r="S723" s="265"/>
      <c r="T723" s="266"/>
      <c r="U723" s="15"/>
      <c r="V723" s="15"/>
      <c r="W723" s="15"/>
      <c r="X723" s="15"/>
      <c r="Y723" s="15"/>
      <c r="Z723" s="15"/>
      <c r="AA723" s="15"/>
      <c r="AB723" s="15"/>
      <c r="AC723" s="15"/>
      <c r="AD723" s="15"/>
      <c r="AE723" s="15"/>
      <c r="AT723" s="267" t="s">
        <v>183</v>
      </c>
      <c r="AU723" s="267" t="s">
        <v>84</v>
      </c>
      <c r="AV723" s="15" t="s">
        <v>177</v>
      </c>
      <c r="AW723" s="15" t="s">
        <v>37</v>
      </c>
      <c r="AX723" s="15" t="s">
        <v>82</v>
      </c>
      <c r="AY723" s="267" t="s">
        <v>170</v>
      </c>
    </row>
    <row r="724" s="2" customFormat="1" ht="16.5" customHeight="1">
      <c r="A724" s="41"/>
      <c r="B724" s="42"/>
      <c r="C724" s="216" t="s">
        <v>1063</v>
      </c>
      <c r="D724" s="216" t="s">
        <v>172</v>
      </c>
      <c r="E724" s="217" t="s">
        <v>1064</v>
      </c>
      <c r="F724" s="218" t="s">
        <v>1065</v>
      </c>
      <c r="G724" s="219" t="s">
        <v>175</v>
      </c>
      <c r="H724" s="220">
        <v>2.8839999999999999</v>
      </c>
      <c r="I724" s="221"/>
      <c r="J724" s="222">
        <f>ROUND(I724*H724,2)</f>
        <v>0</v>
      </c>
      <c r="K724" s="218" t="s">
        <v>176</v>
      </c>
      <c r="L724" s="47"/>
      <c r="M724" s="223" t="s">
        <v>19</v>
      </c>
      <c r="N724" s="224" t="s">
        <v>46</v>
      </c>
      <c r="O724" s="87"/>
      <c r="P724" s="225">
        <f>O724*H724</f>
        <v>0</v>
      </c>
      <c r="Q724" s="225">
        <v>0.0046499999999999996</v>
      </c>
      <c r="R724" s="225">
        <f>Q724*H724</f>
        <v>0.013410599999999998</v>
      </c>
      <c r="S724" s="225">
        <v>0</v>
      </c>
      <c r="T724" s="226">
        <f>S724*H724</f>
        <v>0</v>
      </c>
      <c r="U724" s="41"/>
      <c r="V724" s="41"/>
      <c r="W724" s="41"/>
      <c r="X724" s="41"/>
      <c r="Y724" s="41"/>
      <c r="Z724" s="41"/>
      <c r="AA724" s="41"/>
      <c r="AB724" s="41"/>
      <c r="AC724" s="41"/>
      <c r="AD724" s="41"/>
      <c r="AE724" s="41"/>
      <c r="AR724" s="227" t="s">
        <v>177</v>
      </c>
      <c r="AT724" s="227" t="s">
        <v>172</v>
      </c>
      <c r="AU724" s="227" t="s">
        <v>84</v>
      </c>
      <c r="AY724" s="20" t="s">
        <v>170</v>
      </c>
      <c r="BE724" s="228">
        <f>IF(N724="základní",J724,0)</f>
        <v>0</v>
      </c>
      <c r="BF724" s="228">
        <f>IF(N724="snížená",J724,0)</f>
        <v>0</v>
      </c>
      <c r="BG724" s="228">
        <f>IF(N724="zákl. přenesená",J724,0)</f>
        <v>0</v>
      </c>
      <c r="BH724" s="228">
        <f>IF(N724="sníž. přenesená",J724,0)</f>
        <v>0</v>
      </c>
      <c r="BI724" s="228">
        <f>IF(N724="nulová",J724,0)</f>
        <v>0</v>
      </c>
      <c r="BJ724" s="20" t="s">
        <v>82</v>
      </c>
      <c r="BK724" s="228">
        <f>ROUND(I724*H724,2)</f>
        <v>0</v>
      </c>
      <c r="BL724" s="20" t="s">
        <v>177</v>
      </c>
      <c r="BM724" s="227" t="s">
        <v>1066</v>
      </c>
    </row>
    <row r="725" s="2" customFormat="1">
      <c r="A725" s="41"/>
      <c r="B725" s="42"/>
      <c r="C725" s="43"/>
      <c r="D725" s="229" t="s">
        <v>179</v>
      </c>
      <c r="E725" s="43"/>
      <c r="F725" s="230" t="s">
        <v>1067</v>
      </c>
      <c r="G725" s="43"/>
      <c r="H725" s="43"/>
      <c r="I725" s="231"/>
      <c r="J725" s="43"/>
      <c r="K725" s="43"/>
      <c r="L725" s="47"/>
      <c r="M725" s="232"/>
      <c r="N725" s="233"/>
      <c r="O725" s="87"/>
      <c r="P725" s="87"/>
      <c r="Q725" s="87"/>
      <c r="R725" s="87"/>
      <c r="S725" s="87"/>
      <c r="T725" s="88"/>
      <c r="U725" s="41"/>
      <c r="V725" s="41"/>
      <c r="W725" s="41"/>
      <c r="X725" s="41"/>
      <c r="Y725" s="41"/>
      <c r="Z725" s="41"/>
      <c r="AA725" s="41"/>
      <c r="AB725" s="41"/>
      <c r="AC725" s="41"/>
      <c r="AD725" s="41"/>
      <c r="AE725" s="41"/>
      <c r="AT725" s="20" t="s">
        <v>179</v>
      </c>
      <c r="AU725" s="20" t="s">
        <v>84</v>
      </c>
    </row>
    <row r="726" s="2" customFormat="1">
      <c r="A726" s="41"/>
      <c r="B726" s="42"/>
      <c r="C726" s="43"/>
      <c r="D726" s="234" t="s">
        <v>181</v>
      </c>
      <c r="E726" s="43"/>
      <c r="F726" s="235" t="s">
        <v>1068</v>
      </c>
      <c r="G726" s="43"/>
      <c r="H726" s="43"/>
      <c r="I726" s="231"/>
      <c r="J726" s="43"/>
      <c r="K726" s="43"/>
      <c r="L726" s="47"/>
      <c r="M726" s="232"/>
      <c r="N726" s="233"/>
      <c r="O726" s="87"/>
      <c r="P726" s="87"/>
      <c r="Q726" s="87"/>
      <c r="R726" s="87"/>
      <c r="S726" s="87"/>
      <c r="T726" s="88"/>
      <c r="U726" s="41"/>
      <c r="V726" s="41"/>
      <c r="W726" s="41"/>
      <c r="X726" s="41"/>
      <c r="Y726" s="41"/>
      <c r="Z726" s="41"/>
      <c r="AA726" s="41"/>
      <c r="AB726" s="41"/>
      <c r="AC726" s="41"/>
      <c r="AD726" s="41"/>
      <c r="AE726" s="41"/>
      <c r="AT726" s="20" t="s">
        <v>181</v>
      </c>
      <c r="AU726" s="20" t="s">
        <v>84</v>
      </c>
    </row>
    <row r="727" s="13" customFormat="1">
      <c r="A727" s="13"/>
      <c r="B727" s="236"/>
      <c r="C727" s="237"/>
      <c r="D727" s="229" t="s">
        <v>183</v>
      </c>
      <c r="E727" s="238" t="s">
        <v>19</v>
      </c>
      <c r="F727" s="239" t="s">
        <v>1061</v>
      </c>
      <c r="G727" s="237"/>
      <c r="H727" s="238" t="s">
        <v>19</v>
      </c>
      <c r="I727" s="240"/>
      <c r="J727" s="237"/>
      <c r="K727" s="237"/>
      <c r="L727" s="241"/>
      <c r="M727" s="242"/>
      <c r="N727" s="243"/>
      <c r="O727" s="243"/>
      <c r="P727" s="243"/>
      <c r="Q727" s="243"/>
      <c r="R727" s="243"/>
      <c r="S727" s="243"/>
      <c r="T727" s="244"/>
      <c r="U727" s="13"/>
      <c r="V727" s="13"/>
      <c r="W727" s="13"/>
      <c r="X727" s="13"/>
      <c r="Y727" s="13"/>
      <c r="Z727" s="13"/>
      <c r="AA727" s="13"/>
      <c r="AB727" s="13"/>
      <c r="AC727" s="13"/>
      <c r="AD727" s="13"/>
      <c r="AE727" s="13"/>
      <c r="AT727" s="245" t="s">
        <v>183</v>
      </c>
      <c r="AU727" s="245" t="s">
        <v>84</v>
      </c>
      <c r="AV727" s="13" t="s">
        <v>82</v>
      </c>
      <c r="AW727" s="13" t="s">
        <v>37</v>
      </c>
      <c r="AX727" s="13" t="s">
        <v>75</v>
      </c>
      <c r="AY727" s="245" t="s">
        <v>170</v>
      </c>
    </row>
    <row r="728" s="14" customFormat="1">
      <c r="A728" s="14"/>
      <c r="B728" s="246"/>
      <c r="C728" s="247"/>
      <c r="D728" s="229" t="s">
        <v>183</v>
      </c>
      <c r="E728" s="248" t="s">
        <v>19</v>
      </c>
      <c r="F728" s="249" t="s">
        <v>1069</v>
      </c>
      <c r="G728" s="247"/>
      <c r="H728" s="250">
        <v>2.8839999999999999</v>
      </c>
      <c r="I728" s="251"/>
      <c r="J728" s="247"/>
      <c r="K728" s="247"/>
      <c r="L728" s="252"/>
      <c r="M728" s="253"/>
      <c r="N728" s="254"/>
      <c r="O728" s="254"/>
      <c r="P728" s="254"/>
      <c r="Q728" s="254"/>
      <c r="R728" s="254"/>
      <c r="S728" s="254"/>
      <c r="T728" s="255"/>
      <c r="U728" s="14"/>
      <c r="V728" s="14"/>
      <c r="W728" s="14"/>
      <c r="X728" s="14"/>
      <c r="Y728" s="14"/>
      <c r="Z728" s="14"/>
      <c r="AA728" s="14"/>
      <c r="AB728" s="14"/>
      <c r="AC728" s="14"/>
      <c r="AD728" s="14"/>
      <c r="AE728" s="14"/>
      <c r="AT728" s="256" t="s">
        <v>183</v>
      </c>
      <c r="AU728" s="256" t="s">
        <v>84</v>
      </c>
      <c r="AV728" s="14" t="s">
        <v>84</v>
      </c>
      <c r="AW728" s="14" t="s">
        <v>37</v>
      </c>
      <c r="AX728" s="14" t="s">
        <v>75</v>
      </c>
      <c r="AY728" s="256" t="s">
        <v>170</v>
      </c>
    </row>
    <row r="729" s="15" customFormat="1">
      <c r="A729" s="15"/>
      <c r="B729" s="257"/>
      <c r="C729" s="258"/>
      <c r="D729" s="229" t="s">
        <v>183</v>
      </c>
      <c r="E729" s="259" t="s">
        <v>19</v>
      </c>
      <c r="F729" s="260" t="s">
        <v>186</v>
      </c>
      <c r="G729" s="258"/>
      <c r="H729" s="261">
        <v>2.8839999999999999</v>
      </c>
      <c r="I729" s="262"/>
      <c r="J729" s="258"/>
      <c r="K729" s="258"/>
      <c r="L729" s="263"/>
      <c r="M729" s="264"/>
      <c r="N729" s="265"/>
      <c r="O729" s="265"/>
      <c r="P729" s="265"/>
      <c r="Q729" s="265"/>
      <c r="R729" s="265"/>
      <c r="S729" s="265"/>
      <c r="T729" s="266"/>
      <c r="U729" s="15"/>
      <c r="V729" s="15"/>
      <c r="W729" s="15"/>
      <c r="X729" s="15"/>
      <c r="Y729" s="15"/>
      <c r="Z729" s="15"/>
      <c r="AA729" s="15"/>
      <c r="AB729" s="15"/>
      <c r="AC729" s="15"/>
      <c r="AD729" s="15"/>
      <c r="AE729" s="15"/>
      <c r="AT729" s="267" t="s">
        <v>183</v>
      </c>
      <c r="AU729" s="267" t="s">
        <v>84</v>
      </c>
      <c r="AV729" s="15" t="s">
        <v>177</v>
      </c>
      <c r="AW729" s="15" t="s">
        <v>37</v>
      </c>
      <c r="AX729" s="15" t="s">
        <v>82</v>
      </c>
      <c r="AY729" s="267" t="s">
        <v>170</v>
      </c>
    </row>
    <row r="730" s="2" customFormat="1" ht="16.5" customHeight="1">
      <c r="A730" s="41"/>
      <c r="B730" s="42"/>
      <c r="C730" s="216" t="s">
        <v>1070</v>
      </c>
      <c r="D730" s="216" t="s">
        <v>172</v>
      </c>
      <c r="E730" s="217" t="s">
        <v>1071</v>
      </c>
      <c r="F730" s="218" t="s">
        <v>1072</v>
      </c>
      <c r="G730" s="219" t="s">
        <v>175</v>
      </c>
      <c r="H730" s="220">
        <v>2.8839999999999999</v>
      </c>
      <c r="I730" s="221"/>
      <c r="J730" s="222">
        <f>ROUND(I730*H730,2)</f>
        <v>0</v>
      </c>
      <c r="K730" s="218" t="s">
        <v>176</v>
      </c>
      <c r="L730" s="47"/>
      <c r="M730" s="223" t="s">
        <v>19</v>
      </c>
      <c r="N730" s="224" t="s">
        <v>46</v>
      </c>
      <c r="O730" s="87"/>
      <c r="P730" s="225">
        <f>O730*H730</f>
        <v>0</v>
      </c>
      <c r="Q730" s="225">
        <v>0</v>
      </c>
      <c r="R730" s="225">
        <f>Q730*H730</f>
        <v>0</v>
      </c>
      <c r="S730" s="225">
        <v>0</v>
      </c>
      <c r="T730" s="226">
        <f>S730*H730</f>
        <v>0</v>
      </c>
      <c r="U730" s="41"/>
      <c r="V730" s="41"/>
      <c r="W730" s="41"/>
      <c r="X730" s="41"/>
      <c r="Y730" s="41"/>
      <c r="Z730" s="41"/>
      <c r="AA730" s="41"/>
      <c r="AB730" s="41"/>
      <c r="AC730" s="41"/>
      <c r="AD730" s="41"/>
      <c r="AE730" s="41"/>
      <c r="AR730" s="227" t="s">
        <v>177</v>
      </c>
      <c r="AT730" s="227" t="s">
        <v>172</v>
      </c>
      <c r="AU730" s="227" t="s">
        <v>84</v>
      </c>
      <c r="AY730" s="20" t="s">
        <v>170</v>
      </c>
      <c r="BE730" s="228">
        <f>IF(N730="základní",J730,0)</f>
        <v>0</v>
      </c>
      <c r="BF730" s="228">
        <f>IF(N730="snížená",J730,0)</f>
        <v>0</v>
      </c>
      <c r="BG730" s="228">
        <f>IF(N730="zákl. přenesená",J730,0)</f>
        <v>0</v>
      </c>
      <c r="BH730" s="228">
        <f>IF(N730="sníž. přenesená",J730,0)</f>
        <v>0</v>
      </c>
      <c r="BI730" s="228">
        <f>IF(N730="nulová",J730,0)</f>
        <v>0</v>
      </c>
      <c r="BJ730" s="20" t="s">
        <v>82</v>
      </c>
      <c r="BK730" s="228">
        <f>ROUND(I730*H730,2)</f>
        <v>0</v>
      </c>
      <c r="BL730" s="20" t="s">
        <v>177</v>
      </c>
      <c r="BM730" s="227" t="s">
        <v>1073</v>
      </c>
    </row>
    <row r="731" s="2" customFormat="1">
      <c r="A731" s="41"/>
      <c r="B731" s="42"/>
      <c r="C731" s="43"/>
      <c r="D731" s="229" t="s">
        <v>179</v>
      </c>
      <c r="E731" s="43"/>
      <c r="F731" s="230" t="s">
        <v>1074</v>
      </c>
      <c r="G731" s="43"/>
      <c r="H731" s="43"/>
      <c r="I731" s="231"/>
      <c r="J731" s="43"/>
      <c r="K731" s="43"/>
      <c r="L731" s="47"/>
      <c r="M731" s="232"/>
      <c r="N731" s="233"/>
      <c r="O731" s="87"/>
      <c r="P731" s="87"/>
      <c r="Q731" s="87"/>
      <c r="R731" s="87"/>
      <c r="S731" s="87"/>
      <c r="T731" s="88"/>
      <c r="U731" s="41"/>
      <c r="V731" s="41"/>
      <c r="W731" s="41"/>
      <c r="X731" s="41"/>
      <c r="Y731" s="41"/>
      <c r="Z731" s="41"/>
      <c r="AA731" s="41"/>
      <c r="AB731" s="41"/>
      <c r="AC731" s="41"/>
      <c r="AD731" s="41"/>
      <c r="AE731" s="41"/>
      <c r="AT731" s="20" t="s">
        <v>179</v>
      </c>
      <c r="AU731" s="20" t="s">
        <v>84</v>
      </c>
    </row>
    <row r="732" s="2" customFormat="1">
      <c r="A732" s="41"/>
      <c r="B732" s="42"/>
      <c r="C732" s="43"/>
      <c r="D732" s="234" t="s">
        <v>181</v>
      </c>
      <c r="E732" s="43"/>
      <c r="F732" s="235" t="s">
        <v>1075</v>
      </c>
      <c r="G732" s="43"/>
      <c r="H732" s="43"/>
      <c r="I732" s="231"/>
      <c r="J732" s="43"/>
      <c r="K732" s="43"/>
      <c r="L732" s="47"/>
      <c r="M732" s="232"/>
      <c r="N732" s="233"/>
      <c r="O732" s="87"/>
      <c r="P732" s="87"/>
      <c r="Q732" s="87"/>
      <c r="R732" s="87"/>
      <c r="S732" s="87"/>
      <c r="T732" s="88"/>
      <c r="U732" s="41"/>
      <c r="V732" s="41"/>
      <c r="W732" s="41"/>
      <c r="X732" s="41"/>
      <c r="Y732" s="41"/>
      <c r="Z732" s="41"/>
      <c r="AA732" s="41"/>
      <c r="AB732" s="41"/>
      <c r="AC732" s="41"/>
      <c r="AD732" s="41"/>
      <c r="AE732" s="41"/>
      <c r="AT732" s="20" t="s">
        <v>181</v>
      </c>
      <c r="AU732" s="20" t="s">
        <v>84</v>
      </c>
    </row>
    <row r="733" s="2" customFormat="1" ht="16.5" customHeight="1">
      <c r="A733" s="41"/>
      <c r="B733" s="42"/>
      <c r="C733" s="216" t="s">
        <v>1076</v>
      </c>
      <c r="D733" s="216" t="s">
        <v>172</v>
      </c>
      <c r="E733" s="217" t="s">
        <v>1077</v>
      </c>
      <c r="F733" s="218" t="s">
        <v>1078</v>
      </c>
      <c r="G733" s="219" t="s">
        <v>175</v>
      </c>
      <c r="H733" s="220">
        <v>1.4550000000000001</v>
      </c>
      <c r="I733" s="221"/>
      <c r="J733" s="222">
        <f>ROUND(I733*H733,2)</f>
        <v>0</v>
      </c>
      <c r="K733" s="218" t="s">
        <v>176</v>
      </c>
      <c r="L733" s="47"/>
      <c r="M733" s="223" t="s">
        <v>19</v>
      </c>
      <c r="N733" s="224" t="s">
        <v>46</v>
      </c>
      <c r="O733" s="87"/>
      <c r="P733" s="225">
        <f>O733*H733</f>
        <v>0</v>
      </c>
      <c r="Q733" s="225">
        <v>0.0017600000000000001</v>
      </c>
      <c r="R733" s="225">
        <f>Q733*H733</f>
        <v>0.0025608000000000002</v>
      </c>
      <c r="S733" s="225">
        <v>0</v>
      </c>
      <c r="T733" s="226">
        <f>S733*H733</f>
        <v>0</v>
      </c>
      <c r="U733" s="41"/>
      <c r="V733" s="41"/>
      <c r="W733" s="41"/>
      <c r="X733" s="41"/>
      <c r="Y733" s="41"/>
      <c r="Z733" s="41"/>
      <c r="AA733" s="41"/>
      <c r="AB733" s="41"/>
      <c r="AC733" s="41"/>
      <c r="AD733" s="41"/>
      <c r="AE733" s="41"/>
      <c r="AR733" s="227" t="s">
        <v>177</v>
      </c>
      <c r="AT733" s="227" t="s">
        <v>172</v>
      </c>
      <c r="AU733" s="227" t="s">
        <v>84</v>
      </c>
      <c r="AY733" s="20" t="s">
        <v>170</v>
      </c>
      <c r="BE733" s="228">
        <f>IF(N733="základní",J733,0)</f>
        <v>0</v>
      </c>
      <c r="BF733" s="228">
        <f>IF(N733="snížená",J733,0)</f>
        <v>0</v>
      </c>
      <c r="BG733" s="228">
        <f>IF(N733="zákl. přenesená",J733,0)</f>
        <v>0</v>
      </c>
      <c r="BH733" s="228">
        <f>IF(N733="sníž. přenesená",J733,0)</f>
        <v>0</v>
      </c>
      <c r="BI733" s="228">
        <f>IF(N733="nulová",J733,0)</f>
        <v>0</v>
      </c>
      <c r="BJ733" s="20" t="s">
        <v>82</v>
      </c>
      <c r="BK733" s="228">
        <f>ROUND(I733*H733,2)</f>
        <v>0</v>
      </c>
      <c r="BL733" s="20" t="s">
        <v>177</v>
      </c>
      <c r="BM733" s="227" t="s">
        <v>1079</v>
      </c>
    </row>
    <row r="734" s="2" customFormat="1">
      <c r="A734" s="41"/>
      <c r="B734" s="42"/>
      <c r="C734" s="43"/>
      <c r="D734" s="229" t="s">
        <v>179</v>
      </c>
      <c r="E734" s="43"/>
      <c r="F734" s="230" t="s">
        <v>1080</v>
      </c>
      <c r="G734" s="43"/>
      <c r="H734" s="43"/>
      <c r="I734" s="231"/>
      <c r="J734" s="43"/>
      <c r="K734" s="43"/>
      <c r="L734" s="47"/>
      <c r="M734" s="232"/>
      <c r="N734" s="233"/>
      <c r="O734" s="87"/>
      <c r="P734" s="87"/>
      <c r="Q734" s="87"/>
      <c r="R734" s="87"/>
      <c r="S734" s="87"/>
      <c r="T734" s="88"/>
      <c r="U734" s="41"/>
      <c r="V734" s="41"/>
      <c r="W734" s="41"/>
      <c r="X734" s="41"/>
      <c r="Y734" s="41"/>
      <c r="Z734" s="41"/>
      <c r="AA734" s="41"/>
      <c r="AB734" s="41"/>
      <c r="AC734" s="41"/>
      <c r="AD734" s="41"/>
      <c r="AE734" s="41"/>
      <c r="AT734" s="20" t="s">
        <v>179</v>
      </c>
      <c r="AU734" s="20" t="s">
        <v>84</v>
      </c>
    </row>
    <row r="735" s="2" customFormat="1">
      <c r="A735" s="41"/>
      <c r="B735" s="42"/>
      <c r="C735" s="43"/>
      <c r="D735" s="234" t="s">
        <v>181</v>
      </c>
      <c r="E735" s="43"/>
      <c r="F735" s="235" t="s">
        <v>1081</v>
      </c>
      <c r="G735" s="43"/>
      <c r="H735" s="43"/>
      <c r="I735" s="231"/>
      <c r="J735" s="43"/>
      <c r="K735" s="43"/>
      <c r="L735" s="47"/>
      <c r="M735" s="232"/>
      <c r="N735" s="233"/>
      <c r="O735" s="87"/>
      <c r="P735" s="87"/>
      <c r="Q735" s="87"/>
      <c r="R735" s="87"/>
      <c r="S735" s="87"/>
      <c r="T735" s="88"/>
      <c r="U735" s="41"/>
      <c r="V735" s="41"/>
      <c r="W735" s="41"/>
      <c r="X735" s="41"/>
      <c r="Y735" s="41"/>
      <c r="Z735" s="41"/>
      <c r="AA735" s="41"/>
      <c r="AB735" s="41"/>
      <c r="AC735" s="41"/>
      <c r="AD735" s="41"/>
      <c r="AE735" s="41"/>
      <c r="AT735" s="20" t="s">
        <v>181</v>
      </c>
      <c r="AU735" s="20" t="s">
        <v>84</v>
      </c>
    </row>
    <row r="736" s="13" customFormat="1">
      <c r="A736" s="13"/>
      <c r="B736" s="236"/>
      <c r="C736" s="237"/>
      <c r="D736" s="229" t="s">
        <v>183</v>
      </c>
      <c r="E736" s="238" t="s">
        <v>19</v>
      </c>
      <c r="F736" s="239" t="s">
        <v>1061</v>
      </c>
      <c r="G736" s="237"/>
      <c r="H736" s="238" t="s">
        <v>19</v>
      </c>
      <c r="I736" s="240"/>
      <c r="J736" s="237"/>
      <c r="K736" s="237"/>
      <c r="L736" s="241"/>
      <c r="M736" s="242"/>
      <c r="N736" s="243"/>
      <c r="O736" s="243"/>
      <c r="P736" s="243"/>
      <c r="Q736" s="243"/>
      <c r="R736" s="243"/>
      <c r="S736" s="243"/>
      <c r="T736" s="244"/>
      <c r="U736" s="13"/>
      <c r="V736" s="13"/>
      <c r="W736" s="13"/>
      <c r="X736" s="13"/>
      <c r="Y736" s="13"/>
      <c r="Z736" s="13"/>
      <c r="AA736" s="13"/>
      <c r="AB736" s="13"/>
      <c r="AC736" s="13"/>
      <c r="AD736" s="13"/>
      <c r="AE736" s="13"/>
      <c r="AT736" s="245" t="s">
        <v>183</v>
      </c>
      <c r="AU736" s="245" t="s">
        <v>84</v>
      </c>
      <c r="AV736" s="13" t="s">
        <v>82</v>
      </c>
      <c r="AW736" s="13" t="s">
        <v>37</v>
      </c>
      <c r="AX736" s="13" t="s">
        <v>75</v>
      </c>
      <c r="AY736" s="245" t="s">
        <v>170</v>
      </c>
    </row>
    <row r="737" s="14" customFormat="1">
      <c r="A737" s="14"/>
      <c r="B737" s="246"/>
      <c r="C737" s="247"/>
      <c r="D737" s="229" t="s">
        <v>183</v>
      </c>
      <c r="E737" s="248" t="s">
        <v>19</v>
      </c>
      <c r="F737" s="249" t="s">
        <v>1082</v>
      </c>
      <c r="G737" s="247"/>
      <c r="H737" s="250">
        <v>1.4550000000000001</v>
      </c>
      <c r="I737" s="251"/>
      <c r="J737" s="247"/>
      <c r="K737" s="247"/>
      <c r="L737" s="252"/>
      <c r="M737" s="253"/>
      <c r="N737" s="254"/>
      <c r="O737" s="254"/>
      <c r="P737" s="254"/>
      <c r="Q737" s="254"/>
      <c r="R737" s="254"/>
      <c r="S737" s="254"/>
      <c r="T737" s="255"/>
      <c r="U737" s="14"/>
      <c r="V737" s="14"/>
      <c r="W737" s="14"/>
      <c r="X737" s="14"/>
      <c r="Y737" s="14"/>
      <c r="Z737" s="14"/>
      <c r="AA737" s="14"/>
      <c r="AB737" s="14"/>
      <c r="AC737" s="14"/>
      <c r="AD737" s="14"/>
      <c r="AE737" s="14"/>
      <c r="AT737" s="256" t="s">
        <v>183</v>
      </c>
      <c r="AU737" s="256" t="s">
        <v>84</v>
      </c>
      <c r="AV737" s="14" t="s">
        <v>84</v>
      </c>
      <c r="AW737" s="14" t="s">
        <v>37</v>
      </c>
      <c r="AX737" s="14" t="s">
        <v>75</v>
      </c>
      <c r="AY737" s="256" t="s">
        <v>170</v>
      </c>
    </row>
    <row r="738" s="15" customFormat="1">
      <c r="A738" s="15"/>
      <c r="B738" s="257"/>
      <c r="C738" s="258"/>
      <c r="D738" s="229" t="s">
        <v>183</v>
      </c>
      <c r="E738" s="259" t="s">
        <v>19</v>
      </c>
      <c r="F738" s="260" t="s">
        <v>186</v>
      </c>
      <c r="G738" s="258"/>
      <c r="H738" s="261">
        <v>1.4550000000000001</v>
      </c>
      <c r="I738" s="262"/>
      <c r="J738" s="258"/>
      <c r="K738" s="258"/>
      <c r="L738" s="263"/>
      <c r="M738" s="264"/>
      <c r="N738" s="265"/>
      <c r="O738" s="265"/>
      <c r="P738" s="265"/>
      <c r="Q738" s="265"/>
      <c r="R738" s="265"/>
      <c r="S738" s="265"/>
      <c r="T738" s="266"/>
      <c r="U738" s="15"/>
      <c r="V738" s="15"/>
      <c r="W738" s="15"/>
      <c r="X738" s="15"/>
      <c r="Y738" s="15"/>
      <c r="Z738" s="15"/>
      <c r="AA738" s="15"/>
      <c r="AB738" s="15"/>
      <c r="AC738" s="15"/>
      <c r="AD738" s="15"/>
      <c r="AE738" s="15"/>
      <c r="AT738" s="267" t="s">
        <v>183</v>
      </c>
      <c r="AU738" s="267" t="s">
        <v>84</v>
      </c>
      <c r="AV738" s="15" t="s">
        <v>177</v>
      </c>
      <c r="AW738" s="15" t="s">
        <v>37</v>
      </c>
      <c r="AX738" s="15" t="s">
        <v>82</v>
      </c>
      <c r="AY738" s="267" t="s">
        <v>170</v>
      </c>
    </row>
    <row r="739" s="2" customFormat="1" ht="16.5" customHeight="1">
      <c r="A739" s="41"/>
      <c r="B739" s="42"/>
      <c r="C739" s="216" t="s">
        <v>1083</v>
      </c>
      <c r="D739" s="216" t="s">
        <v>172</v>
      </c>
      <c r="E739" s="217" t="s">
        <v>1084</v>
      </c>
      <c r="F739" s="218" t="s">
        <v>1085</v>
      </c>
      <c r="G739" s="219" t="s">
        <v>175</v>
      </c>
      <c r="H739" s="220">
        <v>1.4550000000000001</v>
      </c>
      <c r="I739" s="221"/>
      <c r="J739" s="222">
        <f>ROUND(I739*H739,2)</f>
        <v>0</v>
      </c>
      <c r="K739" s="218" t="s">
        <v>176</v>
      </c>
      <c r="L739" s="47"/>
      <c r="M739" s="223" t="s">
        <v>19</v>
      </c>
      <c r="N739" s="224" t="s">
        <v>46</v>
      </c>
      <c r="O739" s="87"/>
      <c r="P739" s="225">
        <f>O739*H739</f>
        <v>0</v>
      </c>
      <c r="Q739" s="225">
        <v>0</v>
      </c>
      <c r="R739" s="225">
        <f>Q739*H739</f>
        <v>0</v>
      </c>
      <c r="S739" s="225">
        <v>0</v>
      </c>
      <c r="T739" s="226">
        <f>S739*H739</f>
        <v>0</v>
      </c>
      <c r="U739" s="41"/>
      <c r="V739" s="41"/>
      <c r="W739" s="41"/>
      <c r="X739" s="41"/>
      <c r="Y739" s="41"/>
      <c r="Z739" s="41"/>
      <c r="AA739" s="41"/>
      <c r="AB739" s="41"/>
      <c r="AC739" s="41"/>
      <c r="AD739" s="41"/>
      <c r="AE739" s="41"/>
      <c r="AR739" s="227" t="s">
        <v>177</v>
      </c>
      <c r="AT739" s="227" t="s">
        <v>172</v>
      </c>
      <c r="AU739" s="227" t="s">
        <v>84</v>
      </c>
      <c r="AY739" s="20" t="s">
        <v>170</v>
      </c>
      <c r="BE739" s="228">
        <f>IF(N739="základní",J739,0)</f>
        <v>0</v>
      </c>
      <c r="BF739" s="228">
        <f>IF(N739="snížená",J739,0)</f>
        <v>0</v>
      </c>
      <c r="BG739" s="228">
        <f>IF(N739="zákl. přenesená",J739,0)</f>
        <v>0</v>
      </c>
      <c r="BH739" s="228">
        <f>IF(N739="sníž. přenesená",J739,0)</f>
        <v>0</v>
      </c>
      <c r="BI739" s="228">
        <f>IF(N739="nulová",J739,0)</f>
        <v>0</v>
      </c>
      <c r="BJ739" s="20" t="s">
        <v>82</v>
      </c>
      <c r="BK739" s="228">
        <f>ROUND(I739*H739,2)</f>
        <v>0</v>
      </c>
      <c r="BL739" s="20" t="s">
        <v>177</v>
      </c>
      <c r="BM739" s="227" t="s">
        <v>1086</v>
      </c>
    </row>
    <row r="740" s="2" customFormat="1">
      <c r="A740" s="41"/>
      <c r="B740" s="42"/>
      <c r="C740" s="43"/>
      <c r="D740" s="229" t="s">
        <v>179</v>
      </c>
      <c r="E740" s="43"/>
      <c r="F740" s="230" t="s">
        <v>1087</v>
      </c>
      <c r="G740" s="43"/>
      <c r="H740" s="43"/>
      <c r="I740" s="231"/>
      <c r="J740" s="43"/>
      <c r="K740" s="43"/>
      <c r="L740" s="47"/>
      <c r="M740" s="232"/>
      <c r="N740" s="233"/>
      <c r="O740" s="87"/>
      <c r="P740" s="87"/>
      <c r="Q740" s="87"/>
      <c r="R740" s="87"/>
      <c r="S740" s="87"/>
      <c r="T740" s="88"/>
      <c r="U740" s="41"/>
      <c r="V740" s="41"/>
      <c r="W740" s="41"/>
      <c r="X740" s="41"/>
      <c r="Y740" s="41"/>
      <c r="Z740" s="41"/>
      <c r="AA740" s="41"/>
      <c r="AB740" s="41"/>
      <c r="AC740" s="41"/>
      <c r="AD740" s="41"/>
      <c r="AE740" s="41"/>
      <c r="AT740" s="20" t="s">
        <v>179</v>
      </c>
      <c r="AU740" s="20" t="s">
        <v>84</v>
      </c>
    </row>
    <row r="741" s="2" customFormat="1">
      <c r="A741" s="41"/>
      <c r="B741" s="42"/>
      <c r="C741" s="43"/>
      <c r="D741" s="234" t="s">
        <v>181</v>
      </c>
      <c r="E741" s="43"/>
      <c r="F741" s="235" t="s">
        <v>1088</v>
      </c>
      <c r="G741" s="43"/>
      <c r="H741" s="43"/>
      <c r="I741" s="231"/>
      <c r="J741" s="43"/>
      <c r="K741" s="43"/>
      <c r="L741" s="47"/>
      <c r="M741" s="232"/>
      <c r="N741" s="233"/>
      <c r="O741" s="87"/>
      <c r="P741" s="87"/>
      <c r="Q741" s="87"/>
      <c r="R741" s="87"/>
      <c r="S741" s="87"/>
      <c r="T741" s="88"/>
      <c r="U741" s="41"/>
      <c r="V741" s="41"/>
      <c r="W741" s="41"/>
      <c r="X741" s="41"/>
      <c r="Y741" s="41"/>
      <c r="Z741" s="41"/>
      <c r="AA741" s="41"/>
      <c r="AB741" s="41"/>
      <c r="AC741" s="41"/>
      <c r="AD741" s="41"/>
      <c r="AE741" s="41"/>
      <c r="AT741" s="20" t="s">
        <v>181</v>
      </c>
      <c r="AU741" s="20" t="s">
        <v>84</v>
      </c>
    </row>
    <row r="742" s="2" customFormat="1" ht="16.5" customHeight="1">
      <c r="A742" s="41"/>
      <c r="B742" s="42"/>
      <c r="C742" s="216" t="s">
        <v>1089</v>
      </c>
      <c r="D742" s="216" t="s">
        <v>172</v>
      </c>
      <c r="E742" s="217" t="s">
        <v>1090</v>
      </c>
      <c r="F742" s="218" t="s">
        <v>1091</v>
      </c>
      <c r="G742" s="219" t="s">
        <v>256</v>
      </c>
      <c r="H742" s="220">
        <v>0.057000000000000002</v>
      </c>
      <c r="I742" s="221"/>
      <c r="J742" s="222">
        <f>ROUND(I742*H742,2)</f>
        <v>0</v>
      </c>
      <c r="K742" s="218" t="s">
        <v>176</v>
      </c>
      <c r="L742" s="47"/>
      <c r="M742" s="223" t="s">
        <v>19</v>
      </c>
      <c r="N742" s="224" t="s">
        <v>46</v>
      </c>
      <c r="O742" s="87"/>
      <c r="P742" s="225">
        <f>O742*H742</f>
        <v>0</v>
      </c>
      <c r="Q742" s="225">
        <v>1.0551200000000001</v>
      </c>
      <c r="R742" s="225">
        <f>Q742*H742</f>
        <v>0.060141840000000009</v>
      </c>
      <c r="S742" s="225">
        <v>0</v>
      </c>
      <c r="T742" s="226">
        <f>S742*H742</f>
        <v>0</v>
      </c>
      <c r="U742" s="41"/>
      <c r="V742" s="41"/>
      <c r="W742" s="41"/>
      <c r="X742" s="41"/>
      <c r="Y742" s="41"/>
      <c r="Z742" s="41"/>
      <c r="AA742" s="41"/>
      <c r="AB742" s="41"/>
      <c r="AC742" s="41"/>
      <c r="AD742" s="41"/>
      <c r="AE742" s="41"/>
      <c r="AR742" s="227" t="s">
        <v>177</v>
      </c>
      <c r="AT742" s="227" t="s">
        <v>172</v>
      </c>
      <c r="AU742" s="227" t="s">
        <v>84</v>
      </c>
      <c r="AY742" s="20" t="s">
        <v>170</v>
      </c>
      <c r="BE742" s="228">
        <f>IF(N742="základní",J742,0)</f>
        <v>0</v>
      </c>
      <c r="BF742" s="228">
        <f>IF(N742="snížená",J742,0)</f>
        <v>0</v>
      </c>
      <c r="BG742" s="228">
        <f>IF(N742="zákl. přenesená",J742,0)</f>
        <v>0</v>
      </c>
      <c r="BH742" s="228">
        <f>IF(N742="sníž. přenesená",J742,0)</f>
        <v>0</v>
      </c>
      <c r="BI742" s="228">
        <f>IF(N742="nulová",J742,0)</f>
        <v>0</v>
      </c>
      <c r="BJ742" s="20" t="s">
        <v>82</v>
      </c>
      <c r="BK742" s="228">
        <f>ROUND(I742*H742,2)</f>
        <v>0</v>
      </c>
      <c r="BL742" s="20" t="s">
        <v>177</v>
      </c>
      <c r="BM742" s="227" t="s">
        <v>1092</v>
      </c>
    </row>
    <row r="743" s="2" customFormat="1">
      <c r="A743" s="41"/>
      <c r="B743" s="42"/>
      <c r="C743" s="43"/>
      <c r="D743" s="229" t="s">
        <v>179</v>
      </c>
      <c r="E743" s="43"/>
      <c r="F743" s="230" t="s">
        <v>1093</v>
      </c>
      <c r="G743" s="43"/>
      <c r="H743" s="43"/>
      <c r="I743" s="231"/>
      <c r="J743" s="43"/>
      <c r="K743" s="43"/>
      <c r="L743" s="47"/>
      <c r="M743" s="232"/>
      <c r="N743" s="233"/>
      <c r="O743" s="87"/>
      <c r="P743" s="87"/>
      <c r="Q743" s="87"/>
      <c r="R743" s="87"/>
      <c r="S743" s="87"/>
      <c r="T743" s="88"/>
      <c r="U743" s="41"/>
      <c r="V743" s="41"/>
      <c r="W743" s="41"/>
      <c r="X743" s="41"/>
      <c r="Y743" s="41"/>
      <c r="Z743" s="41"/>
      <c r="AA743" s="41"/>
      <c r="AB743" s="41"/>
      <c r="AC743" s="41"/>
      <c r="AD743" s="41"/>
      <c r="AE743" s="41"/>
      <c r="AT743" s="20" t="s">
        <v>179</v>
      </c>
      <c r="AU743" s="20" t="s">
        <v>84</v>
      </c>
    </row>
    <row r="744" s="2" customFormat="1">
      <c r="A744" s="41"/>
      <c r="B744" s="42"/>
      <c r="C744" s="43"/>
      <c r="D744" s="234" t="s">
        <v>181</v>
      </c>
      <c r="E744" s="43"/>
      <c r="F744" s="235" t="s">
        <v>1094</v>
      </c>
      <c r="G744" s="43"/>
      <c r="H744" s="43"/>
      <c r="I744" s="231"/>
      <c r="J744" s="43"/>
      <c r="K744" s="43"/>
      <c r="L744" s="47"/>
      <c r="M744" s="232"/>
      <c r="N744" s="233"/>
      <c r="O744" s="87"/>
      <c r="P744" s="87"/>
      <c r="Q744" s="87"/>
      <c r="R744" s="87"/>
      <c r="S744" s="87"/>
      <c r="T744" s="88"/>
      <c r="U744" s="41"/>
      <c r="V744" s="41"/>
      <c r="W744" s="41"/>
      <c r="X744" s="41"/>
      <c r="Y744" s="41"/>
      <c r="Z744" s="41"/>
      <c r="AA744" s="41"/>
      <c r="AB744" s="41"/>
      <c r="AC744" s="41"/>
      <c r="AD744" s="41"/>
      <c r="AE744" s="41"/>
      <c r="AT744" s="20" t="s">
        <v>181</v>
      </c>
      <c r="AU744" s="20" t="s">
        <v>84</v>
      </c>
    </row>
    <row r="745" s="13" customFormat="1">
      <c r="A745" s="13"/>
      <c r="B745" s="236"/>
      <c r="C745" s="237"/>
      <c r="D745" s="229" t="s">
        <v>183</v>
      </c>
      <c r="E745" s="238" t="s">
        <v>19</v>
      </c>
      <c r="F745" s="239" t="s">
        <v>710</v>
      </c>
      <c r="G745" s="237"/>
      <c r="H745" s="238" t="s">
        <v>19</v>
      </c>
      <c r="I745" s="240"/>
      <c r="J745" s="237"/>
      <c r="K745" s="237"/>
      <c r="L745" s="241"/>
      <c r="M745" s="242"/>
      <c r="N745" s="243"/>
      <c r="O745" s="243"/>
      <c r="P745" s="243"/>
      <c r="Q745" s="243"/>
      <c r="R745" s="243"/>
      <c r="S745" s="243"/>
      <c r="T745" s="244"/>
      <c r="U745" s="13"/>
      <c r="V745" s="13"/>
      <c r="W745" s="13"/>
      <c r="X745" s="13"/>
      <c r="Y745" s="13"/>
      <c r="Z745" s="13"/>
      <c r="AA745" s="13"/>
      <c r="AB745" s="13"/>
      <c r="AC745" s="13"/>
      <c r="AD745" s="13"/>
      <c r="AE745" s="13"/>
      <c r="AT745" s="245" t="s">
        <v>183</v>
      </c>
      <c r="AU745" s="245" t="s">
        <v>84</v>
      </c>
      <c r="AV745" s="13" t="s">
        <v>82</v>
      </c>
      <c r="AW745" s="13" t="s">
        <v>37</v>
      </c>
      <c r="AX745" s="13" t="s">
        <v>75</v>
      </c>
      <c r="AY745" s="245" t="s">
        <v>170</v>
      </c>
    </row>
    <row r="746" s="14" customFormat="1">
      <c r="A746" s="14"/>
      <c r="B746" s="246"/>
      <c r="C746" s="247"/>
      <c r="D746" s="229" t="s">
        <v>183</v>
      </c>
      <c r="E746" s="248" t="s">
        <v>19</v>
      </c>
      <c r="F746" s="249" t="s">
        <v>1095</v>
      </c>
      <c r="G746" s="247"/>
      <c r="H746" s="250">
        <v>0.057000000000000002</v>
      </c>
      <c r="I746" s="251"/>
      <c r="J746" s="247"/>
      <c r="K746" s="247"/>
      <c r="L746" s="252"/>
      <c r="M746" s="253"/>
      <c r="N746" s="254"/>
      <c r="O746" s="254"/>
      <c r="P746" s="254"/>
      <c r="Q746" s="254"/>
      <c r="R746" s="254"/>
      <c r="S746" s="254"/>
      <c r="T746" s="255"/>
      <c r="U746" s="14"/>
      <c r="V746" s="14"/>
      <c r="W746" s="14"/>
      <c r="X746" s="14"/>
      <c r="Y746" s="14"/>
      <c r="Z746" s="14"/>
      <c r="AA746" s="14"/>
      <c r="AB746" s="14"/>
      <c r="AC746" s="14"/>
      <c r="AD746" s="14"/>
      <c r="AE746" s="14"/>
      <c r="AT746" s="256" t="s">
        <v>183</v>
      </c>
      <c r="AU746" s="256" t="s">
        <v>84</v>
      </c>
      <c r="AV746" s="14" t="s">
        <v>84</v>
      </c>
      <c r="AW746" s="14" t="s">
        <v>37</v>
      </c>
      <c r="AX746" s="14" t="s">
        <v>75</v>
      </c>
      <c r="AY746" s="256" t="s">
        <v>170</v>
      </c>
    </row>
    <row r="747" s="15" customFormat="1">
      <c r="A747" s="15"/>
      <c r="B747" s="257"/>
      <c r="C747" s="258"/>
      <c r="D747" s="229" t="s">
        <v>183</v>
      </c>
      <c r="E747" s="259" t="s">
        <v>19</v>
      </c>
      <c r="F747" s="260" t="s">
        <v>186</v>
      </c>
      <c r="G747" s="258"/>
      <c r="H747" s="261">
        <v>0.057000000000000002</v>
      </c>
      <c r="I747" s="262"/>
      <c r="J747" s="258"/>
      <c r="K747" s="258"/>
      <c r="L747" s="263"/>
      <c r="M747" s="264"/>
      <c r="N747" s="265"/>
      <c r="O747" s="265"/>
      <c r="P747" s="265"/>
      <c r="Q747" s="265"/>
      <c r="R747" s="265"/>
      <c r="S747" s="265"/>
      <c r="T747" s="266"/>
      <c r="U747" s="15"/>
      <c r="V747" s="15"/>
      <c r="W747" s="15"/>
      <c r="X747" s="15"/>
      <c r="Y747" s="15"/>
      <c r="Z747" s="15"/>
      <c r="AA747" s="15"/>
      <c r="AB747" s="15"/>
      <c r="AC747" s="15"/>
      <c r="AD747" s="15"/>
      <c r="AE747" s="15"/>
      <c r="AT747" s="267" t="s">
        <v>183</v>
      </c>
      <c r="AU747" s="267" t="s">
        <v>84</v>
      </c>
      <c r="AV747" s="15" t="s">
        <v>177</v>
      </c>
      <c r="AW747" s="15" t="s">
        <v>37</v>
      </c>
      <c r="AX747" s="15" t="s">
        <v>82</v>
      </c>
      <c r="AY747" s="267" t="s">
        <v>170</v>
      </c>
    </row>
    <row r="748" s="2" customFormat="1" ht="16.5" customHeight="1">
      <c r="A748" s="41"/>
      <c r="B748" s="42"/>
      <c r="C748" s="216" t="s">
        <v>1096</v>
      </c>
      <c r="D748" s="216" t="s">
        <v>172</v>
      </c>
      <c r="E748" s="217" t="s">
        <v>1097</v>
      </c>
      <c r="F748" s="218" t="s">
        <v>1098</v>
      </c>
      <c r="G748" s="219" t="s">
        <v>219</v>
      </c>
      <c r="H748" s="220">
        <v>6.5419999999999998</v>
      </c>
      <c r="I748" s="221"/>
      <c r="J748" s="222">
        <f>ROUND(I748*H748,2)</f>
        <v>0</v>
      </c>
      <c r="K748" s="218" t="s">
        <v>176</v>
      </c>
      <c r="L748" s="47"/>
      <c r="M748" s="223" t="s">
        <v>19</v>
      </c>
      <c r="N748" s="224" t="s">
        <v>46</v>
      </c>
      <c r="O748" s="87"/>
      <c r="P748" s="225">
        <f>O748*H748</f>
        <v>0</v>
      </c>
      <c r="Q748" s="225">
        <v>2.5019499999999999</v>
      </c>
      <c r="R748" s="225">
        <f>Q748*H748</f>
        <v>16.3677569</v>
      </c>
      <c r="S748" s="225">
        <v>0</v>
      </c>
      <c r="T748" s="226">
        <f>S748*H748</f>
        <v>0</v>
      </c>
      <c r="U748" s="41"/>
      <c r="V748" s="41"/>
      <c r="W748" s="41"/>
      <c r="X748" s="41"/>
      <c r="Y748" s="41"/>
      <c r="Z748" s="41"/>
      <c r="AA748" s="41"/>
      <c r="AB748" s="41"/>
      <c r="AC748" s="41"/>
      <c r="AD748" s="41"/>
      <c r="AE748" s="41"/>
      <c r="AR748" s="227" t="s">
        <v>177</v>
      </c>
      <c r="AT748" s="227" t="s">
        <v>172</v>
      </c>
      <c r="AU748" s="227" t="s">
        <v>84</v>
      </c>
      <c r="AY748" s="20" t="s">
        <v>170</v>
      </c>
      <c r="BE748" s="228">
        <f>IF(N748="základní",J748,0)</f>
        <v>0</v>
      </c>
      <c r="BF748" s="228">
        <f>IF(N748="snížená",J748,0)</f>
        <v>0</v>
      </c>
      <c r="BG748" s="228">
        <f>IF(N748="zákl. přenesená",J748,0)</f>
        <v>0</v>
      </c>
      <c r="BH748" s="228">
        <f>IF(N748="sníž. přenesená",J748,0)</f>
        <v>0</v>
      </c>
      <c r="BI748" s="228">
        <f>IF(N748="nulová",J748,0)</f>
        <v>0</v>
      </c>
      <c r="BJ748" s="20" t="s">
        <v>82</v>
      </c>
      <c r="BK748" s="228">
        <f>ROUND(I748*H748,2)</f>
        <v>0</v>
      </c>
      <c r="BL748" s="20" t="s">
        <v>177</v>
      </c>
      <c r="BM748" s="227" t="s">
        <v>1099</v>
      </c>
    </row>
    <row r="749" s="2" customFormat="1">
      <c r="A749" s="41"/>
      <c r="B749" s="42"/>
      <c r="C749" s="43"/>
      <c r="D749" s="229" t="s">
        <v>179</v>
      </c>
      <c r="E749" s="43"/>
      <c r="F749" s="230" t="s">
        <v>1100</v>
      </c>
      <c r="G749" s="43"/>
      <c r="H749" s="43"/>
      <c r="I749" s="231"/>
      <c r="J749" s="43"/>
      <c r="K749" s="43"/>
      <c r="L749" s="47"/>
      <c r="M749" s="232"/>
      <c r="N749" s="233"/>
      <c r="O749" s="87"/>
      <c r="P749" s="87"/>
      <c r="Q749" s="87"/>
      <c r="R749" s="87"/>
      <c r="S749" s="87"/>
      <c r="T749" s="88"/>
      <c r="U749" s="41"/>
      <c r="V749" s="41"/>
      <c r="W749" s="41"/>
      <c r="X749" s="41"/>
      <c r="Y749" s="41"/>
      <c r="Z749" s="41"/>
      <c r="AA749" s="41"/>
      <c r="AB749" s="41"/>
      <c r="AC749" s="41"/>
      <c r="AD749" s="41"/>
      <c r="AE749" s="41"/>
      <c r="AT749" s="20" t="s">
        <v>179</v>
      </c>
      <c r="AU749" s="20" t="s">
        <v>84</v>
      </c>
    </row>
    <row r="750" s="2" customFormat="1">
      <c r="A750" s="41"/>
      <c r="B750" s="42"/>
      <c r="C750" s="43"/>
      <c r="D750" s="234" t="s">
        <v>181</v>
      </c>
      <c r="E750" s="43"/>
      <c r="F750" s="235" t="s">
        <v>1101</v>
      </c>
      <c r="G750" s="43"/>
      <c r="H750" s="43"/>
      <c r="I750" s="231"/>
      <c r="J750" s="43"/>
      <c r="K750" s="43"/>
      <c r="L750" s="47"/>
      <c r="M750" s="232"/>
      <c r="N750" s="233"/>
      <c r="O750" s="87"/>
      <c r="P750" s="87"/>
      <c r="Q750" s="87"/>
      <c r="R750" s="87"/>
      <c r="S750" s="87"/>
      <c r="T750" s="88"/>
      <c r="U750" s="41"/>
      <c r="V750" s="41"/>
      <c r="W750" s="41"/>
      <c r="X750" s="41"/>
      <c r="Y750" s="41"/>
      <c r="Z750" s="41"/>
      <c r="AA750" s="41"/>
      <c r="AB750" s="41"/>
      <c r="AC750" s="41"/>
      <c r="AD750" s="41"/>
      <c r="AE750" s="41"/>
      <c r="AT750" s="20" t="s">
        <v>181</v>
      </c>
      <c r="AU750" s="20" t="s">
        <v>84</v>
      </c>
    </row>
    <row r="751" s="13" customFormat="1">
      <c r="A751" s="13"/>
      <c r="B751" s="236"/>
      <c r="C751" s="237"/>
      <c r="D751" s="229" t="s">
        <v>183</v>
      </c>
      <c r="E751" s="238" t="s">
        <v>19</v>
      </c>
      <c r="F751" s="239" t="s">
        <v>760</v>
      </c>
      <c r="G751" s="237"/>
      <c r="H751" s="238" t="s">
        <v>19</v>
      </c>
      <c r="I751" s="240"/>
      <c r="J751" s="237"/>
      <c r="K751" s="237"/>
      <c r="L751" s="241"/>
      <c r="M751" s="242"/>
      <c r="N751" s="243"/>
      <c r="O751" s="243"/>
      <c r="P751" s="243"/>
      <c r="Q751" s="243"/>
      <c r="R751" s="243"/>
      <c r="S751" s="243"/>
      <c r="T751" s="244"/>
      <c r="U751" s="13"/>
      <c r="V751" s="13"/>
      <c r="W751" s="13"/>
      <c r="X751" s="13"/>
      <c r="Y751" s="13"/>
      <c r="Z751" s="13"/>
      <c r="AA751" s="13"/>
      <c r="AB751" s="13"/>
      <c r="AC751" s="13"/>
      <c r="AD751" s="13"/>
      <c r="AE751" s="13"/>
      <c r="AT751" s="245" t="s">
        <v>183</v>
      </c>
      <c r="AU751" s="245" t="s">
        <v>84</v>
      </c>
      <c r="AV751" s="13" t="s">
        <v>82</v>
      </c>
      <c r="AW751" s="13" t="s">
        <v>37</v>
      </c>
      <c r="AX751" s="13" t="s">
        <v>75</v>
      </c>
      <c r="AY751" s="245" t="s">
        <v>170</v>
      </c>
    </row>
    <row r="752" s="14" customFormat="1">
      <c r="A752" s="14"/>
      <c r="B752" s="246"/>
      <c r="C752" s="247"/>
      <c r="D752" s="229" t="s">
        <v>183</v>
      </c>
      <c r="E752" s="248" t="s">
        <v>19</v>
      </c>
      <c r="F752" s="249" t="s">
        <v>1102</v>
      </c>
      <c r="G752" s="247"/>
      <c r="H752" s="250">
        <v>0.432</v>
      </c>
      <c r="I752" s="251"/>
      <c r="J752" s="247"/>
      <c r="K752" s="247"/>
      <c r="L752" s="252"/>
      <c r="M752" s="253"/>
      <c r="N752" s="254"/>
      <c r="O752" s="254"/>
      <c r="P752" s="254"/>
      <c r="Q752" s="254"/>
      <c r="R752" s="254"/>
      <c r="S752" s="254"/>
      <c r="T752" s="255"/>
      <c r="U752" s="14"/>
      <c r="V752" s="14"/>
      <c r="W752" s="14"/>
      <c r="X752" s="14"/>
      <c r="Y752" s="14"/>
      <c r="Z752" s="14"/>
      <c r="AA752" s="14"/>
      <c r="AB752" s="14"/>
      <c r="AC752" s="14"/>
      <c r="AD752" s="14"/>
      <c r="AE752" s="14"/>
      <c r="AT752" s="256" t="s">
        <v>183</v>
      </c>
      <c r="AU752" s="256" t="s">
        <v>84</v>
      </c>
      <c r="AV752" s="14" t="s">
        <v>84</v>
      </c>
      <c r="AW752" s="14" t="s">
        <v>37</v>
      </c>
      <c r="AX752" s="14" t="s">
        <v>75</v>
      </c>
      <c r="AY752" s="256" t="s">
        <v>170</v>
      </c>
    </row>
    <row r="753" s="14" customFormat="1">
      <c r="A753" s="14"/>
      <c r="B753" s="246"/>
      <c r="C753" s="247"/>
      <c r="D753" s="229" t="s">
        <v>183</v>
      </c>
      <c r="E753" s="248" t="s">
        <v>19</v>
      </c>
      <c r="F753" s="249" t="s">
        <v>1103</v>
      </c>
      <c r="G753" s="247"/>
      <c r="H753" s="250">
        <v>0.54000000000000004</v>
      </c>
      <c r="I753" s="251"/>
      <c r="J753" s="247"/>
      <c r="K753" s="247"/>
      <c r="L753" s="252"/>
      <c r="M753" s="253"/>
      <c r="N753" s="254"/>
      <c r="O753" s="254"/>
      <c r="P753" s="254"/>
      <c r="Q753" s="254"/>
      <c r="R753" s="254"/>
      <c r="S753" s="254"/>
      <c r="T753" s="255"/>
      <c r="U753" s="14"/>
      <c r="V753" s="14"/>
      <c r="W753" s="14"/>
      <c r="X753" s="14"/>
      <c r="Y753" s="14"/>
      <c r="Z753" s="14"/>
      <c r="AA753" s="14"/>
      <c r="AB753" s="14"/>
      <c r="AC753" s="14"/>
      <c r="AD753" s="14"/>
      <c r="AE753" s="14"/>
      <c r="AT753" s="256" t="s">
        <v>183</v>
      </c>
      <c r="AU753" s="256" t="s">
        <v>84</v>
      </c>
      <c r="AV753" s="14" t="s">
        <v>84</v>
      </c>
      <c r="AW753" s="14" t="s">
        <v>37</v>
      </c>
      <c r="AX753" s="14" t="s">
        <v>75</v>
      </c>
      <c r="AY753" s="256" t="s">
        <v>170</v>
      </c>
    </row>
    <row r="754" s="14" customFormat="1">
      <c r="A754" s="14"/>
      <c r="B754" s="246"/>
      <c r="C754" s="247"/>
      <c r="D754" s="229" t="s">
        <v>183</v>
      </c>
      <c r="E754" s="248" t="s">
        <v>19</v>
      </c>
      <c r="F754" s="249" t="s">
        <v>1104</v>
      </c>
      <c r="G754" s="247"/>
      <c r="H754" s="250">
        <v>0.17100000000000001</v>
      </c>
      <c r="I754" s="251"/>
      <c r="J754" s="247"/>
      <c r="K754" s="247"/>
      <c r="L754" s="252"/>
      <c r="M754" s="253"/>
      <c r="N754" s="254"/>
      <c r="O754" s="254"/>
      <c r="P754" s="254"/>
      <c r="Q754" s="254"/>
      <c r="R754" s="254"/>
      <c r="S754" s="254"/>
      <c r="T754" s="255"/>
      <c r="U754" s="14"/>
      <c r="V754" s="14"/>
      <c r="W754" s="14"/>
      <c r="X754" s="14"/>
      <c r="Y754" s="14"/>
      <c r="Z754" s="14"/>
      <c r="AA754" s="14"/>
      <c r="AB754" s="14"/>
      <c r="AC754" s="14"/>
      <c r="AD754" s="14"/>
      <c r="AE754" s="14"/>
      <c r="AT754" s="256" t="s">
        <v>183</v>
      </c>
      <c r="AU754" s="256" t="s">
        <v>84</v>
      </c>
      <c r="AV754" s="14" t="s">
        <v>84</v>
      </c>
      <c r="AW754" s="14" t="s">
        <v>37</v>
      </c>
      <c r="AX754" s="14" t="s">
        <v>75</v>
      </c>
      <c r="AY754" s="256" t="s">
        <v>170</v>
      </c>
    </row>
    <row r="755" s="14" customFormat="1">
      <c r="A755" s="14"/>
      <c r="B755" s="246"/>
      <c r="C755" s="247"/>
      <c r="D755" s="229" t="s">
        <v>183</v>
      </c>
      <c r="E755" s="248" t="s">
        <v>19</v>
      </c>
      <c r="F755" s="249" t="s">
        <v>1105</v>
      </c>
      <c r="G755" s="247"/>
      <c r="H755" s="250">
        <v>0.38400000000000001</v>
      </c>
      <c r="I755" s="251"/>
      <c r="J755" s="247"/>
      <c r="K755" s="247"/>
      <c r="L755" s="252"/>
      <c r="M755" s="253"/>
      <c r="N755" s="254"/>
      <c r="O755" s="254"/>
      <c r="P755" s="254"/>
      <c r="Q755" s="254"/>
      <c r="R755" s="254"/>
      <c r="S755" s="254"/>
      <c r="T755" s="255"/>
      <c r="U755" s="14"/>
      <c r="V755" s="14"/>
      <c r="W755" s="14"/>
      <c r="X755" s="14"/>
      <c r="Y755" s="14"/>
      <c r="Z755" s="14"/>
      <c r="AA755" s="14"/>
      <c r="AB755" s="14"/>
      <c r="AC755" s="14"/>
      <c r="AD755" s="14"/>
      <c r="AE755" s="14"/>
      <c r="AT755" s="256" t="s">
        <v>183</v>
      </c>
      <c r="AU755" s="256" t="s">
        <v>84</v>
      </c>
      <c r="AV755" s="14" t="s">
        <v>84</v>
      </c>
      <c r="AW755" s="14" t="s">
        <v>37</v>
      </c>
      <c r="AX755" s="14" t="s">
        <v>75</v>
      </c>
      <c r="AY755" s="256" t="s">
        <v>170</v>
      </c>
    </row>
    <row r="756" s="14" customFormat="1">
      <c r="A756" s="14"/>
      <c r="B756" s="246"/>
      <c r="C756" s="247"/>
      <c r="D756" s="229" t="s">
        <v>183</v>
      </c>
      <c r="E756" s="248" t="s">
        <v>19</v>
      </c>
      <c r="F756" s="249" t="s">
        <v>1106</v>
      </c>
      <c r="G756" s="247"/>
      <c r="H756" s="250">
        <v>0.28999999999999998</v>
      </c>
      <c r="I756" s="251"/>
      <c r="J756" s="247"/>
      <c r="K756" s="247"/>
      <c r="L756" s="252"/>
      <c r="M756" s="253"/>
      <c r="N756" s="254"/>
      <c r="O756" s="254"/>
      <c r="P756" s="254"/>
      <c r="Q756" s="254"/>
      <c r="R756" s="254"/>
      <c r="S756" s="254"/>
      <c r="T756" s="255"/>
      <c r="U756" s="14"/>
      <c r="V756" s="14"/>
      <c r="W756" s="14"/>
      <c r="X756" s="14"/>
      <c r="Y756" s="14"/>
      <c r="Z756" s="14"/>
      <c r="AA756" s="14"/>
      <c r="AB756" s="14"/>
      <c r="AC756" s="14"/>
      <c r="AD756" s="14"/>
      <c r="AE756" s="14"/>
      <c r="AT756" s="256" t="s">
        <v>183</v>
      </c>
      <c r="AU756" s="256" t="s">
        <v>84</v>
      </c>
      <c r="AV756" s="14" t="s">
        <v>84</v>
      </c>
      <c r="AW756" s="14" t="s">
        <v>37</v>
      </c>
      <c r="AX756" s="14" t="s">
        <v>75</v>
      </c>
      <c r="AY756" s="256" t="s">
        <v>170</v>
      </c>
    </row>
    <row r="757" s="13" customFormat="1">
      <c r="A757" s="13"/>
      <c r="B757" s="236"/>
      <c r="C757" s="237"/>
      <c r="D757" s="229" t="s">
        <v>183</v>
      </c>
      <c r="E757" s="238" t="s">
        <v>19</v>
      </c>
      <c r="F757" s="239" t="s">
        <v>1107</v>
      </c>
      <c r="G757" s="237"/>
      <c r="H757" s="238" t="s">
        <v>19</v>
      </c>
      <c r="I757" s="240"/>
      <c r="J757" s="237"/>
      <c r="K757" s="237"/>
      <c r="L757" s="241"/>
      <c r="M757" s="242"/>
      <c r="N757" s="243"/>
      <c r="O757" s="243"/>
      <c r="P757" s="243"/>
      <c r="Q757" s="243"/>
      <c r="R757" s="243"/>
      <c r="S757" s="243"/>
      <c r="T757" s="244"/>
      <c r="U757" s="13"/>
      <c r="V757" s="13"/>
      <c r="W757" s="13"/>
      <c r="X757" s="13"/>
      <c r="Y757" s="13"/>
      <c r="Z757" s="13"/>
      <c r="AA757" s="13"/>
      <c r="AB757" s="13"/>
      <c r="AC757" s="13"/>
      <c r="AD757" s="13"/>
      <c r="AE757" s="13"/>
      <c r="AT757" s="245" t="s">
        <v>183</v>
      </c>
      <c r="AU757" s="245" t="s">
        <v>84</v>
      </c>
      <c r="AV757" s="13" t="s">
        <v>82</v>
      </c>
      <c r="AW757" s="13" t="s">
        <v>37</v>
      </c>
      <c r="AX757" s="13" t="s">
        <v>75</v>
      </c>
      <c r="AY757" s="245" t="s">
        <v>170</v>
      </c>
    </row>
    <row r="758" s="14" customFormat="1">
      <c r="A758" s="14"/>
      <c r="B758" s="246"/>
      <c r="C758" s="247"/>
      <c r="D758" s="229" t="s">
        <v>183</v>
      </c>
      <c r="E758" s="248" t="s">
        <v>19</v>
      </c>
      <c r="F758" s="249" t="s">
        <v>1108</v>
      </c>
      <c r="G758" s="247"/>
      <c r="H758" s="250">
        <v>2.871</v>
      </c>
      <c r="I758" s="251"/>
      <c r="J758" s="247"/>
      <c r="K758" s="247"/>
      <c r="L758" s="252"/>
      <c r="M758" s="253"/>
      <c r="N758" s="254"/>
      <c r="O758" s="254"/>
      <c r="P758" s="254"/>
      <c r="Q758" s="254"/>
      <c r="R758" s="254"/>
      <c r="S758" s="254"/>
      <c r="T758" s="255"/>
      <c r="U758" s="14"/>
      <c r="V758" s="14"/>
      <c r="W758" s="14"/>
      <c r="X758" s="14"/>
      <c r="Y758" s="14"/>
      <c r="Z758" s="14"/>
      <c r="AA758" s="14"/>
      <c r="AB758" s="14"/>
      <c r="AC758" s="14"/>
      <c r="AD758" s="14"/>
      <c r="AE758" s="14"/>
      <c r="AT758" s="256" t="s">
        <v>183</v>
      </c>
      <c r="AU758" s="256" t="s">
        <v>84</v>
      </c>
      <c r="AV758" s="14" t="s">
        <v>84</v>
      </c>
      <c r="AW758" s="14" t="s">
        <v>37</v>
      </c>
      <c r="AX758" s="14" t="s">
        <v>75</v>
      </c>
      <c r="AY758" s="256" t="s">
        <v>170</v>
      </c>
    </row>
    <row r="759" s="14" customFormat="1">
      <c r="A759" s="14"/>
      <c r="B759" s="246"/>
      <c r="C759" s="247"/>
      <c r="D759" s="229" t="s">
        <v>183</v>
      </c>
      <c r="E759" s="248" t="s">
        <v>19</v>
      </c>
      <c r="F759" s="249" t="s">
        <v>1109</v>
      </c>
      <c r="G759" s="247"/>
      <c r="H759" s="250">
        <v>1.8540000000000001</v>
      </c>
      <c r="I759" s="251"/>
      <c r="J759" s="247"/>
      <c r="K759" s="247"/>
      <c r="L759" s="252"/>
      <c r="M759" s="253"/>
      <c r="N759" s="254"/>
      <c r="O759" s="254"/>
      <c r="P759" s="254"/>
      <c r="Q759" s="254"/>
      <c r="R759" s="254"/>
      <c r="S759" s="254"/>
      <c r="T759" s="255"/>
      <c r="U759" s="14"/>
      <c r="V759" s="14"/>
      <c r="W759" s="14"/>
      <c r="X759" s="14"/>
      <c r="Y759" s="14"/>
      <c r="Z759" s="14"/>
      <c r="AA759" s="14"/>
      <c r="AB759" s="14"/>
      <c r="AC759" s="14"/>
      <c r="AD759" s="14"/>
      <c r="AE759" s="14"/>
      <c r="AT759" s="256" t="s">
        <v>183</v>
      </c>
      <c r="AU759" s="256" t="s">
        <v>84</v>
      </c>
      <c r="AV759" s="14" t="s">
        <v>84</v>
      </c>
      <c r="AW759" s="14" t="s">
        <v>37</v>
      </c>
      <c r="AX759" s="14" t="s">
        <v>75</v>
      </c>
      <c r="AY759" s="256" t="s">
        <v>170</v>
      </c>
    </row>
    <row r="760" s="15" customFormat="1">
      <c r="A760" s="15"/>
      <c r="B760" s="257"/>
      <c r="C760" s="258"/>
      <c r="D760" s="229" t="s">
        <v>183</v>
      </c>
      <c r="E760" s="259" t="s">
        <v>19</v>
      </c>
      <c r="F760" s="260" t="s">
        <v>186</v>
      </c>
      <c r="G760" s="258"/>
      <c r="H760" s="261">
        <v>6.5419999999999998</v>
      </c>
      <c r="I760" s="262"/>
      <c r="J760" s="258"/>
      <c r="K760" s="258"/>
      <c r="L760" s="263"/>
      <c r="M760" s="264"/>
      <c r="N760" s="265"/>
      <c r="O760" s="265"/>
      <c r="P760" s="265"/>
      <c r="Q760" s="265"/>
      <c r="R760" s="265"/>
      <c r="S760" s="265"/>
      <c r="T760" s="266"/>
      <c r="U760" s="15"/>
      <c r="V760" s="15"/>
      <c r="W760" s="15"/>
      <c r="X760" s="15"/>
      <c r="Y760" s="15"/>
      <c r="Z760" s="15"/>
      <c r="AA760" s="15"/>
      <c r="AB760" s="15"/>
      <c r="AC760" s="15"/>
      <c r="AD760" s="15"/>
      <c r="AE760" s="15"/>
      <c r="AT760" s="267" t="s">
        <v>183</v>
      </c>
      <c r="AU760" s="267" t="s">
        <v>84</v>
      </c>
      <c r="AV760" s="15" t="s">
        <v>177</v>
      </c>
      <c r="AW760" s="15" t="s">
        <v>37</v>
      </c>
      <c r="AX760" s="15" t="s">
        <v>82</v>
      </c>
      <c r="AY760" s="267" t="s">
        <v>170</v>
      </c>
    </row>
    <row r="761" s="2" customFormat="1" ht="16.5" customHeight="1">
      <c r="A761" s="41"/>
      <c r="B761" s="42"/>
      <c r="C761" s="216" t="s">
        <v>1110</v>
      </c>
      <c r="D761" s="216" t="s">
        <v>172</v>
      </c>
      <c r="E761" s="217" t="s">
        <v>1111</v>
      </c>
      <c r="F761" s="218" t="s">
        <v>1112</v>
      </c>
      <c r="G761" s="219" t="s">
        <v>256</v>
      </c>
      <c r="H761" s="220">
        <v>0.91600000000000004</v>
      </c>
      <c r="I761" s="221"/>
      <c r="J761" s="222">
        <f>ROUND(I761*H761,2)</f>
        <v>0</v>
      </c>
      <c r="K761" s="218" t="s">
        <v>176</v>
      </c>
      <c r="L761" s="47"/>
      <c r="M761" s="223" t="s">
        <v>19</v>
      </c>
      <c r="N761" s="224" t="s">
        <v>46</v>
      </c>
      <c r="O761" s="87"/>
      <c r="P761" s="225">
        <f>O761*H761</f>
        <v>0</v>
      </c>
      <c r="Q761" s="225">
        <v>1.0492699999999999</v>
      </c>
      <c r="R761" s="225">
        <f>Q761*H761</f>
        <v>0.96113132000000001</v>
      </c>
      <c r="S761" s="225">
        <v>0</v>
      </c>
      <c r="T761" s="226">
        <f>S761*H761</f>
        <v>0</v>
      </c>
      <c r="U761" s="41"/>
      <c r="V761" s="41"/>
      <c r="W761" s="41"/>
      <c r="X761" s="41"/>
      <c r="Y761" s="41"/>
      <c r="Z761" s="41"/>
      <c r="AA761" s="41"/>
      <c r="AB761" s="41"/>
      <c r="AC761" s="41"/>
      <c r="AD761" s="41"/>
      <c r="AE761" s="41"/>
      <c r="AR761" s="227" t="s">
        <v>177</v>
      </c>
      <c r="AT761" s="227" t="s">
        <v>172</v>
      </c>
      <c r="AU761" s="227" t="s">
        <v>84</v>
      </c>
      <c r="AY761" s="20" t="s">
        <v>170</v>
      </c>
      <c r="BE761" s="228">
        <f>IF(N761="základní",J761,0)</f>
        <v>0</v>
      </c>
      <c r="BF761" s="228">
        <f>IF(N761="snížená",J761,0)</f>
        <v>0</v>
      </c>
      <c r="BG761" s="228">
        <f>IF(N761="zákl. přenesená",J761,0)</f>
        <v>0</v>
      </c>
      <c r="BH761" s="228">
        <f>IF(N761="sníž. přenesená",J761,0)</f>
        <v>0</v>
      </c>
      <c r="BI761" s="228">
        <f>IF(N761="nulová",J761,0)</f>
        <v>0</v>
      </c>
      <c r="BJ761" s="20" t="s">
        <v>82</v>
      </c>
      <c r="BK761" s="228">
        <f>ROUND(I761*H761,2)</f>
        <v>0</v>
      </c>
      <c r="BL761" s="20" t="s">
        <v>177</v>
      </c>
      <c r="BM761" s="227" t="s">
        <v>1113</v>
      </c>
    </row>
    <row r="762" s="2" customFormat="1">
      <c r="A762" s="41"/>
      <c r="B762" s="42"/>
      <c r="C762" s="43"/>
      <c r="D762" s="229" t="s">
        <v>179</v>
      </c>
      <c r="E762" s="43"/>
      <c r="F762" s="230" t="s">
        <v>1114</v>
      </c>
      <c r="G762" s="43"/>
      <c r="H762" s="43"/>
      <c r="I762" s="231"/>
      <c r="J762" s="43"/>
      <c r="K762" s="43"/>
      <c r="L762" s="47"/>
      <c r="M762" s="232"/>
      <c r="N762" s="233"/>
      <c r="O762" s="87"/>
      <c r="P762" s="87"/>
      <c r="Q762" s="87"/>
      <c r="R762" s="87"/>
      <c r="S762" s="87"/>
      <c r="T762" s="88"/>
      <c r="U762" s="41"/>
      <c r="V762" s="41"/>
      <c r="W762" s="41"/>
      <c r="X762" s="41"/>
      <c r="Y762" s="41"/>
      <c r="Z762" s="41"/>
      <c r="AA762" s="41"/>
      <c r="AB762" s="41"/>
      <c r="AC762" s="41"/>
      <c r="AD762" s="41"/>
      <c r="AE762" s="41"/>
      <c r="AT762" s="20" t="s">
        <v>179</v>
      </c>
      <c r="AU762" s="20" t="s">
        <v>84</v>
      </c>
    </row>
    <row r="763" s="2" customFormat="1">
      <c r="A763" s="41"/>
      <c r="B763" s="42"/>
      <c r="C763" s="43"/>
      <c r="D763" s="234" t="s">
        <v>181</v>
      </c>
      <c r="E763" s="43"/>
      <c r="F763" s="235" t="s">
        <v>1115</v>
      </c>
      <c r="G763" s="43"/>
      <c r="H763" s="43"/>
      <c r="I763" s="231"/>
      <c r="J763" s="43"/>
      <c r="K763" s="43"/>
      <c r="L763" s="47"/>
      <c r="M763" s="232"/>
      <c r="N763" s="233"/>
      <c r="O763" s="87"/>
      <c r="P763" s="87"/>
      <c r="Q763" s="87"/>
      <c r="R763" s="87"/>
      <c r="S763" s="87"/>
      <c r="T763" s="88"/>
      <c r="U763" s="41"/>
      <c r="V763" s="41"/>
      <c r="W763" s="41"/>
      <c r="X763" s="41"/>
      <c r="Y763" s="41"/>
      <c r="Z763" s="41"/>
      <c r="AA763" s="41"/>
      <c r="AB763" s="41"/>
      <c r="AC763" s="41"/>
      <c r="AD763" s="41"/>
      <c r="AE763" s="41"/>
      <c r="AT763" s="20" t="s">
        <v>181</v>
      </c>
      <c r="AU763" s="20" t="s">
        <v>84</v>
      </c>
    </row>
    <row r="764" s="13" customFormat="1">
      <c r="A764" s="13"/>
      <c r="B764" s="236"/>
      <c r="C764" s="237"/>
      <c r="D764" s="229" t="s">
        <v>183</v>
      </c>
      <c r="E764" s="238" t="s">
        <v>19</v>
      </c>
      <c r="F764" s="239" t="s">
        <v>710</v>
      </c>
      <c r="G764" s="237"/>
      <c r="H764" s="238" t="s">
        <v>19</v>
      </c>
      <c r="I764" s="240"/>
      <c r="J764" s="237"/>
      <c r="K764" s="237"/>
      <c r="L764" s="241"/>
      <c r="M764" s="242"/>
      <c r="N764" s="243"/>
      <c r="O764" s="243"/>
      <c r="P764" s="243"/>
      <c r="Q764" s="243"/>
      <c r="R764" s="243"/>
      <c r="S764" s="243"/>
      <c r="T764" s="244"/>
      <c r="U764" s="13"/>
      <c r="V764" s="13"/>
      <c r="W764" s="13"/>
      <c r="X764" s="13"/>
      <c r="Y764" s="13"/>
      <c r="Z764" s="13"/>
      <c r="AA764" s="13"/>
      <c r="AB764" s="13"/>
      <c r="AC764" s="13"/>
      <c r="AD764" s="13"/>
      <c r="AE764" s="13"/>
      <c r="AT764" s="245" t="s">
        <v>183</v>
      </c>
      <c r="AU764" s="245" t="s">
        <v>84</v>
      </c>
      <c r="AV764" s="13" t="s">
        <v>82</v>
      </c>
      <c r="AW764" s="13" t="s">
        <v>37</v>
      </c>
      <c r="AX764" s="13" t="s">
        <v>75</v>
      </c>
      <c r="AY764" s="245" t="s">
        <v>170</v>
      </c>
    </row>
    <row r="765" s="14" customFormat="1">
      <c r="A765" s="14"/>
      <c r="B765" s="246"/>
      <c r="C765" s="247"/>
      <c r="D765" s="229" t="s">
        <v>183</v>
      </c>
      <c r="E765" s="248" t="s">
        <v>19</v>
      </c>
      <c r="F765" s="249" t="s">
        <v>1116</v>
      </c>
      <c r="G765" s="247"/>
      <c r="H765" s="250">
        <v>0.91600000000000004</v>
      </c>
      <c r="I765" s="251"/>
      <c r="J765" s="247"/>
      <c r="K765" s="247"/>
      <c r="L765" s="252"/>
      <c r="M765" s="253"/>
      <c r="N765" s="254"/>
      <c r="O765" s="254"/>
      <c r="P765" s="254"/>
      <c r="Q765" s="254"/>
      <c r="R765" s="254"/>
      <c r="S765" s="254"/>
      <c r="T765" s="255"/>
      <c r="U765" s="14"/>
      <c r="V765" s="14"/>
      <c r="W765" s="14"/>
      <c r="X765" s="14"/>
      <c r="Y765" s="14"/>
      <c r="Z765" s="14"/>
      <c r="AA765" s="14"/>
      <c r="AB765" s="14"/>
      <c r="AC765" s="14"/>
      <c r="AD765" s="14"/>
      <c r="AE765" s="14"/>
      <c r="AT765" s="256" t="s">
        <v>183</v>
      </c>
      <c r="AU765" s="256" t="s">
        <v>84</v>
      </c>
      <c r="AV765" s="14" t="s">
        <v>84</v>
      </c>
      <c r="AW765" s="14" t="s">
        <v>37</v>
      </c>
      <c r="AX765" s="14" t="s">
        <v>75</v>
      </c>
      <c r="AY765" s="256" t="s">
        <v>170</v>
      </c>
    </row>
    <row r="766" s="15" customFormat="1">
      <c r="A766" s="15"/>
      <c r="B766" s="257"/>
      <c r="C766" s="258"/>
      <c r="D766" s="229" t="s">
        <v>183</v>
      </c>
      <c r="E766" s="259" t="s">
        <v>19</v>
      </c>
      <c r="F766" s="260" t="s">
        <v>186</v>
      </c>
      <c r="G766" s="258"/>
      <c r="H766" s="261">
        <v>0.91600000000000004</v>
      </c>
      <c r="I766" s="262"/>
      <c r="J766" s="258"/>
      <c r="K766" s="258"/>
      <c r="L766" s="263"/>
      <c r="M766" s="264"/>
      <c r="N766" s="265"/>
      <c r="O766" s="265"/>
      <c r="P766" s="265"/>
      <c r="Q766" s="265"/>
      <c r="R766" s="265"/>
      <c r="S766" s="265"/>
      <c r="T766" s="266"/>
      <c r="U766" s="15"/>
      <c r="V766" s="15"/>
      <c r="W766" s="15"/>
      <c r="X766" s="15"/>
      <c r="Y766" s="15"/>
      <c r="Z766" s="15"/>
      <c r="AA766" s="15"/>
      <c r="AB766" s="15"/>
      <c r="AC766" s="15"/>
      <c r="AD766" s="15"/>
      <c r="AE766" s="15"/>
      <c r="AT766" s="267" t="s">
        <v>183</v>
      </c>
      <c r="AU766" s="267" t="s">
        <v>84</v>
      </c>
      <c r="AV766" s="15" t="s">
        <v>177</v>
      </c>
      <c r="AW766" s="15" t="s">
        <v>37</v>
      </c>
      <c r="AX766" s="15" t="s">
        <v>82</v>
      </c>
      <c r="AY766" s="267" t="s">
        <v>170</v>
      </c>
    </row>
    <row r="767" s="2" customFormat="1" ht="16.5" customHeight="1">
      <c r="A767" s="41"/>
      <c r="B767" s="42"/>
      <c r="C767" s="216" t="s">
        <v>1117</v>
      </c>
      <c r="D767" s="216" t="s">
        <v>172</v>
      </c>
      <c r="E767" s="217" t="s">
        <v>1118</v>
      </c>
      <c r="F767" s="218" t="s">
        <v>1119</v>
      </c>
      <c r="G767" s="219" t="s">
        <v>175</v>
      </c>
      <c r="H767" s="220">
        <v>25.879999999999999</v>
      </c>
      <c r="I767" s="221"/>
      <c r="J767" s="222">
        <f>ROUND(I767*H767,2)</f>
        <v>0</v>
      </c>
      <c r="K767" s="218" t="s">
        <v>176</v>
      </c>
      <c r="L767" s="47"/>
      <c r="M767" s="223" t="s">
        <v>19</v>
      </c>
      <c r="N767" s="224" t="s">
        <v>46</v>
      </c>
      <c r="O767" s="87"/>
      <c r="P767" s="225">
        <f>O767*H767</f>
        <v>0</v>
      </c>
      <c r="Q767" s="225">
        <v>0.012959999999999999</v>
      </c>
      <c r="R767" s="225">
        <f>Q767*H767</f>
        <v>0.33540479999999995</v>
      </c>
      <c r="S767" s="225">
        <v>0</v>
      </c>
      <c r="T767" s="226">
        <f>S767*H767</f>
        <v>0</v>
      </c>
      <c r="U767" s="41"/>
      <c r="V767" s="41"/>
      <c r="W767" s="41"/>
      <c r="X767" s="41"/>
      <c r="Y767" s="41"/>
      <c r="Z767" s="41"/>
      <c r="AA767" s="41"/>
      <c r="AB767" s="41"/>
      <c r="AC767" s="41"/>
      <c r="AD767" s="41"/>
      <c r="AE767" s="41"/>
      <c r="AR767" s="227" t="s">
        <v>177</v>
      </c>
      <c r="AT767" s="227" t="s">
        <v>172</v>
      </c>
      <c r="AU767" s="227" t="s">
        <v>84</v>
      </c>
      <c r="AY767" s="20" t="s">
        <v>170</v>
      </c>
      <c r="BE767" s="228">
        <f>IF(N767="základní",J767,0)</f>
        <v>0</v>
      </c>
      <c r="BF767" s="228">
        <f>IF(N767="snížená",J767,0)</f>
        <v>0</v>
      </c>
      <c r="BG767" s="228">
        <f>IF(N767="zákl. přenesená",J767,0)</f>
        <v>0</v>
      </c>
      <c r="BH767" s="228">
        <f>IF(N767="sníž. přenesená",J767,0)</f>
        <v>0</v>
      </c>
      <c r="BI767" s="228">
        <f>IF(N767="nulová",J767,0)</f>
        <v>0</v>
      </c>
      <c r="BJ767" s="20" t="s">
        <v>82</v>
      </c>
      <c r="BK767" s="228">
        <f>ROUND(I767*H767,2)</f>
        <v>0</v>
      </c>
      <c r="BL767" s="20" t="s">
        <v>177</v>
      </c>
      <c r="BM767" s="227" t="s">
        <v>1120</v>
      </c>
    </row>
    <row r="768" s="2" customFormat="1">
      <c r="A768" s="41"/>
      <c r="B768" s="42"/>
      <c r="C768" s="43"/>
      <c r="D768" s="229" t="s">
        <v>179</v>
      </c>
      <c r="E768" s="43"/>
      <c r="F768" s="230" t="s">
        <v>1121</v>
      </c>
      <c r="G768" s="43"/>
      <c r="H768" s="43"/>
      <c r="I768" s="231"/>
      <c r="J768" s="43"/>
      <c r="K768" s="43"/>
      <c r="L768" s="47"/>
      <c r="M768" s="232"/>
      <c r="N768" s="233"/>
      <c r="O768" s="87"/>
      <c r="P768" s="87"/>
      <c r="Q768" s="87"/>
      <c r="R768" s="87"/>
      <c r="S768" s="87"/>
      <c r="T768" s="88"/>
      <c r="U768" s="41"/>
      <c r="V768" s="41"/>
      <c r="W768" s="41"/>
      <c r="X768" s="41"/>
      <c r="Y768" s="41"/>
      <c r="Z768" s="41"/>
      <c r="AA768" s="41"/>
      <c r="AB768" s="41"/>
      <c r="AC768" s="41"/>
      <c r="AD768" s="41"/>
      <c r="AE768" s="41"/>
      <c r="AT768" s="20" t="s">
        <v>179</v>
      </c>
      <c r="AU768" s="20" t="s">
        <v>84</v>
      </c>
    </row>
    <row r="769" s="2" customFormat="1">
      <c r="A769" s="41"/>
      <c r="B769" s="42"/>
      <c r="C769" s="43"/>
      <c r="D769" s="234" t="s">
        <v>181</v>
      </c>
      <c r="E769" s="43"/>
      <c r="F769" s="235" t="s">
        <v>1122</v>
      </c>
      <c r="G769" s="43"/>
      <c r="H769" s="43"/>
      <c r="I769" s="231"/>
      <c r="J769" s="43"/>
      <c r="K769" s="43"/>
      <c r="L769" s="47"/>
      <c r="M769" s="232"/>
      <c r="N769" s="233"/>
      <c r="O769" s="87"/>
      <c r="P769" s="87"/>
      <c r="Q769" s="87"/>
      <c r="R769" s="87"/>
      <c r="S769" s="87"/>
      <c r="T769" s="88"/>
      <c r="U769" s="41"/>
      <c r="V769" s="41"/>
      <c r="W769" s="41"/>
      <c r="X769" s="41"/>
      <c r="Y769" s="41"/>
      <c r="Z769" s="41"/>
      <c r="AA769" s="41"/>
      <c r="AB769" s="41"/>
      <c r="AC769" s="41"/>
      <c r="AD769" s="41"/>
      <c r="AE769" s="41"/>
      <c r="AT769" s="20" t="s">
        <v>181</v>
      </c>
      <c r="AU769" s="20" t="s">
        <v>84</v>
      </c>
    </row>
    <row r="770" s="13" customFormat="1">
      <c r="A770" s="13"/>
      <c r="B770" s="236"/>
      <c r="C770" s="237"/>
      <c r="D770" s="229" t="s">
        <v>183</v>
      </c>
      <c r="E770" s="238" t="s">
        <v>19</v>
      </c>
      <c r="F770" s="239" t="s">
        <v>760</v>
      </c>
      <c r="G770" s="237"/>
      <c r="H770" s="238" t="s">
        <v>19</v>
      </c>
      <c r="I770" s="240"/>
      <c r="J770" s="237"/>
      <c r="K770" s="237"/>
      <c r="L770" s="241"/>
      <c r="M770" s="242"/>
      <c r="N770" s="243"/>
      <c r="O770" s="243"/>
      <c r="P770" s="243"/>
      <c r="Q770" s="243"/>
      <c r="R770" s="243"/>
      <c r="S770" s="243"/>
      <c r="T770" s="244"/>
      <c r="U770" s="13"/>
      <c r="V770" s="13"/>
      <c r="W770" s="13"/>
      <c r="X770" s="13"/>
      <c r="Y770" s="13"/>
      <c r="Z770" s="13"/>
      <c r="AA770" s="13"/>
      <c r="AB770" s="13"/>
      <c r="AC770" s="13"/>
      <c r="AD770" s="13"/>
      <c r="AE770" s="13"/>
      <c r="AT770" s="245" t="s">
        <v>183</v>
      </c>
      <c r="AU770" s="245" t="s">
        <v>84</v>
      </c>
      <c r="AV770" s="13" t="s">
        <v>82</v>
      </c>
      <c r="AW770" s="13" t="s">
        <v>37</v>
      </c>
      <c r="AX770" s="13" t="s">
        <v>75</v>
      </c>
      <c r="AY770" s="245" t="s">
        <v>170</v>
      </c>
    </row>
    <row r="771" s="14" customFormat="1">
      <c r="A771" s="14"/>
      <c r="B771" s="246"/>
      <c r="C771" s="247"/>
      <c r="D771" s="229" t="s">
        <v>183</v>
      </c>
      <c r="E771" s="248" t="s">
        <v>19</v>
      </c>
      <c r="F771" s="249" t="s">
        <v>1123</v>
      </c>
      <c r="G771" s="247"/>
      <c r="H771" s="250">
        <v>1.6799999999999999</v>
      </c>
      <c r="I771" s="251"/>
      <c r="J771" s="247"/>
      <c r="K771" s="247"/>
      <c r="L771" s="252"/>
      <c r="M771" s="253"/>
      <c r="N771" s="254"/>
      <c r="O771" s="254"/>
      <c r="P771" s="254"/>
      <c r="Q771" s="254"/>
      <c r="R771" s="254"/>
      <c r="S771" s="254"/>
      <c r="T771" s="255"/>
      <c r="U771" s="14"/>
      <c r="V771" s="14"/>
      <c r="W771" s="14"/>
      <c r="X771" s="14"/>
      <c r="Y771" s="14"/>
      <c r="Z771" s="14"/>
      <c r="AA771" s="14"/>
      <c r="AB771" s="14"/>
      <c r="AC771" s="14"/>
      <c r="AD771" s="14"/>
      <c r="AE771" s="14"/>
      <c r="AT771" s="256" t="s">
        <v>183</v>
      </c>
      <c r="AU771" s="256" t="s">
        <v>84</v>
      </c>
      <c r="AV771" s="14" t="s">
        <v>84</v>
      </c>
      <c r="AW771" s="14" t="s">
        <v>37</v>
      </c>
      <c r="AX771" s="14" t="s">
        <v>75</v>
      </c>
      <c r="AY771" s="256" t="s">
        <v>170</v>
      </c>
    </row>
    <row r="772" s="14" customFormat="1">
      <c r="A772" s="14"/>
      <c r="B772" s="246"/>
      <c r="C772" s="247"/>
      <c r="D772" s="229" t="s">
        <v>183</v>
      </c>
      <c r="E772" s="248" t="s">
        <v>19</v>
      </c>
      <c r="F772" s="249" t="s">
        <v>1124</v>
      </c>
      <c r="G772" s="247"/>
      <c r="H772" s="250">
        <v>3.6000000000000001</v>
      </c>
      <c r="I772" s="251"/>
      <c r="J772" s="247"/>
      <c r="K772" s="247"/>
      <c r="L772" s="252"/>
      <c r="M772" s="253"/>
      <c r="N772" s="254"/>
      <c r="O772" s="254"/>
      <c r="P772" s="254"/>
      <c r="Q772" s="254"/>
      <c r="R772" s="254"/>
      <c r="S772" s="254"/>
      <c r="T772" s="255"/>
      <c r="U772" s="14"/>
      <c r="V772" s="14"/>
      <c r="W772" s="14"/>
      <c r="X772" s="14"/>
      <c r="Y772" s="14"/>
      <c r="Z772" s="14"/>
      <c r="AA772" s="14"/>
      <c r="AB772" s="14"/>
      <c r="AC772" s="14"/>
      <c r="AD772" s="14"/>
      <c r="AE772" s="14"/>
      <c r="AT772" s="256" t="s">
        <v>183</v>
      </c>
      <c r="AU772" s="256" t="s">
        <v>84</v>
      </c>
      <c r="AV772" s="14" t="s">
        <v>84</v>
      </c>
      <c r="AW772" s="14" t="s">
        <v>37</v>
      </c>
      <c r="AX772" s="14" t="s">
        <v>75</v>
      </c>
      <c r="AY772" s="256" t="s">
        <v>170</v>
      </c>
    </row>
    <row r="773" s="14" customFormat="1">
      <c r="A773" s="14"/>
      <c r="B773" s="246"/>
      <c r="C773" s="247"/>
      <c r="D773" s="229" t="s">
        <v>183</v>
      </c>
      <c r="E773" s="248" t="s">
        <v>19</v>
      </c>
      <c r="F773" s="249" t="s">
        <v>1125</v>
      </c>
      <c r="G773" s="247"/>
      <c r="H773" s="250">
        <v>1.1399999999999999</v>
      </c>
      <c r="I773" s="251"/>
      <c r="J773" s="247"/>
      <c r="K773" s="247"/>
      <c r="L773" s="252"/>
      <c r="M773" s="253"/>
      <c r="N773" s="254"/>
      <c r="O773" s="254"/>
      <c r="P773" s="254"/>
      <c r="Q773" s="254"/>
      <c r="R773" s="254"/>
      <c r="S773" s="254"/>
      <c r="T773" s="255"/>
      <c r="U773" s="14"/>
      <c r="V773" s="14"/>
      <c r="W773" s="14"/>
      <c r="X773" s="14"/>
      <c r="Y773" s="14"/>
      <c r="Z773" s="14"/>
      <c r="AA773" s="14"/>
      <c r="AB773" s="14"/>
      <c r="AC773" s="14"/>
      <c r="AD773" s="14"/>
      <c r="AE773" s="14"/>
      <c r="AT773" s="256" t="s">
        <v>183</v>
      </c>
      <c r="AU773" s="256" t="s">
        <v>84</v>
      </c>
      <c r="AV773" s="14" t="s">
        <v>84</v>
      </c>
      <c r="AW773" s="14" t="s">
        <v>37</v>
      </c>
      <c r="AX773" s="14" t="s">
        <v>75</v>
      </c>
      <c r="AY773" s="256" t="s">
        <v>170</v>
      </c>
    </row>
    <row r="774" s="14" customFormat="1">
      <c r="A774" s="14"/>
      <c r="B774" s="246"/>
      <c r="C774" s="247"/>
      <c r="D774" s="229" t="s">
        <v>183</v>
      </c>
      <c r="E774" s="248" t="s">
        <v>19</v>
      </c>
      <c r="F774" s="249" t="s">
        <v>1126</v>
      </c>
      <c r="G774" s="247"/>
      <c r="H774" s="250">
        <v>0.32000000000000001</v>
      </c>
      <c r="I774" s="251"/>
      <c r="J774" s="247"/>
      <c r="K774" s="247"/>
      <c r="L774" s="252"/>
      <c r="M774" s="253"/>
      <c r="N774" s="254"/>
      <c r="O774" s="254"/>
      <c r="P774" s="254"/>
      <c r="Q774" s="254"/>
      <c r="R774" s="254"/>
      <c r="S774" s="254"/>
      <c r="T774" s="255"/>
      <c r="U774" s="14"/>
      <c r="V774" s="14"/>
      <c r="W774" s="14"/>
      <c r="X774" s="14"/>
      <c r="Y774" s="14"/>
      <c r="Z774" s="14"/>
      <c r="AA774" s="14"/>
      <c r="AB774" s="14"/>
      <c r="AC774" s="14"/>
      <c r="AD774" s="14"/>
      <c r="AE774" s="14"/>
      <c r="AT774" s="256" t="s">
        <v>183</v>
      </c>
      <c r="AU774" s="256" t="s">
        <v>84</v>
      </c>
      <c r="AV774" s="14" t="s">
        <v>84</v>
      </c>
      <c r="AW774" s="14" t="s">
        <v>37</v>
      </c>
      <c r="AX774" s="14" t="s">
        <v>75</v>
      </c>
      <c r="AY774" s="256" t="s">
        <v>170</v>
      </c>
    </row>
    <row r="775" s="13" customFormat="1">
      <c r="A775" s="13"/>
      <c r="B775" s="236"/>
      <c r="C775" s="237"/>
      <c r="D775" s="229" t="s">
        <v>183</v>
      </c>
      <c r="E775" s="238" t="s">
        <v>19</v>
      </c>
      <c r="F775" s="239" t="s">
        <v>1107</v>
      </c>
      <c r="G775" s="237"/>
      <c r="H775" s="238" t="s">
        <v>19</v>
      </c>
      <c r="I775" s="240"/>
      <c r="J775" s="237"/>
      <c r="K775" s="237"/>
      <c r="L775" s="241"/>
      <c r="M775" s="242"/>
      <c r="N775" s="243"/>
      <c r="O775" s="243"/>
      <c r="P775" s="243"/>
      <c r="Q775" s="243"/>
      <c r="R775" s="243"/>
      <c r="S775" s="243"/>
      <c r="T775" s="244"/>
      <c r="U775" s="13"/>
      <c r="V775" s="13"/>
      <c r="W775" s="13"/>
      <c r="X775" s="13"/>
      <c r="Y775" s="13"/>
      <c r="Z775" s="13"/>
      <c r="AA775" s="13"/>
      <c r="AB775" s="13"/>
      <c r="AC775" s="13"/>
      <c r="AD775" s="13"/>
      <c r="AE775" s="13"/>
      <c r="AT775" s="245" t="s">
        <v>183</v>
      </c>
      <c r="AU775" s="245" t="s">
        <v>84</v>
      </c>
      <c r="AV775" s="13" t="s">
        <v>82</v>
      </c>
      <c r="AW775" s="13" t="s">
        <v>37</v>
      </c>
      <c r="AX775" s="13" t="s">
        <v>75</v>
      </c>
      <c r="AY775" s="245" t="s">
        <v>170</v>
      </c>
    </row>
    <row r="776" s="14" customFormat="1">
      <c r="A776" s="14"/>
      <c r="B776" s="246"/>
      <c r="C776" s="247"/>
      <c r="D776" s="229" t="s">
        <v>183</v>
      </c>
      <c r="E776" s="248" t="s">
        <v>19</v>
      </c>
      <c r="F776" s="249" t="s">
        <v>1127</v>
      </c>
      <c r="G776" s="247"/>
      <c r="H776" s="250">
        <v>19.140000000000001</v>
      </c>
      <c r="I776" s="251"/>
      <c r="J776" s="247"/>
      <c r="K776" s="247"/>
      <c r="L776" s="252"/>
      <c r="M776" s="253"/>
      <c r="N776" s="254"/>
      <c r="O776" s="254"/>
      <c r="P776" s="254"/>
      <c r="Q776" s="254"/>
      <c r="R776" s="254"/>
      <c r="S776" s="254"/>
      <c r="T776" s="255"/>
      <c r="U776" s="14"/>
      <c r="V776" s="14"/>
      <c r="W776" s="14"/>
      <c r="X776" s="14"/>
      <c r="Y776" s="14"/>
      <c r="Z776" s="14"/>
      <c r="AA776" s="14"/>
      <c r="AB776" s="14"/>
      <c r="AC776" s="14"/>
      <c r="AD776" s="14"/>
      <c r="AE776" s="14"/>
      <c r="AT776" s="256" t="s">
        <v>183</v>
      </c>
      <c r="AU776" s="256" t="s">
        <v>84</v>
      </c>
      <c r="AV776" s="14" t="s">
        <v>84</v>
      </c>
      <c r="AW776" s="14" t="s">
        <v>37</v>
      </c>
      <c r="AX776" s="14" t="s">
        <v>75</v>
      </c>
      <c r="AY776" s="256" t="s">
        <v>170</v>
      </c>
    </row>
    <row r="777" s="15" customFormat="1">
      <c r="A777" s="15"/>
      <c r="B777" s="257"/>
      <c r="C777" s="258"/>
      <c r="D777" s="229" t="s">
        <v>183</v>
      </c>
      <c r="E777" s="259" t="s">
        <v>19</v>
      </c>
      <c r="F777" s="260" t="s">
        <v>186</v>
      </c>
      <c r="G777" s="258"/>
      <c r="H777" s="261">
        <v>25.879999999999999</v>
      </c>
      <c r="I777" s="262"/>
      <c r="J777" s="258"/>
      <c r="K777" s="258"/>
      <c r="L777" s="263"/>
      <c r="M777" s="264"/>
      <c r="N777" s="265"/>
      <c r="O777" s="265"/>
      <c r="P777" s="265"/>
      <c r="Q777" s="265"/>
      <c r="R777" s="265"/>
      <c r="S777" s="265"/>
      <c r="T777" s="266"/>
      <c r="U777" s="15"/>
      <c r="V777" s="15"/>
      <c r="W777" s="15"/>
      <c r="X777" s="15"/>
      <c r="Y777" s="15"/>
      <c r="Z777" s="15"/>
      <c r="AA777" s="15"/>
      <c r="AB777" s="15"/>
      <c r="AC777" s="15"/>
      <c r="AD777" s="15"/>
      <c r="AE777" s="15"/>
      <c r="AT777" s="267" t="s">
        <v>183</v>
      </c>
      <c r="AU777" s="267" t="s">
        <v>84</v>
      </c>
      <c r="AV777" s="15" t="s">
        <v>177</v>
      </c>
      <c r="AW777" s="15" t="s">
        <v>37</v>
      </c>
      <c r="AX777" s="15" t="s">
        <v>82</v>
      </c>
      <c r="AY777" s="267" t="s">
        <v>170</v>
      </c>
    </row>
    <row r="778" s="2" customFormat="1" ht="16.5" customHeight="1">
      <c r="A778" s="41"/>
      <c r="B778" s="42"/>
      <c r="C778" s="216" t="s">
        <v>1128</v>
      </c>
      <c r="D778" s="216" t="s">
        <v>172</v>
      </c>
      <c r="E778" s="217" t="s">
        <v>1129</v>
      </c>
      <c r="F778" s="218" t="s">
        <v>1130</v>
      </c>
      <c r="G778" s="219" t="s">
        <v>175</v>
      </c>
      <c r="H778" s="220">
        <v>25.879999999999999</v>
      </c>
      <c r="I778" s="221"/>
      <c r="J778" s="222">
        <f>ROUND(I778*H778,2)</f>
        <v>0</v>
      </c>
      <c r="K778" s="218" t="s">
        <v>176</v>
      </c>
      <c r="L778" s="47"/>
      <c r="M778" s="223" t="s">
        <v>19</v>
      </c>
      <c r="N778" s="224" t="s">
        <v>46</v>
      </c>
      <c r="O778" s="87"/>
      <c r="P778" s="225">
        <f>O778*H778</f>
        <v>0</v>
      </c>
      <c r="Q778" s="225">
        <v>0</v>
      </c>
      <c r="R778" s="225">
        <f>Q778*H778</f>
        <v>0</v>
      </c>
      <c r="S778" s="225">
        <v>0</v>
      </c>
      <c r="T778" s="226">
        <f>S778*H778</f>
        <v>0</v>
      </c>
      <c r="U778" s="41"/>
      <c r="V778" s="41"/>
      <c r="W778" s="41"/>
      <c r="X778" s="41"/>
      <c r="Y778" s="41"/>
      <c r="Z778" s="41"/>
      <c r="AA778" s="41"/>
      <c r="AB778" s="41"/>
      <c r="AC778" s="41"/>
      <c r="AD778" s="41"/>
      <c r="AE778" s="41"/>
      <c r="AR778" s="227" t="s">
        <v>177</v>
      </c>
      <c r="AT778" s="227" t="s">
        <v>172</v>
      </c>
      <c r="AU778" s="227" t="s">
        <v>84</v>
      </c>
      <c r="AY778" s="20" t="s">
        <v>170</v>
      </c>
      <c r="BE778" s="228">
        <f>IF(N778="základní",J778,0)</f>
        <v>0</v>
      </c>
      <c r="BF778" s="228">
        <f>IF(N778="snížená",J778,0)</f>
        <v>0</v>
      </c>
      <c r="BG778" s="228">
        <f>IF(N778="zákl. přenesená",J778,0)</f>
        <v>0</v>
      </c>
      <c r="BH778" s="228">
        <f>IF(N778="sníž. přenesená",J778,0)</f>
        <v>0</v>
      </c>
      <c r="BI778" s="228">
        <f>IF(N778="nulová",J778,0)</f>
        <v>0</v>
      </c>
      <c r="BJ778" s="20" t="s">
        <v>82</v>
      </c>
      <c r="BK778" s="228">
        <f>ROUND(I778*H778,2)</f>
        <v>0</v>
      </c>
      <c r="BL778" s="20" t="s">
        <v>177</v>
      </c>
      <c r="BM778" s="227" t="s">
        <v>1131</v>
      </c>
    </row>
    <row r="779" s="2" customFormat="1">
      <c r="A779" s="41"/>
      <c r="B779" s="42"/>
      <c r="C779" s="43"/>
      <c r="D779" s="229" t="s">
        <v>179</v>
      </c>
      <c r="E779" s="43"/>
      <c r="F779" s="230" t="s">
        <v>1132</v>
      </c>
      <c r="G779" s="43"/>
      <c r="H779" s="43"/>
      <c r="I779" s="231"/>
      <c r="J779" s="43"/>
      <c r="K779" s="43"/>
      <c r="L779" s="47"/>
      <c r="M779" s="232"/>
      <c r="N779" s="233"/>
      <c r="O779" s="87"/>
      <c r="P779" s="87"/>
      <c r="Q779" s="87"/>
      <c r="R779" s="87"/>
      <c r="S779" s="87"/>
      <c r="T779" s="88"/>
      <c r="U779" s="41"/>
      <c r="V779" s="41"/>
      <c r="W779" s="41"/>
      <c r="X779" s="41"/>
      <c r="Y779" s="41"/>
      <c r="Z779" s="41"/>
      <c r="AA779" s="41"/>
      <c r="AB779" s="41"/>
      <c r="AC779" s="41"/>
      <c r="AD779" s="41"/>
      <c r="AE779" s="41"/>
      <c r="AT779" s="20" t="s">
        <v>179</v>
      </c>
      <c r="AU779" s="20" t="s">
        <v>84</v>
      </c>
    </row>
    <row r="780" s="2" customFormat="1">
      <c r="A780" s="41"/>
      <c r="B780" s="42"/>
      <c r="C780" s="43"/>
      <c r="D780" s="234" t="s">
        <v>181</v>
      </c>
      <c r="E780" s="43"/>
      <c r="F780" s="235" t="s">
        <v>1133</v>
      </c>
      <c r="G780" s="43"/>
      <c r="H780" s="43"/>
      <c r="I780" s="231"/>
      <c r="J780" s="43"/>
      <c r="K780" s="43"/>
      <c r="L780" s="47"/>
      <c r="M780" s="232"/>
      <c r="N780" s="233"/>
      <c r="O780" s="87"/>
      <c r="P780" s="87"/>
      <c r="Q780" s="87"/>
      <c r="R780" s="87"/>
      <c r="S780" s="87"/>
      <c r="T780" s="88"/>
      <c r="U780" s="41"/>
      <c r="V780" s="41"/>
      <c r="W780" s="41"/>
      <c r="X780" s="41"/>
      <c r="Y780" s="41"/>
      <c r="Z780" s="41"/>
      <c r="AA780" s="41"/>
      <c r="AB780" s="41"/>
      <c r="AC780" s="41"/>
      <c r="AD780" s="41"/>
      <c r="AE780" s="41"/>
      <c r="AT780" s="20" t="s">
        <v>181</v>
      </c>
      <c r="AU780" s="20" t="s">
        <v>84</v>
      </c>
    </row>
    <row r="781" s="2" customFormat="1" ht="16.5" customHeight="1">
      <c r="A781" s="41"/>
      <c r="B781" s="42"/>
      <c r="C781" s="216" t="s">
        <v>1134</v>
      </c>
      <c r="D781" s="216" t="s">
        <v>172</v>
      </c>
      <c r="E781" s="217" t="s">
        <v>1135</v>
      </c>
      <c r="F781" s="218" t="s">
        <v>1136</v>
      </c>
      <c r="G781" s="219" t="s">
        <v>175</v>
      </c>
      <c r="H781" s="220">
        <v>14.349</v>
      </c>
      <c r="I781" s="221"/>
      <c r="J781" s="222">
        <f>ROUND(I781*H781,2)</f>
        <v>0</v>
      </c>
      <c r="K781" s="218" t="s">
        <v>176</v>
      </c>
      <c r="L781" s="47"/>
      <c r="M781" s="223" t="s">
        <v>19</v>
      </c>
      <c r="N781" s="224" t="s">
        <v>46</v>
      </c>
      <c r="O781" s="87"/>
      <c r="P781" s="225">
        <f>O781*H781</f>
        <v>0</v>
      </c>
      <c r="Q781" s="225">
        <v>0.00792</v>
      </c>
      <c r="R781" s="225">
        <f>Q781*H781</f>
        <v>0.11364408</v>
      </c>
      <c r="S781" s="225">
        <v>0</v>
      </c>
      <c r="T781" s="226">
        <f>S781*H781</f>
        <v>0</v>
      </c>
      <c r="U781" s="41"/>
      <c r="V781" s="41"/>
      <c r="W781" s="41"/>
      <c r="X781" s="41"/>
      <c r="Y781" s="41"/>
      <c r="Z781" s="41"/>
      <c r="AA781" s="41"/>
      <c r="AB781" s="41"/>
      <c r="AC781" s="41"/>
      <c r="AD781" s="41"/>
      <c r="AE781" s="41"/>
      <c r="AR781" s="227" t="s">
        <v>177</v>
      </c>
      <c r="AT781" s="227" t="s">
        <v>172</v>
      </c>
      <c r="AU781" s="227" t="s">
        <v>84</v>
      </c>
      <c r="AY781" s="20" t="s">
        <v>170</v>
      </c>
      <c r="BE781" s="228">
        <f>IF(N781="základní",J781,0)</f>
        <v>0</v>
      </c>
      <c r="BF781" s="228">
        <f>IF(N781="snížená",J781,0)</f>
        <v>0</v>
      </c>
      <c r="BG781" s="228">
        <f>IF(N781="zákl. přenesená",J781,0)</f>
        <v>0</v>
      </c>
      <c r="BH781" s="228">
        <f>IF(N781="sníž. přenesená",J781,0)</f>
        <v>0</v>
      </c>
      <c r="BI781" s="228">
        <f>IF(N781="nulová",J781,0)</f>
        <v>0</v>
      </c>
      <c r="BJ781" s="20" t="s">
        <v>82</v>
      </c>
      <c r="BK781" s="228">
        <f>ROUND(I781*H781,2)</f>
        <v>0</v>
      </c>
      <c r="BL781" s="20" t="s">
        <v>177</v>
      </c>
      <c r="BM781" s="227" t="s">
        <v>1137</v>
      </c>
    </row>
    <row r="782" s="2" customFormat="1">
      <c r="A782" s="41"/>
      <c r="B782" s="42"/>
      <c r="C782" s="43"/>
      <c r="D782" s="229" t="s">
        <v>179</v>
      </c>
      <c r="E782" s="43"/>
      <c r="F782" s="230" t="s">
        <v>1138</v>
      </c>
      <c r="G782" s="43"/>
      <c r="H782" s="43"/>
      <c r="I782" s="231"/>
      <c r="J782" s="43"/>
      <c r="K782" s="43"/>
      <c r="L782" s="47"/>
      <c r="M782" s="232"/>
      <c r="N782" s="233"/>
      <c r="O782" s="87"/>
      <c r="P782" s="87"/>
      <c r="Q782" s="87"/>
      <c r="R782" s="87"/>
      <c r="S782" s="87"/>
      <c r="T782" s="88"/>
      <c r="U782" s="41"/>
      <c r="V782" s="41"/>
      <c r="W782" s="41"/>
      <c r="X782" s="41"/>
      <c r="Y782" s="41"/>
      <c r="Z782" s="41"/>
      <c r="AA782" s="41"/>
      <c r="AB782" s="41"/>
      <c r="AC782" s="41"/>
      <c r="AD782" s="41"/>
      <c r="AE782" s="41"/>
      <c r="AT782" s="20" t="s">
        <v>179</v>
      </c>
      <c r="AU782" s="20" t="s">
        <v>84</v>
      </c>
    </row>
    <row r="783" s="2" customFormat="1">
      <c r="A783" s="41"/>
      <c r="B783" s="42"/>
      <c r="C783" s="43"/>
      <c r="D783" s="234" t="s">
        <v>181</v>
      </c>
      <c r="E783" s="43"/>
      <c r="F783" s="235" t="s">
        <v>1139</v>
      </c>
      <c r="G783" s="43"/>
      <c r="H783" s="43"/>
      <c r="I783" s="231"/>
      <c r="J783" s="43"/>
      <c r="K783" s="43"/>
      <c r="L783" s="47"/>
      <c r="M783" s="232"/>
      <c r="N783" s="233"/>
      <c r="O783" s="87"/>
      <c r="P783" s="87"/>
      <c r="Q783" s="87"/>
      <c r="R783" s="87"/>
      <c r="S783" s="87"/>
      <c r="T783" s="88"/>
      <c r="U783" s="41"/>
      <c r="V783" s="41"/>
      <c r="W783" s="41"/>
      <c r="X783" s="41"/>
      <c r="Y783" s="41"/>
      <c r="Z783" s="41"/>
      <c r="AA783" s="41"/>
      <c r="AB783" s="41"/>
      <c r="AC783" s="41"/>
      <c r="AD783" s="41"/>
      <c r="AE783" s="41"/>
      <c r="AT783" s="20" t="s">
        <v>181</v>
      </c>
      <c r="AU783" s="20" t="s">
        <v>84</v>
      </c>
    </row>
    <row r="784" s="13" customFormat="1">
      <c r="A784" s="13"/>
      <c r="B784" s="236"/>
      <c r="C784" s="237"/>
      <c r="D784" s="229" t="s">
        <v>183</v>
      </c>
      <c r="E784" s="238" t="s">
        <v>19</v>
      </c>
      <c r="F784" s="239" t="s">
        <v>760</v>
      </c>
      <c r="G784" s="237"/>
      <c r="H784" s="238" t="s">
        <v>19</v>
      </c>
      <c r="I784" s="240"/>
      <c r="J784" s="237"/>
      <c r="K784" s="237"/>
      <c r="L784" s="241"/>
      <c r="M784" s="242"/>
      <c r="N784" s="243"/>
      <c r="O784" s="243"/>
      <c r="P784" s="243"/>
      <c r="Q784" s="243"/>
      <c r="R784" s="243"/>
      <c r="S784" s="243"/>
      <c r="T784" s="244"/>
      <c r="U784" s="13"/>
      <c r="V784" s="13"/>
      <c r="W784" s="13"/>
      <c r="X784" s="13"/>
      <c r="Y784" s="13"/>
      <c r="Z784" s="13"/>
      <c r="AA784" s="13"/>
      <c r="AB784" s="13"/>
      <c r="AC784" s="13"/>
      <c r="AD784" s="13"/>
      <c r="AE784" s="13"/>
      <c r="AT784" s="245" t="s">
        <v>183</v>
      </c>
      <c r="AU784" s="245" t="s">
        <v>84</v>
      </c>
      <c r="AV784" s="13" t="s">
        <v>82</v>
      </c>
      <c r="AW784" s="13" t="s">
        <v>37</v>
      </c>
      <c r="AX784" s="13" t="s">
        <v>75</v>
      </c>
      <c r="AY784" s="245" t="s">
        <v>170</v>
      </c>
    </row>
    <row r="785" s="14" customFormat="1">
      <c r="A785" s="14"/>
      <c r="B785" s="246"/>
      <c r="C785" s="247"/>
      <c r="D785" s="229" t="s">
        <v>183</v>
      </c>
      <c r="E785" s="248" t="s">
        <v>19</v>
      </c>
      <c r="F785" s="249" t="s">
        <v>1140</v>
      </c>
      <c r="G785" s="247"/>
      <c r="H785" s="250">
        <v>2.3980000000000001</v>
      </c>
      <c r="I785" s="251"/>
      <c r="J785" s="247"/>
      <c r="K785" s="247"/>
      <c r="L785" s="252"/>
      <c r="M785" s="253"/>
      <c r="N785" s="254"/>
      <c r="O785" s="254"/>
      <c r="P785" s="254"/>
      <c r="Q785" s="254"/>
      <c r="R785" s="254"/>
      <c r="S785" s="254"/>
      <c r="T785" s="255"/>
      <c r="U785" s="14"/>
      <c r="V785" s="14"/>
      <c r="W785" s="14"/>
      <c r="X785" s="14"/>
      <c r="Y785" s="14"/>
      <c r="Z785" s="14"/>
      <c r="AA785" s="14"/>
      <c r="AB785" s="14"/>
      <c r="AC785" s="14"/>
      <c r="AD785" s="14"/>
      <c r="AE785" s="14"/>
      <c r="AT785" s="256" t="s">
        <v>183</v>
      </c>
      <c r="AU785" s="256" t="s">
        <v>84</v>
      </c>
      <c r="AV785" s="14" t="s">
        <v>84</v>
      </c>
      <c r="AW785" s="14" t="s">
        <v>37</v>
      </c>
      <c r="AX785" s="14" t="s">
        <v>75</v>
      </c>
      <c r="AY785" s="256" t="s">
        <v>170</v>
      </c>
    </row>
    <row r="786" s="14" customFormat="1">
      <c r="A786" s="14"/>
      <c r="B786" s="246"/>
      <c r="C786" s="247"/>
      <c r="D786" s="229" t="s">
        <v>183</v>
      </c>
      <c r="E786" s="248" t="s">
        <v>19</v>
      </c>
      <c r="F786" s="249" t="s">
        <v>1141</v>
      </c>
      <c r="G786" s="247"/>
      <c r="H786" s="250">
        <v>0.36299999999999999</v>
      </c>
      <c r="I786" s="251"/>
      <c r="J786" s="247"/>
      <c r="K786" s="247"/>
      <c r="L786" s="252"/>
      <c r="M786" s="253"/>
      <c r="N786" s="254"/>
      <c r="O786" s="254"/>
      <c r="P786" s="254"/>
      <c r="Q786" s="254"/>
      <c r="R786" s="254"/>
      <c r="S786" s="254"/>
      <c r="T786" s="255"/>
      <c r="U786" s="14"/>
      <c r="V786" s="14"/>
      <c r="W786" s="14"/>
      <c r="X786" s="14"/>
      <c r="Y786" s="14"/>
      <c r="Z786" s="14"/>
      <c r="AA786" s="14"/>
      <c r="AB786" s="14"/>
      <c r="AC786" s="14"/>
      <c r="AD786" s="14"/>
      <c r="AE786" s="14"/>
      <c r="AT786" s="256" t="s">
        <v>183</v>
      </c>
      <c r="AU786" s="256" t="s">
        <v>84</v>
      </c>
      <c r="AV786" s="14" t="s">
        <v>84</v>
      </c>
      <c r="AW786" s="14" t="s">
        <v>37</v>
      </c>
      <c r="AX786" s="14" t="s">
        <v>75</v>
      </c>
      <c r="AY786" s="256" t="s">
        <v>170</v>
      </c>
    </row>
    <row r="787" s="13" customFormat="1">
      <c r="A787" s="13"/>
      <c r="B787" s="236"/>
      <c r="C787" s="237"/>
      <c r="D787" s="229" t="s">
        <v>183</v>
      </c>
      <c r="E787" s="238" t="s">
        <v>19</v>
      </c>
      <c r="F787" s="239" t="s">
        <v>1107</v>
      </c>
      <c r="G787" s="237"/>
      <c r="H787" s="238" t="s">
        <v>19</v>
      </c>
      <c r="I787" s="240"/>
      <c r="J787" s="237"/>
      <c r="K787" s="237"/>
      <c r="L787" s="241"/>
      <c r="M787" s="242"/>
      <c r="N787" s="243"/>
      <c r="O787" s="243"/>
      <c r="P787" s="243"/>
      <c r="Q787" s="243"/>
      <c r="R787" s="243"/>
      <c r="S787" s="243"/>
      <c r="T787" s="244"/>
      <c r="U787" s="13"/>
      <c r="V787" s="13"/>
      <c r="W787" s="13"/>
      <c r="X787" s="13"/>
      <c r="Y787" s="13"/>
      <c r="Z787" s="13"/>
      <c r="AA787" s="13"/>
      <c r="AB787" s="13"/>
      <c r="AC787" s="13"/>
      <c r="AD787" s="13"/>
      <c r="AE787" s="13"/>
      <c r="AT787" s="245" t="s">
        <v>183</v>
      </c>
      <c r="AU787" s="245" t="s">
        <v>84</v>
      </c>
      <c r="AV787" s="13" t="s">
        <v>82</v>
      </c>
      <c r="AW787" s="13" t="s">
        <v>37</v>
      </c>
      <c r="AX787" s="13" t="s">
        <v>75</v>
      </c>
      <c r="AY787" s="245" t="s">
        <v>170</v>
      </c>
    </row>
    <row r="788" s="14" customFormat="1">
      <c r="A788" s="14"/>
      <c r="B788" s="246"/>
      <c r="C788" s="247"/>
      <c r="D788" s="229" t="s">
        <v>183</v>
      </c>
      <c r="E788" s="248" t="s">
        <v>19</v>
      </c>
      <c r="F788" s="249" t="s">
        <v>1142</v>
      </c>
      <c r="G788" s="247"/>
      <c r="H788" s="250">
        <v>11.587999999999999</v>
      </c>
      <c r="I788" s="251"/>
      <c r="J788" s="247"/>
      <c r="K788" s="247"/>
      <c r="L788" s="252"/>
      <c r="M788" s="253"/>
      <c r="N788" s="254"/>
      <c r="O788" s="254"/>
      <c r="P788" s="254"/>
      <c r="Q788" s="254"/>
      <c r="R788" s="254"/>
      <c r="S788" s="254"/>
      <c r="T788" s="255"/>
      <c r="U788" s="14"/>
      <c r="V788" s="14"/>
      <c r="W788" s="14"/>
      <c r="X788" s="14"/>
      <c r="Y788" s="14"/>
      <c r="Z788" s="14"/>
      <c r="AA788" s="14"/>
      <c r="AB788" s="14"/>
      <c r="AC788" s="14"/>
      <c r="AD788" s="14"/>
      <c r="AE788" s="14"/>
      <c r="AT788" s="256" t="s">
        <v>183</v>
      </c>
      <c r="AU788" s="256" t="s">
        <v>84</v>
      </c>
      <c r="AV788" s="14" t="s">
        <v>84</v>
      </c>
      <c r="AW788" s="14" t="s">
        <v>37</v>
      </c>
      <c r="AX788" s="14" t="s">
        <v>75</v>
      </c>
      <c r="AY788" s="256" t="s">
        <v>170</v>
      </c>
    </row>
    <row r="789" s="15" customFormat="1">
      <c r="A789" s="15"/>
      <c r="B789" s="257"/>
      <c r="C789" s="258"/>
      <c r="D789" s="229" t="s">
        <v>183</v>
      </c>
      <c r="E789" s="259" t="s">
        <v>19</v>
      </c>
      <c r="F789" s="260" t="s">
        <v>186</v>
      </c>
      <c r="G789" s="258"/>
      <c r="H789" s="261">
        <v>14.349</v>
      </c>
      <c r="I789" s="262"/>
      <c r="J789" s="258"/>
      <c r="K789" s="258"/>
      <c r="L789" s="263"/>
      <c r="M789" s="264"/>
      <c r="N789" s="265"/>
      <c r="O789" s="265"/>
      <c r="P789" s="265"/>
      <c r="Q789" s="265"/>
      <c r="R789" s="265"/>
      <c r="S789" s="265"/>
      <c r="T789" s="266"/>
      <c r="U789" s="15"/>
      <c r="V789" s="15"/>
      <c r="W789" s="15"/>
      <c r="X789" s="15"/>
      <c r="Y789" s="15"/>
      <c r="Z789" s="15"/>
      <c r="AA789" s="15"/>
      <c r="AB789" s="15"/>
      <c r="AC789" s="15"/>
      <c r="AD789" s="15"/>
      <c r="AE789" s="15"/>
      <c r="AT789" s="267" t="s">
        <v>183</v>
      </c>
      <c r="AU789" s="267" t="s">
        <v>84</v>
      </c>
      <c r="AV789" s="15" t="s">
        <v>177</v>
      </c>
      <c r="AW789" s="15" t="s">
        <v>37</v>
      </c>
      <c r="AX789" s="15" t="s">
        <v>82</v>
      </c>
      <c r="AY789" s="267" t="s">
        <v>170</v>
      </c>
    </row>
    <row r="790" s="2" customFormat="1" ht="16.5" customHeight="1">
      <c r="A790" s="41"/>
      <c r="B790" s="42"/>
      <c r="C790" s="216" t="s">
        <v>1143</v>
      </c>
      <c r="D790" s="216" t="s">
        <v>172</v>
      </c>
      <c r="E790" s="217" t="s">
        <v>1144</v>
      </c>
      <c r="F790" s="218" t="s">
        <v>1145</v>
      </c>
      <c r="G790" s="219" t="s">
        <v>175</v>
      </c>
      <c r="H790" s="220">
        <v>14.349</v>
      </c>
      <c r="I790" s="221"/>
      <c r="J790" s="222">
        <f>ROUND(I790*H790,2)</f>
        <v>0</v>
      </c>
      <c r="K790" s="218" t="s">
        <v>176</v>
      </c>
      <c r="L790" s="47"/>
      <c r="M790" s="223" t="s">
        <v>19</v>
      </c>
      <c r="N790" s="224" t="s">
        <v>46</v>
      </c>
      <c r="O790" s="87"/>
      <c r="P790" s="225">
        <f>O790*H790</f>
        <v>0</v>
      </c>
      <c r="Q790" s="225">
        <v>0</v>
      </c>
      <c r="R790" s="225">
        <f>Q790*H790</f>
        <v>0</v>
      </c>
      <c r="S790" s="225">
        <v>0</v>
      </c>
      <c r="T790" s="226">
        <f>S790*H790</f>
        <v>0</v>
      </c>
      <c r="U790" s="41"/>
      <c r="V790" s="41"/>
      <c r="W790" s="41"/>
      <c r="X790" s="41"/>
      <c r="Y790" s="41"/>
      <c r="Z790" s="41"/>
      <c r="AA790" s="41"/>
      <c r="AB790" s="41"/>
      <c r="AC790" s="41"/>
      <c r="AD790" s="41"/>
      <c r="AE790" s="41"/>
      <c r="AR790" s="227" t="s">
        <v>177</v>
      </c>
      <c r="AT790" s="227" t="s">
        <v>172</v>
      </c>
      <c r="AU790" s="227" t="s">
        <v>84</v>
      </c>
      <c r="AY790" s="20" t="s">
        <v>170</v>
      </c>
      <c r="BE790" s="228">
        <f>IF(N790="základní",J790,0)</f>
        <v>0</v>
      </c>
      <c r="BF790" s="228">
        <f>IF(N790="snížená",J790,0)</f>
        <v>0</v>
      </c>
      <c r="BG790" s="228">
        <f>IF(N790="zákl. přenesená",J790,0)</f>
        <v>0</v>
      </c>
      <c r="BH790" s="228">
        <f>IF(N790="sníž. přenesená",J790,0)</f>
        <v>0</v>
      </c>
      <c r="BI790" s="228">
        <f>IF(N790="nulová",J790,0)</f>
        <v>0</v>
      </c>
      <c r="BJ790" s="20" t="s">
        <v>82</v>
      </c>
      <c r="BK790" s="228">
        <f>ROUND(I790*H790,2)</f>
        <v>0</v>
      </c>
      <c r="BL790" s="20" t="s">
        <v>177</v>
      </c>
      <c r="BM790" s="227" t="s">
        <v>1146</v>
      </c>
    </row>
    <row r="791" s="2" customFormat="1">
      <c r="A791" s="41"/>
      <c r="B791" s="42"/>
      <c r="C791" s="43"/>
      <c r="D791" s="229" t="s">
        <v>179</v>
      </c>
      <c r="E791" s="43"/>
      <c r="F791" s="230" t="s">
        <v>1147</v>
      </c>
      <c r="G791" s="43"/>
      <c r="H791" s="43"/>
      <c r="I791" s="231"/>
      <c r="J791" s="43"/>
      <c r="K791" s="43"/>
      <c r="L791" s="47"/>
      <c r="M791" s="232"/>
      <c r="N791" s="233"/>
      <c r="O791" s="87"/>
      <c r="P791" s="87"/>
      <c r="Q791" s="87"/>
      <c r="R791" s="87"/>
      <c r="S791" s="87"/>
      <c r="T791" s="88"/>
      <c r="U791" s="41"/>
      <c r="V791" s="41"/>
      <c r="W791" s="41"/>
      <c r="X791" s="41"/>
      <c r="Y791" s="41"/>
      <c r="Z791" s="41"/>
      <c r="AA791" s="41"/>
      <c r="AB791" s="41"/>
      <c r="AC791" s="41"/>
      <c r="AD791" s="41"/>
      <c r="AE791" s="41"/>
      <c r="AT791" s="20" t="s">
        <v>179</v>
      </c>
      <c r="AU791" s="20" t="s">
        <v>84</v>
      </c>
    </row>
    <row r="792" s="2" customFormat="1">
      <c r="A792" s="41"/>
      <c r="B792" s="42"/>
      <c r="C792" s="43"/>
      <c r="D792" s="234" t="s">
        <v>181</v>
      </c>
      <c r="E792" s="43"/>
      <c r="F792" s="235" t="s">
        <v>1148</v>
      </c>
      <c r="G792" s="43"/>
      <c r="H792" s="43"/>
      <c r="I792" s="231"/>
      <c r="J792" s="43"/>
      <c r="K792" s="43"/>
      <c r="L792" s="47"/>
      <c r="M792" s="232"/>
      <c r="N792" s="233"/>
      <c r="O792" s="87"/>
      <c r="P792" s="87"/>
      <c r="Q792" s="87"/>
      <c r="R792" s="87"/>
      <c r="S792" s="87"/>
      <c r="T792" s="88"/>
      <c r="U792" s="41"/>
      <c r="V792" s="41"/>
      <c r="W792" s="41"/>
      <c r="X792" s="41"/>
      <c r="Y792" s="41"/>
      <c r="Z792" s="41"/>
      <c r="AA792" s="41"/>
      <c r="AB792" s="41"/>
      <c r="AC792" s="41"/>
      <c r="AD792" s="41"/>
      <c r="AE792" s="41"/>
      <c r="AT792" s="20" t="s">
        <v>181</v>
      </c>
      <c r="AU792" s="20" t="s">
        <v>84</v>
      </c>
    </row>
    <row r="793" s="2" customFormat="1" ht="16.5" customHeight="1">
      <c r="A793" s="41"/>
      <c r="B793" s="42"/>
      <c r="C793" s="216" t="s">
        <v>1149</v>
      </c>
      <c r="D793" s="216" t="s">
        <v>172</v>
      </c>
      <c r="E793" s="217" t="s">
        <v>1150</v>
      </c>
      <c r="F793" s="218" t="s">
        <v>1151</v>
      </c>
      <c r="G793" s="219" t="s">
        <v>219</v>
      </c>
      <c r="H793" s="220">
        <v>32.450000000000003</v>
      </c>
      <c r="I793" s="221"/>
      <c r="J793" s="222">
        <f>ROUND(I793*H793,2)</f>
        <v>0</v>
      </c>
      <c r="K793" s="218" t="s">
        <v>176</v>
      </c>
      <c r="L793" s="47"/>
      <c r="M793" s="223" t="s">
        <v>19</v>
      </c>
      <c r="N793" s="224" t="s">
        <v>46</v>
      </c>
      <c r="O793" s="87"/>
      <c r="P793" s="225">
        <f>O793*H793</f>
        <v>0</v>
      </c>
      <c r="Q793" s="225">
        <v>1.8907700000000001</v>
      </c>
      <c r="R793" s="225">
        <f>Q793*H793</f>
        <v>61.355486500000005</v>
      </c>
      <c r="S793" s="225">
        <v>0</v>
      </c>
      <c r="T793" s="226">
        <f>S793*H793</f>
        <v>0</v>
      </c>
      <c r="U793" s="41"/>
      <c r="V793" s="41"/>
      <c r="W793" s="41"/>
      <c r="X793" s="41"/>
      <c r="Y793" s="41"/>
      <c r="Z793" s="41"/>
      <c r="AA793" s="41"/>
      <c r="AB793" s="41"/>
      <c r="AC793" s="41"/>
      <c r="AD793" s="41"/>
      <c r="AE793" s="41"/>
      <c r="AR793" s="227" t="s">
        <v>177</v>
      </c>
      <c r="AT793" s="227" t="s">
        <v>172</v>
      </c>
      <c r="AU793" s="227" t="s">
        <v>84</v>
      </c>
      <c r="AY793" s="20" t="s">
        <v>170</v>
      </c>
      <c r="BE793" s="228">
        <f>IF(N793="základní",J793,0)</f>
        <v>0</v>
      </c>
      <c r="BF793" s="228">
        <f>IF(N793="snížená",J793,0)</f>
        <v>0</v>
      </c>
      <c r="BG793" s="228">
        <f>IF(N793="zákl. přenesená",J793,0)</f>
        <v>0</v>
      </c>
      <c r="BH793" s="228">
        <f>IF(N793="sníž. přenesená",J793,0)</f>
        <v>0</v>
      </c>
      <c r="BI793" s="228">
        <f>IF(N793="nulová",J793,0)</f>
        <v>0</v>
      </c>
      <c r="BJ793" s="20" t="s">
        <v>82</v>
      </c>
      <c r="BK793" s="228">
        <f>ROUND(I793*H793,2)</f>
        <v>0</v>
      </c>
      <c r="BL793" s="20" t="s">
        <v>177</v>
      </c>
      <c r="BM793" s="227" t="s">
        <v>1152</v>
      </c>
    </row>
    <row r="794" s="2" customFormat="1">
      <c r="A794" s="41"/>
      <c r="B794" s="42"/>
      <c r="C794" s="43"/>
      <c r="D794" s="229" t="s">
        <v>179</v>
      </c>
      <c r="E794" s="43"/>
      <c r="F794" s="230" t="s">
        <v>1153</v>
      </c>
      <c r="G794" s="43"/>
      <c r="H794" s="43"/>
      <c r="I794" s="231"/>
      <c r="J794" s="43"/>
      <c r="K794" s="43"/>
      <c r="L794" s="47"/>
      <c r="M794" s="232"/>
      <c r="N794" s="233"/>
      <c r="O794" s="87"/>
      <c r="P794" s="87"/>
      <c r="Q794" s="87"/>
      <c r="R794" s="87"/>
      <c r="S794" s="87"/>
      <c r="T794" s="88"/>
      <c r="U794" s="41"/>
      <c r="V794" s="41"/>
      <c r="W794" s="41"/>
      <c r="X794" s="41"/>
      <c r="Y794" s="41"/>
      <c r="Z794" s="41"/>
      <c r="AA794" s="41"/>
      <c r="AB794" s="41"/>
      <c r="AC794" s="41"/>
      <c r="AD794" s="41"/>
      <c r="AE794" s="41"/>
      <c r="AT794" s="20" t="s">
        <v>179</v>
      </c>
      <c r="AU794" s="20" t="s">
        <v>84</v>
      </c>
    </row>
    <row r="795" s="2" customFormat="1">
      <c r="A795" s="41"/>
      <c r="B795" s="42"/>
      <c r="C795" s="43"/>
      <c r="D795" s="234" t="s">
        <v>181</v>
      </c>
      <c r="E795" s="43"/>
      <c r="F795" s="235" t="s">
        <v>1154</v>
      </c>
      <c r="G795" s="43"/>
      <c r="H795" s="43"/>
      <c r="I795" s="231"/>
      <c r="J795" s="43"/>
      <c r="K795" s="43"/>
      <c r="L795" s="47"/>
      <c r="M795" s="232"/>
      <c r="N795" s="233"/>
      <c r="O795" s="87"/>
      <c r="P795" s="87"/>
      <c r="Q795" s="87"/>
      <c r="R795" s="87"/>
      <c r="S795" s="87"/>
      <c r="T795" s="88"/>
      <c r="U795" s="41"/>
      <c r="V795" s="41"/>
      <c r="W795" s="41"/>
      <c r="X795" s="41"/>
      <c r="Y795" s="41"/>
      <c r="Z795" s="41"/>
      <c r="AA795" s="41"/>
      <c r="AB795" s="41"/>
      <c r="AC795" s="41"/>
      <c r="AD795" s="41"/>
      <c r="AE795" s="41"/>
      <c r="AT795" s="20" t="s">
        <v>181</v>
      </c>
      <c r="AU795" s="20" t="s">
        <v>84</v>
      </c>
    </row>
    <row r="796" s="13" customFormat="1">
      <c r="A796" s="13"/>
      <c r="B796" s="236"/>
      <c r="C796" s="237"/>
      <c r="D796" s="229" t="s">
        <v>183</v>
      </c>
      <c r="E796" s="238" t="s">
        <v>19</v>
      </c>
      <c r="F796" s="239" t="s">
        <v>614</v>
      </c>
      <c r="G796" s="237"/>
      <c r="H796" s="238" t="s">
        <v>19</v>
      </c>
      <c r="I796" s="240"/>
      <c r="J796" s="237"/>
      <c r="K796" s="237"/>
      <c r="L796" s="241"/>
      <c r="M796" s="242"/>
      <c r="N796" s="243"/>
      <c r="O796" s="243"/>
      <c r="P796" s="243"/>
      <c r="Q796" s="243"/>
      <c r="R796" s="243"/>
      <c r="S796" s="243"/>
      <c r="T796" s="244"/>
      <c r="U796" s="13"/>
      <c r="V796" s="13"/>
      <c r="W796" s="13"/>
      <c r="X796" s="13"/>
      <c r="Y796" s="13"/>
      <c r="Z796" s="13"/>
      <c r="AA796" s="13"/>
      <c r="AB796" s="13"/>
      <c r="AC796" s="13"/>
      <c r="AD796" s="13"/>
      <c r="AE796" s="13"/>
      <c r="AT796" s="245" t="s">
        <v>183</v>
      </c>
      <c r="AU796" s="245" t="s">
        <v>84</v>
      </c>
      <c r="AV796" s="13" t="s">
        <v>82</v>
      </c>
      <c r="AW796" s="13" t="s">
        <v>37</v>
      </c>
      <c r="AX796" s="13" t="s">
        <v>75</v>
      </c>
      <c r="AY796" s="245" t="s">
        <v>170</v>
      </c>
    </row>
    <row r="797" s="14" customFormat="1">
      <c r="A797" s="14"/>
      <c r="B797" s="246"/>
      <c r="C797" s="247"/>
      <c r="D797" s="229" t="s">
        <v>183</v>
      </c>
      <c r="E797" s="248" t="s">
        <v>19</v>
      </c>
      <c r="F797" s="249" t="s">
        <v>1155</v>
      </c>
      <c r="G797" s="247"/>
      <c r="H797" s="250">
        <v>13.050000000000001</v>
      </c>
      <c r="I797" s="251"/>
      <c r="J797" s="247"/>
      <c r="K797" s="247"/>
      <c r="L797" s="252"/>
      <c r="M797" s="253"/>
      <c r="N797" s="254"/>
      <c r="O797" s="254"/>
      <c r="P797" s="254"/>
      <c r="Q797" s="254"/>
      <c r="R797" s="254"/>
      <c r="S797" s="254"/>
      <c r="T797" s="255"/>
      <c r="U797" s="14"/>
      <c r="V797" s="14"/>
      <c r="W797" s="14"/>
      <c r="X797" s="14"/>
      <c r="Y797" s="14"/>
      <c r="Z797" s="14"/>
      <c r="AA797" s="14"/>
      <c r="AB797" s="14"/>
      <c r="AC797" s="14"/>
      <c r="AD797" s="14"/>
      <c r="AE797" s="14"/>
      <c r="AT797" s="256" t="s">
        <v>183</v>
      </c>
      <c r="AU797" s="256" t="s">
        <v>84</v>
      </c>
      <c r="AV797" s="14" t="s">
        <v>84</v>
      </c>
      <c r="AW797" s="14" t="s">
        <v>37</v>
      </c>
      <c r="AX797" s="14" t="s">
        <v>75</v>
      </c>
      <c r="AY797" s="256" t="s">
        <v>170</v>
      </c>
    </row>
    <row r="798" s="16" customFormat="1">
      <c r="A798" s="16"/>
      <c r="B798" s="274"/>
      <c r="C798" s="275"/>
      <c r="D798" s="229" t="s">
        <v>183</v>
      </c>
      <c r="E798" s="276" t="s">
        <v>19</v>
      </c>
      <c r="F798" s="277" t="s">
        <v>423</v>
      </c>
      <c r="G798" s="275"/>
      <c r="H798" s="278">
        <v>13.050000000000001</v>
      </c>
      <c r="I798" s="279"/>
      <c r="J798" s="275"/>
      <c r="K798" s="275"/>
      <c r="L798" s="280"/>
      <c r="M798" s="281"/>
      <c r="N798" s="282"/>
      <c r="O798" s="282"/>
      <c r="P798" s="282"/>
      <c r="Q798" s="282"/>
      <c r="R798" s="282"/>
      <c r="S798" s="282"/>
      <c r="T798" s="283"/>
      <c r="U798" s="16"/>
      <c r="V798" s="16"/>
      <c r="W798" s="16"/>
      <c r="X798" s="16"/>
      <c r="Y798" s="16"/>
      <c r="Z798" s="16"/>
      <c r="AA798" s="16"/>
      <c r="AB798" s="16"/>
      <c r="AC798" s="16"/>
      <c r="AD798" s="16"/>
      <c r="AE798" s="16"/>
      <c r="AT798" s="284" t="s">
        <v>183</v>
      </c>
      <c r="AU798" s="284" t="s">
        <v>84</v>
      </c>
      <c r="AV798" s="16" t="s">
        <v>95</v>
      </c>
      <c r="AW798" s="16" t="s">
        <v>37</v>
      </c>
      <c r="AX798" s="16" t="s">
        <v>75</v>
      </c>
      <c r="AY798" s="284" t="s">
        <v>170</v>
      </c>
    </row>
    <row r="799" s="14" customFormat="1">
      <c r="A799" s="14"/>
      <c r="B799" s="246"/>
      <c r="C799" s="247"/>
      <c r="D799" s="229" t="s">
        <v>183</v>
      </c>
      <c r="E799" s="248" t="s">
        <v>19</v>
      </c>
      <c r="F799" s="249" t="s">
        <v>1156</v>
      </c>
      <c r="G799" s="247"/>
      <c r="H799" s="250">
        <v>7.5</v>
      </c>
      <c r="I799" s="251"/>
      <c r="J799" s="247"/>
      <c r="K799" s="247"/>
      <c r="L799" s="252"/>
      <c r="M799" s="253"/>
      <c r="N799" s="254"/>
      <c r="O799" s="254"/>
      <c r="P799" s="254"/>
      <c r="Q799" s="254"/>
      <c r="R799" s="254"/>
      <c r="S799" s="254"/>
      <c r="T799" s="255"/>
      <c r="U799" s="14"/>
      <c r="V799" s="14"/>
      <c r="W799" s="14"/>
      <c r="X799" s="14"/>
      <c r="Y799" s="14"/>
      <c r="Z799" s="14"/>
      <c r="AA799" s="14"/>
      <c r="AB799" s="14"/>
      <c r="AC799" s="14"/>
      <c r="AD799" s="14"/>
      <c r="AE799" s="14"/>
      <c r="AT799" s="256" t="s">
        <v>183</v>
      </c>
      <c r="AU799" s="256" t="s">
        <v>84</v>
      </c>
      <c r="AV799" s="14" t="s">
        <v>84</v>
      </c>
      <c r="AW799" s="14" t="s">
        <v>37</v>
      </c>
      <c r="AX799" s="14" t="s">
        <v>75</v>
      </c>
      <c r="AY799" s="256" t="s">
        <v>170</v>
      </c>
    </row>
    <row r="800" s="14" customFormat="1">
      <c r="A800" s="14"/>
      <c r="B800" s="246"/>
      <c r="C800" s="247"/>
      <c r="D800" s="229" t="s">
        <v>183</v>
      </c>
      <c r="E800" s="248" t="s">
        <v>19</v>
      </c>
      <c r="F800" s="249" t="s">
        <v>1157</v>
      </c>
      <c r="G800" s="247"/>
      <c r="H800" s="250">
        <v>0.34999999999999998</v>
      </c>
      <c r="I800" s="251"/>
      <c r="J800" s="247"/>
      <c r="K800" s="247"/>
      <c r="L800" s="252"/>
      <c r="M800" s="253"/>
      <c r="N800" s="254"/>
      <c r="O800" s="254"/>
      <c r="P800" s="254"/>
      <c r="Q800" s="254"/>
      <c r="R800" s="254"/>
      <c r="S800" s="254"/>
      <c r="T800" s="255"/>
      <c r="U800" s="14"/>
      <c r="V800" s="14"/>
      <c r="W800" s="14"/>
      <c r="X800" s="14"/>
      <c r="Y800" s="14"/>
      <c r="Z800" s="14"/>
      <c r="AA800" s="14"/>
      <c r="AB800" s="14"/>
      <c r="AC800" s="14"/>
      <c r="AD800" s="14"/>
      <c r="AE800" s="14"/>
      <c r="AT800" s="256" t="s">
        <v>183</v>
      </c>
      <c r="AU800" s="256" t="s">
        <v>84</v>
      </c>
      <c r="AV800" s="14" t="s">
        <v>84</v>
      </c>
      <c r="AW800" s="14" t="s">
        <v>37</v>
      </c>
      <c r="AX800" s="14" t="s">
        <v>75</v>
      </c>
      <c r="AY800" s="256" t="s">
        <v>170</v>
      </c>
    </row>
    <row r="801" s="14" customFormat="1">
      <c r="A801" s="14"/>
      <c r="B801" s="246"/>
      <c r="C801" s="247"/>
      <c r="D801" s="229" t="s">
        <v>183</v>
      </c>
      <c r="E801" s="248" t="s">
        <v>19</v>
      </c>
      <c r="F801" s="249" t="s">
        <v>1158</v>
      </c>
      <c r="G801" s="247"/>
      <c r="H801" s="250">
        <v>11.550000000000001</v>
      </c>
      <c r="I801" s="251"/>
      <c r="J801" s="247"/>
      <c r="K801" s="247"/>
      <c r="L801" s="252"/>
      <c r="M801" s="253"/>
      <c r="N801" s="254"/>
      <c r="O801" s="254"/>
      <c r="P801" s="254"/>
      <c r="Q801" s="254"/>
      <c r="R801" s="254"/>
      <c r="S801" s="254"/>
      <c r="T801" s="255"/>
      <c r="U801" s="14"/>
      <c r="V801" s="14"/>
      <c r="W801" s="14"/>
      <c r="X801" s="14"/>
      <c r="Y801" s="14"/>
      <c r="Z801" s="14"/>
      <c r="AA801" s="14"/>
      <c r="AB801" s="14"/>
      <c r="AC801" s="14"/>
      <c r="AD801" s="14"/>
      <c r="AE801" s="14"/>
      <c r="AT801" s="256" t="s">
        <v>183</v>
      </c>
      <c r="AU801" s="256" t="s">
        <v>84</v>
      </c>
      <c r="AV801" s="14" t="s">
        <v>84</v>
      </c>
      <c r="AW801" s="14" t="s">
        <v>37</v>
      </c>
      <c r="AX801" s="14" t="s">
        <v>75</v>
      </c>
      <c r="AY801" s="256" t="s">
        <v>170</v>
      </c>
    </row>
    <row r="802" s="16" customFormat="1">
      <c r="A802" s="16"/>
      <c r="B802" s="274"/>
      <c r="C802" s="275"/>
      <c r="D802" s="229" t="s">
        <v>183</v>
      </c>
      <c r="E802" s="276" t="s">
        <v>19</v>
      </c>
      <c r="F802" s="277" t="s">
        <v>423</v>
      </c>
      <c r="G802" s="275"/>
      <c r="H802" s="278">
        <v>19.399999999999999</v>
      </c>
      <c r="I802" s="279"/>
      <c r="J802" s="275"/>
      <c r="K802" s="275"/>
      <c r="L802" s="280"/>
      <c r="M802" s="281"/>
      <c r="N802" s="282"/>
      <c r="O802" s="282"/>
      <c r="P802" s="282"/>
      <c r="Q802" s="282"/>
      <c r="R802" s="282"/>
      <c r="S802" s="282"/>
      <c r="T802" s="283"/>
      <c r="U802" s="16"/>
      <c r="V802" s="16"/>
      <c r="W802" s="16"/>
      <c r="X802" s="16"/>
      <c r="Y802" s="16"/>
      <c r="Z802" s="16"/>
      <c r="AA802" s="16"/>
      <c r="AB802" s="16"/>
      <c r="AC802" s="16"/>
      <c r="AD802" s="16"/>
      <c r="AE802" s="16"/>
      <c r="AT802" s="284" t="s">
        <v>183</v>
      </c>
      <c r="AU802" s="284" t="s">
        <v>84</v>
      </c>
      <c r="AV802" s="16" t="s">
        <v>95</v>
      </c>
      <c r="AW802" s="16" t="s">
        <v>37</v>
      </c>
      <c r="AX802" s="16" t="s">
        <v>75</v>
      </c>
      <c r="AY802" s="284" t="s">
        <v>170</v>
      </c>
    </row>
    <row r="803" s="15" customFormat="1">
      <c r="A803" s="15"/>
      <c r="B803" s="257"/>
      <c r="C803" s="258"/>
      <c r="D803" s="229" t="s">
        <v>183</v>
      </c>
      <c r="E803" s="259" t="s">
        <v>19</v>
      </c>
      <c r="F803" s="260" t="s">
        <v>186</v>
      </c>
      <c r="G803" s="258"/>
      <c r="H803" s="261">
        <v>32.450000000000003</v>
      </c>
      <c r="I803" s="262"/>
      <c r="J803" s="258"/>
      <c r="K803" s="258"/>
      <c r="L803" s="263"/>
      <c r="M803" s="264"/>
      <c r="N803" s="265"/>
      <c r="O803" s="265"/>
      <c r="P803" s="265"/>
      <c r="Q803" s="265"/>
      <c r="R803" s="265"/>
      <c r="S803" s="265"/>
      <c r="T803" s="266"/>
      <c r="U803" s="15"/>
      <c r="V803" s="15"/>
      <c r="W803" s="15"/>
      <c r="X803" s="15"/>
      <c r="Y803" s="15"/>
      <c r="Z803" s="15"/>
      <c r="AA803" s="15"/>
      <c r="AB803" s="15"/>
      <c r="AC803" s="15"/>
      <c r="AD803" s="15"/>
      <c r="AE803" s="15"/>
      <c r="AT803" s="267" t="s">
        <v>183</v>
      </c>
      <c r="AU803" s="267" t="s">
        <v>84</v>
      </c>
      <c r="AV803" s="15" t="s">
        <v>177</v>
      </c>
      <c r="AW803" s="15" t="s">
        <v>37</v>
      </c>
      <c r="AX803" s="15" t="s">
        <v>82</v>
      </c>
      <c r="AY803" s="267" t="s">
        <v>170</v>
      </c>
    </row>
    <row r="804" s="2" customFormat="1" ht="21.75" customHeight="1">
      <c r="A804" s="41"/>
      <c r="B804" s="42"/>
      <c r="C804" s="216" t="s">
        <v>1159</v>
      </c>
      <c r="D804" s="216" t="s">
        <v>172</v>
      </c>
      <c r="E804" s="217" t="s">
        <v>1160</v>
      </c>
      <c r="F804" s="218" t="s">
        <v>1161</v>
      </c>
      <c r="G804" s="219" t="s">
        <v>219</v>
      </c>
      <c r="H804" s="220">
        <v>0.504</v>
      </c>
      <c r="I804" s="221"/>
      <c r="J804" s="222">
        <f>ROUND(I804*H804,2)</f>
        <v>0</v>
      </c>
      <c r="K804" s="218" t="s">
        <v>176</v>
      </c>
      <c r="L804" s="47"/>
      <c r="M804" s="223" t="s">
        <v>19</v>
      </c>
      <c r="N804" s="224" t="s">
        <v>46</v>
      </c>
      <c r="O804" s="87"/>
      <c r="P804" s="225">
        <f>O804*H804</f>
        <v>0</v>
      </c>
      <c r="Q804" s="225">
        <v>2.3010199999999998</v>
      </c>
      <c r="R804" s="225">
        <f>Q804*H804</f>
        <v>1.1597140799999999</v>
      </c>
      <c r="S804" s="225">
        <v>0</v>
      </c>
      <c r="T804" s="226">
        <f>S804*H804</f>
        <v>0</v>
      </c>
      <c r="U804" s="41"/>
      <c r="V804" s="41"/>
      <c r="W804" s="41"/>
      <c r="X804" s="41"/>
      <c r="Y804" s="41"/>
      <c r="Z804" s="41"/>
      <c r="AA804" s="41"/>
      <c r="AB804" s="41"/>
      <c r="AC804" s="41"/>
      <c r="AD804" s="41"/>
      <c r="AE804" s="41"/>
      <c r="AR804" s="227" t="s">
        <v>177</v>
      </c>
      <c r="AT804" s="227" t="s">
        <v>172</v>
      </c>
      <c r="AU804" s="227" t="s">
        <v>84</v>
      </c>
      <c r="AY804" s="20" t="s">
        <v>170</v>
      </c>
      <c r="BE804" s="228">
        <f>IF(N804="základní",J804,0)</f>
        <v>0</v>
      </c>
      <c r="BF804" s="228">
        <f>IF(N804="snížená",J804,0)</f>
        <v>0</v>
      </c>
      <c r="BG804" s="228">
        <f>IF(N804="zákl. přenesená",J804,0)</f>
        <v>0</v>
      </c>
      <c r="BH804" s="228">
        <f>IF(N804="sníž. přenesená",J804,0)</f>
        <v>0</v>
      </c>
      <c r="BI804" s="228">
        <f>IF(N804="nulová",J804,0)</f>
        <v>0</v>
      </c>
      <c r="BJ804" s="20" t="s">
        <v>82</v>
      </c>
      <c r="BK804" s="228">
        <f>ROUND(I804*H804,2)</f>
        <v>0</v>
      </c>
      <c r="BL804" s="20" t="s">
        <v>177</v>
      </c>
      <c r="BM804" s="227" t="s">
        <v>1162</v>
      </c>
    </row>
    <row r="805" s="2" customFormat="1">
      <c r="A805" s="41"/>
      <c r="B805" s="42"/>
      <c r="C805" s="43"/>
      <c r="D805" s="229" t="s">
        <v>179</v>
      </c>
      <c r="E805" s="43"/>
      <c r="F805" s="230" t="s">
        <v>1163</v>
      </c>
      <c r="G805" s="43"/>
      <c r="H805" s="43"/>
      <c r="I805" s="231"/>
      <c r="J805" s="43"/>
      <c r="K805" s="43"/>
      <c r="L805" s="47"/>
      <c r="M805" s="232"/>
      <c r="N805" s="233"/>
      <c r="O805" s="87"/>
      <c r="P805" s="87"/>
      <c r="Q805" s="87"/>
      <c r="R805" s="87"/>
      <c r="S805" s="87"/>
      <c r="T805" s="88"/>
      <c r="U805" s="41"/>
      <c r="V805" s="41"/>
      <c r="W805" s="41"/>
      <c r="X805" s="41"/>
      <c r="Y805" s="41"/>
      <c r="Z805" s="41"/>
      <c r="AA805" s="41"/>
      <c r="AB805" s="41"/>
      <c r="AC805" s="41"/>
      <c r="AD805" s="41"/>
      <c r="AE805" s="41"/>
      <c r="AT805" s="20" t="s">
        <v>179</v>
      </c>
      <c r="AU805" s="20" t="s">
        <v>84</v>
      </c>
    </row>
    <row r="806" s="2" customFormat="1">
      <c r="A806" s="41"/>
      <c r="B806" s="42"/>
      <c r="C806" s="43"/>
      <c r="D806" s="234" t="s">
        <v>181</v>
      </c>
      <c r="E806" s="43"/>
      <c r="F806" s="235" t="s">
        <v>1164</v>
      </c>
      <c r="G806" s="43"/>
      <c r="H806" s="43"/>
      <c r="I806" s="231"/>
      <c r="J806" s="43"/>
      <c r="K806" s="43"/>
      <c r="L806" s="47"/>
      <c r="M806" s="232"/>
      <c r="N806" s="233"/>
      <c r="O806" s="87"/>
      <c r="P806" s="87"/>
      <c r="Q806" s="87"/>
      <c r="R806" s="87"/>
      <c r="S806" s="87"/>
      <c r="T806" s="88"/>
      <c r="U806" s="41"/>
      <c r="V806" s="41"/>
      <c r="W806" s="41"/>
      <c r="X806" s="41"/>
      <c r="Y806" s="41"/>
      <c r="Z806" s="41"/>
      <c r="AA806" s="41"/>
      <c r="AB806" s="41"/>
      <c r="AC806" s="41"/>
      <c r="AD806" s="41"/>
      <c r="AE806" s="41"/>
      <c r="AT806" s="20" t="s">
        <v>181</v>
      </c>
      <c r="AU806" s="20" t="s">
        <v>84</v>
      </c>
    </row>
    <row r="807" s="13" customFormat="1">
      <c r="A807" s="13"/>
      <c r="B807" s="236"/>
      <c r="C807" s="237"/>
      <c r="D807" s="229" t="s">
        <v>183</v>
      </c>
      <c r="E807" s="238" t="s">
        <v>19</v>
      </c>
      <c r="F807" s="239" t="s">
        <v>1165</v>
      </c>
      <c r="G807" s="237"/>
      <c r="H807" s="238" t="s">
        <v>19</v>
      </c>
      <c r="I807" s="240"/>
      <c r="J807" s="237"/>
      <c r="K807" s="237"/>
      <c r="L807" s="241"/>
      <c r="M807" s="242"/>
      <c r="N807" s="243"/>
      <c r="O807" s="243"/>
      <c r="P807" s="243"/>
      <c r="Q807" s="243"/>
      <c r="R807" s="243"/>
      <c r="S807" s="243"/>
      <c r="T807" s="244"/>
      <c r="U807" s="13"/>
      <c r="V807" s="13"/>
      <c r="W807" s="13"/>
      <c r="X807" s="13"/>
      <c r="Y807" s="13"/>
      <c r="Z807" s="13"/>
      <c r="AA807" s="13"/>
      <c r="AB807" s="13"/>
      <c r="AC807" s="13"/>
      <c r="AD807" s="13"/>
      <c r="AE807" s="13"/>
      <c r="AT807" s="245" t="s">
        <v>183</v>
      </c>
      <c r="AU807" s="245" t="s">
        <v>84</v>
      </c>
      <c r="AV807" s="13" t="s">
        <v>82</v>
      </c>
      <c r="AW807" s="13" t="s">
        <v>37</v>
      </c>
      <c r="AX807" s="13" t="s">
        <v>75</v>
      </c>
      <c r="AY807" s="245" t="s">
        <v>170</v>
      </c>
    </row>
    <row r="808" s="14" customFormat="1">
      <c r="A808" s="14"/>
      <c r="B808" s="246"/>
      <c r="C808" s="247"/>
      <c r="D808" s="229" t="s">
        <v>183</v>
      </c>
      <c r="E808" s="248" t="s">
        <v>19</v>
      </c>
      <c r="F808" s="249" t="s">
        <v>1166</v>
      </c>
      <c r="G808" s="247"/>
      <c r="H808" s="250">
        <v>0.504</v>
      </c>
      <c r="I808" s="251"/>
      <c r="J808" s="247"/>
      <c r="K808" s="247"/>
      <c r="L808" s="252"/>
      <c r="M808" s="253"/>
      <c r="N808" s="254"/>
      <c r="O808" s="254"/>
      <c r="P808" s="254"/>
      <c r="Q808" s="254"/>
      <c r="R808" s="254"/>
      <c r="S808" s="254"/>
      <c r="T808" s="255"/>
      <c r="U808" s="14"/>
      <c r="V808" s="14"/>
      <c r="W808" s="14"/>
      <c r="X808" s="14"/>
      <c r="Y808" s="14"/>
      <c r="Z808" s="14"/>
      <c r="AA808" s="14"/>
      <c r="AB808" s="14"/>
      <c r="AC808" s="14"/>
      <c r="AD808" s="14"/>
      <c r="AE808" s="14"/>
      <c r="AT808" s="256" t="s">
        <v>183</v>
      </c>
      <c r="AU808" s="256" t="s">
        <v>84</v>
      </c>
      <c r="AV808" s="14" t="s">
        <v>84</v>
      </c>
      <c r="AW808" s="14" t="s">
        <v>37</v>
      </c>
      <c r="AX808" s="14" t="s">
        <v>75</v>
      </c>
      <c r="AY808" s="256" t="s">
        <v>170</v>
      </c>
    </row>
    <row r="809" s="15" customFormat="1">
      <c r="A809" s="15"/>
      <c r="B809" s="257"/>
      <c r="C809" s="258"/>
      <c r="D809" s="229" t="s">
        <v>183</v>
      </c>
      <c r="E809" s="259" t="s">
        <v>19</v>
      </c>
      <c r="F809" s="260" t="s">
        <v>186</v>
      </c>
      <c r="G809" s="258"/>
      <c r="H809" s="261">
        <v>0.504</v>
      </c>
      <c r="I809" s="262"/>
      <c r="J809" s="258"/>
      <c r="K809" s="258"/>
      <c r="L809" s="263"/>
      <c r="M809" s="264"/>
      <c r="N809" s="265"/>
      <c r="O809" s="265"/>
      <c r="P809" s="265"/>
      <c r="Q809" s="265"/>
      <c r="R809" s="265"/>
      <c r="S809" s="265"/>
      <c r="T809" s="266"/>
      <c r="U809" s="15"/>
      <c r="V809" s="15"/>
      <c r="W809" s="15"/>
      <c r="X809" s="15"/>
      <c r="Y809" s="15"/>
      <c r="Z809" s="15"/>
      <c r="AA809" s="15"/>
      <c r="AB809" s="15"/>
      <c r="AC809" s="15"/>
      <c r="AD809" s="15"/>
      <c r="AE809" s="15"/>
      <c r="AT809" s="267" t="s">
        <v>183</v>
      </c>
      <c r="AU809" s="267" t="s">
        <v>84</v>
      </c>
      <c r="AV809" s="15" t="s">
        <v>177</v>
      </c>
      <c r="AW809" s="15" t="s">
        <v>37</v>
      </c>
      <c r="AX809" s="15" t="s">
        <v>82</v>
      </c>
      <c r="AY809" s="267" t="s">
        <v>170</v>
      </c>
    </row>
    <row r="810" s="12" customFormat="1" ht="22.8" customHeight="1">
      <c r="A810" s="12"/>
      <c r="B810" s="200"/>
      <c r="C810" s="201"/>
      <c r="D810" s="202" t="s">
        <v>74</v>
      </c>
      <c r="E810" s="214" t="s">
        <v>216</v>
      </c>
      <c r="F810" s="214" t="s">
        <v>1167</v>
      </c>
      <c r="G810" s="201"/>
      <c r="H810" s="201"/>
      <c r="I810" s="204"/>
      <c r="J810" s="215">
        <f>BK810</f>
        <v>0</v>
      </c>
      <c r="K810" s="201"/>
      <c r="L810" s="206"/>
      <c r="M810" s="207"/>
      <c r="N810" s="208"/>
      <c r="O810" s="208"/>
      <c r="P810" s="209">
        <f>SUM(P811:P1170)</f>
        <v>0</v>
      </c>
      <c r="Q810" s="208"/>
      <c r="R810" s="209">
        <f>SUM(R811:R1170)</f>
        <v>399.48262831999989</v>
      </c>
      <c r="S810" s="208"/>
      <c r="T810" s="210">
        <f>SUM(T811:T1170)</f>
        <v>0</v>
      </c>
      <c r="U810" s="12"/>
      <c r="V810" s="12"/>
      <c r="W810" s="12"/>
      <c r="X810" s="12"/>
      <c r="Y810" s="12"/>
      <c r="Z810" s="12"/>
      <c r="AA810" s="12"/>
      <c r="AB810" s="12"/>
      <c r="AC810" s="12"/>
      <c r="AD810" s="12"/>
      <c r="AE810" s="12"/>
      <c r="AR810" s="211" t="s">
        <v>82</v>
      </c>
      <c r="AT810" s="212" t="s">
        <v>74</v>
      </c>
      <c r="AU810" s="212" t="s">
        <v>82</v>
      </c>
      <c r="AY810" s="211" t="s">
        <v>170</v>
      </c>
      <c r="BK810" s="213">
        <f>SUM(BK811:BK1170)</f>
        <v>0</v>
      </c>
    </row>
    <row r="811" s="2" customFormat="1" ht="16.5" customHeight="1">
      <c r="A811" s="41"/>
      <c r="B811" s="42"/>
      <c r="C811" s="216" t="s">
        <v>1168</v>
      </c>
      <c r="D811" s="216" t="s">
        <v>172</v>
      </c>
      <c r="E811" s="217" t="s">
        <v>1169</v>
      </c>
      <c r="F811" s="218" t="s">
        <v>1170</v>
      </c>
      <c r="G811" s="219" t="s">
        <v>175</v>
      </c>
      <c r="H811" s="220">
        <v>88.609999999999999</v>
      </c>
      <c r="I811" s="221"/>
      <c r="J811" s="222">
        <f>ROUND(I811*H811,2)</f>
        <v>0</v>
      </c>
      <c r="K811" s="218" t="s">
        <v>176</v>
      </c>
      <c r="L811" s="47"/>
      <c r="M811" s="223" t="s">
        <v>19</v>
      </c>
      <c r="N811" s="224" t="s">
        <v>46</v>
      </c>
      <c r="O811" s="87"/>
      <c r="P811" s="225">
        <f>O811*H811</f>
        <v>0</v>
      </c>
      <c r="Q811" s="225">
        <v>0.0073499999999999998</v>
      </c>
      <c r="R811" s="225">
        <f>Q811*H811</f>
        <v>0.65128350000000002</v>
      </c>
      <c r="S811" s="225">
        <v>0</v>
      </c>
      <c r="T811" s="226">
        <f>S811*H811</f>
        <v>0</v>
      </c>
      <c r="U811" s="41"/>
      <c r="V811" s="41"/>
      <c r="W811" s="41"/>
      <c r="X811" s="41"/>
      <c r="Y811" s="41"/>
      <c r="Z811" s="41"/>
      <c r="AA811" s="41"/>
      <c r="AB811" s="41"/>
      <c r="AC811" s="41"/>
      <c r="AD811" s="41"/>
      <c r="AE811" s="41"/>
      <c r="AR811" s="227" t="s">
        <v>177</v>
      </c>
      <c r="AT811" s="227" t="s">
        <v>172</v>
      </c>
      <c r="AU811" s="227" t="s">
        <v>84</v>
      </c>
      <c r="AY811" s="20" t="s">
        <v>170</v>
      </c>
      <c r="BE811" s="228">
        <f>IF(N811="základní",J811,0)</f>
        <v>0</v>
      </c>
      <c r="BF811" s="228">
        <f>IF(N811="snížená",J811,0)</f>
        <v>0</v>
      </c>
      <c r="BG811" s="228">
        <f>IF(N811="zákl. přenesená",J811,0)</f>
        <v>0</v>
      </c>
      <c r="BH811" s="228">
        <f>IF(N811="sníž. přenesená",J811,0)</f>
        <v>0</v>
      </c>
      <c r="BI811" s="228">
        <f>IF(N811="nulová",J811,0)</f>
        <v>0</v>
      </c>
      <c r="BJ811" s="20" t="s">
        <v>82</v>
      </c>
      <c r="BK811" s="228">
        <f>ROUND(I811*H811,2)</f>
        <v>0</v>
      </c>
      <c r="BL811" s="20" t="s">
        <v>177</v>
      </c>
      <c r="BM811" s="227" t="s">
        <v>1171</v>
      </c>
    </row>
    <row r="812" s="2" customFormat="1">
      <c r="A812" s="41"/>
      <c r="B812" s="42"/>
      <c r="C812" s="43"/>
      <c r="D812" s="229" t="s">
        <v>179</v>
      </c>
      <c r="E812" s="43"/>
      <c r="F812" s="230" t="s">
        <v>1172</v>
      </c>
      <c r="G812" s="43"/>
      <c r="H812" s="43"/>
      <c r="I812" s="231"/>
      <c r="J812" s="43"/>
      <c r="K812" s="43"/>
      <c r="L812" s="47"/>
      <c r="M812" s="232"/>
      <c r="N812" s="233"/>
      <c r="O812" s="87"/>
      <c r="P812" s="87"/>
      <c r="Q812" s="87"/>
      <c r="R812" s="87"/>
      <c r="S812" s="87"/>
      <c r="T812" s="88"/>
      <c r="U812" s="41"/>
      <c r="V812" s="41"/>
      <c r="W812" s="41"/>
      <c r="X812" s="41"/>
      <c r="Y812" s="41"/>
      <c r="Z812" s="41"/>
      <c r="AA812" s="41"/>
      <c r="AB812" s="41"/>
      <c r="AC812" s="41"/>
      <c r="AD812" s="41"/>
      <c r="AE812" s="41"/>
      <c r="AT812" s="20" t="s">
        <v>179</v>
      </c>
      <c r="AU812" s="20" t="s">
        <v>84</v>
      </c>
    </row>
    <row r="813" s="2" customFormat="1">
      <c r="A813" s="41"/>
      <c r="B813" s="42"/>
      <c r="C813" s="43"/>
      <c r="D813" s="234" t="s">
        <v>181</v>
      </c>
      <c r="E813" s="43"/>
      <c r="F813" s="235" t="s">
        <v>1173</v>
      </c>
      <c r="G813" s="43"/>
      <c r="H813" s="43"/>
      <c r="I813" s="231"/>
      <c r="J813" s="43"/>
      <c r="K813" s="43"/>
      <c r="L813" s="47"/>
      <c r="M813" s="232"/>
      <c r="N813" s="233"/>
      <c r="O813" s="87"/>
      <c r="P813" s="87"/>
      <c r="Q813" s="87"/>
      <c r="R813" s="87"/>
      <c r="S813" s="87"/>
      <c r="T813" s="88"/>
      <c r="U813" s="41"/>
      <c r="V813" s="41"/>
      <c r="W813" s="41"/>
      <c r="X813" s="41"/>
      <c r="Y813" s="41"/>
      <c r="Z813" s="41"/>
      <c r="AA813" s="41"/>
      <c r="AB813" s="41"/>
      <c r="AC813" s="41"/>
      <c r="AD813" s="41"/>
      <c r="AE813" s="41"/>
      <c r="AT813" s="20" t="s">
        <v>181</v>
      </c>
      <c r="AU813" s="20" t="s">
        <v>84</v>
      </c>
    </row>
    <row r="814" s="2" customFormat="1" ht="16.5" customHeight="1">
      <c r="A814" s="41"/>
      <c r="B814" s="42"/>
      <c r="C814" s="216" t="s">
        <v>1174</v>
      </c>
      <c r="D814" s="216" t="s">
        <v>172</v>
      </c>
      <c r="E814" s="217" t="s">
        <v>1175</v>
      </c>
      <c r="F814" s="218" t="s">
        <v>1176</v>
      </c>
      <c r="G814" s="219" t="s">
        <v>175</v>
      </c>
      <c r="H814" s="220">
        <v>244.148</v>
      </c>
      <c r="I814" s="221"/>
      <c r="J814" s="222">
        <f>ROUND(I814*H814,2)</f>
        <v>0</v>
      </c>
      <c r="K814" s="218" t="s">
        <v>176</v>
      </c>
      <c r="L814" s="47"/>
      <c r="M814" s="223" t="s">
        <v>19</v>
      </c>
      <c r="N814" s="224" t="s">
        <v>46</v>
      </c>
      <c r="O814" s="87"/>
      <c r="P814" s="225">
        <f>O814*H814</f>
        <v>0</v>
      </c>
      <c r="Q814" s="225">
        <v>0.0073499999999999998</v>
      </c>
      <c r="R814" s="225">
        <f>Q814*H814</f>
        <v>1.7944878</v>
      </c>
      <c r="S814" s="225">
        <v>0</v>
      </c>
      <c r="T814" s="226">
        <f>S814*H814</f>
        <v>0</v>
      </c>
      <c r="U814" s="41"/>
      <c r="V814" s="41"/>
      <c r="W814" s="41"/>
      <c r="X814" s="41"/>
      <c r="Y814" s="41"/>
      <c r="Z814" s="41"/>
      <c r="AA814" s="41"/>
      <c r="AB814" s="41"/>
      <c r="AC814" s="41"/>
      <c r="AD814" s="41"/>
      <c r="AE814" s="41"/>
      <c r="AR814" s="227" t="s">
        <v>177</v>
      </c>
      <c r="AT814" s="227" t="s">
        <v>172</v>
      </c>
      <c r="AU814" s="227" t="s">
        <v>84</v>
      </c>
      <c r="AY814" s="20" t="s">
        <v>170</v>
      </c>
      <c r="BE814" s="228">
        <f>IF(N814="základní",J814,0)</f>
        <v>0</v>
      </c>
      <c r="BF814" s="228">
        <f>IF(N814="snížená",J814,0)</f>
        <v>0</v>
      </c>
      <c r="BG814" s="228">
        <f>IF(N814="zákl. přenesená",J814,0)</f>
        <v>0</v>
      </c>
      <c r="BH814" s="228">
        <f>IF(N814="sníž. přenesená",J814,0)</f>
        <v>0</v>
      </c>
      <c r="BI814" s="228">
        <f>IF(N814="nulová",J814,0)</f>
        <v>0</v>
      </c>
      <c r="BJ814" s="20" t="s">
        <v>82</v>
      </c>
      <c r="BK814" s="228">
        <f>ROUND(I814*H814,2)</f>
        <v>0</v>
      </c>
      <c r="BL814" s="20" t="s">
        <v>177</v>
      </c>
      <c r="BM814" s="227" t="s">
        <v>1177</v>
      </c>
    </row>
    <row r="815" s="2" customFormat="1">
      <c r="A815" s="41"/>
      <c r="B815" s="42"/>
      <c r="C815" s="43"/>
      <c r="D815" s="229" t="s">
        <v>179</v>
      </c>
      <c r="E815" s="43"/>
      <c r="F815" s="230" t="s">
        <v>1178</v>
      </c>
      <c r="G815" s="43"/>
      <c r="H815" s="43"/>
      <c r="I815" s="231"/>
      <c r="J815" s="43"/>
      <c r="K815" s="43"/>
      <c r="L815" s="47"/>
      <c r="M815" s="232"/>
      <c r="N815" s="233"/>
      <c r="O815" s="87"/>
      <c r="P815" s="87"/>
      <c r="Q815" s="87"/>
      <c r="R815" s="87"/>
      <c r="S815" s="87"/>
      <c r="T815" s="88"/>
      <c r="U815" s="41"/>
      <c r="V815" s="41"/>
      <c r="W815" s="41"/>
      <c r="X815" s="41"/>
      <c r="Y815" s="41"/>
      <c r="Z815" s="41"/>
      <c r="AA815" s="41"/>
      <c r="AB815" s="41"/>
      <c r="AC815" s="41"/>
      <c r="AD815" s="41"/>
      <c r="AE815" s="41"/>
      <c r="AT815" s="20" t="s">
        <v>179</v>
      </c>
      <c r="AU815" s="20" t="s">
        <v>84</v>
      </c>
    </row>
    <row r="816" s="2" customFormat="1">
      <c r="A816" s="41"/>
      <c r="B816" s="42"/>
      <c r="C816" s="43"/>
      <c r="D816" s="234" t="s">
        <v>181</v>
      </c>
      <c r="E816" s="43"/>
      <c r="F816" s="235" t="s">
        <v>1179</v>
      </c>
      <c r="G816" s="43"/>
      <c r="H816" s="43"/>
      <c r="I816" s="231"/>
      <c r="J816" s="43"/>
      <c r="K816" s="43"/>
      <c r="L816" s="47"/>
      <c r="M816" s="232"/>
      <c r="N816" s="233"/>
      <c r="O816" s="87"/>
      <c r="P816" s="87"/>
      <c r="Q816" s="87"/>
      <c r="R816" s="87"/>
      <c r="S816" s="87"/>
      <c r="T816" s="88"/>
      <c r="U816" s="41"/>
      <c r="V816" s="41"/>
      <c r="W816" s="41"/>
      <c r="X816" s="41"/>
      <c r="Y816" s="41"/>
      <c r="Z816" s="41"/>
      <c r="AA816" s="41"/>
      <c r="AB816" s="41"/>
      <c r="AC816" s="41"/>
      <c r="AD816" s="41"/>
      <c r="AE816" s="41"/>
      <c r="AT816" s="20" t="s">
        <v>181</v>
      </c>
      <c r="AU816" s="20" t="s">
        <v>84</v>
      </c>
    </row>
    <row r="817" s="2" customFormat="1" ht="16.5" customHeight="1">
      <c r="A817" s="41"/>
      <c r="B817" s="42"/>
      <c r="C817" s="216" t="s">
        <v>1180</v>
      </c>
      <c r="D817" s="216" t="s">
        <v>172</v>
      </c>
      <c r="E817" s="217" t="s">
        <v>1181</v>
      </c>
      <c r="F817" s="218" t="s">
        <v>1182</v>
      </c>
      <c r="G817" s="219" t="s">
        <v>175</v>
      </c>
      <c r="H817" s="220">
        <v>88.609999999999999</v>
      </c>
      <c r="I817" s="221"/>
      <c r="J817" s="222">
        <f>ROUND(I817*H817,2)</f>
        <v>0</v>
      </c>
      <c r="K817" s="218" t="s">
        <v>176</v>
      </c>
      <c r="L817" s="47"/>
      <c r="M817" s="223" t="s">
        <v>19</v>
      </c>
      <c r="N817" s="224" t="s">
        <v>46</v>
      </c>
      <c r="O817" s="87"/>
      <c r="P817" s="225">
        <f>O817*H817</f>
        <v>0</v>
      </c>
      <c r="Q817" s="225">
        <v>0.00058</v>
      </c>
      <c r="R817" s="225">
        <f>Q817*H817</f>
        <v>0.051393800000000003</v>
      </c>
      <c r="S817" s="225">
        <v>0</v>
      </c>
      <c r="T817" s="226">
        <f>S817*H817</f>
        <v>0</v>
      </c>
      <c r="U817" s="41"/>
      <c r="V817" s="41"/>
      <c r="W817" s="41"/>
      <c r="X817" s="41"/>
      <c r="Y817" s="41"/>
      <c r="Z817" s="41"/>
      <c r="AA817" s="41"/>
      <c r="AB817" s="41"/>
      <c r="AC817" s="41"/>
      <c r="AD817" s="41"/>
      <c r="AE817" s="41"/>
      <c r="AR817" s="227" t="s">
        <v>177</v>
      </c>
      <c r="AT817" s="227" t="s">
        <v>172</v>
      </c>
      <c r="AU817" s="227" t="s">
        <v>84</v>
      </c>
      <c r="AY817" s="20" t="s">
        <v>170</v>
      </c>
      <c r="BE817" s="228">
        <f>IF(N817="základní",J817,0)</f>
        <v>0</v>
      </c>
      <c r="BF817" s="228">
        <f>IF(N817="snížená",J817,0)</f>
        <v>0</v>
      </c>
      <c r="BG817" s="228">
        <f>IF(N817="zákl. přenesená",J817,0)</f>
        <v>0</v>
      </c>
      <c r="BH817" s="228">
        <f>IF(N817="sníž. přenesená",J817,0)</f>
        <v>0</v>
      </c>
      <c r="BI817" s="228">
        <f>IF(N817="nulová",J817,0)</f>
        <v>0</v>
      </c>
      <c r="BJ817" s="20" t="s">
        <v>82</v>
      </c>
      <c r="BK817" s="228">
        <f>ROUND(I817*H817,2)</f>
        <v>0</v>
      </c>
      <c r="BL817" s="20" t="s">
        <v>177</v>
      </c>
      <c r="BM817" s="227" t="s">
        <v>1183</v>
      </c>
    </row>
    <row r="818" s="2" customFormat="1">
      <c r="A818" s="41"/>
      <c r="B818" s="42"/>
      <c r="C818" s="43"/>
      <c r="D818" s="229" t="s">
        <v>179</v>
      </c>
      <c r="E818" s="43"/>
      <c r="F818" s="230" t="s">
        <v>1184</v>
      </c>
      <c r="G818" s="43"/>
      <c r="H818" s="43"/>
      <c r="I818" s="231"/>
      <c r="J818" s="43"/>
      <c r="K818" s="43"/>
      <c r="L818" s="47"/>
      <c r="M818" s="232"/>
      <c r="N818" s="233"/>
      <c r="O818" s="87"/>
      <c r="P818" s="87"/>
      <c r="Q818" s="87"/>
      <c r="R818" s="87"/>
      <c r="S818" s="87"/>
      <c r="T818" s="88"/>
      <c r="U818" s="41"/>
      <c r="V818" s="41"/>
      <c r="W818" s="41"/>
      <c r="X818" s="41"/>
      <c r="Y818" s="41"/>
      <c r="Z818" s="41"/>
      <c r="AA818" s="41"/>
      <c r="AB818" s="41"/>
      <c r="AC818" s="41"/>
      <c r="AD818" s="41"/>
      <c r="AE818" s="41"/>
      <c r="AT818" s="20" t="s">
        <v>179</v>
      </c>
      <c r="AU818" s="20" t="s">
        <v>84</v>
      </c>
    </row>
    <row r="819" s="2" customFormat="1">
      <c r="A819" s="41"/>
      <c r="B819" s="42"/>
      <c r="C819" s="43"/>
      <c r="D819" s="234" t="s">
        <v>181</v>
      </c>
      <c r="E819" s="43"/>
      <c r="F819" s="235" t="s">
        <v>1185</v>
      </c>
      <c r="G819" s="43"/>
      <c r="H819" s="43"/>
      <c r="I819" s="231"/>
      <c r="J819" s="43"/>
      <c r="K819" s="43"/>
      <c r="L819" s="47"/>
      <c r="M819" s="232"/>
      <c r="N819" s="233"/>
      <c r="O819" s="87"/>
      <c r="P819" s="87"/>
      <c r="Q819" s="87"/>
      <c r="R819" s="87"/>
      <c r="S819" s="87"/>
      <c r="T819" s="88"/>
      <c r="U819" s="41"/>
      <c r="V819" s="41"/>
      <c r="W819" s="41"/>
      <c r="X819" s="41"/>
      <c r="Y819" s="41"/>
      <c r="Z819" s="41"/>
      <c r="AA819" s="41"/>
      <c r="AB819" s="41"/>
      <c r="AC819" s="41"/>
      <c r="AD819" s="41"/>
      <c r="AE819" s="41"/>
      <c r="AT819" s="20" t="s">
        <v>181</v>
      </c>
      <c r="AU819" s="20" t="s">
        <v>84</v>
      </c>
    </row>
    <row r="820" s="14" customFormat="1">
      <c r="A820" s="14"/>
      <c r="B820" s="246"/>
      <c r="C820" s="247"/>
      <c r="D820" s="229" t="s">
        <v>183</v>
      </c>
      <c r="E820" s="248" t="s">
        <v>19</v>
      </c>
      <c r="F820" s="249" t="s">
        <v>1186</v>
      </c>
      <c r="G820" s="247"/>
      <c r="H820" s="250">
        <v>88.609999999999999</v>
      </c>
      <c r="I820" s="251"/>
      <c r="J820" s="247"/>
      <c r="K820" s="247"/>
      <c r="L820" s="252"/>
      <c r="M820" s="253"/>
      <c r="N820" s="254"/>
      <c r="O820" s="254"/>
      <c r="P820" s="254"/>
      <c r="Q820" s="254"/>
      <c r="R820" s="254"/>
      <c r="S820" s="254"/>
      <c r="T820" s="255"/>
      <c r="U820" s="14"/>
      <c r="V820" s="14"/>
      <c r="W820" s="14"/>
      <c r="X820" s="14"/>
      <c r="Y820" s="14"/>
      <c r="Z820" s="14"/>
      <c r="AA820" s="14"/>
      <c r="AB820" s="14"/>
      <c r="AC820" s="14"/>
      <c r="AD820" s="14"/>
      <c r="AE820" s="14"/>
      <c r="AT820" s="256" t="s">
        <v>183</v>
      </c>
      <c r="AU820" s="256" t="s">
        <v>84</v>
      </c>
      <c r="AV820" s="14" t="s">
        <v>84</v>
      </c>
      <c r="AW820" s="14" t="s">
        <v>37</v>
      </c>
      <c r="AX820" s="14" t="s">
        <v>82</v>
      </c>
      <c r="AY820" s="256" t="s">
        <v>170</v>
      </c>
    </row>
    <row r="821" s="2" customFormat="1" ht="16.5" customHeight="1">
      <c r="A821" s="41"/>
      <c r="B821" s="42"/>
      <c r="C821" s="216" t="s">
        <v>1187</v>
      </c>
      <c r="D821" s="216" t="s">
        <v>172</v>
      </c>
      <c r="E821" s="217" t="s">
        <v>1188</v>
      </c>
      <c r="F821" s="218" t="s">
        <v>1189</v>
      </c>
      <c r="G821" s="219" t="s">
        <v>175</v>
      </c>
      <c r="H821" s="220">
        <v>88.609999999999999</v>
      </c>
      <c r="I821" s="221"/>
      <c r="J821" s="222">
        <f>ROUND(I821*H821,2)</f>
        <v>0</v>
      </c>
      <c r="K821" s="218" t="s">
        <v>176</v>
      </c>
      <c r="L821" s="47"/>
      <c r="M821" s="223" t="s">
        <v>19</v>
      </c>
      <c r="N821" s="224" t="s">
        <v>46</v>
      </c>
      <c r="O821" s="87"/>
      <c r="P821" s="225">
        <f>O821*H821</f>
        <v>0</v>
      </c>
      <c r="Q821" s="225">
        <v>0.018380000000000001</v>
      </c>
      <c r="R821" s="225">
        <f>Q821*H821</f>
        <v>1.6286518000000001</v>
      </c>
      <c r="S821" s="225">
        <v>0</v>
      </c>
      <c r="T821" s="226">
        <f>S821*H821</f>
        <v>0</v>
      </c>
      <c r="U821" s="41"/>
      <c r="V821" s="41"/>
      <c r="W821" s="41"/>
      <c r="X821" s="41"/>
      <c r="Y821" s="41"/>
      <c r="Z821" s="41"/>
      <c r="AA821" s="41"/>
      <c r="AB821" s="41"/>
      <c r="AC821" s="41"/>
      <c r="AD821" s="41"/>
      <c r="AE821" s="41"/>
      <c r="AR821" s="227" t="s">
        <v>177</v>
      </c>
      <c r="AT821" s="227" t="s">
        <v>172</v>
      </c>
      <c r="AU821" s="227" t="s">
        <v>84</v>
      </c>
      <c r="AY821" s="20" t="s">
        <v>170</v>
      </c>
      <c r="BE821" s="228">
        <f>IF(N821="základní",J821,0)</f>
        <v>0</v>
      </c>
      <c r="BF821" s="228">
        <f>IF(N821="snížená",J821,0)</f>
        <v>0</v>
      </c>
      <c r="BG821" s="228">
        <f>IF(N821="zákl. přenesená",J821,0)</f>
        <v>0</v>
      </c>
      <c r="BH821" s="228">
        <f>IF(N821="sníž. přenesená",J821,0)</f>
        <v>0</v>
      </c>
      <c r="BI821" s="228">
        <f>IF(N821="nulová",J821,0)</f>
        <v>0</v>
      </c>
      <c r="BJ821" s="20" t="s">
        <v>82</v>
      </c>
      <c r="BK821" s="228">
        <f>ROUND(I821*H821,2)</f>
        <v>0</v>
      </c>
      <c r="BL821" s="20" t="s">
        <v>177</v>
      </c>
      <c r="BM821" s="227" t="s">
        <v>1190</v>
      </c>
    </row>
    <row r="822" s="2" customFormat="1">
      <c r="A822" s="41"/>
      <c r="B822" s="42"/>
      <c r="C822" s="43"/>
      <c r="D822" s="229" t="s">
        <v>179</v>
      </c>
      <c r="E822" s="43"/>
      <c r="F822" s="230" t="s">
        <v>1191</v>
      </c>
      <c r="G822" s="43"/>
      <c r="H822" s="43"/>
      <c r="I822" s="231"/>
      <c r="J822" s="43"/>
      <c r="K822" s="43"/>
      <c r="L822" s="47"/>
      <c r="M822" s="232"/>
      <c r="N822" s="233"/>
      <c r="O822" s="87"/>
      <c r="P822" s="87"/>
      <c r="Q822" s="87"/>
      <c r="R822" s="87"/>
      <c r="S822" s="87"/>
      <c r="T822" s="88"/>
      <c r="U822" s="41"/>
      <c r="V822" s="41"/>
      <c r="W822" s="41"/>
      <c r="X822" s="41"/>
      <c r="Y822" s="41"/>
      <c r="Z822" s="41"/>
      <c r="AA822" s="41"/>
      <c r="AB822" s="41"/>
      <c r="AC822" s="41"/>
      <c r="AD822" s="41"/>
      <c r="AE822" s="41"/>
      <c r="AT822" s="20" t="s">
        <v>179</v>
      </c>
      <c r="AU822" s="20" t="s">
        <v>84</v>
      </c>
    </row>
    <row r="823" s="2" customFormat="1">
      <c r="A823" s="41"/>
      <c r="B823" s="42"/>
      <c r="C823" s="43"/>
      <c r="D823" s="234" t="s">
        <v>181</v>
      </c>
      <c r="E823" s="43"/>
      <c r="F823" s="235" t="s">
        <v>1192</v>
      </c>
      <c r="G823" s="43"/>
      <c r="H823" s="43"/>
      <c r="I823" s="231"/>
      <c r="J823" s="43"/>
      <c r="K823" s="43"/>
      <c r="L823" s="47"/>
      <c r="M823" s="232"/>
      <c r="N823" s="233"/>
      <c r="O823" s="87"/>
      <c r="P823" s="87"/>
      <c r="Q823" s="87"/>
      <c r="R823" s="87"/>
      <c r="S823" s="87"/>
      <c r="T823" s="88"/>
      <c r="U823" s="41"/>
      <c r="V823" s="41"/>
      <c r="W823" s="41"/>
      <c r="X823" s="41"/>
      <c r="Y823" s="41"/>
      <c r="Z823" s="41"/>
      <c r="AA823" s="41"/>
      <c r="AB823" s="41"/>
      <c r="AC823" s="41"/>
      <c r="AD823" s="41"/>
      <c r="AE823" s="41"/>
      <c r="AT823" s="20" t="s">
        <v>181</v>
      </c>
      <c r="AU823" s="20" t="s">
        <v>84</v>
      </c>
    </row>
    <row r="824" s="13" customFormat="1">
      <c r="A824" s="13"/>
      <c r="B824" s="236"/>
      <c r="C824" s="237"/>
      <c r="D824" s="229" t="s">
        <v>183</v>
      </c>
      <c r="E824" s="238" t="s">
        <v>19</v>
      </c>
      <c r="F824" s="239" t="s">
        <v>1193</v>
      </c>
      <c r="G824" s="237"/>
      <c r="H824" s="238" t="s">
        <v>19</v>
      </c>
      <c r="I824" s="240"/>
      <c r="J824" s="237"/>
      <c r="K824" s="237"/>
      <c r="L824" s="241"/>
      <c r="M824" s="242"/>
      <c r="N824" s="243"/>
      <c r="O824" s="243"/>
      <c r="P824" s="243"/>
      <c r="Q824" s="243"/>
      <c r="R824" s="243"/>
      <c r="S824" s="243"/>
      <c r="T824" s="244"/>
      <c r="U824" s="13"/>
      <c r="V824" s="13"/>
      <c r="W824" s="13"/>
      <c r="X824" s="13"/>
      <c r="Y824" s="13"/>
      <c r="Z824" s="13"/>
      <c r="AA824" s="13"/>
      <c r="AB824" s="13"/>
      <c r="AC824" s="13"/>
      <c r="AD824" s="13"/>
      <c r="AE824" s="13"/>
      <c r="AT824" s="245" t="s">
        <v>183</v>
      </c>
      <c r="AU824" s="245" t="s">
        <v>84</v>
      </c>
      <c r="AV824" s="13" t="s">
        <v>82</v>
      </c>
      <c r="AW824" s="13" t="s">
        <v>37</v>
      </c>
      <c r="AX824" s="13" t="s">
        <v>75</v>
      </c>
      <c r="AY824" s="245" t="s">
        <v>170</v>
      </c>
    </row>
    <row r="825" s="14" customFormat="1">
      <c r="A825" s="14"/>
      <c r="B825" s="246"/>
      <c r="C825" s="247"/>
      <c r="D825" s="229" t="s">
        <v>183</v>
      </c>
      <c r="E825" s="248" t="s">
        <v>19</v>
      </c>
      <c r="F825" s="249" t="s">
        <v>1194</v>
      </c>
      <c r="G825" s="247"/>
      <c r="H825" s="250">
        <v>88.609999999999999</v>
      </c>
      <c r="I825" s="251"/>
      <c r="J825" s="247"/>
      <c r="K825" s="247"/>
      <c r="L825" s="252"/>
      <c r="M825" s="253"/>
      <c r="N825" s="254"/>
      <c r="O825" s="254"/>
      <c r="P825" s="254"/>
      <c r="Q825" s="254"/>
      <c r="R825" s="254"/>
      <c r="S825" s="254"/>
      <c r="T825" s="255"/>
      <c r="U825" s="14"/>
      <c r="V825" s="14"/>
      <c r="W825" s="14"/>
      <c r="X825" s="14"/>
      <c r="Y825" s="14"/>
      <c r="Z825" s="14"/>
      <c r="AA825" s="14"/>
      <c r="AB825" s="14"/>
      <c r="AC825" s="14"/>
      <c r="AD825" s="14"/>
      <c r="AE825" s="14"/>
      <c r="AT825" s="256" t="s">
        <v>183</v>
      </c>
      <c r="AU825" s="256" t="s">
        <v>84</v>
      </c>
      <c r="AV825" s="14" t="s">
        <v>84</v>
      </c>
      <c r="AW825" s="14" t="s">
        <v>37</v>
      </c>
      <c r="AX825" s="14" t="s">
        <v>75</v>
      </c>
      <c r="AY825" s="256" t="s">
        <v>170</v>
      </c>
    </row>
    <row r="826" s="15" customFormat="1">
      <c r="A826" s="15"/>
      <c r="B826" s="257"/>
      <c r="C826" s="258"/>
      <c r="D826" s="229" t="s">
        <v>183</v>
      </c>
      <c r="E826" s="259" t="s">
        <v>19</v>
      </c>
      <c r="F826" s="260" t="s">
        <v>186</v>
      </c>
      <c r="G826" s="258"/>
      <c r="H826" s="261">
        <v>88.609999999999999</v>
      </c>
      <c r="I826" s="262"/>
      <c r="J826" s="258"/>
      <c r="K826" s="258"/>
      <c r="L826" s="263"/>
      <c r="M826" s="264"/>
      <c r="N826" s="265"/>
      <c r="O826" s="265"/>
      <c r="P826" s="265"/>
      <c r="Q826" s="265"/>
      <c r="R826" s="265"/>
      <c r="S826" s="265"/>
      <c r="T826" s="266"/>
      <c r="U826" s="15"/>
      <c r="V826" s="15"/>
      <c r="W826" s="15"/>
      <c r="X826" s="15"/>
      <c r="Y826" s="15"/>
      <c r="Z826" s="15"/>
      <c r="AA826" s="15"/>
      <c r="AB826" s="15"/>
      <c r="AC826" s="15"/>
      <c r="AD826" s="15"/>
      <c r="AE826" s="15"/>
      <c r="AT826" s="267" t="s">
        <v>183</v>
      </c>
      <c r="AU826" s="267" t="s">
        <v>84</v>
      </c>
      <c r="AV826" s="15" t="s">
        <v>177</v>
      </c>
      <c r="AW826" s="15" t="s">
        <v>37</v>
      </c>
      <c r="AX826" s="15" t="s">
        <v>82</v>
      </c>
      <c r="AY826" s="267" t="s">
        <v>170</v>
      </c>
    </row>
    <row r="827" s="2" customFormat="1" ht="16.5" customHeight="1">
      <c r="A827" s="41"/>
      <c r="B827" s="42"/>
      <c r="C827" s="216" t="s">
        <v>1195</v>
      </c>
      <c r="D827" s="216" t="s">
        <v>172</v>
      </c>
      <c r="E827" s="217" t="s">
        <v>1196</v>
      </c>
      <c r="F827" s="218" t="s">
        <v>1197</v>
      </c>
      <c r="G827" s="219" t="s">
        <v>175</v>
      </c>
      <c r="H827" s="220">
        <v>244.148</v>
      </c>
      <c r="I827" s="221"/>
      <c r="J827" s="222">
        <f>ROUND(I827*H827,2)</f>
        <v>0</v>
      </c>
      <c r="K827" s="218" t="s">
        <v>176</v>
      </c>
      <c r="L827" s="47"/>
      <c r="M827" s="223" t="s">
        <v>19</v>
      </c>
      <c r="N827" s="224" t="s">
        <v>46</v>
      </c>
      <c r="O827" s="87"/>
      <c r="P827" s="225">
        <f>O827*H827</f>
        <v>0</v>
      </c>
      <c r="Q827" s="225">
        <v>0.018380000000000001</v>
      </c>
      <c r="R827" s="225">
        <f>Q827*H827</f>
        <v>4.4874402399999997</v>
      </c>
      <c r="S827" s="225">
        <v>0</v>
      </c>
      <c r="T827" s="226">
        <f>S827*H827</f>
        <v>0</v>
      </c>
      <c r="U827" s="41"/>
      <c r="V827" s="41"/>
      <c r="W827" s="41"/>
      <c r="X827" s="41"/>
      <c r="Y827" s="41"/>
      <c r="Z827" s="41"/>
      <c r="AA827" s="41"/>
      <c r="AB827" s="41"/>
      <c r="AC827" s="41"/>
      <c r="AD827" s="41"/>
      <c r="AE827" s="41"/>
      <c r="AR827" s="227" t="s">
        <v>177</v>
      </c>
      <c r="AT827" s="227" t="s">
        <v>172</v>
      </c>
      <c r="AU827" s="227" t="s">
        <v>84</v>
      </c>
      <c r="AY827" s="20" t="s">
        <v>170</v>
      </c>
      <c r="BE827" s="228">
        <f>IF(N827="základní",J827,0)</f>
        <v>0</v>
      </c>
      <c r="BF827" s="228">
        <f>IF(N827="snížená",J827,0)</f>
        <v>0</v>
      </c>
      <c r="BG827" s="228">
        <f>IF(N827="zákl. přenesená",J827,0)</f>
        <v>0</v>
      </c>
      <c r="BH827" s="228">
        <f>IF(N827="sníž. přenesená",J827,0)</f>
        <v>0</v>
      </c>
      <c r="BI827" s="228">
        <f>IF(N827="nulová",J827,0)</f>
        <v>0</v>
      </c>
      <c r="BJ827" s="20" t="s">
        <v>82</v>
      </c>
      <c r="BK827" s="228">
        <f>ROUND(I827*H827,2)</f>
        <v>0</v>
      </c>
      <c r="BL827" s="20" t="s">
        <v>177</v>
      </c>
      <c r="BM827" s="227" t="s">
        <v>1198</v>
      </c>
    </row>
    <row r="828" s="2" customFormat="1">
      <c r="A828" s="41"/>
      <c r="B828" s="42"/>
      <c r="C828" s="43"/>
      <c r="D828" s="229" t="s">
        <v>179</v>
      </c>
      <c r="E828" s="43"/>
      <c r="F828" s="230" t="s">
        <v>1199</v>
      </c>
      <c r="G828" s="43"/>
      <c r="H828" s="43"/>
      <c r="I828" s="231"/>
      <c r="J828" s="43"/>
      <c r="K828" s="43"/>
      <c r="L828" s="47"/>
      <c r="M828" s="232"/>
      <c r="N828" s="233"/>
      <c r="O828" s="87"/>
      <c r="P828" s="87"/>
      <c r="Q828" s="87"/>
      <c r="R828" s="87"/>
      <c r="S828" s="87"/>
      <c r="T828" s="88"/>
      <c r="U828" s="41"/>
      <c r="V828" s="41"/>
      <c r="W828" s="41"/>
      <c r="X828" s="41"/>
      <c r="Y828" s="41"/>
      <c r="Z828" s="41"/>
      <c r="AA828" s="41"/>
      <c r="AB828" s="41"/>
      <c r="AC828" s="41"/>
      <c r="AD828" s="41"/>
      <c r="AE828" s="41"/>
      <c r="AT828" s="20" t="s">
        <v>179</v>
      </c>
      <c r="AU828" s="20" t="s">
        <v>84</v>
      </c>
    </row>
    <row r="829" s="2" customFormat="1">
      <c r="A829" s="41"/>
      <c r="B829" s="42"/>
      <c r="C829" s="43"/>
      <c r="D829" s="234" t="s">
        <v>181</v>
      </c>
      <c r="E829" s="43"/>
      <c r="F829" s="235" t="s">
        <v>1200</v>
      </c>
      <c r="G829" s="43"/>
      <c r="H829" s="43"/>
      <c r="I829" s="231"/>
      <c r="J829" s="43"/>
      <c r="K829" s="43"/>
      <c r="L829" s="47"/>
      <c r="M829" s="232"/>
      <c r="N829" s="233"/>
      <c r="O829" s="87"/>
      <c r="P829" s="87"/>
      <c r="Q829" s="87"/>
      <c r="R829" s="87"/>
      <c r="S829" s="87"/>
      <c r="T829" s="88"/>
      <c r="U829" s="41"/>
      <c r="V829" s="41"/>
      <c r="W829" s="41"/>
      <c r="X829" s="41"/>
      <c r="Y829" s="41"/>
      <c r="Z829" s="41"/>
      <c r="AA829" s="41"/>
      <c r="AB829" s="41"/>
      <c r="AC829" s="41"/>
      <c r="AD829" s="41"/>
      <c r="AE829" s="41"/>
      <c r="AT829" s="20" t="s">
        <v>181</v>
      </c>
      <c r="AU829" s="20" t="s">
        <v>84</v>
      </c>
    </row>
    <row r="830" s="13" customFormat="1">
      <c r="A830" s="13"/>
      <c r="B830" s="236"/>
      <c r="C830" s="237"/>
      <c r="D830" s="229" t="s">
        <v>183</v>
      </c>
      <c r="E830" s="238" t="s">
        <v>19</v>
      </c>
      <c r="F830" s="239" t="s">
        <v>760</v>
      </c>
      <c r="G830" s="237"/>
      <c r="H830" s="238" t="s">
        <v>19</v>
      </c>
      <c r="I830" s="240"/>
      <c r="J830" s="237"/>
      <c r="K830" s="237"/>
      <c r="L830" s="241"/>
      <c r="M830" s="242"/>
      <c r="N830" s="243"/>
      <c r="O830" s="243"/>
      <c r="P830" s="243"/>
      <c r="Q830" s="243"/>
      <c r="R830" s="243"/>
      <c r="S830" s="243"/>
      <c r="T830" s="244"/>
      <c r="U830" s="13"/>
      <c r="V830" s="13"/>
      <c r="W830" s="13"/>
      <c r="X830" s="13"/>
      <c r="Y830" s="13"/>
      <c r="Z830" s="13"/>
      <c r="AA830" s="13"/>
      <c r="AB830" s="13"/>
      <c r="AC830" s="13"/>
      <c r="AD830" s="13"/>
      <c r="AE830" s="13"/>
      <c r="AT830" s="245" t="s">
        <v>183</v>
      </c>
      <c r="AU830" s="245" t="s">
        <v>84</v>
      </c>
      <c r="AV830" s="13" t="s">
        <v>82</v>
      </c>
      <c r="AW830" s="13" t="s">
        <v>37</v>
      </c>
      <c r="AX830" s="13" t="s">
        <v>75</v>
      </c>
      <c r="AY830" s="245" t="s">
        <v>170</v>
      </c>
    </row>
    <row r="831" s="14" customFormat="1">
      <c r="A831" s="14"/>
      <c r="B831" s="246"/>
      <c r="C831" s="247"/>
      <c r="D831" s="229" t="s">
        <v>183</v>
      </c>
      <c r="E831" s="248" t="s">
        <v>19</v>
      </c>
      <c r="F831" s="249" t="s">
        <v>1201</v>
      </c>
      <c r="G831" s="247"/>
      <c r="H831" s="250">
        <v>36.810000000000002</v>
      </c>
      <c r="I831" s="251"/>
      <c r="J831" s="247"/>
      <c r="K831" s="247"/>
      <c r="L831" s="252"/>
      <c r="M831" s="253"/>
      <c r="N831" s="254"/>
      <c r="O831" s="254"/>
      <c r="P831" s="254"/>
      <c r="Q831" s="254"/>
      <c r="R831" s="254"/>
      <c r="S831" s="254"/>
      <c r="T831" s="255"/>
      <c r="U831" s="14"/>
      <c r="V831" s="14"/>
      <c r="W831" s="14"/>
      <c r="X831" s="14"/>
      <c r="Y831" s="14"/>
      <c r="Z831" s="14"/>
      <c r="AA831" s="14"/>
      <c r="AB831" s="14"/>
      <c r="AC831" s="14"/>
      <c r="AD831" s="14"/>
      <c r="AE831" s="14"/>
      <c r="AT831" s="256" t="s">
        <v>183</v>
      </c>
      <c r="AU831" s="256" t="s">
        <v>84</v>
      </c>
      <c r="AV831" s="14" t="s">
        <v>84</v>
      </c>
      <c r="AW831" s="14" t="s">
        <v>37</v>
      </c>
      <c r="AX831" s="14" t="s">
        <v>75</v>
      </c>
      <c r="AY831" s="256" t="s">
        <v>170</v>
      </c>
    </row>
    <row r="832" s="14" customFormat="1">
      <c r="A832" s="14"/>
      <c r="B832" s="246"/>
      <c r="C832" s="247"/>
      <c r="D832" s="229" t="s">
        <v>183</v>
      </c>
      <c r="E832" s="248" t="s">
        <v>19</v>
      </c>
      <c r="F832" s="249" t="s">
        <v>1202</v>
      </c>
      <c r="G832" s="247"/>
      <c r="H832" s="250">
        <v>18.850000000000001</v>
      </c>
      <c r="I832" s="251"/>
      <c r="J832" s="247"/>
      <c r="K832" s="247"/>
      <c r="L832" s="252"/>
      <c r="M832" s="253"/>
      <c r="N832" s="254"/>
      <c r="O832" s="254"/>
      <c r="P832" s="254"/>
      <c r="Q832" s="254"/>
      <c r="R832" s="254"/>
      <c r="S832" s="254"/>
      <c r="T832" s="255"/>
      <c r="U832" s="14"/>
      <c r="V832" s="14"/>
      <c r="W832" s="14"/>
      <c r="X832" s="14"/>
      <c r="Y832" s="14"/>
      <c r="Z832" s="14"/>
      <c r="AA832" s="14"/>
      <c r="AB832" s="14"/>
      <c r="AC832" s="14"/>
      <c r="AD832" s="14"/>
      <c r="AE832" s="14"/>
      <c r="AT832" s="256" t="s">
        <v>183</v>
      </c>
      <c r="AU832" s="256" t="s">
        <v>84</v>
      </c>
      <c r="AV832" s="14" t="s">
        <v>84</v>
      </c>
      <c r="AW832" s="14" t="s">
        <v>37</v>
      </c>
      <c r="AX832" s="14" t="s">
        <v>75</v>
      </c>
      <c r="AY832" s="256" t="s">
        <v>170</v>
      </c>
    </row>
    <row r="833" s="13" customFormat="1">
      <c r="A833" s="13"/>
      <c r="B833" s="236"/>
      <c r="C833" s="237"/>
      <c r="D833" s="229" t="s">
        <v>183</v>
      </c>
      <c r="E833" s="238" t="s">
        <v>19</v>
      </c>
      <c r="F833" s="239" t="s">
        <v>764</v>
      </c>
      <c r="G833" s="237"/>
      <c r="H833" s="238" t="s">
        <v>19</v>
      </c>
      <c r="I833" s="240"/>
      <c r="J833" s="237"/>
      <c r="K833" s="237"/>
      <c r="L833" s="241"/>
      <c r="M833" s="242"/>
      <c r="N833" s="243"/>
      <c r="O833" s="243"/>
      <c r="P833" s="243"/>
      <c r="Q833" s="243"/>
      <c r="R833" s="243"/>
      <c r="S833" s="243"/>
      <c r="T833" s="244"/>
      <c r="U833" s="13"/>
      <c r="V833" s="13"/>
      <c r="W833" s="13"/>
      <c r="X833" s="13"/>
      <c r="Y833" s="13"/>
      <c r="Z833" s="13"/>
      <c r="AA833" s="13"/>
      <c r="AB833" s="13"/>
      <c r="AC833" s="13"/>
      <c r="AD833" s="13"/>
      <c r="AE833" s="13"/>
      <c r="AT833" s="245" t="s">
        <v>183</v>
      </c>
      <c r="AU833" s="245" t="s">
        <v>84</v>
      </c>
      <c r="AV833" s="13" t="s">
        <v>82</v>
      </c>
      <c r="AW833" s="13" t="s">
        <v>37</v>
      </c>
      <c r="AX833" s="13" t="s">
        <v>75</v>
      </c>
      <c r="AY833" s="245" t="s">
        <v>170</v>
      </c>
    </row>
    <row r="834" s="14" customFormat="1">
      <c r="A834" s="14"/>
      <c r="B834" s="246"/>
      <c r="C834" s="247"/>
      <c r="D834" s="229" t="s">
        <v>183</v>
      </c>
      <c r="E834" s="248" t="s">
        <v>19</v>
      </c>
      <c r="F834" s="249" t="s">
        <v>1203</v>
      </c>
      <c r="G834" s="247"/>
      <c r="H834" s="250">
        <v>107.79600000000001</v>
      </c>
      <c r="I834" s="251"/>
      <c r="J834" s="247"/>
      <c r="K834" s="247"/>
      <c r="L834" s="252"/>
      <c r="M834" s="253"/>
      <c r="N834" s="254"/>
      <c r="O834" s="254"/>
      <c r="P834" s="254"/>
      <c r="Q834" s="254"/>
      <c r="R834" s="254"/>
      <c r="S834" s="254"/>
      <c r="T834" s="255"/>
      <c r="U834" s="14"/>
      <c r="V834" s="14"/>
      <c r="W834" s="14"/>
      <c r="X834" s="14"/>
      <c r="Y834" s="14"/>
      <c r="Z834" s="14"/>
      <c r="AA834" s="14"/>
      <c r="AB834" s="14"/>
      <c r="AC834" s="14"/>
      <c r="AD834" s="14"/>
      <c r="AE834" s="14"/>
      <c r="AT834" s="256" t="s">
        <v>183</v>
      </c>
      <c r="AU834" s="256" t="s">
        <v>84</v>
      </c>
      <c r="AV834" s="14" t="s">
        <v>84</v>
      </c>
      <c r="AW834" s="14" t="s">
        <v>37</v>
      </c>
      <c r="AX834" s="14" t="s">
        <v>75</v>
      </c>
      <c r="AY834" s="256" t="s">
        <v>170</v>
      </c>
    </row>
    <row r="835" s="14" customFormat="1">
      <c r="A835" s="14"/>
      <c r="B835" s="246"/>
      <c r="C835" s="247"/>
      <c r="D835" s="229" t="s">
        <v>183</v>
      </c>
      <c r="E835" s="248" t="s">
        <v>19</v>
      </c>
      <c r="F835" s="249" t="s">
        <v>1204</v>
      </c>
      <c r="G835" s="247"/>
      <c r="H835" s="250">
        <v>48.659999999999997</v>
      </c>
      <c r="I835" s="251"/>
      <c r="J835" s="247"/>
      <c r="K835" s="247"/>
      <c r="L835" s="252"/>
      <c r="M835" s="253"/>
      <c r="N835" s="254"/>
      <c r="O835" s="254"/>
      <c r="P835" s="254"/>
      <c r="Q835" s="254"/>
      <c r="R835" s="254"/>
      <c r="S835" s="254"/>
      <c r="T835" s="255"/>
      <c r="U835" s="14"/>
      <c r="V835" s="14"/>
      <c r="W835" s="14"/>
      <c r="X835" s="14"/>
      <c r="Y835" s="14"/>
      <c r="Z835" s="14"/>
      <c r="AA835" s="14"/>
      <c r="AB835" s="14"/>
      <c r="AC835" s="14"/>
      <c r="AD835" s="14"/>
      <c r="AE835" s="14"/>
      <c r="AT835" s="256" t="s">
        <v>183</v>
      </c>
      <c r="AU835" s="256" t="s">
        <v>84</v>
      </c>
      <c r="AV835" s="14" t="s">
        <v>84</v>
      </c>
      <c r="AW835" s="14" t="s">
        <v>37</v>
      </c>
      <c r="AX835" s="14" t="s">
        <v>75</v>
      </c>
      <c r="AY835" s="256" t="s">
        <v>170</v>
      </c>
    </row>
    <row r="836" s="13" customFormat="1">
      <c r="A836" s="13"/>
      <c r="B836" s="236"/>
      <c r="C836" s="237"/>
      <c r="D836" s="229" t="s">
        <v>183</v>
      </c>
      <c r="E836" s="238" t="s">
        <v>19</v>
      </c>
      <c r="F836" s="239" t="s">
        <v>767</v>
      </c>
      <c r="G836" s="237"/>
      <c r="H836" s="238" t="s">
        <v>19</v>
      </c>
      <c r="I836" s="240"/>
      <c r="J836" s="237"/>
      <c r="K836" s="237"/>
      <c r="L836" s="241"/>
      <c r="M836" s="242"/>
      <c r="N836" s="243"/>
      <c r="O836" s="243"/>
      <c r="P836" s="243"/>
      <c r="Q836" s="243"/>
      <c r="R836" s="243"/>
      <c r="S836" s="243"/>
      <c r="T836" s="244"/>
      <c r="U836" s="13"/>
      <c r="V836" s="13"/>
      <c r="W836" s="13"/>
      <c r="X836" s="13"/>
      <c r="Y836" s="13"/>
      <c r="Z836" s="13"/>
      <c r="AA836" s="13"/>
      <c r="AB836" s="13"/>
      <c r="AC836" s="13"/>
      <c r="AD836" s="13"/>
      <c r="AE836" s="13"/>
      <c r="AT836" s="245" t="s">
        <v>183</v>
      </c>
      <c r="AU836" s="245" t="s">
        <v>84</v>
      </c>
      <c r="AV836" s="13" t="s">
        <v>82</v>
      </c>
      <c r="AW836" s="13" t="s">
        <v>37</v>
      </c>
      <c r="AX836" s="13" t="s">
        <v>75</v>
      </c>
      <c r="AY836" s="245" t="s">
        <v>170</v>
      </c>
    </row>
    <row r="837" s="14" customFormat="1">
      <c r="A837" s="14"/>
      <c r="B837" s="246"/>
      <c r="C837" s="247"/>
      <c r="D837" s="229" t="s">
        <v>183</v>
      </c>
      <c r="E837" s="248" t="s">
        <v>19</v>
      </c>
      <c r="F837" s="249" t="s">
        <v>1205</v>
      </c>
      <c r="G837" s="247"/>
      <c r="H837" s="250">
        <v>32.031999999999996</v>
      </c>
      <c r="I837" s="251"/>
      <c r="J837" s="247"/>
      <c r="K837" s="247"/>
      <c r="L837" s="252"/>
      <c r="M837" s="253"/>
      <c r="N837" s="254"/>
      <c r="O837" s="254"/>
      <c r="P837" s="254"/>
      <c r="Q837" s="254"/>
      <c r="R837" s="254"/>
      <c r="S837" s="254"/>
      <c r="T837" s="255"/>
      <c r="U837" s="14"/>
      <c r="V837" s="14"/>
      <c r="W837" s="14"/>
      <c r="X837" s="14"/>
      <c r="Y837" s="14"/>
      <c r="Z837" s="14"/>
      <c r="AA837" s="14"/>
      <c r="AB837" s="14"/>
      <c r="AC837" s="14"/>
      <c r="AD837" s="14"/>
      <c r="AE837" s="14"/>
      <c r="AT837" s="256" t="s">
        <v>183</v>
      </c>
      <c r="AU837" s="256" t="s">
        <v>84</v>
      </c>
      <c r="AV837" s="14" t="s">
        <v>84</v>
      </c>
      <c r="AW837" s="14" t="s">
        <v>37</v>
      </c>
      <c r="AX837" s="14" t="s">
        <v>75</v>
      </c>
      <c r="AY837" s="256" t="s">
        <v>170</v>
      </c>
    </row>
    <row r="838" s="15" customFormat="1">
      <c r="A838" s="15"/>
      <c r="B838" s="257"/>
      <c r="C838" s="258"/>
      <c r="D838" s="229" t="s">
        <v>183</v>
      </c>
      <c r="E838" s="259" t="s">
        <v>19</v>
      </c>
      <c r="F838" s="260" t="s">
        <v>186</v>
      </c>
      <c r="G838" s="258"/>
      <c r="H838" s="261">
        <v>244.148</v>
      </c>
      <c r="I838" s="262"/>
      <c r="J838" s="258"/>
      <c r="K838" s="258"/>
      <c r="L838" s="263"/>
      <c r="M838" s="264"/>
      <c r="N838" s="265"/>
      <c r="O838" s="265"/>
      <c r="P838" s="265"/>
      <c r="Q838" s="265"/>
      <c r="R838" s="265"/>
      <c r="S838" s="265"/>
      <c r="T838" s="266"/>
      <c r="U838" s="15"/>
      <c r="V838" s="15"/>
      <c r="W838" s="15"/>
      <c r="X838" s="15"/>
      <c r="Y838" s="15"/>
      <c r="Z838" s="15"/>
      <c r="AA838" s="15"/>
      <c r="AB838" s="15"/>
      <c r="AC838" s="15"/>
      <c r="AD838" s="15"/>
      <c r="AE838" s="15"/>
      <c r="AT838" s="267" t="s">
        <v>183</v>
      </c>
      <c r="AU838" s="267" t="s">
        <v>84</v>
      </c>
      <c r="AV838" s="15" t="s">
        <v>177</v>
      </c>
      <c r="AW838" s="15" t="s">
        <v>37</v>
      </c>
      <c r="AX838" s="15" t="s">
        <v>82</v>
      </c>
      <c r="AY838" s="267" t="s">
        <v>170</v>
      </c>
    </row>
    <row r="839" s="2" customFormat="1" ht="16.5" customHeight="1">
      <c r="A839" s="41"/>
      <c r="B839" s="42"/>
      <c r="C839" s="216" t="s">
        <v>1206</v>
      </c>
      <c r="D839" s="216" t="s">
        <v>172</v>
      </c>
      <c r="E839" s="217" t="s">
        <v>1207</v>
      </c>
      <c r="F839" s="218" t="s">
        <v>1208</v>
      </c>
      <c r="G839" s="219" t="s">
        <v>175</v>
      </c>
      <c r="H839" s="220">
        <v>419.392</v>
      </c>
      <c r="I839" s="221"/>
      <c r="J839" s="222">
        <f>ROUND(I839*H839,2)</f>
        <v>0</v>
      </c>
      <c r="K839" s="218" t="s">
        <v>176</v>
      </c>
      <c r="L839" s="47"/>
      <c r="M839" s="223" t="s">
        <v>19</v>
      </c>
      <c r="N839" s="224" t="s">
        <v>46</v>
      </c>
      <c r="O839" s="87"/>
      <c r="P839" s="225">
        <f>O839*H839</f>
        <v>0</v>
      </c>
      <c r="Q839" s="225">
        <v>0.0064999999999999997</v>
      </c>
      <c r="R839" s="225">
        <f>Q839*H839</f>
        <v>2.726048</v>
      </c>
      <c r="S839" s="225">
        <v>0</v>
      </c>
      <c r="T839" s="226">
        <f>S839*H839</f>
        <v>0</v>
      </c>
      <c r="U839" s="41"/>
      <c r="V839" s="41"/>
      <c r="W839" s="41"/>
      <c r="X839" s="41"/>
      <c r="Y839" s="41"/>
      <c r="Z839" s="41"/>
      <c r="AA839" s="41"/>
      <c r="AB839" s="41"/>
      <c r="AC839" s="41"/>
      <c r="AD839" s="41"/>
      <c r="AE839" s="41"/>
      <c r="AR839" s="227" t="s">
        <v>177</v>
      </c>
      <c r="AT839" s="227" t="s">
        <v>172</v>
      </c>
      <c r="AU839" s="227" t="s">
        <v>84</v>
      </c>
      <c r="AY839" s="20" t="s">
        <v>170</v>
      </c>
      <c r="BE839" s="228">
        <f>IF(N839="základní",J839,0)</f>
        <v>0</v>
      </c>
      <c r="BF839" s="228">
        <f>IF(N839="snížená",J839,0)</f>
        <v>0</v>
      </c>
      <c r="BG839" s="228">
        <f>IF(N839="zákl. přenesená",J839,0)</f>
        <v>0</v>
      </c>
      <c r="BH839" s="228">
        <f>IF(N839="sníž. přenesená",J839,0)</f>
        <v>0</v>
      </c>
      <c r="BI839" s="228">
        <f>IF(N839="nulová",J839,0)</f>
        <v>0</v>
      </c>
      <c r="BJ839" s="20" t="s">
        <v>82</v>
      </c>
      <c r="BK839" s="228">
        <f>ROUND(I839*H839,2)</f>
        <v>0</v>
      </c>
      <c r="BL839" s="20" t="s">
        <v>177</v>
      </c>
      <c r="BM839" s="227" t="s">
        <v>1209</v>
      </c>
    </row>
    <row r="840" s="2" customFormat="1">
      <c r="A840" s="41"/>
      <c r="B840" s="42"/>
      <c r="C840" s="43"/>
      <c r="D840" s="229" t="s">
        <v>179</v>
      </c>
      <c r="E840" s="43"/>
      <c r="F840" s="230" t="s">
        <v>1210</v>
      </c>
      <c r="G840" s="43"/>
      <c r="H840" s="43"/>
      <c r="I840" s="231"/>
      <c r="J840" s="43"/>
      <c r="K840" s="43"/>
      <c r="L840" s="47"/>
      <c r="M840" s="232"/>
      <c r="N840" s="233"/>
      <c r="O840" s="87"/>
      <c r="P840" s="87"/>
      <c r="Q840" s="87"/>
      <c r="R840" s="87"/>
      <c r="S840" s="87"/>
      <c r="T840" s="88"/>
      <c r="U840" s="41"/>
      <c r="V840" s="41"/>
      <c r="W840" s="41"/>
      <c r="X840" s="41"/>
      <c r="Y840" s="41"/>
      <c r="Z840" s="41"/>
      <c r="AA840" s="41"/>
      <c r="AB840" s="41"/>
      <c r="AC840" s="41"/>
      <c r="AD840" s="41"/>
      <c r="AE840" s="41"/>
      <c r="AT840" s="20" t="s">
        <v>179</v>
      </c>
      <c r="AU840" s="20" t="s">
        <v>84</v>
      </c>
    </row>
    <row r="841" s="2" customFormat="1">
      <c r="A841" s="41"/>
      <c r="B841" s="42"/>
      <c r="C841" s="43"/>
      <c r="D841" s="234" t="s">
        <v>181</v>
      </c>
      <c r="E841" s="43"/>
      <c r="F841" s="235" t="s">
        <v>1211</v>
      </c>
      <c r="G841" s="43"/>
      <c r="H841" s="43"/>
      <c r="I841" s="231"/>
      <c r="J841" s="43"/>
      <c r="K841" s="43"/>
      <c r="L841" s="47"/>
      <c r="M841" s="232"/>
      <c r="N841" s="233"/>
      <c r="O841" s="87"/>
      <c r="P841" s="87"/>
      <c r="Q841" s="87"/>
      <c r="R841" s="87"/>
      <c r="S841" s="87"/>
      <c r="T841" s="88"/>
      <c r="U841" s="41"/>
      <c r="V841" s="41"/>
      <c r="W841" s="41"/>
      <c r="X841" s="41"/>
      <c r="Y841" s="41"/>
      <c r="Z841" s="41"/>
      <c r="AA841" s="41"/>
      <c r="AB841" s="41"/>
      <c r="AC841" s="41"/>
      <c r="AD841" s="41"/>
      <c r="AE841" s="41"/>
      <c r="AT841" s="20" t="s">
        <v>181</v>
      </c>
      <c r="AU841" s="20" t="s">
        <v>84</v>
      </c>
    </row>
    <row r="842" s="2" customFormat="1" ht="16.5" customHeight="1">
      <c r="A842" s="41"/>
      <c r="B842" s="42"/>
      <c r="C842" s="216" t="s">
        <v>1212</v>
      </c>
      <c r="D842" s="216" t="s">
        <v>172</v>
      </c>
      <c r="E842" s="217" t="s">
        <v>1213</v>
      </c>
      <c r="F842" s="218" t="s">
        <v>1214</v>
      </c>
      <c r="G842" s="219" t="s">
        <v>175</v>
      </c>
      <c r="H842" s="220">
        <v>1726.0999999999999</v>
      </c>
      <c r="I842" s="221"/>
      <c r="J842" s="222">
        <f>ROUND(I842*H842,2)</f>
        <v>0</v>
      </c>
      <c r="K842" s="218" t="s">
        <v>176</v>
      </c>
      <c r="L842" s="47"/>
      <c r="M842" s="223" t="s">
        <v>19</v>
      </c>
      <c r="N842" s="224" t="s">
        <v>46</v>
      </c>
      <c r="O842" s="87"/>
      <c r="P842" s="225">
        <f>O842*H842</f>
        <v>0</v>
      </c>
      <c r="Q842" s="225">
        <v>0.0073499999999999998</v>
      </c>
      <c r="R842" s="225">
        <f>Q842*H842</f>
        <v>12.686834999999999</v>
      </c>
      <c r="S842" s="225">
        <v>0</v>
      </c>
      <c r="T842" s="226">
        <f>S842*H842</f>
        <v>0</v>
      </c>
      <c r="U842" s="41"/>
      <c r="V842" s="41"/>
      <c r="W842" s="41"/>
      <c r="X842" s="41"/>
      <c r="Y842" s="41"/>
      <c r="Z842" s="41"/>
      <c r="AA842" s="41"/>
      <c r="AB842" s="41"/>
      <c r="AC842" s="41"/>
      <c r="AD842" s="41"/>
      <c r="AE842" s="41"/>
      <c r="AR842" s="227" t="s">
        <v>177</v>
      </c>
      <c r="AT842" s="227" t="s">
        <v>172</v>
      </c>
      <c r="AU842" s="227" t="s">
        <v>84</v>
      </c>
      <c r="AY842" s="20" t="s">
        <v>170</v>
      </c>
      <c r="BE842" s="228">
        <f>IF(N842="základní",J842,0)</f>
        <v>0</v>
      </c>
      <c r="BF842" s="228">
        <f>IF(N842="snížená",J842,0)</f>
        <v>0</v>
      </c>
      <c r="BG842" s="228">
        <f>IF(N842="zákl. přenesená",J842,0)</f>
        <v>0</v>
      </c>
      <c r="BH842" s="228">
        <f>IF(N842="sníž. přenesená",J842,0)</f>
        <v>0</v>
      </c>
      <c r="BI842" s="228">
        <f>IF(N842="nulová",J842,0)</f>
        <v>0</v>
      </c>
      <c r="BJ842" s="20" t="s">
        <v>82</v>
      </c>
      <c r="BK842" s="228">
        <f>ROUND(I842*H842,2)</f>
        <v>0</v>
      </c>
      <c r="BL842" s="20" t="s">
        <v>177</v>
      </c>
      <c r="BM842" s="227" t="s">
        <v>1215</v>
      </c>
    </row>
    <row r="843" s="2" customFormat="1">
      <c r="A843" s="41"/>
      <c r="B843" s="42"/>
      <c r="C843" s="43"/>
      <c r="D843" s="229" t="s">
        <v>179</v>
      </c>
      <c r="E843" s="43"/>
      <c r="F843" s="230" t="s">
        <v>1216</v>
      </c>
      <c r="G843" s="43"/>
      <c r="H843" s="43"/>
      <c r="I843" s="231"/>
      <c r="J843" s="43"/>
      <c r="K843" s="43"/>
      <c r="L843" s="47"/>
      <c r="M843" s="232"/>
      <c r="N843" s="233"/>
      <c r="O843" s="87"/>
      <c r="P843" s="87"/>
      <c r="Q843" s="87"/>
      <c r="R843" s="87"/>
      <c r="S843" s="87"/>
      <c r="T843" s="88"/>
      <c r="U843" s="41"/>
      <c r="V843" s="41"/>
      <c r="W843" s="41"/>
      <c r="X843" s="41"/>
      <c r="Y843" s="41"/>
      <c r="Z843" s="41"/>
      <c r="AA843" s="41"/>
      <c r="AB843" s="41"/>
      <c r="AC843" s="41"/>
      <c r="AD843" s="41"/>
      <c r="AE843" s="41"/>
      <c r="AT843" s="20" t="s">
        <v>179</v>
      </c>
      <c r="AU843" s="20" t="s">
        <v>84</v>
      </c>
    </row>
    <row r="844" s="2" customFormat="1">
      <c r="A844" s="41"/>
      <c r="B844" s="42"/>
      <c r="C844" s="43"/>
      <c r="D844" s="234" t="s">
        <v>181</v>
      </c>
      <c r="E844" s="43"/>
      <c r="F844" s="235" t="s">
        <v>1217</v>
      </c>
      <c r="G844" s="43"/>
      <c r="H844" s="43"/>
      <c r="I844" s="231"/>
      <c r="J844" s="43"/>
      <c r="K844" s="43"/>
      <c r="L844" s="47"/>
      <c r="M844" s="232"/>
      <c r="N844" s="233"/>
      <c r="O844" s="87"/>
      <c r="P844" s="87"/>
      <c r="Q844" s="87"/>
      <c r="R844" s="87"/>
      <c r="S844" s="87"/>
      <c r="T844" s="88"/>
      <c r="U844" s="41"/>
      <c r="V844" s="41"/>
      <c r="W844" s="41"/>
      <c r="X844" s="41"/>
      <c r="Y844" s="41"/>
      <c r="Z844" s="41"/>
      <c r="AA844" s="41"/>
      <c r="AB844" s="41"/>
      <c r="AC844" s="41"/>
      <c r="AD844" s="41"/>
      <c r="AE844" s="41"/>
      <c r="AT844" s="20" t="s">
        <v>181</v>
      </c>
      <c r="AU844" s="20" t="s">
        <v>84</v>
      </c>
    </row>
    <row r="845" s="2" customFormat="1" ht="16.5" customHeight="1">
      <c r="A845" s="41"/>
      <c r="B845" s="42"/>
      <c r="C845" s="216" t="s">
        <v>1218</v>
      </c>
      <c r="D845" s="216" t="s">
        <v>172</v>
      </c>
      <c r="E845" s="217" t="s">
        <v>1219</v>
      </c>
      <c r="F845" s="218" t="s">
        <v>1220</v>
      </c>
      <c r="G845" s="219" t="s">
        <v>175</v>
      </c>
      <c r="H845" s="220">
        <v>2471.5300000000002</v>
      </c>
      <c r="I845" s="221"/>
      <c r="J845" s="222">
        <f>ROUND(I845*H845,2)</f>
        <v>0</v>
      </c>
      <c r="K845" s="218" t="s">
        <v>176</v>
      </c>
      <c r="L845" s="47"/>
      <c r="M845" s="223" t="s">
        <v>19</v>
      </c>
      <c r="N845" s="224" t="s">
        <v>46</v>
      </c>
      <c r="O845" s="87"/>
      <c r="P845" s="225">
        <f>O845*H845</f>
        <v>0</v>
      </c>
      <c r="Q845" s="225">
        <v>0.00027999999999999998</v>
      </c>
      <c r="R845" s="225">
        <f>Q845*H845</f>
        <v>0.69202839999999999</v>
      </c>
      <c r="S845" s="225">
        <v>0</v>
      </c>
      <c r="T845" s="226">
        <f>S845*H845</f>
        <v>0</v>
      </c>
      <c r="U845" s="41"/>
      <c r="V845" s="41"/>
      <c r="W845" s="41"/>
      <c r="X845" s="41"/>
      <c r="Y845" s="41"/>
      <c r="Z845" s="41"/>
      <c r="AA845" s="41"/>
      <c r="AB845" s="41"/>
      <c r="AC845" s="41"/>
      <c r="AD845" s="41"/>
      <c r="AE845" s="41"/>
      <c r="AR845" s="227" t="s">
        <v>177</v>
      </c>
      <c r="AT845" s="227" t="s">
        <v>172</v>
      </c>
      <c r="AU845" s="227" t="s">
        <v>84</v>
      </c>
      <c r="AY845" s="20" t="s">
        <v>170</v>
      </c>
      <c r="BE845" s="228">
        <f>IF(N845="základní",J845,0)</f>
        <v>0</v>
      </c>
      <c r="BF845" s="228">
        <f>IF(N845="snížená",J845,0)</f>
        <v>0</v>
      </c>
      <c r="BG845" s="228">
        <f>IF(N845="zákl. přenesená",J845,0)</f>
        <v>0</v>
      </c>
      <c r="BH845" s="228">
        <f>IF(N845="sníž. přenesená",J845,0)</f>
        <v>0</v>
      </c>
      <c r="BI845" s="228">
        <f>IF(N845="nulová",J845,0)</f>
        <v>0</v>
      </c>
      <c r="BJ845" s="20" t="s">
        <v>82</v>
      </c>
      <c r="BK845" s="228">
        <f>ROUND(I845*H845,2)</f>
        <v>0</v>
      </c>
      <c r="BL845" s="20" t="s">
        <v>177</v>
      </c>
      <c r="BM845" s="227" t="s">
        <v>1221</v>
      </c>
    </row>
    <row r="846" s="2" customFormat="1">
      <c r="A846" s="41"/>
      <c r="B846" s="42"/>
      <c r="C846" s="43"/>
      <c r="D846" s="229" t="s">
        <v>179</v>
      </c>
      <c r="E846" s="43"/>
      <c r="F846" s="230" t="s">
        <v>1222</v>
      </c>
      <c r="G846" s="43"/>
      <c r="H846" s="43"/>
      <c r="I846" s="231"/>
      <c r="J846" s="43"/>
      <c r="K846" s="43"/>
      <c r="L846" s="47"/>
      <c r="M846" s="232"/>
      <c r="N846" s="233"/>
      <c r="O846" s="87"/>
      <c r="P846" s="87"/>
      <c r="Q846" s="87"/>
      <c r="R846" s="87"/>
      <c r="S846" s="87"/>
      <c r="T846" s="88"/>
      <c r="U846" s="41"/>
      <c r="V846" s="41"/>
      <c r="W846" s="41"/>
      <c r="X846" s="41"/>
      <c r="Y846" s="41"/>
      <c r="Z846" s="41"/>
      <c r="AA846" s="41"/>
      <c r="AB846" s="41"/>
      <c r="AC846" s="41"/>
      <c r="AD846" s="41"/>
      <c r="AE846" s="41"/>
      <c r="AT846" s="20" t="s">
        <v>179</v>
      </c>
      <c r="AU846" s="20" t="s">
        <v>84</v>
      </c>
    </row>
    <row r="847" s="2" customFormat="1">
      <c r="A847" s="41"/>
      <c r="B847" s="42"/>
      <c r="C847" s="43"/>
      <c r="D847" s="234" t="s">
        <v>181</v>
      </c>
      <c r="E847" s="43"/>
      <c r="F847" s="235" t="s">
        <v>1223</v>
      </c>
      <c r="G847" s="43"/>
      <c r="H847" s="43"/>
      <c r="I847" s="231"/>
      <c r="J847" s="43"/>
      <c r="K847" s="43"/>
      <c r="L847" s="47"/>
      <c r="M847" s="232"/>
      <c r="N847" s="233"/>
      <c r="O847" s="87"/>
      <c r="P847" s="87"/>
      <c r="Q847" s="87"/>
      <c r="R847" s="87"/>
      <c r="S847" s="87"/>
      <c r="T847" s="88"/>
      <c r="U847" s="41"/>
      <c r="V847" s="41"/>
      <c r="W847" s="41"/>
      <c r="X847" s="41"/>
      <c r="Y847" s="41"/>
      <c r="Z847" s="41"/>
      <c r="AA847" s="41"/>
      <c r="AB847" s="41"/>
      <c r="AC847" s="41"/>
      <c r="AD847" s="41"/>
      <c r="AE847" s="41"/>
      <c r="AT847" s="20" t="s">
        <v>181</v>
      </c>
      <c r="AU847" s="20" t="s">
        <v>84</v>
      </c>
    </row>
    <row r="848" s="14" customFormat="1">
      <c r="A848" s="14"/>
      <c r="B848" s="246"/>
      <c r="C848" s="247"/>
      <c r="D848" s="229" t="s">
        <v>183</v>
      </c>
      <c r="E848" s="248" t="s">
        <v>19</v>
      </c>
      <c r="F848" s="249" t="s">
        <v>1224</v>
      </c>
      <c r="G848" s="247"/>
      <c r="H848" s="250">
        <v>2471.5300000000002</v>
      </c>
      <c r="I848" s="251"/>
      <c r="J848" s="247"/>
      <c r="K848" s="247"/>
      <c r="L848" s="252"/>
      <c r="M848" s="253"/>
      <c r="N848" s="254"/>
      <c r="O848" s="254"/>
      <c r="P848" s="254"/>
      <c r="Q848" s="254"/>
      <c r="R848" s="254"/>
      <c r="S848" s="254"/>
      <c r="T848" s="255"/>
      <c r="U848" s="14"/>
      <c r="V848" s="14"/>
      <c r="W848" s="14"/>
      <c r="X848" s="14"/>
      <c r="Y848" s="14"/>
      <c r="Z848" s="14"/>
      <c r="AA848" s="14"/>
      <c r="AB848" s="14"/>
      <c r="AC848" s="14"/>
      <c r="AD848" s="14"/>
      <c r="AE848" s="14"/>
      <c r="AT848" s="256" t="s">
        <v>183</v>
      </c>
      <c r="AU848" s="256" t="s">
        <v>84</v>
      </c>
      <c r="AV848" s="14" t="s">
        <v>84</v>
      </c>
      <c r="AW848" s="14" t="s">
        <v>37</v>
      </c>
      <c r="AX848" s="14" t="s">
        <v>82</v>
      </c>
      <c r="AY848" s="256" t="s">
        <v>170</v>
      </c>
    </row>
    <row r="849" s="2" customFormat="1" ht="16.5" customHeight="1">
      <c r="A849" s="41"/>
      <c r="B849" s="42"/>
      <c r="C849" s="216" t="s">
        <v>1225</v>
      </c>
      <c r="D849" s="216" t="s">
        <v>172</v>
      </c>
      <c r="E849" s="217" t="s">
        <v>1226</v>
      </c>
      <c r="F849" s="218" t="s">
        <v>1227</v>
      </c>
      <c r="G849" s="219" t="s">
        <v>175</v>
      </c>
      <c r="H849" s="220">
        <v>419.392</v>
      </c>
      <c r="I849" s="221"/>
      <c r="J849" s="222">
        <f>ROUND(I849*H849,2)</f>
        <v>0</v>
      </c>
      <c r="K849" s="218" t="s">
        <v>176</v>
      </c>
      <c r="L849" s="47"/>
      <c r="M849" s="223" t="s">
        <v>19</v>
      </c>
      <c r="N849" s="224" t="s">
        <v>46</v>
      </c>
      <c r="O849" s="87"/>
      <c r="P849" s="225">
        <f>O849*H849</f>
        <v>0</v>
      </c>
      <c r="Q849" s="225">
        <v>0.0147</v>
      </c>
      <c r="R849" s="225">
        <f>Q849*H849</f>
        <v>6.1650624000000001</v>
      </c>
      <c r="S849" s="225">
        <v>0</v>
      </c>
      <c r="T849" s="226">
        <f>S849*H849</f>
        <v>0</v>
      </c>
      <c r="U849" s="41"/>
      <c r="V849" s="41"/>
      <c r="W849" s="41"/>
      <c r="X849" s="41"/>
      <c r="Y849" s="41"/>
      <c r="Z849" s="41"/>
      <c r="AA849" s="41"/>
      <c r="AB849" s="41"/>
      <c r="AC849" s="41"/>
      <c r="AD849" s="41"/>
      <c r="AE849" s="41"/>
      <c r="AR849" s="227" t="s">
        <v>287</v>
      </c>
      <c r="AT849" s="227" t="s">
        <v>172</v>
      </c>
      <c r="AU849" s="227" t="s">
        <v>84</v>
      </c>
      <c r="AY849" s="20" t="s">
        <v>170</v>
      </c>
      <c r="BE849" s="228">
        <f>IF(N849="základní",J849,0)</f>
        <v>0</v>
      </c>
      <c r="BF849" s="228">
        <f>IF(N849="snížená",J849,0)</f>
        <v>0</v>
      </c>
      <c r="BG849" s="228">
        <f>IF(N849="zákl. přenesená",J849,0)</f>
        <v>0</v>
      </c>
      <c r="BH849" s="228">
        <f>IF(N849="sníž. přenesená",J849,0)</f>
        <v>0</v>
      </c>
      <c r="BI849" s="228">
        <f>IF(N849="nulová",J849,0)</f>
        <v>0</v>
      </c>
      <c r="BJ849" s="20" t="s">
        <v>82</v>
      </c>
      <c r="BK849" s="228">
        <f>ROUND(I849*H849,2)</f>
        <v>0</v>
      </c>
      <c r="BL849" s="20" t="s">
        <v>287</v>
      </c>
      <c r="BM849" s="227" t="s">
        <v>1228</v>
      </c>
    </row>
    <row r="850" s="2" customFormat="1">
      <c r="A850" s="41"/>
      <c r="B850" s="42"/>
      <c r="C850" s="43"/>
      <c r="D850" s="229" t="s">
        <v>179</v>
      </c>
      <c r="E850" s="43"/>
      <c r="F850" s="230" t="s">
        <v>1229</v>
      </c>
      <c r="G850" s="43"/>
      <c r="H850" s="43"/>
      <c r="I850" s="231"/>
      <c r="J850" s="43"/>
      <c r="K850" s="43"/>
      <c r="L850" s="47"/>
      <c r="M850" s="232"/>
      <c r="N850" s="233"/>
      <c r="O850" s="87"/>
      <c r="P850" s="87"/>
      <c r="Q850" s="87"/>
      <c r="R850" s="87"/>
      <c r="S850" s="87"/>
      <c r="T850" s="88"/>
      <c r="U850" s="41"/>
      <c r="V850" s="41"/>
      <c r="W850" s="41"/>
      <c r="X850" s="41"/>
      <c r="Y850" s="41"/>
      <c r="Z850" s="41"/>
      <c r="AA850" s="41"/>
      <c r="AB850" s="41"/>
      <c r="AC850" s="41"/>
      <c r="AD850" s="41"/>
      <c r="AE850" s="41"/>
      <c r="AT850" s="20" t="s">
        <v>179</v>
      </c>
      <c r="AU850" s="20" t="s">
        <v>84</v>
      </c>
    </row>
    <row r="851" s="2" customFormat="1">
      <c r="A851" s="41"/>
      <c r="B851" s="42"/>
      <c r="C851" s="43"/>
      <c r="D851" s="234" t="s">
        <v>181</v>
      </c>
      <c r="E851" s="43"/>
      <c r="F851" s="235" t="s">
        <v>1230</v>
      </c>
      <c r="G851" s="43"/>
      <c r="H851" s="43"/>
      <c r="I851" s="231"/>
      <c r="J851" s="43"/>
      <c r="K851" s="43"/>
      <c r="L851" s="47"/>
      <c r="M851" s="232"/>
      <c r="N851" s="233"/>
      <c r="O851" s="87"/>
      <c r="P851" s="87"/>
      <c r="Q851" s="87"/>
      <c r="R851" s="87"/>
      <c r="S851" s="87"/>
      <c r="T851" s="88"/>
      <c r="U851" s="41"/>
      <c r="V851" s="41"/>
      <c r="W851" s="41"/>
      <c r="X851" s="41"/>
      <c r="Y851" s="41"/>
      <c r="Z851" s="41"/>
      <c r="AA851" s="41"/>
      <c r="AB851" s="41"/>
      <c r="AC851" s="41"/>
      <c r="AD851" s="41"/>
      <c r="AE851" s="41"/>
      <c r="AT851" s="20" t="s">
        <v>181</v>
      </c>
      <c r="AU851" s="20" t="s">
        <v>84</v>
      </c>
    </row>
    <row r="852" s="13" customFormat="1">
      <c r="A852" s="13"/>
      <c r="B852" s="236"/>
      <c r="C852" s="237"/>
      <c r="D852" s="229" t="s">
        <v>183</v>
      </c>
      <c r="E852" s="238" t="s">
        <v>19</v>
      </c>
      <c r="F852" s="239" t="s">
        <v>1231</v>
      </c>
      <c r="G852" s="237"/>
      <c r="H852" s="238" t="s">
        <v>19</v>
      </c>
      <c r="I852" s="240"/>
      <c r="J852" s="237"/>
      <c r="K852" s="237"/>
      <c r="L852" s="241"/>
      <c r="M852" s="242"/>
      <c r="N852" s="243"/>
      <c r="O852" s="243"/>
      <c r="P852" s="243"/>
      <c r="Q852" s="243"/>
      <c r="R852" s="243"/>
      <c r="S852" s="243"/>
      <c r="T852" s="244"/>
      <c r="U852" s="13"/>
      <c r="V852" s="13"/>
      <c r="W852" s="13"/>
      <c r="X852" s="13"/>
      <c r="Y852" s="13"/>
      <c r="Z852" s="13"/>
      <c r="AA852" s="13"/>
      <c r="AB852" s="13"/>
      <c r="AC852" s="13"/>
      <c r="AD852" s="13"/>
      <c r="AE852" s="13"/>
      <c r="AT852" s="245" t="s">
        <v>183</v>
      </c>
      <c r="AU852" s="245" t="s">
        <v>84</v>
      </c>
      <c r="AV852" s="13" t="s">
        <v>82</v>
      </c>
      <c r="AW852" s="13" t="s">
        <v>37</v>
      </c>
      <c r="AX852" s="13" t="s">
        <v>75</v>
      </c>
      <c r="AY852" s="245" t="s">
        <v>170</v>
      </c>
    </row>
    <row r="853" s="13" customFormat="1">
      <c r="A853" s="13"/>
      <c r="B853" s="236"/>
      <c r="C853" s="237"/>
      <c r="D853" s="229" t="s">
        <v>183</v>
      </c>
      <c r="E853" s="238" t="s">
        <v>19</v>
      </c>
      <c r="F853" s="239" t="s">
        <v>1232</v>
      </c>
      <c r="G853" s="237"/>
      <c r="H853" s="238" t="s">
        <v>19</v>
      </c>
      <c r="I853" s="240"/>
      <c r="J853" s="237"/>
      <c r="K853" s="237"/>
      <c r="L853" s="241"/>
      <c r="M853" s="242"/>
      <c r="N853" s="243"/>
      <c r="O853" s="243"/>
      <c r="P853" s="243"/>
      <c r="Q853" s="243"/>
      <c r="R853" s="243"/>
      <c r="S853" s="243"/>
      <c r="T853" s="244"/>
      <c r="U853" s="13"/>
      <c r="V853" s="13"/>
      <c r="W853" s="13"/>
      <c r="X853" s="13"/>
      <c r="Y853" s="13"/>
      <c r="Z853" s="13"/>
      <c r="AA853" s="13"/>
      <c r="AB853" s="13"/>
      <c r="AC853" s="13"/>
      <c r="AD853" s="13"/>
      <c r="AE853" s="13"/>
      <c r="AT853" s="245" t="s">
        <v>183</v>
      </c>
      <c r="AU853" s="245" t="s">
        <v>84</v>
      </c>
      <c r="AV853" s="13" t="s">
        <v>82</v>
      </c>
      <c r="AW853" s="13" t="s">
        <v>37</v>
      </c>
      <c r="AX853" s="13" t="s">
        <v>75</v>
      </c>
      <c r="AY853" s="245" t="s">
        <v>170</v>
      </c>
    </row>
    <row r="854" s="14" customFormat="1">
      <c r="A854" s="14"/>
      <c r="B854" s="246"/>
      <c r="C854" s="247"/>
      <c r="D854" s="229" t="s">
        <v>183</v>
      </c>
      <c r="E854" s="248" t="s">
        <v>19</v>
      </c>
      <c r="F854" s="249" t="s">
        <v>1233</v>
      </c>
      <c r="G854" s="247"/>
      <c r="H854" s="250">
        <v>419.392</v>
      </c>
      <c r="I854" s="251"/>
      <c r="J854" s="247"/>
      <c r="K854" s="247"/>
      <c r="L854" s="252"/>
      <c r="M854" s="253"/>
      <c r="N854" s="254"/>
      <c r="O854" s="254"/>
      <c r="P854" s="254"/>
      <c r="Q854" s="254"/>
      <c r="R854" s="254"/>
      <c r="S854" s="254"/>
      <c r="T854" s="255"/>
      <c r="U854" s="14"/>
      <c r="V854" s="14"/>
      <c r="W854" s="14"/>
      <c r="X854" s="14"/>
      <c r="Y854" s="14"/>
      <c r="Z854" s="14"/>
      <c r="AA854" s="14"/>
      <c r="AB854" s="14"/>
      <c r="AC854" s="14"/>
      <c r="AD854" s="14"/>
      <c r="AE854" s="14"/>
      <c r="AT854" s="256" t="s">
        <v>183</v>
      </c>
      <c r="AU854" s="256" t="s">
        <v>84</v>
      </c>
      <c r="AV854" s="14" t="s">
        <v>84</v>
      </c>
      <c r="AW854" s="14" t="s">
        <v>37</v>
      </c>
      <c r="AX854" s="14" t="s">
        <v>75</v>
      </c>
      <c r="AY854" s="256" t="s">
        <v>170</v>
      </c>
    </row>
    <row r="855" s="15" customFormat="1">
      <c r="A855" s="15"/>
      <c r="B855" s="257"/>
      <c r="C855" s="258"/>
      <c r="D855" s="229" t="s">
        <v>183</v>
      </c>
      <c r="E855" s="259" t="s">
        <v>19</v>
      </c>
      <c r="F855" s="260" t="s">
        <v>186</v>
      </c>
      <c r="G855" s="258"/>
      <c r="H855" s="261">
        <v>419.392</v>
      </c>
      <c r="I855" s="262"/>
      <c r="J855" s="258"/>
      <c r="K855" s="258"/>
      <c r="L855" s="263"/>
      <c r="M855" s="264"/>
      <c r="N855" s="265"/>
      <c r="O855" s="265"/>
      <c r="P855" s="265"/>
      <c r="Q855" s="265"/>
      <c r="R855" s="265"/>
      <c r="S855" s="265"/>
      <c r="T855" s="266"/>
      <c r="U855" s="15"/>
      <c r="V855" s="15"/>
      <c r="W855" s="15"/>
      <c r="X855" s="15"/>
      <c r="Y855" s="15"/>
      <c r="Z855" s="15"/>
      <c r="AA855" s="15"/>
      <c r="AB855" s="15"/>
      <c r="AC855" s="15"/>
      <c r="AD855" s="15"/>
      <c r="AE855" s="15"/>
      <c r="AT855" s="267" t="s">
        <v>183</v>
      </c>
      <c r="AU855" s="267" t="s">
        <v>84</v>
      </c>
      <c r="AV855" s="15" t="s">
        <v>177</v>
      </c>
      <c r="AW855" s="15" t="s">
        <v>37</v>
      </c>
      <c r="AX855" s="15" t="s">
        <v>82</v>
      </c>
      <c r="AY855" s="267" t="s">
        <v>170</v>
      </c>
    </row>
    <row r="856" s="2" customFormat="1" ht="16.5" customHeight="1">
      <c r="A856" s="41"/>
      <c r="B856" s="42"/>
      <c r="C856" s="216" t="s">
        <v>1234</v>
      </c>
      <c r="D856" s="216" t="s">
        <v>172</v>
      </c>
      <c r="E856" s="217" t="s">
        <v>1235</v>
      </c>
      <c r="F856" s="218" t="s">
        <v>1236</v>
      </c>
      <c r="G856" s="219" t="s">
        <v>175</v>
      </c>
      <c r="H856" s="220">
        <v>1726.0999999999999</v>
      </c>
      <c r="I856" s="221"/>
      <c r="J856" s="222">
        <f>ROUND(I856*H856,2)</f>
        <v>0</v>
      </c>
      <c r="K856" s="218" t="s">
        <v>176</v>
      </c>
      <c r="L856" s="47"/>
      <c r="M856" s="223" t="s">
        <v>19</v>
      </c>
      <c r="N856" s="224" t="s">
        <v>46</v>
      </c>
      <c r="O856" s="87"/>
      <c r="P856" s="225">
        <f>O856*H856</f>
        <v>0</v>
      </c>
      <c r="Q856" s="225">
        <v>0.018380000000000001</v>
      </c>
      <c r="R856" s="225">
        <f>Q856*H856</f>
        <v>31.725718000000001</v>
      </c>
      <c r="S856" s="225">
        <v>0</v>
      </c>
      <c r="T856" s="226">
        <f>S856*H856</f>
        <v>0</v>
      </c>
      <c r="U856" s="41"/>
      <c r="V856" s="41"/>
      <c r="W856" s="41"/>
      <c r="X856" s="41"/>
      <c r="Y856" s="41"/>
      <c r="Z856" s="41"/>
      <c r="AA856" s="41"/>
      <c r="AB856" s="41"/>
      <c r="AC856" s="41"/>
      <c r="AD856" s="41"/>
      <c r="AE856" s="41"/>
      <c r="AR856" s="227" t="s">
        <v>177</v>
      </c>
      <c r="AT856" s="227" t="s">
        <v>172</v>
      </c>
      <c r="AU856" s="227" t="s">
        <v>84</v>
      </c>
      <c r="AY856" s="20" t="s">
        <v>170</v>
      </c>
      <c r="BE856" s="228">
        <f>IF(N856="základní",J856,0)</f>
        <v>0</v>
      </c>
      <c r="BF856" s="228">
        <f>IF(N856="snížená",J856,0)</f>
        <v>0</v>
      </c>
      <c r="BG856" s="228">
        <f>IF(N856="zákl. přenesená",J856,0)</f>
        <v>0</v>
      </c>
      <c r="BH856" s="228">
        <f>IF(N856="sníž. přenesená",J856,0)</f>
        <v>0</v>
      </c>
      <c r="BI856" s="228">
        <f>IF(N856="nulová",J856,0)</f>
        <v>0</v>
      </c>
      <c r="BJ856" s="20" t="s">
        <v>82</v>
      </c>
      <c r="BK856" s="228">
        <f>ROUND(I856*H856,2)</f>
        <v>0</v>
      </c>
      <c r="BL856" s="20" t="s">
        <v>177</v>
      </c>
      <c r="BM856" s="227" t="s">
        <v>1237</v>
      </c>
    </row>
    <row r="857" s="2" customFormat="1">
      <c r="A857" s="41"/>
      <c r="B857" s="42"/>
      <c r="C857" s="43"/>
      <c r="D857" s="229" t="s">
        <v>179</v>
      </c>
      <c r="E857" s="43"/>
      <c r="F857" s="230" t="s">
        <v>1238</v>
      </c>
      <c r="G857" s="43"/>
      <c r="H857" s="43"/>
      <c r="I857" s="231"/>
      <c r="J857" s="43"/>
      <c r="K857" s="43"/>
      <c r="L857" s="47"/>
      <c r="M857" s="232"/>
      <c r="N857" s="233"/>
      <c r="O857" s="87"/>
      <c r="P857" s="87"/>
      <c r="Q857" s="87"/>
      <c r="R857" s="87"/>
      <c r="S857" s="87"/>
      <c r="T857" s="88"/>
      <c r="U857" s="41"/>
      <c r="V857" s="41"/>
      <c r="W857" s="41"/>
      <c r="X857" s="41"/>
      <c r="Y857" s="41"/>
      <c r="Z857" s="41"/>
      <c r="AA857" s="41"/>
      <c r="AB857" s="41"/>
      <c r="AC857" s="41"/>
      <c r="AD857" s="41"/>
      <c r="AE857" s="41"/>
      <c r="AT857" s="20" t="s">
        <v>179</v>
      </c>
      <c r="AU857" s="20" t="s">
        <v>84</v>
      </c>
    </row>
    <row r="858" s="2" customFormat="1">
      <c r="A858" s="41"/>
      <c r="B858" s="42"/>
      <c r="C858" s="43"/>
      <c r="D858" s="234" t="s">
        <v>181</v>
      </c>
      <c r="E858" s="43"/>
      <c r="F858" s="235" t="s">
        <v>1239</v>
      </c>
      <c r="G858" s="43"/>
      <c r="H858" s="43"/>
      <c r="I858" s="231"/>
      <c r="J858" s="43"/>
      <c r="K858" s="43"/>
      <c r="L858" s="47"/>
      <c r="M858" s="232"/>
      <c r="N858" s="233"/>
      <c r="O858" s="87"/>
      <c r="P858" s="87"/>
      <c r="Q858" s="87"/>
      <c r="R858" s="87"/>
      <c r="S858" s="87"/>
      <c r="T858" s="88"/>
      <c r="U858" s="41"/>
      <c r="V858" s="41"/>
      <c r="W858" s="41"/>
      <c r="X858" s="41"/>
      <c r="Y858" s="41"/>
      <c r="Z858" s="41"/>
      <c r="AA858" s="41"/>
      <c r="AB858" s="41"/>
      <c r="AC858" s="41"/>
      <c r="AD858" s="41"/>
      <c r="AE858" s="41"/>
      <c r="AT858" s="20" t="s">
        <v>181</v>
      </c>
      <c r="AU858" s="20" t="s">
        <v>84</v>
      </c>
    </row>
    <row r="859" s="13" customFormat="1">
      <c r="A859" s="13"/>
      <c r="B859" s="236"/>
      <c r="C859" s="237"/>
      <c r="D859" s="229" t="s">
        <v>183</v>
      </c>
      <c r="E859" s="238" t="s">
        <v>19</v>
      </c>
      <c r="F859" s="239" t="s">
        <v>760</v>
      </c>
      <c r="G859" s="237"/>
      <c r="H859" s="238" t="s">
        <v>19</v>
      </c>
      <c r="I859" s="240"/>
      <c r="J859" s="237"/>
      <c r="K859" s="237"/>
      <c r="L859" s="241"/>
      <c r="M859" s="242"/>
      <c r="N859" s="243"/>
      <c r="O859" s="243"/>
      <c r="P859" s="243"/>
      <c r="Q859" s="243"/>
      <c r="R859" s="243"/>
      <c r="S859" s="243"/>
      <c r="T859" s="244"/>
      <c r="U859" s="13"/>
      <c r="V859" s="13"/>
      <c r="W859" s="13"/>
      <c r="X859" s="13"/>
      <c r="Y859" s="13"/>
      <c r="Z859" s="13"/>
      <c r="AA859" s="13"/>
      <c r="AB859" s="13"/>
      <c r="AC859" s="13"/>
      <c r="AD859" s="13"/>
      <c r="AE859" s="13"/>
      <c r="AT859" s="245" t="s">
        <v>183</v>
      </c>
      <c r="AU859" s="245" t="s">
        <v>84</v>
      </c>
      <c r="AV859" s="13" t="s">
        <v>82</v>
      </c>
      <c r="AW859" s="13" t="s">
        <v>37</v>
      </c>
      <c r="AX859" s="13" t="s">
        <v>75</v>
      </c>
      <c r="AY859" s="245" t="s">
        <v>170</v>
      </c>
    </row>
    <row r="860" s="14" customFormat="1">
      <c r="A860" s="14"/>
      <c r="B860" s="246"/>
      <c r="C860" s="247"/>
      <c r="D860" s="229" t="s">
        <v>183</v>
      </c>
      <c r="E860" s="248" t="s">
        <v>19</v>
      </c>
      <c r="F860" s="249" t="s">
        <v>1240</v>
      </c>
      <c r="G860" s="247"/>
      <c r="H860" s="250">
        <v>28.550000000000001</v>
      </c>
      <c r="I860" s="251"/>
      <c r="J860" s="247"/>
      <c r="K860" s="247"/>
      <c r="L860" s="252"/>
      <c r="M860" s="253"/>
      <c r="N860" s="254"/>
      <c r="O860" s="254"/>
      <c r="P860" s="254"/>
      <c r="Q860" s="254"/>
      <c r="R860" s="254"/>
      <c r="S860" s="254"/>
      <c r="T860" s="255"/>
      <c r="U860" s="14"/>
      <c r="V860" s="14"/>
      <c r="W860" s="14"/>
      <c r="X860" s="14"/>
      <c r="Y860" s="14"/>
      <c r="Z860" s="14"/>
      <c r="AA860" s="14"/>
      <c r="AB860" s="14"/>
      <c r="AC860" s="14"/>
      <c r="AD860" s="14"/>
      <c r="AE860" s="14"/>
      <c r="AT860" s="256" t="s">
        <v>183</v>
      </c>
      <c r="AU860" s="256" t="s">
        <v>84</v>
      </c>
      <c r="AV860" s="14" t="s">
        <v>84</v>
      </c>
      <c r="AW860" s="14" t="s">
        <v>37</v>
      </c>
      <c r="AX860" s="14" t="s">
        <v>75</v>
      </c>
      <c r="AY860" s="256" t="s">
        <v>170</v>
      </c>
    </row>
    <row r="861" s="14" customFormat="1">
      <c r="A861" s="14"/>
      <c r="B861" s="246"/>
      <c r="C861" s="247"/>
      <c r="D861" s="229" t="s">
        <v>183</v>
      </c>
      <c r="E861" s="248" t="s">
        <v>19</v>
      </c>
      <c r="F861" s="249" t="s">
        <v>1241</v>
      </c>
      <c r="G861" s="247"/>
      <c r="H861" s="250">
        <v>14.717000000000001</v>
      </c>
      <c r="I861" s="251"/>
      <c r="J861" s="247"/>
      <c r="K861" s="247"/>
      <c r="L861" s="252"/>
      <c r="M861" s="253"/>
      <c r="N861" s="254"/>
      <c r="O861" s="254"/>
      <c r="P861" s="254"/>
      <c r="Q861" s="254"/>
      <c r="R861" s="254"/>
      <c r="S861" s="254"/>
      <c r="T861" s="255"/>
      <c r="U861" s="14"/>
      <c r="V861" s="14"/>
      <c r="W861" s="14"/>
      <c r="X861" s="14"/>
      <c r="Y861" s="14"/>
      <c r="Z861" s="14"/>
      <c r="AA861" s="14"/>
      <c r="AB861" s="14"/>
      <c r="AC861" s="14"/>
      <c r="AD861" s="14"/>
      <c r="AE861" s="14"/>
      <c r="AT861" s="256" t="s">
        <v>183</v>
      </c>
      <c r="AU861" s="256" t="s">
        <v>84</v>
      </c>
      <c r="AV861" s="14" t="s">
        <v>84</v>
      </c>
      <c r="AW861" s="14" t="s">
        <v>37</v>
      </c>
      <c r="AX861" s="14" t="s">
        <v>75</v>
      </c>
      <c r="AY861" s="256" t="s">
        <v>170</v>
      </c>
    </row>
    <row r="862" s="14" customFormat="1">
      <c r="A862" s="14"/>
      <c r="B862" s="246"/>
      <c r="C862" s="247"/>
      <c r="D862" s="229" t="s">
        <v>183</v>
      </c>
      <c r="E862" s="248" t="s">
        <v>19</v>
      </c>
      <c r="F862" s="249" t="s">
        <v>1242</v>
      </c>
      <c r="G862" s="247"/>
      <c r="H862" s="250">
        <v>22.489999999999998</v>
      </c>
      <c r="I862" s="251"/>
      <c r="J862" s="247"/>
      <c r="K862" s="247"/>
      <c r="L862" s="252"/>
      <c r="M862" s="253"/>
      <c r="N862" s="254"/>
      <c r="O862" s="254"/>
      <c r="P862" s="254"/>
      <c r="Q862" s="254"/>
      <c r="R862" s="254"/>
      <c r="S862" s="254"/>
      <c r="T862" s="255"/>
      <c r="U862" s="14"/>
      <c r="V862" s="14"/>
      <c r="W862" s="14"/>
      <c r="X862" s="14"/>
      <c r="Y862" s="14"/>
      <c r="Z862" s="14"/>
      <c r="AA862" s="14"/>
      <c r="AB862" s="14"/>
      <c r="AC862" s="14"/>
      <c r="AD862" s="14"/>
      <c r="AE862" s="14"/>
      <c r="AT862" s="256" t="s">
        <v>183</v>
      </c>
      <c r="AU862" s="256" t="s">
        <v>84</v>
      </c>
      <c r="AV862" s="14" t="s">
        <v>84</v>
      </c>
      <c r="AW862" s="14" t="s">
        <v>37</v>
      </c>
      <c r="AX862" s="14" t="s">
        <v>75</v>
      </c>
      <c r="AY862" s="256" t="s">
        <v>170</v>
      </c>
    </row>
    <row r="863" s="14" customFormat="1">
      <c r="A863" s="14"/>
      <c r="B863" s="246"/>
      <c r="C863" s="247"/>
      <c r="D863" s="229" t="s">
        <v>183</v>
      </c>
      <c r="E863" s="248" t="s">
        <v>19</v>
      </c>
      <c r="F863" s="249" t="s">
        <v>1243</v>
      </c>
      <c r="G863" s="247"/>
      <c r="H863" s="250">
        <v>24.001999999999999</v>
      </c>
      <c r="I863" s="251"/>
      <c r="J863" s="247"/>
      <c r="K863" s="247"/>
      <c r="L863" s="252"/>
      <c r="M863" s="253"/>
      <c r="N863" s="254"/>
      <c r="O863" s="254"/>
      <c r="P863" s="254"/>
      <c r="Q863" s="254"/>
      <c r="R863" s="254"/>
      <c r="S863" s="254"/>
      <c r="T863" s="255"/>
      <c r="U863" s="14"/>
      <c r="V863" s="14"/>
      <c r="W863" s="14"/>
      <c r="X863" s="14"/>
      <c r="Y863" s="14"/>
      <c r="Z863" s="14"/>
      <c r="AA863" s="14"/>
      <c r="AB863" s="14"/>
      <c r="AC863" s="14"/>
      <c r="AD863" s="14"/>
      <c r="AE863" s="14"/>
      <c r="AT863" s="256" t="s">
        <v>183</v>
      </c>
      <c r="AU863" s="256" t="s">
        <v>84</v>
      </c>
      <c r="AV863" s="14" t="s">
        <v>84</v>
      </c>
      <c r="AW863" s="14" t="s">
        <v>37</v>
      </c>
      <c r="AX863" s="14" t="s">
        <v>75</v>
      </c>
      <c r="AY863" s="256" t="s">
        <v>170</v>
      </c>
    </row>
    <row r="864" s="14" customFormat="1">
      <c r="A864" s="14"/>
      <c r="B864" s="246"/>
      <c r="C864" s="247"/>
      <c r="D864" s="229" t="s">
        <v>183</v>
      </c>
      <c r="E864" s="248" t="s">
        <v>19</v>
      </c>
      <c r="F864" s="249" t="s">
        <v>1244</v>
      </c>
      <c r="G864" s="247"/>
      <c r="H864" s="250">
        <v>15.381</v>
      </c>
      <c r="I864" s="251"/>
      <c r="J864" s="247"/>
      <c r="K864" s="247"/>
      <c r="L864" s="252"/>
      <c r="M864" s="253"/>
      <c r="N864" s="254"/>
      <c r="O864" s="254"/>
      <c r="P864" s="254"/>
      <c r="Q864" s="254"/>
      <c r="R864" s="254"/>
      <c r="S864" s="254"/>
      <c r="T864" s="255"/>
      <c r="U864" s="14"/>
      <c r="V864" s="14"/>
      <c r="W864" s="14"/>
      <c r="X864" s="14"/>
      <c r="Y864" s="14"/>
      <c r="Z864" s="14"/>
      <c r="AA864" s="14"/>
      <c r="AB864" s="14"/>
      <c r="AC864" s="14"/>
      <c r="AD864" s="14"/>
      <c r="AE864" s="14"/>
      <c r="AT864" s="256" t="s">
        <v>183</v>
      </c>
      <c r="AU864" s="256" t="s">
        <v>84</v>
      </c>
      <c r="AV864" s="14" t="s">
        <v>84</v>
      </c>
      <c r="AW864" s="14" t="s">
        <v>37</v>
      </c>
      <c r="AX864" s="14" t="s">
        <v>75</v>
      </c>
      <c r="AY864" s="256" t="s">
        <v>170</v>
      </c>
    </row>
    <row r="865" s="14" customFormat="1">
      <c r="A865" s="14"/>
      <c r="B865" s="246"/>
      <c r="C865" s="247"/>
      <c r="D865" s="229" t="s">
        <v>183</v>
      </c>
      <c r="E865" s="248" t="s">
        <v>19</v>
      </c>
      <c r="F865" s="249" t="s">
        <v>1245</v>
      </c>
      <c r="G865" s="247"/>
      <c r="H865" s="250">
        <v>45.064</v>
      </c>
      <c r="I865" s="251"/>
      <c r="J865" s="247"/>
      <c r="K865" s="247"/>
      <c r="L865" s="252"/>
      <c r="M865" s="253"/>
      <c r="N865" s="254"/>
      <c r="O865" s="254"/>
      <c r="P865" s="254"/>
      <c r="Q865" s="254"/>
      <c r="R865" s="254"/>
      <c r="S865" s="254"/>
      <c r="T865" s="255"/>
      <c r="U865" s="14"/>
      <c r="V865" s="14"/>
      <c r="W865" s="14"/>
      <c r="X865" s="14"/>
      <c r="Y865" s="14"/>
      <c r="Z865" s="14"/>
      <c r="AA865" s="14"/>
      <c r="AB865" s="14"/>
      <c r="AC865" s="14"/>
      <c r="AD865" s="14"/>
      <c r="AE865" s="14"/>
      <c r="AT865" s="256" t="s">
        <v>183</v>
      </c>
      <c r="AU865" s="256" t="s">
        <v>84</v>
      </c>
      <c r="AV865" s="14" t="s">
        <v>84</v>
      </c>
      <c r="AW865" s="14" t="s">
        <v>37</v>
      </c>
      <c r="AX865" s="14" t="s">
        <v>75</v>
      </c>
      <c r="AY865" s="256" t="s">
        <v>170</v>
      </c>
    </row>
    <row r="866" s="14" customFormat="1">
      <c r="A866" s="14"/>
      <c r="B866" s="246"/>
      <c r="C866" s="247"/>
      <c r="D866" s="229" t="s">
        <v>183</v>
      </c>
      <c r="E866" s="248" t="s">
        <v>19</v>
      </c>
      <c r="F866" s="249" t="s">
        <v>1246</v>
      </c>
      <c r="G866" s="247"/>
      <c r="H866" s="250">
        <v>12.039999999999999</v>
      </c>
      <c r="I866" s="251"/>
      <c r="J866" s="247"/>
      <c r="K866" s="247"/>
      <c r="L866" s="252"/>
      <c r="M866" s="253"/>
      <c r="N866" s="254"/>
      <c r="O866" s="254"/>
      <c r="P866" s="254"/>
      <c r="Q866" s="254"/>
      <c r="R866" s="254"/>
      <c r="S866" s="254"/>
      <c r="T866" s="255"/>
      <c r="U866" s="14"/>
      <c r="V866" s="14"/>
      <c r="W866" s="14"/>
      <c r="X866" s="14"/>
      <c r="Y866" s="14"/>
      <c r="Z866" s="14"/>
      <c r="AA866" s="14"/>
      <c r="AB866" s="14"/>
      <c r="AC866" s="14"/>
      <c r="AD866" s="14"/>
      <c r="AE866" s="14"/>
      <c r="AT866" s="256" t="s">
        <v>183</v>
      </c>
      <c r="AU866" s="256" t="s">
        <v>84</v>
      </c>
      <c r="AV866" s="14" t="s">
        <v>84</v>
      </c>
      <c r="AW866" s="14" t="s">
        <v>37</v>
      </c>
      <c r="AX866" s="14" t="s">
        <v>75</v>
      </c>
      <c r="AY866" s="256" t="s">
        <v>170</v>
      </c>
    </row>
    <row r="867" s="14" customFormat="1">
      <c r="A867" s="14"/>
      <c r="B867" s="246"/>
      <c r="C867" s="247"/>
      <c r="D867" s="229" t="s">
        <v>183</v>
      </c>
      <c r="E867" s="248" t="s">
        <v>19</v>
      </c>
      <c r="F867" s="249" t="s">
        <v>1247</v>
      </c>
      <c r="G867" s="247"/>
      <c r="H867" s="250">
        <v>24.303999999999998</v>
      </c>
      <c r="I867" s="251"/>
      <c r="J867" s="247"/>
      <c r="K867" s="247"/>
      <c r="L867" s="252"/>
      <c r="M867" s="253"/>
      <c r="N867" s="254"/>
      <c r="O867" s="254"/>
      <c r="P867" s="254"/>
      <c r="Q867" s="254"/>
      <c r="R867" s="254"/>
      <c r="S867" s="254"/>
      <c r="T867" s="255"/>
      <c r="U867" s="14"/>
      <c r="V867" s="14"/>
      <c r="W867" s="14"/>
      <c r="X867" s="14"/>
      <c r="Y867" s="14"/>
      <c r="Z867" s="14"/>
      <c r="AA867" s="14"/>
      <c r="AB867" s="14"/>
      <c r="AC867" s="14"/>
      <c r="AD867" s="14"/>
      <c r="AE867" s="14"/>
      <c r="AT867" s="256" t="s">
        <v>183</v>
      </c>
      <c r="AU867" s="256" t="s">
        <v>84</v>
      </c>
      <c r="AV867" s="14" t="s">
        <v>84</v>
      </c>
      <c r="AW867" s="14" t="s">
        <v>37</v>
      </c>
      <c r="AX867" s="14" t="s">
        <v>75</v>
      </c>
      <c r="AY867" s="256" t="s">
        <v>170</v>
      </c>
    </row>
    <row r="868" s="14" customFormat="1">
      <c r="A868" s="14"/>
      <c r="B868" s="246"/>
      <c r="C868" s="247"/>
      <c r="D868" s="229" t="s">
        <v>183</v>
      </c>
      <c r="E868" s="248" t="s">
        <v>19</v>
      </c>
      <c r="F868" s="249" t="s">
        <v>1248</v>
      </c>
      <c r="G868" s="247"/>
      <c r="H868" s="250">
        <v>20.5</v>
      </c>
      <c r="I868" s="251"/>
      <c r="J868" s="247"/>
      <c r="K868" s="247"/>
      <c r="L868" s="252"/>
      <c r="M868" s="253"/>
      <c r="N868" s="254"/>
      <c r="O868" s="254"/>
      <c r="P868" s="254"/>
      <c r="Q868" s="254"/>
      <c r="R868" s="254"/>
      <c r="S868" s="254"/>
      <c r="T868" s="255"/>
      <c r="U868" s="14"/>
      <c r="V868" s="14"/>
      <c r="W868" s="14"/>
      <c r="X868" s="14"/>
      <c r="Y868" s="14"/>
      <c r="Z868" s="14"/>
      <c r="AA868" s="14"/>
      <c r="AB868" s="14"/>
      <c r="AC868" s="14"/>
      <c r="AD868" s="14"/>
      <c r="AE868" s="14"/>
      <c r="AT868" s="256" t="s">
        <v>183</v>
      </c>
      <c r="AU868" s="256" t="s">
        <v>84</v>
      </c>
      <c r="AV868" s="14" t="s">
        <v>84</v>
      </c>
      <c r="AW868" s="14" t="s">
        <v>37</v>
      </c>
      <c r="AX868" s="14" t="s">
        <v>75</v>
      </c>
      <c r="AY868" s="256" t="s">
        <v>170</v>
      </c>
    </row>
    <row r="869" s="14" customFormat="1">
      <c r="A869" s="14"/>
      <c r="B869" s="246"/>
      <c r="C869" s="247"/>
      <c r="D869" s="229" t="s">
        <v>183</v>
      </c>
      <c r="E869" s="248" t="s">
        <v>19</v>
      </c>
      <c r="F869" s="249" t="s">
        <v>1249</v>
      </c>
      <c r="G869" s="247"/>
      <c r="H869" s="250">
        <v>21.079999999999998</v>
      </c>
      <c r="I869" s="251"/>
      <c r="J869" s="247"/>
      <c r="K869" s="247"/>
      <c r="L869" s="252"/>
      <c r="M869" s="253"/>
      <c r="N869" s="254"/>
      <c r="O869" s="254"/>
      <c r="P869" s="254"/>
      <c r="Q869" s="254"/>
      <c r="R869" s="254"/>
      <c r="S869" s="254"/>
      <c r="T869" s="255"/>
      <c r="U869" s="14"/>
      <c r="V869" s="14"/>
      <c r="W869" s="14"/>
      <c r="X869" s="14"/>
      <c r="Y869" s="14"/>
      <c r="Z869" s="14"/>
      <c r="AA869" s="14"/>
      <c r="AB869" s="14"/>
      <c r="AC869" s="14"/>
      <c r="AD869" s="14"/>
      <c r="AE869" s="14"/>
      <c r="AT869" s="256" t="s">
        <v>183</v>
      </c>
      <c r="AU869" s="256" t="s">
        <v>84</v>
      </c>
      <c r="AV869" s="14" t="s">
        <v>84</v>
      </c>
      <c r="AW869" s="14" t="s">
        <v>37</v>
      </c>
      <c r="AX869" s="14" t="s">
        <v>75</v>
      </c>
      <c r="AY869" s="256" t="s">
        <v>170</v>
      </c>
    </row>
    <row r="870" s="14" customFormat="1">
      <c r="A870" s="14"/>
      <c r="B870" s="246"/>
      <c r="C870" s="247"/>
      <c r="D870" s="229" t="s">
        <v>183</v>
      </c>
      <c r="E870" s="248" t="s">
        <v>19</v>
      </c>
      <c r="F870" s="249" t="s">
        <v>1250</v>
      </c>
      <c r="G870" s="247"/>
      <c r="H870" s="250">
        <v>73.549999999999997</v>
      </c>
      <c r="I870" s="251"/>
      <c r="J870" s="247"/>
      <c r="K870" s="247"/>
      <c r="L870" s="252"/>
      <c r="M870" s="253"/>
      <c r="N870" s="254"/>
      <c r="O870" s="254"/>
      <c r="P870" s="254"/>
      <c r="Q870" s="254"/>
      <c r="R870" s="254"/>
      <c r="S870" s="254"/>
      <c r="T870" s="255"/>
      <c r="U870" s="14"/>
      <c r="V870" s="14"/>
      <c r="W870" s="14"/>
      <c r="X870" s="14"/>
      <c r="Y870" s="14"/>
      <c r="Z870" s="14"/>
      <c r="AA870" s="14"/>
      <c r="AB870" s="14"/>
      <c r="AC870" s="14"/>
      <c r="AD870" s="14"/>
      <c r="AE870" s="14"/>
      <c r="AT870" s="256" t="s">
        <v>183</v>
      </c>
      <c r="AU870" s="256" t="s">
        <v>84</v>
      </c>
      <c r="AV870" s="14" t="s">
        <v>84</v>
      </c>
      <c r="AW870" s="14" t="s">
        <v>37</v>
      </c>
      <c r="AX870" s="14" t="s">
        <v>75</v>
      </c>
      <c r="AY870" s="256" t="s">
        <v>170</v>
      </c>
    </row>
    <row r="871" s="14" customFormat="1">
      <c r="A871" s="14"/>
      <c r="B871" s="246"/>
      <c r="C871" s="247"/>
      <c r="D871" s="229" t="s">
        <v>183</v>
      </c>
      <c r="E871" s="248" t="s">
        <v>19</v>
      </c>
      <c r="F871" s="249" t="s">
        <v>1251</v>
      </c>
      <c r="G871" s="247"/>
      <c r="H871" s="250">
        <v>50.600000000000001</v>
      </c>
      <c r="I871" s="251"/>
      <c r="J871" s="247"/>
      <c r="K871" s="247"/>
      <c r="L871" s="252"/>
      <c r="M871" s="253"/>
      <c r="N871" s="254"/>
      <c r="O871" s="254"/>
      <c r="P871" s="254"/>
      <c r="Q871" s="254"/>
      <c r="R871" s="254"/>
      <c r="S871" s="254"/>
      <c r="T871" s="255"/>
      <c r="U871" s="14"/>
      <c r="V871" s="14"/>
      <c r="W871" s="14"/>
      <c r="X871" s="14"/>
      <c r="Y871" s="14"/>
      <c r="Z871" s="14"/>
      <c r="AA871" s="14"/>
      <c r="AB871" s="14"/>
      <c r="AC871" s="14"/>
      <c r="AD871" s="14"/>
      <c r="AE871" s="14"/>
      <c r="AT871" s="256" t="s">
        <v>183</v>
      </c>
      <c r="AU871" s="256" t="s">
        <v>84</v>
      </c>
      <c r="AV871" s="14" t="s">
        <v>84</v>
      </c>
      <c r="AW871" s="14" t="s">
        <v>37</v>
      </c>
      <c r="AX871" s="14" t="s">
        <v>75</v>
      </c>
      <c r="AY871" s="256" t="s">
        <v>170</v>
      </c>
    </row>
    <row r="872" s="14" customFormat="1">
      <c r="A872" s="14"/>
      <c r="B872" s="246"/>
      <c r="C872" s="247"/>
      <c r="D872" s="229" t="s">
        <v>183</v>
      </c>
      <c r="E872" s="248" t="s">
        <v>19</v>
      </c>
      <c r="F872" s="249" t="s">
        <v>1252</v>
      </c>
      <c r="G872" s="247"/>
      <c r="H872" s="250">
        <v>36.756</v>
      </c>
      <c r="I872" s="251"/>
      <c r="J872" s="247"/>
      <c r="K872" s="247"/>
      <c r="L872" s="252"/>
      <c r="M872" s="253"/>
      <c r="N872" s="254"/>
      <c r="O872" s="254"/>
      <c r="P872" s="254"/>
      <c r="Q872" s="254"/>
      <c r="R872" s="254"/>
      <c r="S872" s="254"/>
      <c r="T872" s="255"/>
      <c r="U872" s="14"/>
      <c r="V872" s="14"/>
      <c r="W872" s="14"/>
      <c r="X872" s="14"/>
      <c r="Y872" s="14"/>
      <c r="Z872" s="14"/>
      <c r="AA872" s="14"/>
      <c r="AB872" s="14"/>
      <c r="AC872" s="14"/>
      <c r="AD872" s="14"/>
      <c r="AE872" s="14"/>
      <c r="AT872" s="256" t="s">
        <v>183</v>
      </c>
      <c r="AU872" s="256" t="s">
        <v>84</v>
      </c>
      <c r="AV872" s="14" t="s">
        <v>84</v>
      </c>
      <c r="AW872" s="14" t="s">
        <v>37</v>
      </c>
      <c r="AX872" s="14" t="s">
        <v>75</v>
      </c>
      <c r="AY872" s="256" t="s">
        <v>170</v>
      </c>
    </row>
    <row r="873" s="14" customFormat="1">
      <c r="A873" s="14"/>
      <c r="B873" s="246"/>
      <c r="C873" s="247"/>
      <c r="D873" s="229" t="s">
        <v>183</v>
      </c>
      <c r="E873" s="248" t="s">
        <v>19</v>
      </c>
      <c r="F873" s="249" t="s">
        <v>1253</v>
      </c>
      <c r="G873" s="247"/>
      <c r="H873" s="250">
        <v>36.960000000000001</v>
      </c>
      <c r="I873" s="251"/>
      <c r="J873" s="247"/>
      <c r="K873" s="247"/>
      <c r="L873" s="252"/>
      <c r="M873" s="253"/>
      <c r="N873" s="254"/>
      <c r="O873" s="254"/>
      <c r="P873" s="254"/>
      <c r="Q873" s="254"/>
      <c r="R873" s="254"/>
      <c r="S873" s="254"/>
      <c r="T873" s="255"/>
      <c r="U873" s="14"/>
      <c r="V873" s="14"/>
      <c r="W873" s="14"/>
      <c r="X873" s="14"/>
      <c r="Y873" s="14"/>
      <c r="Z873" s="14"/>
      <c r="AA873" s="14"/>
      <c r="AB873" s="14"/>
      <c r="AC873" s="14"/>
      <c r="AD873" s="14"/>
      <c r="AE873" s="14"/>
      <c r="AT873" s="256" t="s">
        <v>183</v>
      </c>
      <c r="AU873" s="256" t="s">
        <v>84</v>
      </c>
      <c r="AV873" s="14" t="s">
        <v>84</v>
      </c>
      <c r="AW873" s="14" t="s">
        <v>37</v>
      </c>
      <c r="AX873" s="14" t="s">
        <v>75</v>
      </c>
      <c r="AY873" s="256" t="s">
        <v>170</v>
      </c>
    </row>
    <row r="874" s="14" customFormat="1">
      <c r="A874" s="14"/>
      <c r="B874" s="246"/>
      <c r="C874" s="247"/>
      <c r="D874" s="229" t="s">
        <v>183</v>
      </c>
      <c r="E874" s="248" t="s">
        <v>19</v>
      </c>
      <c r="F874" s="249" t="s">
        <v>1254</v>
      </c>
      <c r="G874" s="247"/>
      <c r="H874" s="250">
        <v>21.616</v>
      </c>
      <c r="I874" s="251"/>
      <c r="J874" s="247"/>
      <c r="K874" s="247"/>
      <c r="L874" s="252"/>
      <c r="M874" s="253"/>
      <c r="N874" s="254"/>
      <c r="O874" s="254"/>
      <c r="P874" s="254"/>
      <c r="Q874" s="254"/>
      <c r="R874" s="254"/>
      <c r="S874" s="254"/>
      <c r="T874" s="255"/>
      <c r="U874" s="14"/>
      <c r="V874" s="14"/>
      <c r="W874" s="14"/>
      <c r="X874" s="14"/>
      <c r="Y874" s="14"/>
      <c r="Z874" s="14"/>
      <c r="AA874" s="14"/>
      <c r="AB874" s="14"/>
      <c r="AC874" s="14"/>
      <c r="AD874" s="14"/>
      <c r="AE874" s="14"/>
      <c r="AT874" s="256" t="s">
        <v>183</v>
      </c>
      <c r="AU874" s="256" t="s">
        <v>84</v>
      </c>
      <c r="AV874" s="14" t="s">
        <v>84</v>
      </c>
      <c r="AW874" s="14" t="s">
        <v>37</v>
      </c>
      <c r="AX874" s="14" t="s">
        <v>75</v>
      </c>
      <c r="AY874" s="256" t="s">
        <v>170</v>
      </c>
    </row>
    <row r="875" s="14" customFormat="1">
      <c r="A875" s="14"/>
      <c r="B875" s="246"/>
      <c r="C875" s="247"/>
      <c r="D875" s="229" t="s">
        <v>183</v>
      </c>
      <c r="E875" s="248" t="s">
        <v>19</v>
      </c>
      <c r="F875" s="249" t="s">
        <v>1255</v>
      </c>
      <c r="G875" s="247"/>
      <c r="H875" s="250">
        <v>36.960000000000001</v>
      </c>
      <c r="I875" s="251"/>
      <c r="J875" s="247"/>
      <c r="K875" s="247"/>
      <c r="L875" s="252"/>
      <c r="M875" s="253"/>
      <c r="N875" s="254"/>
      <c r="O875" s="254"/>
      <c r="P875" s="254"/>
      <c r="Q875" s="254"/>
      <c r="R875" s="254"/>
      <c r="S875" s="254"/>
      <c r="T875" s="255"/>
      <c r="U875" s="14"/>
      <c r="V875" s="14"/>
      <c r="W875" s="14"/>
      <c r="X875" s="14"/>
      <c r="Y875" s="14"/>
      <c r="Z875" s="14"/>
      <c r="AA875" s="14"/>
      <c r="AB875" s="14"/>
      <c r="AC875" s="14"/>
      <c r="AD875" s="14"/>
      <c r="AE875" s="14"/>
      <c r="AT875" s="256" t="s">
        <v>183</v>
      </c>
      <c r="AU875" s="256" t="s">
        <v>84</v>
      </c>
      <c r="AV875" s="14" t="s">
        <v>84</v>
      </c>
      <c r="AW875" s="14" t="s">
        <v>37</v>
      </c>
      <c r="AX875" s="14" t="s">
        <v>75</v>
      </c>
      <c r="AY875" s="256" t="s">
        <v>170</v>
      </c>
    </row>
    <row r="876" s="14" customFormat="1">
      <c r="A876" s="14"/>
      <c r="B876" s="246"/>
      <c r="C876" s="247"/>
      <c r="D876" s="229" t="s">
        <v>183</v>
      </c>
      <c r="E876" s="248" t="s">
        <v>19</v>
      </c>
      <c r="F876" s="249" t="s">
        <v>1256</v>
      </c>
      <c r="G876" s="247"/>
      <c r="H876" s="250">
        <v>36.756</v>
      </c>
      <c r="I876" s="251"/>
      <c r="J876" s="247"/>
      <c r="K876" s="247"/>
      <c r="L876" s="252"/>
      <c r="M876" s="253"/>
      <c r="N876" s="254"/>
      <c r="O876" s="254"/>
      <c r="P876" s="254"/>
      <c r="Q876" s="254"/>
      <c r="R876" s="254"/>
      <c r="S876" s="254"/>
      <c r="T876" s="255"/>
      <c r="U876" s="14"/>
      <c r="V876" s="14"/>
      <c r="W876" s="14"/>
      <c r="X876" s="14"/>
      <c r="Y876" s="14"/>
      <c r="Z876" s="14"/>
      <c r="AA876" s="14"/>
      <c r="AB876" s="14"/>
      <c r="AC876" s="14"/>
      <c r="AD876" s="14"/>
      <c r="AE876" s="14"/>
      <c r="AT876" s="256" t="s">
        <v>183</v>
      </c>
      <c r="AU876" s="256" t="s">
        <v>84</v>
      </c>
      <c r="AV876" s="14" t="s">
        <v>84</v>
      </c>
      <c r="AW876" s="14" t="s">
        <v>37</v>
      </c>
      <c r="AX876" s="14" t="s">
        <v>75</v>
      </c>
      <c r="AY876" s="256" t="s">
        <v>170</v>
      </c>
    </row>
    <row r="877" s="14" customFormat="1">
      <c r="A877" s="14"/>
      <c r="B877" s="246"/>
      <c r="C877" s="247"/>
      <c r="D877" s="229" t="s">
        <v>183</v>
      </c>
      <c r="E877" s="248" t="s">
        <v>19</v>
      </c>
      <c r="F877" s="249" t="s">
        <v>1257</v>
      </c>
      <c r="G877" s="247"/>
      <c r="H877" s="250">
        <v>38.020000000000003</v>
      </c>
      <c r="I877" s="251"/>
      <c r="J877" s="247"/>
      <c r="K877" s="247"/>
      <c r="L877" s="252"/>
      <c r="M877" s="253"/>
      <c r="N877" s="254"/>
      <c r="O877" s="254"/>
      <c r="P877" s="254"/>
      <c r="Q877" s="254"/>
      <c r="R877" s="254"/>
      <c r="S877" s="254"/>
      <c r="T877" s="255"/>
      <c r="U877" s="14"/>
      <c r="V877" s="14"/>
      <c r="W877" s="14"/>
      <c r="X877" s="14"/>
      <c r="Y877" s="14"/>
      <c r="Z877" s="14"/>
      <c r="AA877" s="14"/>
      <c r="AB877" s="14"/>
      <c r="AC877" s="14"/>
      <c r="AD877" s="14"/>
      <c r="AE877" s="14"/>
      <c r="AT877" s="256" t="s">
        <v>183</v>
      </c>
      <c r="AU877" s="256" t="s">
        <v>84</v>
      </c>
      <c r="AV877" s="14" t="s">
        <v>84</v>
      </c>
      <c r="AW877" s="14" t="s">
        <v>37</v>
      </c>
      <c r="AX877" s="14" t="s">
        <v>75</v>
      </c>
      <c r="AY877" s="256" t="s">
        <v>170</v>
      </c>
    </row>
    <row r="878" s="14" customFormat="1">
      <c r="A878" s="14"/>
      <c r="B878" s="246"/>
      <c r="C878" s="247"/>
      <c r="D878" s="229" t="s">
        <v>183</v>
      </c>
      <c r="E878" s="248" t="s">
        <v>19</v>
      </c>
      <c r="F878" s="249" t="s">
        <v>1258</v>
      </c>
      <c r="G878" s="247"/>
      <c r="H878" s="250">
        <v>80.933999999999998</v>
      </c>
      <c r="I878" s="251"/>
      <c r="J878" s="247"/>
      <c r="K878" s="247"/>
      <c r="L878" s="252"/>
      <c r="M878" s="253"/>
      <c r="N878" s="254"/>
      <c r="O878" s="254"/>
      <c r="P878" s="254"/>
      <c r="Q878" s="254"/>
      <c r="R878" s="254"/>
      <c r="S878" s="254"/>
      <c r="T878" s="255"/>
      <c r="U878" s="14"/>
      <c r="V878" s="14"/>
      <c r="W878" s="14"/>
      <c r="X878" s="14"/>
      <c r="Y878" s="14"/>
      <c r="Z878" s="14"/>
      <c r="AA878" s="14"/>
      <c r="AB878" s="14"/>
      <c r="AC878" s="14"/>
      <c r="AD878" s="14"/>
      <c r="AE878" s="14"/>
      <c r="AT878" s="256" t="s">
        <v>183</v>
      </c>
      <c r="AU878" s="256" t="s">
        <v>84</v>
      </c>
      <c r="AV878" s="14" t="s">
        <v>84</v>
      </c>
      <c r="AW878" s="14" t="s">
        <v>37</v>
      </c>
      <c r="AX878" s="14" t="s">
        <v>75</v>
      </c>
      <c r="AY878" s="256" t="s">
        <v>170</v>
      </c>
    </row>
    <row r="879" s="14" customFormat="1">
      <c r="A879" s="14"/>
      <c r="B879" s="246"/>
      <c r="C879" s="247"/>
      <c r="D879" s="229" t="s">
        <v>183</v>
      </c>
      <c r="E879" s="248" t="s">
        <v>19</v>
      </c>
      <c r="F879" s="249" t="s">
        <v>1259</v>
      </c>
      <c r="G879" s="247"/>
      <c r="H879" s="250">
        <v>53.322000000000003</v>
      </c>
      <c r="I879" s="251"/>
      <c r="J879" s="247"/>
      <c r="K879" s="247"/>
      <c r="L879" s="252"/>
      <c r="M879" s="253"/>
      <c r="N879" s="254"/>
      <c r="O879" s="254"/>
      <c r="P879" s="254"/>
      <c r="Q879" s="254"/>
      <c r="R879" s="254"/>
      <c r="S879" s="254"/>
      <c r="T879" s="255"/>
      <c r="U879" s="14"/>
      <c r="V879" s="14"/>
      <c r="W879" s="14"/>
      <c r="X879" s="14"/>
      <c r="Y879" s="14"/>
      <c r="Z879" s="14"/>
      <c r="AA879" s="14"/>
      <c r="AB879" s="14"/>
      <c r="AC879" s="14"/>
      <c r="AD879" s="14"/>
      <c r="AE879" s="14"/>
      <c r="AT879" s="256" t="s">
        <v>183</v>
      </c>
      <c r="AU879" s="256" t="s">
        <v>84</v>
      </c>
      <c r="AV879" s="14" t="s">
        <v>84</v>
      </c>
      <c r="AW879" s="14" t="s">
        <v>37</v>
      </c>
      <c r="AX879" s="14" t="s">
        <v>75</v>
      </c>
      <c r="AY879" s="256" t="s">
        <v>170</v>
      </c>
    </row>
    <row r="880" s="14" customFormat="1">
      <c r="A880" s="14"/>
      <c r="B880" s="246"/>
      <c r="C880" s="247"/>
      <c r="D880" s="229" t="s">
        <v>183</v>
      </c>
      <c r="E880" s="248" t="s">
        <v>19</v>
      </c>
      <c r="F880" s="249" t="s">
        <v>1260</v>
      </c>
      <c r="G880" s="247"/>
      <c r="H880" s="250">
        <v>117.798</v>
      </c>
      <c r="I880" s="251"/>
      <c r="J880" s="247"/>
      <c r="K880" s="247"/>
      <c r="L880" s="252"/>
      <c r="M880" s="253"/>
      <c r="N880" s="254"/>
      <c r="O880" s="254"/>
      <c r="P880" s="254"/>
      <c r="Q880" s="254"/>
      <c r="R880" s="254"/>
      <c r="S880" s="254"/>
      <c r="T880" s="255"/>
      <c r="U880" s="14"/>
      <c r="V880" s="14"/>
      <c r="W880" s="14"/>
      <c r="X880" s="14"/>
      <c r="Y880" s="14"/>
      <c r="Z880" s="14"/>
      <c r="AA880" s="14"/>
      <c r="AB880" s="14"/>
      <c r="AC880" s="14"/>
      <c r="AD880" s="14"/>
      <c r="AE880" s="14"/>
      <c r="AT880" s="256" t="s">
        <v>183</v>
      </c>
      <c r="AU880" s="256" t="s">
        <v>84</v>
      </c>
      <c r="AV880" s="14" t="s">
        <v>84</v>
      </c>
      <c r="AW880" s="14" t="s">
        <v>37</v>
      </c>
      <c r="AX880" s="14" t="s">
        <v>75</v>
      </c>
      <c r="AY880" s="256" t="s">
        <v>170</v>
      </c>
    </row>
    <row r="881" s="14" customFormat="1">
      <c r="A881" s="14"/>
      <c r="B881" s="246"/>
      <c r="C881" s="247"/>
      <c r="D881" s="229" t="s">
        <v>183</v>
      </c>
      <c r="E881" s="248" t="s">
        <v>19</v>
      </c>
      <c r="F881" s="249" t="s">
        <v>1261</v>
      </c>
      <c r="G881" s="247"/>
      <c r="H881" s="250">
        <v>39.292000000000002</v>
      </c>
      <c r="I881" s="251"/>
      <c r="J881" s="247"/>
      <c r="K881" s="247"/>
      <c r="L881" s="252"/>
      <c r="M881" s="253"/>
      <c r="N881" s="254"/>
      <c r="O881" s="254"/>
      <c r="P881" s="254"/>
      <c r="Q881" s="254"/>
      <c r="R881" s="254"/>
      <c r="S881" s="254"/>
      <c r="T881" s="255"/>
      <c r="U881" s="14"/>
      <c r="V881" s="14"/>
      <c r="W881" s="14"/>
      <c r="X881" s="14"/>
      <c r="Y881" s="14"/>
      <c r="Z881" s="14"/>
      <c r="AA881" s="14"/>
      <c r="AB881" s="14"/>
      <c r="AC881" s="14"/>
      <c r="AD881" s="14"/>
      <c r="AE881" s="14"/>
      <c r="AT881" s="256" t="s">
        <v>183</v>
      </c>
      <c r="AU881" s="256" t="s">
        <v>84</v>
      </c>
      <c r="AV881" s="14" t="s">
        <v>84</v>
      </c>
      <c r="AW881" s="14" t="s">
        <v>37</v>
      </c>
      <c r="AX881" s="14" t="s">
        <v>75</v>
      </c>
      <c r="AY881" s="256" t="s">
        <v>170</v>
      </c>
    </row>
    <row r="882" s="14" customFormat="1">
      <c r="A882" s="14"/>
      <c r="B882" s="246"/>
      <c r="C882" s="247"/>
      <c r="D882" s="229" t="s">
        <v>183</v>
      </c>
      <c r="E882" s="248" t="s">
        <v>19</v>
      </c>
      <c r="F882" s="249" t="s">
        <v>1262</v>
      </c>
      <c r="G882" s="247"/>
      <c r="H882" s="250">
        <v>34.338000000000001</v>
      </c>
      <c r="I882" s="251"/>
      <c r="J882" s="247"/>
      <c r="K882" s="247"/>
      <c r="L882" s="252"/>
      <c r="M882" s="253"/>
      <c r="N882" s="254"/>
      <c r="O882" s="254"/>
      <c r="P882" s="254"/>
      <c r="Q882" s="254"/>
      <c r="R882" s="254"/>
      <c r="S882" s="254"/>
      <c r="T882" s="255"/>
      <c r="U882" s="14"/>
      <c r="V882" s="14"/>
      <c r="W882" s="14"/>
      <c r="X882" s="14"/>
      <c r="Y882" s="14"/>
      <c r="Z882" s="14"/>
      <c r="AA882" s="14"/>
      <c r="AB882" s="14"/>
      <c r="AC882" s="14"/>
      <c r="AD882" s="14"/>
      <c r="AE882" s="14"/>
      <c r="AT882" s="256" t="s">
        <v>183</v>
      </c>
      <c r="AU882" s="256" t="s">
        <v>84</v>
      </c>
      <c r="AV882" s="14" t="s">
        <v>84</v>
      </c>
      <c r="AW882" s="14" t="s">
        <v>37</v>
      </c>
      <c r="AX882" s="14" t="s">
        <v>75</v>
      </c>
      <c r="AY882" s="256" t="s">
        <v>170</v>
      </c>
    </row>
    <row r="883" s="14" customFormat="1">
      <c r="A883" s="14"/>
      <c r="B883" s="246"/>
      <c r="C883" s="247"/>
      <c r="D883" s="229" t="s">
        <v>183</v>
      </c>
      <c r="E883" s="248" t="s">
        <v>19</v>
      </c>
      <c r="F883" s="249" t="s">
        <v>1263</v>
      </c>
      <c r="G883" s="247"/>
      <c r="H883" s="250">
        <v>30.504000000000001</v>
      </c>
      <c r="I883" s="251"/>
      <c r="J883" s="247"/>
      <c r="K883" s="247"/>
      <c r="L883" s="252"/>
      <c r="M883" s="253"/>
      <c r="N883" s="254"/>
      <c r="O883" s="254"/>
      <c r="P883" s="254"/>
      <c r="Q883" s="254"/>
      <c r="R883" s="254"/>
      <c r="S883" s="254"/>
      <c r="T883" s="255"/>
      <c r="U883" s="14"/>
      <c r="V883" s="14"/>
      <c r="W883" s="14"/>
      <c r="X883" s="14"/>
      <c r="Y883" s="14"/>
      <c r="Z883" s="14"/>
      <c r="AA883" s="14"/>
      <c r="AB883" s="14"/>
      <c r="AC883" s="14"/>
      <c r="AD883" s="14"/>
      <c r="AE883" s="14"/>
      <c r="AT883" s="256" t="s">
        <v>183</v>
      </c>
      <c r="AU883" s="256" t="s">
        <v>84</v>
      </c>
      <c r="AV883" s="14" t="s">
        <v>84</v>
      </c>
      <c r="AW883" s="14" t="s">
        <v>37</v>
      </c>
      <c r="AX883" s="14" t="s">
        <v>75</v>
      </c>
      <c r="AY883" s="256" t="s">
        <v>170</v>
      </c>
    </row>
    <row r="884" s="14" customFormat="1">
      <c r="A884" s="14"/>
      <c r="B884" s="246"/>
      <c r="C884" s="247"/>
      <c r="D884" s="229" t="s">
        <v>183</v>
      </c>
      <c r="E884" s="248" t="s">
        <v>19</v>
      </c>
      <c r="F884" s="249" t="s">
        <v>1264</v>
      </c>
      <c r="G884" s="247"/>
      <c r="H884" s="250">
        <v>47.045999999999999</v>
      </c>
      <c r="I884" s="251"/>
      <c r="J884" s="247"/>
      <c r="K884" s="247"/>
      <c r="L884" s="252"/>
      <c r="M884" s="253"/>
      <c r="N884" s="254"/>
      <c r="O884" s="254"/>
      <c r="P884" s="254"/>
      <c r="Q884" s="254"/>
      <c r="R884" s="254"/>
      <c r="S884" s="254"/>
      <c r="T884" s="255"/>
      <c r="U884" s="14"/>
      <c r="V884" s="14"/>
      <c r="W884" s="14"/>
      <c r="X884" s="14"/>
      <c r="Y884" s="14"/>
      <c r="Z884" s="14"/>
      <c r="AA884" s="14"/>
      <c r="AB884" s="14"/>
      <c r="AC884" s="14"/>
      <c r="AD884" s="14"/>
      <c r="AE884" s="14"/>
      <c r="AT884" s="256" t="s">
        <v>183</v>
      </c>
      <c r="AU884" s="256" t="s">
        <v>84</v>
      </c>
      <c r="AV884" s="14" t="s">
        <v>84</v>
      </c>
      <c r="AW884" s="14" t="s">
        <v>37</v>
      </c>
      <c r="AX884" s="14" t="s">
        <v>75</v>
      </c>
      <c r="AY884" s="256" t="s">
        <v>170</v>
      </c>
    </row>
    <row r="885" s="14" customFormat="1">
      <c r="A885" s="14"/>
      <c r="B885" s="246"/>
      <c r="C885" s="247"/>
      <c r="D885" s="229" t="s">
        <v>183</v>
      </c>
      <c r="E885" s="248" t="s">
        <v>19</v>
      </c>
      <c r="F885" s="249" t="s">
        <v>1265</v>
      </c>
      <c r="G885" s="247"/>
      <c r="H885" s="250">
        <v>72.974999999999994</v>
      </c>
      <c r="I885" s="251"/>
      <c r="J885" s="247"/>
      <c r="K885" s="247"/>
      <c r="L885" s="252"/>
      <c r="M885" s="253"/>
      <c r="N885" s="254"/>
      <c r="O885" s="254"/>
      <c r="P885" s="254"/>
      <c r="Q885" s="254"/>
      <c r="R885" s="254"/>
      <c r="S885" s="254"/>
      <c r="T885" s="255"/>
      <c r="U885" s="14"/>
      <c r="V885" s="14"/>
      <c r="W885" s="14"/>
      <c r="X885" s="14"/>
      <c r="Y885" s="14"/>
      <c r="Z885" s="14"/>
      <c r="AA885" s="14"/>
      <c r="AB885" s="14"/>
      <c r="AC885" s="14"/>
      <c r="AD885" s="14"/>
      <c r="AE885" s="14"/>
      <c r="AT885" s="256" t="s">
        <v>183</v>
      </c>
      <c r="AU885" s="256" t="s">
        <v>84</v>
      </c>
      <c r="AV885" s="14" t="s">
        <v>84</v>
      </c>
      <c r="AW885" s="14" t="s">
        <v>37</v>
      </c>
      <c r="AX885" s="14" t="s">
        <v>75</v>
      </c>
      <c r="AY885" s="256" t="s">
        <v>170</v>
      </c>
    </row>
    <row r="886" s="13" customFormat="1">
      <c r="A886" s="13"/>
      <c r="B886" s="236"/>
      <c r="C886" s="237"/>
      <c r="D886" s="229" t="s">
        <v>183</v>
      </c>
      <c r="E886" s="238" t="s">
        <v>19</v>
      </c>
      <c r="F886" s="239" t="s">
        <v>764</v>
      </c>
      <c r="G886" s="237"/>
      <c r="H886" s="238" t="s">
        <v>19</v>
      </c>
      <c r="I886" s="240"/>
      <c r="J886" s="237"/>
      <c r="K886" s="237"/>
      <c r="L886" s="241"/>
      <c r="M886" s="242"/>
      <c r="N886" s="243"/>
      <c r="O886" s="243"/>
      <c r="P886" s="243"/>
      <c r="Q886" s="243"/>
      <c r="R886" s="243"/>
      <c r="S886" s="243"/>
      <c r="T886" s="244"/>
      <c r="U886" s="13"/>
      <c r="V886" s="13"/>
      <c r="W886" s="13"/>
      <c r="X886" s="13"/>
      <c r="Y886" s="13"/>
      <c r="Z886" s="13"/>
      <c r="AA886" s="13"/>
      <c r="AB886" s="13"/>
      <c r="AC886" s="13"/>
      <c r="AD886" s="13"/>
      <c r="AE886" s="13"/>
      <c r="AT886" s="245" t="s">
        <v>183</v>
      </c>
      <c r="AU886" s="245" t="s">
        <v>84</v>
      </c>
      <c r="AV886" s="13" t="s">
        <v>82</v>
      </c>
      <c r="AW886" s="13" t="s">
        <v>37</v>
      </c>
      <c r="AX886" s="13" t="s">
        <v>75</v>
      </c>
      <c r="AY886" s="245" t="s">
        <v>170</v>
      </c>
    </row>
    <row r="887" s="14" customFormat="1">
      <c r="A887" s="14"/>
      <c r="B887" s="246"/>
      <c r="C887" s="247"/>
      <c r="D887" s="229" t="s">
        <v>183</v>
      </c>
      <c r="E887" s="248" t="s">
        <v>19</v>
      </c>
      <c r="F887" s="249" t="s">
        <v>1266</v>
      </c>
      <c r="G887" s="247"/>
      <c r="H887" s="250">
        <v>35.015000000000001</v>
      </c>
      <c r="I887" s="251"/>
      <c r="J887" s="247"/>
      <c r="K887" s="247"/>
      <c r="L887" s="252"/>
      <c r="M887" s="253"/>
      <c r="N887" s="254"/>
      <c r="O887" s="254"/>
      <c r="P887" s="254"/>
      <c r="Q887" s="254"/>
      <c r="R887" s="254"/>
      <c r="S887" s="254"/>
      <c r="T887" s="255"/>
      <c r="U887" s="14"/>
      <c r="V887" s="14"/>
      <c r="W887" s="14"/>
      <c r="X887" s="14"/>
      <c r="Y887" s="14"/>
      <c r="Z887" s="14"/>
      <c r="AA887" s="14"/>
      <c r="AB887" s="14"/>
      <c r="AC887" s="14"/>
      <c r="AD887" s="14"/>
      <c r="AE887" s="14"/>
      <c r="AT887" s="256" t="s">
        <v>183</v>
      </c>
      <c r="AU887" s="256" t="s">
        <v>84</v>
      </c>
      <c r="AV887" s="14" t="s">
        <v>84</v>
      </c>
      <c r="AW887" s="14" t="s">
        <v>37</v>
      </c>
      <c r="AX887" s="14" t="s">
        <v>75</v>
      </c>
      <c r="AY887" s="256" t="s">
        <v>170</v>
      </c>
    </row>
    <row r="888" s="14" customFormat="1">
      <c r="A888" s="14"/>
      <c r="B888" s="246"/>
      <c r="C888" s="247"/>
      <c r="D888" s="229" t="s">
        <v>183</v>
      </c>
      <c r="E888" s="248" t="s">
        <v>19</v>
      </c>
      <c r="F888" s="249" t="s">
        <v>1267</v>
      </c>
      <c r="G888" s="247"/>
      <c r="H888" s="250">
        <v>28.350000000000001</v>
      </c>
      <c r="I888" s="251"/>
      <c r="J888" s="247"/>
      <c r="K888" s="247"/>
      <c r="L888" s="252"/>
      <c r="M888" s="253"/>
      <c r="N888" s="254"/>
      <c r="O888" s="254"/>
      <c r="P888" s="254"/>
      <c r="Q888" s="254"/>
      <c r="R888" s="254"/>
      <c r="S888" s="254"/>
      <c r="T888" s="255"/>
      <c r="U888" s="14"/>
      <c r="V888" s="14"/>
      <c r="W888" s="14"/>
      <c r="X888" s="14"/>
      <c r="Y888" s="14"/>
      <c r="Z888" s="14"/>
      <c r="AA888" s="14"/>
      <c r="AB888" s="14"/>
      <c r="AC888" s="14"/>
      <c r="AD888" s="14"/>
      <c r="AE888" s="14"/>
      <c r="AT888" s="256" t="s">
        <v>183</v>
      </c>
      <c r="AU888" s="256" t="s">
        <v>84</v>
      </c>
      <c r="AV888" s="14" t="s">
        <v>84</v>
      </c>
      <c r="AW888" s="14" t="s">
        <v>37</v>
      </c>
      <c r="AX888" s="14" t="s">
        <v>75</v>
      </c>
      <c r="AY888" s="256" t="s">
        <v>170</v>
      </c>
    </row>
    <row r="889" s="14" customFormat="1">
      <c r="A889" s="14"/>
      <c r="B889" s="246"/>
      <c r="C889" s="247"/>
      <c r="D889" s="229" t="s">
        <v>183</v>
      </c>
      <c r="E889" s="248" t="s">
        <v>19</v>
      </c>
      <c r="F889" s="249" t="s">
        <v>1268</v>
      </c>
      <c r="G889" s="247"/>
      <c r="H889" s="250">
        <v>26.18</v>
      </c>
      <c r="I889" s="251"/>
      <c r="J889" s="247"/>
      <c r="K889" s="247"/>
      <c r="L889" s="252"/>
      <c r="M889" s="253"/>
      <c r="N889" s="254"/>
      <c r="O889" s="254"/>
      <c r="P889" s="254"/>
      <c r="Q889" s="254"/>
      <c r="R889" s="254"/>
      <c r="S889" s="254"/>
      <c r="T889" s="255"/>
      <c r="U889" s="14"/>
      <c r="V889" s="14"/>
      <c r="W889" s="14"/>
      <c r="X889" s="14"/>
      <c r="Y889" s="14"/>
      <c r="Z889" s="14"/>
      <c r="AA889" s="14"/>
      <c r="AB889" s="14"/>
      <c r="AC889" s="14"/>
      <c r="AD889" s="14"/>
      <c r="AE889" s="14"/>
      <c r="AT889" s="256" t="s">
        <v>183</v>
      </c>
      <c r="AU889" s="256" t="s">
        <v>84</v>
      </c>
      <c r="AV889" s="14" t="s">
        <v>84</v>
      </c>
      <c r="AW889" s="14" t="s">
        <v>37</v>
      </c>
      <c r="AX889" s="14" t="s">
        <v>75</v>
      </c>
      <c r="AY889" s="256" t="s">
        <v>170</v>
      </c>
    </row>
    <row r="890" s="14" customFormat="1">
      <c r="A890" s="14"/>
      <c r="B890" s="246"/>
      <c r="C890" s="247"/>
      <c r="D890" s="229" t="s">
        <v>183</v>
      </c>
      <c r="E890" s="248" t="s">
        <v>19</v>
      </c>
      <c r="F890" s="249" t="s">
        <v>1269</v>
      </c>
      <c r="G890" s="247"/>
      <c r="H890" s="250">
        <v>13.194000000000001</v>
      </c>
      <c r="I890" s="251"/>
      <c r="J890" s="247"/>
      <c r="K890" s="247"/>
      <c r="L890" s="252"/>
      <c r="M890" s="253"/>
      <c r="N890" s="254"/>
      <c r="O890" s="254"/>
      <c r="P890" s="254"/>
      <c r="Q890" s="254"/>
      <c r="R890" s="254"/>
      <c r="S890" s="254"/>
      <c r="T890" s="255"/>
      <c r="U890" s="14"/>
      <c r="V890" s="14"/>
      <c r="W890" s="14"/>
      <c r="X890" s="14"/>
      <c r="Y890" s="14"/>
      <c r="Z890" s="14"/>
      <c r="AA890" s="14"/>
      <c r="AB890" s="14"/>
      <c r="AC890" s="14"/>
      <c r="AD890" s="14"/>
      <c r="AE890" s="14"/>
      <c r="AT890" s="256" t="s">
        <v>183</v>
      </c>
      <c r="AU890" s="256" t="s">
        <v>84</v>
      </c>
      <c r="AV890" s="14" t="s">
        <v>84</v>
      </c>
      <c r="AW890" s="14" t="s">
        <v>37</v>
      </c>
      <c r="AX890" s="14" t="s">
        <v>75</v>
      </c>
      <c r="AY890" s="256" t="s">
        <v>170</v>
      </c>
    </row>
    <row r="891" s="14" customFormat="1">
      <c r="A891" s="14"/>
      <c r="B891" s="246"/>
      <c r="C891" s="247"/>
      <c r="D891" s="229" t="s">
        <v>183</v>
      </c>
      <c r="E891" s="248" t="s">
        <v>19</v>
      </c>
      <c r="F891" s="249" t="s">
        <v>1270</v>
      </c>
      <c r="G891" s="247"/>
      <c r="H891" s="250">
        <v>26.623999999999999</v>
      </c>
      <c r="I891" s="251"/>
      <c r="J891" s="247"/>
      <c r="K891" s="247"/>
      <c r="L891" s="252"/>
      <c r="M891" s="253"/>
      <c r="N891" s="254"/>
      <c r="O891" s="254"/>
      <c r="P891" s="254"/>
      <c r="Q891" s="254"/>
      <c r="R891" s="254"/>
      <c r="S891" s="254"/>
      <c r="T891" s="255"/>
      <c r="U891" s="14"/>
      <c r="V891" s="14"/>
      <c r="W891" s="14"/>
      <c r="X891" s="14"/>
      <c r="Y891" s="14"/>
      <c r="Z891" s="14"/>
      <c r="AA891" s="14"/>
      <c r="AB891" s="14"/>
      <c r="AC891" s="14"/>
      <c r="AD891" s="14"/>
      <c r="AE891" s="14"/>
      <c r="AT891" s="256" t="s">
        <v>183</v>
      </c>
      <c r="AU891" s="256" t="s">
        <v>84</v>
      </c>
      <c r="AV891" s="14" t="s">
        <v>84</v>
      </c>
      <c r="AW891" s="14" t="s">
        <v>37</v>
      </c>
      <c r="AX891" s="14" t="s">
        <v>75</v>
      </c>
      <c r="AY891" s="256" t="s">
        <v>170</v>
      </c>
    </row>
    <row r="892" s="14" customFormat="1">
      <c r="A892" s="14"/>
      <c r="B892" s="246"/>
      <c r="C892" s="247"/>
      <c r="D892" s="229" t="s">
        <v>183</v>
      </c>
      <c r="E892" s="248" t="s">
        <v>19</v>
      </c>
      <c r="F892" s="249" t="s">
        <v>1271</v>
      </c>
      <c r="G892" s="247"/>
      <c r="H892" s="250">
        <v>27.692</v>
      </c>
      <c r="I892" s="251"/>
      <c r="J892" s="247"/>
      <c r="K892" s="247"/>
      <c r="L892" s="252"/>
      <c r="M892" s="253"/>
      <c r="N892" s="254"/>
      <c r="O892" s="254"/>
      <c r="P892" s="254"/>
      <c r="Q892" s="254"/>
      <c r="R892" s="254"/>
      <c r="S892" s="254"/>
      <c r="T892" s="255"/>
      <c r="U892" s="14"/>
      <c r="V892" s="14"/>
      <c r="W892" s="14"/>
      <c r="X892" s="14"/>
      <c r="Y892" s="14"/>
      <c r="Z892" s="14"/>
      <c r="AA892" s="14"/>
      <c r="AB892" s="14"/>
      <c r="AC892" s="14"/>
      <c r="AD892" s="14"/>
      <c r="AE892" s="14"/>
      <c r="AT892" s="256" t="s">
        <v>183</v>
      </c>
      <c r="AU892" s="256" t="s">
        <v>84</v>
      </c>
      <c r="AV892" s="14" t="s">
        <v>84</v>
      </c>
      <c r="AW892" s="14" t="s">
        <v>37</v>
      </c>
      <c r="AX892" s="14" t="s">
        <v>75</v>
      </c>
      <c r="AY892" s="256" t="s">
        <v>170</v>
      </c>
    </row>
    <row r="893" s="14" customFormat="1">
      <c r="A893" s="14"/>
      <c r="B893" s="246"/>
      <c r="C893" s="247"/>
      <c r="D893" s="229" t="s">
        <v>183</v>
      </c>
      <c r="E893" s="248" t="s">
        <v>19</v>
      </c>
      <c r="F893" s="249" t="s">
        <v>1272</v>
      </c>
      <c r="G893" s="247"/>
      <c r="H893" s="250">
        <v>37.500999999999998</v>
      </c>
      <c r="I893" s="251"/>
      <c r="J893" s="247"/>
      <c r="K893" s="247"/>
      <c r="L893" s="252"/>
      <c r="M893" s="253"/>
      <c r="N893" s="254"/>
      <c r="O893" s="254"/>
      <c r="P893" s="254"/>
      <c r="Q893" s="254"/>
      <c r="R893" s="254"/>
      <c r="S893" s="254"/>
      <c r="T893" s="255"/>
      <c r="U893" s="14"/>
      <c r="V893" s="14"/>
      <c r="W893" s="14"/>
      <c r="X893" s="14"/>
      <c r="Y893" s="14"/>
      <c r="Z893" s="14"/>
      <c r="AA893" s="14"/>
      <c r="AB893" s="14"/>
      <c r="AC893" s="14"/>
      <c r="AD893" s="14"/>
      <c r="AE893" s="14"/>
      <c r="AT893" s="256" t="s">
        <v>183</v>
      </c>
      <c r="AU893" s="256" t="s">
        <v>84</v>
      </c>
      <c r="AV893" s="14" t="s">
        <v>84</v>
      </c>
      <c r="AW893" s="14" t="s">
        <v>37</v>
      </c>
      <c r="AX893" s="14" t="s">
        <v>75</v>
      </c>
      <c r="AY893" s="256" t="s">
        <v>170</v>
      </c>
    </row>
    <row r="894" s="14" customFormat="1">
      <c r="A894" s="14"/>
      <c r="B894" s="246"/>
      <c r="C894" s="247"/>
      <c r="D894" s="229" t="s">
        <v>183</v>
      </c>
      <c r="E894" s="248" t="s">
        <v>19</v>
      </c>
      <c r="F894" s="249" t="s">
        <v>1273</v>
      </c>
      <c r="G894" s="247"/>
      <c r="H894" s="250">
        <v>61.139000000000003</v>
      </c>
      <c r="I894" s="251"/>
      <c r="J894" s="247"/>
      <c r="K894" s="247"/>
      <c r="L894" s="252"/>
      <c r="M894" s="253"/>
      <c r="N894" s="254"/>
      <c r="O894" s="254"/>
      <c r="P894" s="254"/>
      <c r="Q894" s="254"/>
      <c r="R894" s="254"/>
      <c r="S894" s="254"/>
      <c r="T894" s="255"/>
      <c r="U894" s="14"/>
      <c r="V894" s="14"/>
      <c r="W894" s="14"/>
      <c r="X894" s="14"/>
      <c r="Y894" s="14"/>
      <c r="Z894" s="14"/>
      <c r="AA894" s="14"/>
      <c r="AB894" s="14"/>
      <c r="AC894" s="14"/>
      <c r="AD894" s="14"/>
      <c r="AE894" s="14"/>
      <c r="AT894" s="256" t="s">
        <v>183</v>
      </c>
      <c r="AU894" s="256" t="s">
        <v>84</v>
      </c>
      <c r="AV894" s="14" t="s">
        <v>84</v>
      </c>
      <c r="AW894" s="14" t="s">
        <v>37</v>
      </c>
      <c r="AX894" s="14" t="s">
        <v>75</v>
      </c>
      <c r="AY894" s="256" t="s">
        <v>170</v>
      </c>
    </row>
    <row r="895" s="14" customFormat="1">
      <c r="A895" s="14"/>
      <c r="B895" s="246"/>
      <c r="C895" s="247"/>
      <c r="D895" s="229" t="s">
        <v>183</v>
      </c>
      <c r="E895" s="248" t="s">
        <v>19</v>
      </c>
      <c r="F895" s="249" t="s">
        <v>1274</v>
      </c>
      <c r="G895" s="247"/>
      <c r="H895" s="250">
        <v>41.015999999999998</v>
      </c>
      <c r="I895" s="251"/>
      <c r="J895" s="247"/>
      <c r="K895" s="247"/>
      <c r="L895" s="252"/>
      <c r="M895" s="253"/>
      <c r="N895" s="254"/>
      <c r="O895" s="254"/>
      <c r="P895" s="254"/>
      <c r="Q895" s="254"/>
      <c r="R895" s="254"/>
      <c r="S895" s="254"/>
      <c r="T895" s="255"/>
      <c r="U895" s="14"/>
      <c r="V895" s="14"/>
      <c r="W895" s="14"/>
      <c r="X895" s="14"/>
      <c r="Y895" s="14"/>
      <c r="Z895" s="14"/>
      <c r="AA895" s="14"/>
      <c r="AB895" s="14"/>
      <c r="AC895" s="14"/>
      <c r="AD895" s="14"/>
      <c r="AE895" s="14"/>
      <c r="AT895" s="256" t="s">
        <v>183</v>
      </c>
      <c r="AU895" s="256" t="s">
        <v>84</v>
      </c>
      <c r="AV895" s="14" t="s">
        <v>84</v>
      </c>
      <c r="AW895" s="14" t="s">
        <v>37</v>
      </c>
      <c r="AX895" s="14" t="s">
        <v>75</v>
      </c>
      <c r="AY895" s="256" t="s">
        <v>170</v>
      </c>
    </row>
    <row r="896" s="14" customFormat="1">
      <c r="A896" s="14"/>
      <c r="B896" s="246"/>
      <c r="C896" s="247"/>
      <c r="D896" s="229" t="s">
        <v>183</v>
      </c>
      <c r="E896" s="248" t="s">
        <v>19</v>
      </c>
      <c r="F896" s="249" t="s">
        <v>1275</v>
      </c>
      <c r="G896" s="247"/>
      <c r="H896" s="250">
        <v>140.51499999999999</v>
      </c>
      <c r="I896" s="251"/>
      <c r="J896" s="247"/>
      <c r="K896" s="247"/>
      <c r="L896" s="252"/>
      <c r="M896" s="253"/>
      <c r="N896" s="254"/>
      <c r="O896" s="254"/>
      <c r="P896" s="254"/>
      <c r="Q896" s="254"/>
      <c r="R896" s="254"/>
      <c r="S896" s="254"/>
      <c r="T896" s="255"/>
      <c r="U896" s="14"/>
      <c r="V896" s="14"/>
      <c r="W896" s="14"/>
      <c r="X896" s="14"/>
      <c r="Y896" s="14"/>
      <c r="Z896" s="14"/>
      <c r="AA896" s="14"/>
      <c r="AB896" s="14"/>
      <c r="AC896" s="14"/>
      <c r="AD896" s="14"/>
      <c r="AE896" s="14"/>
      <c r="AT896" s="256" t="s">
        <v>183</v>
      </c>
      <c r="AU896" s="256" t="s">
        <v>84</v>
      </c>
      <c r="AV896" s="14" t="s">
        <v>84</v>
      </c>
      <c r="AW896" s="14" t="s">
        <v>37</v>
      </c>
      <c r="AX896" s="14" t="s">
        <v>75</v>
      </c>
      <c r="AY896" s="256" t="s">
        <v>170</v>
      </c>
    </row>
    <row r="897" s="14" customFormat="1">
      <c r="A897" s="14"/>
      <c r="B897" s="246"/>
      <c r="C897" s="247"/>
      <c r="D897" s="229" t="s">
        <v>183</v>
      </c>
      <c r="E897" s="248" t="s">
        <v>19</v>
      </c>
      <c r="F897" s="249" t="s">
        <v>1276</v>
      </c>
      <c r="G897" s="247"/>
      <c r="H897" s="250">
        <v>55.033999999999999</v>
      </c>
      <c r="I897" s="251"/>
      <c r="J897" s="247"/>
      <c r="K897" s="247"/>
      <c r="L897" s="252"/>
      <c r="M897" s="253"/>
      <c r="N897" s="254"/>
      <c r="O897" s="254"/>
      <c r="P897" s="254"/>
      <c r="Q897" s="254"/>
      <c r="R897" s="254"/>
      <c r="S897" s="254"/>
      <c r="T897" s="255"/>
      <c r="U897" s="14"/>
      <c r="V897" s="14"/>
      <c r="W897" s="14"/>
      <c r="X897" s="14"/>
      <c r="Y897" s="14"/>
      <c r="Z897" s="14"/>
      <c r="AA897" s="14"/>
      <c r="AB897" s="14"/>
      <c r="AC897" s="14"/>
      <c r="AD897" s="14"/>
      <c r="AE897" s="14"/>
      <c r="AT897" s="256" t="s">
        <v>183</v>
      </c>
      <c r="AU897" s="256" t="s">
        <v>84</v>
      </c>
      <c r="AV897" s="14" t="s">
        <v>84</v>
      </c>
      <c r="AW897" s="14" t="s">
        <v>37</v>
      </c>
      <c r="AX897" s="14" t="s">
        <v>75</v>
      </c>
      <c r="AY897" s="256" t="s">
        <v>170</v>
      </c>
    </row>
    <row r="898" s="14" customFormat="1">
      <c r="A898" s="14"/>
      <c r="B898" s="246"/>
      <c r="C898" s="247"/>
      <c r="D898" s="229" t="s">
        <v>183</v>
      </c>
      <c r="E898" s="248" t="s">
        <v>19</v>
      </c>
      <c r="F898" s="249" t="s">
        <v>1277</v>
      </c>
      <c r="G898" s="247"/>
      <c r="H898" s="250">
        <v>43.652999999999999</v>
      </c>
      <c r="I898" s="251"/>
      <c r="J898" s="247"/>
      <c r="K898" s="247"/>
      <c r="L898" s="252"/>
      <c r="M898" s="253"/>
      <c r="N898" s="254"/>
      <c r="O898" s="254"/>
      <c r="P898" s="254"/>
      <c r="Q898" s="254"/>
      <c r="R898" s="254"/>
      <c r="S898" s="254"/>
      <c r="T898" s="255"/>
      <c r="U898" s="14"/>
      <c r="V898" s="14"/>
      <c r="W898" s="14"/>
      <c r="X898" s="14"/>
      <c r="Y898" s="14"/>
      <c r="Z898" s="14"/>
      <c r="AA898" s="14"/>
      <c r="AB898" s="14"/>
      <c r="AC898" s="14"/>
      <c r="AD898" s="14"/>
      <c r="AE898" s="14"/>
      <c r="AT898" s="256" t="s">
        <v>183</v>
      </c>
      <c r="AU898" s="256" t="s">
        <v>84</v>
      </c>
      <c r="AV898" s="14" t="s">
        <v>84</v>
      </c>
      <c r="AW898" s="14" t="s">
        <v>37</v>
      </c>
      <c r="AX898" s="14" t="s">
        <v>75</v>
      </c>
      <c r="AY898" s="256" t="s">
        <v>170</v>
      </c>
    </row>
    <row r="899" s="13" customFormat="1">
      <c r="A899" s="13"/>
      <c r="B899" s="236"/>
      <c r="C899" s="237"/>
      <c r="D899" s="229" t="s">
        <v>183</v>
      </c>
      <c r="E899" s="238" t="s">
        <v>19</v>
      </c>
      <c r="F899" s="239" t="s">
        <v>767</v>
      </c>
      <c r="G899" s="237"/>
      <c r="H899" s="238" t="s">
        <v>19</v>
      </c>
      <c r="I899" s="240"/>
      <c r="J899" s="237"/>
      <c r="K899" s="237"/>
      <c r="L899" s="241"/>
      <c r="M899" s="242"/>
      <c r="N899" s="243"/>
      <c r="O899" s="243"/>
      <c r="P899" s="243"/>
      <c r="Q899" s="243"/>
      <c r="R899" s="243"/>
      <c r="S899" s="243"/>
      <c r="T899" s="244"/>
      <c r="U899" s="13"/>
      <c r="V899" s="13"/>
      <c r="W899" s="13"/>
      <c r="X899" s="13"/>
      <c r="Y899" s="13"/>
      <c r="Z899" s="13"/>
      <c r="AA899" s="13"/>
      <c r="AB899" s="13"/>
      <c r="AC899" s="13"/>
      <c r="AD899" s="13"/>
      <c r="AE899" s="13"/>
      <c r="AT899" s="245" t="s">
        <v>183</v>
      </c>
      <c r="AU899" s="245" t="s">
        <v>84</v>
      </c>
      <c r="AV899" s="13" t="s">
        <v>82</v>
      </c>
      <c r="AW899" s="13" t="s">
        <v>37</v>
      </c>
      <c r="AX899" s="13" t="s">
        <v>75</v>
      </c>
      <c r="AY899" s="245" t="s">
        <v>170</v>
      </c>
    </row>
    <row r="900" s="14" customFormat="1">
      <c r="A900" s="14"/>
      <c r="B900" s="246"/>
      <c r="C900" s="247"/>
      <c r="D900" s="229" t="s">
        <v>183</v>
      </c>
      <c r="E900" s="248" t="s">
        <v>19</v>
      </c>
      <c r="F900" s="249" t="s">
        <v>1278</v>
      </c>
      <c r="G900" s="247"/>
      <c r="H900" s="250">
        <v>39.161999999999999</v>
      </c>
      <c r="I900" s="251"/>
      <c r="J900" s="247"/>
      <c r="K900" s="247"/>
      <c r="L900" s="252"/>
      <c r="M900" s="253"/>
      <c r="N900" s="254"/>
      <c r="O900" s="254"/>
      <c r="P900" s="254"/>
      <c r="Q900" s="254"/>
      <c r="R900" s="254"/>
      <c r="S900" s="254"/>
      <c r="T900" s="255"/>
      <c r="U900" s="14"/>
      <c r="V900" s="14"/>
      <c r="W900" s="14"/>
      <c r="X900" s="14"/>
      <c r="Y900" s="14"/>
      <c r="Z900" s="14"/>
      <c r="AA900" s="14"/>
      <c r="AB900" s="14"/>
      <c r="AC900" s="14"/>
      <c r="AD900" s="14"/>
      <c r="AE900" s="14"/>
      <c r="AT900" s="256" t="s">
        <v>183</v>
      </c>
      <c r="AU900" s="256" t="s">
        <v>84</v>
      </c>
      <c r="AV900" s="14" t="s">
        <v>84</v>
      </c>
      <c r="AW900" s="14" t="s">
        <v>37</v>
      </c>
      <c r="AX900" s="14" t="s">
        <v>75</v>
      </c>
      <c r="AY900" s="256" t="s">
        <v>170</v>
      </c>
    </row>
    <row r="901" s="14" customFormat="1">
      <c r="A901" s="14"/>
      <c r="B901" s="246"/>
      <c r="C901" s="247"/>
      <c r="D901" s="229" t="s">
        <v>183</v>
      </c>
      <c r="E901" s="248" t="s">
        <v>19</v>
      </c>
      <c r="F901" s="249" t="s">
        <v>1279</v>
      </c>
      <c r="G901" s="247"/>
      <c r="H901" s="250">
        <v>23.234999999999999</v>
      </c>
      <c r="I901" s="251"/>
      <c r="J901" s="247"/>
      <c r="K901" s="247"/>
      <c r="L901" s="252"/>
      <c r="M901" s="253"/>
      <c r="N901" s="254"/>
      <c r="O901" s="254"/>
      <c r="P901" s="254"/>
      <c r="Q901" s="254"/>
      <c r="R901" s="254"/>
      <c r="S901" s="254"/>
      <c r="T901" s="255"/>
      <c r="U901" s="14"/>
      <c r="V901" s="14"/>
      <c r="W901" s="14"/>
      <c r="X901" s="14"/>
      <c r="Y901" s="14"/>
      <c r="Z901" s="14"/>
      <c r="AA901" s="14"/>
      <c r="AB901" s="14"/>
      <c r="AC901" s="14"/>
      <c r="AD901" s="14"/>
      <c r="AE901" s="14"/>
      <c r="AT901" s="256" t="s">
        <v>183</v>
      </c>
      <c r="AU901" s="256" t="s">
        <v>84</v>
      </c>
      <c r="AV901" s="14" t="s">
        <v>84</v>
      </c>
      <c r="AW901" s="14" t="s">
        <v>37</v>
      </c>
      <c r="AX901" s="14" t="s">
        <v>75</v>
      </c>
      <c r="AY901" s="256" t="s">
        <v>170</v>
      </c>
    </row>
    <row r="902" s="14" customFormat="1">
      <c r="A902" s="14"/>
      <c r="B902" s="246"/>
      <c r="C902" s="247"/>
      <c r="D902" s="229" t="s">
        <v>183</v>
      </c>
      <c r="E902" s="248" t="s">
        <v>19</v>
      </c>
      <c r="F902" s="249" t="s">
        <v>1280</v>
      </c>
      <c r="G902" s="247"/>
      <c r="H902" s="250">
        <v>26.216000000000001</v>
      </c>
      <c r="I902" s="251"/>
      <c r="J902" s="247"/>
      <c r="K902" s="247"/>
      <c r="L902" s="252"/>
      <c r="M902" s="253"/>
      <c r="N902" s="254"/>
      <c r="O902" s="254"/>
      <c r="P902" s="254"/>
      <c r="Q902" s="254"/>
      <c r="R902" s="254"/>
      <c r="S902" s="254"/>
      <c r="T902" s="255"/>
      <c r="U902" s="14"/>
      <c r="V902" s="14"/>
      <c r="W902" s="14"/>
      <c r="X902" s="14"/>
      <c r="Y902" s="14"/>
      <c r="Z902" s="14"/>
      <c r="AA902" s="14"/>
      <c r="AB902" s="14"/>
      <c r="AC902" s="14"/>
      <c r="AD902" s="14"/>
      <c r="AE902" s="14"/>
      <c r="AT902" s="256" t="s">
        <v>183</v>
      </c>
      <c r="AU902" s="256" t="s">
        <v>84</v>
      </c>
      <c r="AV902" s="14" t="s">
        <v>84</v>
      </c>
      <c r="AW902" s="14" t="s">
        <v>37</v>
      </c>
      <c r="AX902" s="14" t="s">
        <v>75</v>
      </c>
      <c r="AY902" s="256" t="s">
        <v>170</v>
      </c>
    </row>
    <row r="903" s="14" customFormat="1">
      <c r="A903" s="14"/>
      <c r="B903" s="246"/>
      <c r="C903" s="247"/>
      <c r="D903" s="229" t="s">
        <v>183</v>
      </c>
      <c r="E903" s="248" t="s">
        <v>19</v>
      </c>
      <c r="F903" s="249" t="s">
        <v>1281</v>
      </c>
      <c r="G903" s="247"/>
      <c r="H903" s="250">
        <v>26.102</v>
      </c>
      <c r="I903" s="251"/>
      <c r="J903" s="247"/>
      <c r="K903" s="247"/>
      <c r="L903" s="252"/>
      <c r="M903" s="253"/>
      <c r="N903" s="254"/>
      <c r="O903" s="254"/>
      <c r="P903" s="254"/>
      <c r="Q903" s="254"/>
      <c r="R903" s="254"/>
      <c r="S903" s="254"/>
      <c r="T903" s="255"/>
      <c r="U903" s="14"/>
      <c r="V903" s="14"/>
      <c r="W903" s="14"/>
      <c r="X903" s="14"/>
      <c r="Y903" s="14"/>
      <c r="Z903" s="14"/>
      <c r="AA903" s="14"/>
      <c r="AB903" s="14"/>
      <c r="AC903" s="14"/>
      <c r="AD903" s="14"/>
      <c r="AE903" s="14"/>
      <c r="AT903" s="256" t="s">
        <v>183</v>
      </c>
      <c r="AU903" s="256" t="s">
        <v>84</v>
      </c>
      <c r="AV903" s="14" t="s">
        <v>84</v>
      </c>
      <c r="AW903" s="14" t="s">
        <v>37</v>
      </c>
      <c r="AX903" s="14" t="s">
        <v>75</v>
      </c>
      <c r="AY903" s="256" t="s">
        <v>170</v>
      </c>
    </row>
    <row r="904" s="14" customFormat="1">
      <c r="A904" s="14"/>
      <c r="B904" s="246"/>
      <c r="C904" s="247"/>
      <c r="D904" s="229" t="s">
        <v>183</v>
      </c>
      <c r="E904" s="248" t="s">
        <v>19</v>
      </c>
      <c r="F904" s="249" t="s">
        <v>1282</v>
      </c>
      <c r="G904" s="247"/>
      <c r="H904" s="250">
        <v>26.623999999999999</v>
      </c>
      <c r="I904" s="251"/>
      <c r="J904" s="247"/>
      <c r="K904" s="247"/>
      <c r="L904" s="252"/>
      <c r="M904" s="253"/>
      <c r="N904" s="254"/>
      <c r="O904" s="254"/>
      <c r="P904" s="254"/>
      <c r="Q904" s="254"/>
      <c r="R904" s="254"/>
      <c r="S904" s="254"/>
      <c r="T904" s="255"/>
      <c r="U904" s="14"/>
      <c r="V904" s="14"/>
      <c r="W904" s="14"/>
      <c r="X904" s="14"/>
      <c r="Y904" s="14"/>
      <c r="Z904" s="14"/>
      <c r="AA904" s="14"/>
      <c r="AB904" s="14"/>
      <c r="AC904" s="14"/>
      <c r="AD904" s="14"/>
      <c r="AE904" s="14"/>
      <c r="AT904" s="256" t="s">
        <v>183</v>
      </c>
      <c r="AU904" s="256" t="s">
        <v>84</v>
      </c>
      <c r="AV904" s="14" t="s">
        <v>84</v>
      </c>
      <c r="AW904" s="14" t="s">
        <v>37</v>
      </c>
      <c r="AX904" s="14" t="s">
        <v>75</v>
      </c>
      <c r="AY904" s="256" t="s">
        <v>170</v>
      </c>
    </row>
    <row r="905" s="14" customFormat="1">
      <c r="A905" s="14"/>
      <c r="B905" s="246"/>
      <c r="C905" s="247"/>
      <c r="D905" s="229" t="s">
        <v>183</v>
      </c>
      <c r="E905" s="248" t="s">
        <v>19</v>
      </c>
      <c r="F905" s="249" t="s">
        <v>1283</v>
      </c>
      <c r="G905" s="247"/>
      <c r="H905" s="250">
        <v>26.571999999999999</v>
      </c>
      <c r="I905" s="251"/>
      <c r="J905" s="247"/>
      <c r="K905" s="247"/>
      <c r="L905" s="252"/>
      <c r="M905" s="253"/>
      <c r="N905" s="254"/>
      <c r="O905" s="254"/>
      <c r="P905" s="254"/>
      <c r="Q905" s="254"/>
      <c r="R905" s="254"/>
      <c r="S905" s="254"/>
      <c r="T905" s="255"/>
      <c r="U905" s="14"/>
      <c r="V905" s="14"/>
      <c r="W905" s="14"/>
      <c r="X905" s="14"/>
      <c r="Y905" s="14"/>
      <c r="Z905" s="14"/>
      <c r="AA905" s="14"/>
      <c r="AB905" s="14"/>
      <c r="AC905" s="14"/>
      <c r="AD905" s="14"/>
      <c r="AE905" s="14"/>
      <c r="AT905" s="256" t="s">
        <v>183</v>
      </c>
      <c r="AU905" s="256" t="s">
        <v>84</v>
      </c>
      <c r="AV905" s="14" t="s">
        <v>84</v>
      </c>
      <c r="AW905" s="14" t="s">
        <v>37</v>
      </c>
      <c r="AX905" s="14" t="s">
        <v>75</v>
      </c>
      <c r="AY905" s="256" t="s">
        <v>170</v>
      </c>
    </row>
    <row r="906" s="14" customFormat="1">
      <c r="A906" s="14"/>
      <c r="B906" s="246"/>
      <c r="C906" s="247"/>
      <c r="D906" s="229" t="s">
        <v>183</v>
      </c>
      <c r="E906" s="248" t="s">
        <v>19</v>
      </c>
      <c r="F906" s="249" t="s">
        <v>1284</v>
      </c>
      <c r="G906" s="247"/>
      <c r="H906" s="250">
        <v>37.500999999999998</v>
      </c>
      <c r="I906" s="251"/>
      <c r="J906" s="247"/>
      <c r="K906" s="247"/>
      <c r="L906" s="252"/>
      <c r="M906" s="253"/>
      <c r="N906" s="254"/>
      <c r="O906" s="254"/>
      <c r="P906" s="254"/>
      <c r="Q906" s="254"/>
      <c r="R906" s="254"/>
      <c r="S906" s="254"/>
      <c r="T906" s="255"/>
      <c r="U906" s="14"/>
      <c r="V906" s="14"/>
      <c r="W906" s="14"/>
      <c r="X906" s="14"/>
      <c r="Y906" s="14"/>
      <c r="Z906" s="14"/>
      <c r="AA906" s="14"/>
      <c r="AB906" s="14"/>
      <c r="AC906" s="14"/>
      <c r="AD906" s="14"/>
      <c r="AE906" s="14"/>
      <c r="AT906" s="256" t="s">
        <v>183</v>
      </c>
      <c r="AU906" s="256" t="s">
        <v>84</v>
      </c>
      <c r="AV906" s="14" t="s">
        <v>84</v>
      </c>
      <c r="AW906" s="14" t="s">
        <v>37</v>
      </c>
      <c r="AX906" s="14" t="s">
        <v>75</v>
      </c>
      <c r="AY906" s="256" t="s">
        <v>170</v>
      </c>
    </row>
    <row r="907" s="14" customFormat="1">
      <c r="A907" s="14"/>
      <c r="B907" s="246"/>
      <c r="C907" s="247"/>
      <c r="D907" s="229" t="s">
        <v>183</v>
      </c>
      <c r="E907" s="248" t="s">
        <v>19</v>
      </c>
      <c r="F907" s="249" t="s">
        <v>1285</v>
      </c>
      <c r="G907" s="247"/>
      <c r="H907" s="250">
        <v>56.819000000000003</v>
      </c>
      <c r="I907" s="251"/>
      <c r="J907" s="247"/>
      <c r="K907" s="247"/>
      <c r="L907" s="252"/>
      <c r="M907" s="253"/>
      <c r="N907" s="254"/>
      <c r="O907" s="254"/>
      <c r="P907" s="254"/>
      <c r="Q907" s="254"/>
      <c r="R907" s="254"/>
      <c r="S907" s="254"/>
      <c r="T907" s="255"/>
      <c r="U907" s="14"/>
      <c r="V907" s="14"/>
      <c r="W907" s="14"/>
      <c r="X907" s="14"/>
      <c r="Y907" s="14"/>
      <c r="Z907" s="14"/>
      <c r="AA907" s="14"/>
      <c r="AB907" s="14"/>
      <c r="AC907" s="14"/>
      <c r="AD907" s="14"/>
      <c r="AE907" s="14"/>
      <c r="AT907" s="256" t="s">
        <v>183</v>
      </c>
      <c r="AU907" s="256" t="s">
        <v>84</v>
      </c>
      <c r="AV907" s="14" t="s">
        <v>84</v>
      </c>
      <c r="AW907" s="14" t="s">
        <v>37</v>
      </c>
      <c r="AX907" s="14" t="s">
        <v>75</v>
      </c>
      <c r="AY907" s="256" t="s">
        <v>170</v>
      </c>
    </row>
    <row r="908" s="14" customFormat="1">
      <c r="A908" s="14"/>
      <c r="B908" s="246"/>
      <c r="C908" s="247"/>
      <c r="D908" s="229" t="s">
        <v>183</v>
      </c>
      <c r="E908" s="248" t="s">
        <v>19</v>
      </c>
      <c r="F908" s="249" t="s">
        <v>1286</v>
      </c>
      <c r="G908" s="247"/>
      <c r="H908" s="250">
        <v>56.756999999999998</v>
      </c>
      <c r="I908" s="251"/>
      <c r="J908" s="247"/>
      <c r="K908" s="247"/>
      <c r="L908" s="252"/>
      <c r="M908" s="253"/>
      <c r="N908" s="254"/>
      <c r="O908" s="254"/>
      <c r="P908" s="254"/>
      <c r="Q908" s="254"/>
      <c r="R908" s="254"/>
      <c r="S908" s="254"/>
      <c r="T908" s="255"/>
      <c r="U908" s="14"/>
      <c r="V908" s="14"/>
      <c r="W908" s="14"/>
      <c r="X908" s="14"/>
      <c r="Y908" s="14"/>
      <c r="Z908" s="14"/>
      <c r="AA908" s="14"/>
      <c r="AB908" s="14"/>
      <c r="AC908" s="14"/>
      <c r="AD908" s="14"/>
      <c r="AE908" s="14"/>
      <c r="AT908" s="256" t="s">
        <v>183</v>
      </c>
      <c r="AU908" s="256" t="s">
        <v>84</v>
      </c>
      <c r="AV908" s="14" t="s">
        <v>84</v>
      </c>
      <c r="AW908" s="14" t="s">
        <v>37</v>
      </c>
      <c r="AX908" s="14" t="s">
        <v>75</v>
      </c>
      <c r="AY908" s="256" t="s">
        <v>170</v>
      </c>
    </row>
    <row r="909" s="14" customFormat="1">
      <c r="A909" s="14"/>
      <c r="B909" s="246"/>
      <c r="C909" s="247"/>
      <c r="D909" s="229" t="s">
        <v>183</v>
      </c>
      <c r="E909" s="248" t="s">
        <v>19</v>
      </c>
      <c r="F909" s="249" t="s">
        <v>1287</v>
      </c>
      <c r="G909" s="247"/>
      <c r="H909" s="250">
        <v>140.51499999999999</v>
      </c>
      <c r="I909" s="251"/>
      <c r="J909" s="247"/>
      <c r="K909" s="247"/>
      <c r="L909" s="252"/>
      <c r="M909" s="253"/>
      <c r="N909" s="254"/>
      <c r="O909" s="254"/>
      <c r="P909" s="254"/>
      <c r="Q909" s="254"/>
      <c r="R909" s="254"/>
      <c r="S909" s="254"/>
      <c r="T909" s="255"/>
      <c r="U909" s="14"/>
      <c r="V909" s="14"/>
      <c r="W909" s="14"/>
      <c r="X909" s="14"/>
      <c r="Y909" s="14"/>
      <c r="Z909" s="14"/>
      <c r="AA909" s="14"/>
      <c r="AB909" s="14"/>
      <c r="AC909" s="14"/>
      <c r="AD909" s="14"/>
      <c r="AE909" s="14"/>
      <c r="AT909" s="256" t="s">
        <v>183</v>
      </c>
      <c r="AU909" s="256" t="s">
        <v>84</v>
      </c>
      <c r="AV909" s="14" t="s">
        <v>84</v>
      </c>
      <c r="AW909" s="14" t="s">
        <v>37</v>
      </c>
      <c r="AX909" s="14" t="s">
        <v>75</v>
      </c>
      <c r="AY909" s="256" t="s">
        <v>170</v>
      </c>
    </row>
    <row r="910" s="14" customFormat="1">
      <c r="A910" s="14"/>
      <c r="B910" s="246"/>
      <c r="C910" s="247"/>
      <c r="D910" s="229" t="s">
        <v>183</v>
      </c>
      <c r="E910" s="248" t="s">
        <v>19</v>
      </c>
      <c r="F910" s="249" t="s">
        <v>1288</v>
      </c>
      <c r="G910" s="247"/>
      <c r="H910" s="250">
        <v>55.033999999999999</v>
      </c>
      <c r="I910" s="251"/>
      <c r="J910" s="247"/>
      <c r="K910" s="247"/>
      <c r="L910" s="252"/>
      <c r="M910" s="253"/>
      <c r="N910" s="254"/>
      <c r="O910" s="254"/>
      <c r="P910" s="254"/>
      <c r="Q910" s="254"/>
      <c r="R910" s="254"/>
      <c r="S910" s="254"/>
      <c r="T910" s="255"/>
      <c r="U910" s="14"/>
      <c r="V910" s="14"/>
      <c r="W910" s="14"/>
      <c r="X910" s="14"/>
      <c r="Y910" s="14"/>
      <c r="Z910" s="14"/>
      <c r="AA910" s="14"/>
      <c r="AB910" s="14"/>
      <c r="AC910" s="14"/>
      <c r="AD910" s="14"/>
      <c r="AE910" s="14"/>
      <c r="AT910" s="256" t="s">
        <v>183</v>
      </c>
      <c r="AU910" s="256" t="s">
        <v>84</v>
      </c>
      <c r="AV910" s="14" t="s">
        <v>84</v>
      </c>
      <c r="AW910" s="14" t="s">
        <v>37</v>
      </c>
      <c r="AX910" s="14" t="s">
        <v>75</v>
      </c>
      <c r="AY910" s="256" t="s">
        <v>170</v>
      </c>
    </row>
    <row r="911" s="14" customFormat="1">
      <c r="A911" s="14"/>
      <c r="B911" s="246"/>
      <c r="C911" s="247"/>
      <c r="D911" s="229" t="s">
        <v>183</v>
      </c>
      <c r="E911" s="248" t="s">
        <v>19</v>
      </c>
      <c r="F911" s="249" t="s">
        <v>1289</v>
      </c>
      <c r="G911" s="247"/>
      <c r="H911" s="250">
        <v>124.487</v>
      </c>
      <c r="I911" s="251"/>
      <c r="J911" s="247"/>
      <c r="K911" s="247"/>
      <c r="L911" s="252"/>
      <c r="M911" s="253"/>
      <c r="N911" s="254"/>
      <c r="O911" s="254"/>
      <c r="P911" s="254"/>
      <c r="Q911" s="254"/>
      <c r="R911" s="254"/>
      <c r="S911" s="254"/>
      <c r="T911" s="255"/>
      <c r="U911" s="14"/>
      <c r="V911" s="14"/>
      <c r="W911" s="14"/>
      <c r="X911" s="14"/>
      <c r="Y911" s="14"/>
      <c r="Z911" s="14"/>
      <c r="AA911" s="14"/>
      <c r="AB911" s="14"/>
      <c r="AC911" s="14"/>
      <c r="AD911" s="14"/>
      <c r="AE911" s="14"/>
      <c r="AT911" s="256" t="s">
        <v>183</v>
      </c>
      <c r="AU911" s="256" t="s">
        <v>84</v>
      </c>
      <c r="AV911" s="14" t="s">
        <v>84</v>
      </c>
      <c r="AW911" s="14" t="s">
        <v>37</v>
      </c>
      <c r="AX911" s="14" t="s">
        <v>75</v>
      </c>
      <c r="AY911" s="256" t="s">
        <v>170</v>
      </c>
    </row>
    <row r="912" s="13" customFormat="1">
      <c r="A912" s="13"/>
      <c r="B912" s="236"/>
      <c r="C912" s="237"/>
      <c r="D912" s="229" t="s">
        <v>183</v>
      </c>
      <c r="E912" s="238" t="s">
        <v>19</v>
      </c>
      <c r="F912" s="239" t="s">
        <v>1290</v>
      </c>
      <c r="G912" s="237"/>
      <c r="H912" s="238" t="s">
        <v>19</v>
      </c>
      <c r="I912" s="240"/>
      <c r="J912" s="237"/>
      <c r="K912" s="237"/>
      <c r="L912" s="241"/>
      <c r="M912" s="242"/>
      <c r="N912" s="243"/>
      <c r="O912" s="243"/>
      <c r="P912" s="243"/>
      <c r="Q912" s="243"/>
      <c r="R912" s="243"/>
      <c r="S912" s="243"/>
      <c r="T912" s="244"/>
      <c r="U912" s="13"/>
      <c r="V912" s="13"/>
      <c r="W912" s="13"/>
      <c r="X912" s="13"/>
      <c r="Y912" s="13"/>
      <c r="Z912" s="13"/>
      <c r="AA912" s="13"/>
      <c r="AB912" s="13"/>
      <c r="AC912" s="13"/>
      <c r="AD912" s="13"/>
      <c r="AE912" s="13"/>
      <c r="AT912" s="245" t="s">
        <v>183</v>
      </c>
      <c r="AU912" s="245" t="s">
        <v>84</v>
      </c>
      <c r="AV912" s="13" t="s">
        <v>82</v>
      </c>
      <c r="AW912" s="13" t="s">
        <v>37</v>
      </c>
      <c r="AX912" s="13" t="s">
        <v>75</v>
      </c>
      <c r="AY912" s="245" t="s">
        <v>170</v>
      </c>
    </row>
    <row r="913" s="14" customFormat="1">
      <c r="A913" s="14"/>
      <c r="B913" s="246"/>
      <c r="C913" s="247"/>
      <c r="D913" s="229" t="s">
        <v>183</v>
      </c>
      <c r="E913" s="248" t="s">
        <v>19</v>
      </c>
      <c r="F913" s="249" t="s">
        <v>1291</v>
      </c>
      <c r="G913" s="247"/>
      <c r="H913" s="250">
        <v>-419.392</v>
      </c>
      <c r="I913" s="251"/>
      <c r="J913" s="247"/>
      <c r="K913" s="247"/>
      <c r="L913" s="252"/>
      <c r="M913" s="253"/>
      <c r="N913" s="254"/>
      <c r="O913" s="254"/>
      <c r="P913" s="254"/>
      <c r="Q913" s="254"/>
      <c r="R913" s="254"/>
      <c r="S913" s="254"/>
      <c r="T913" s="255"/>
      <c r="U913" s="14"/>
      <c r="V913" s="14"/>
      <c r="W913" s="14"/>
      <c r="X913" s="14"/>
      <c r="Y913" s="14"/>
      <c r="Z913" s="14"/>
      <c r="AA913" s="14"/>
      <c r="AB913" s="14"/>
      <c r="AC913" s="14"/>
      <c r="AD913" s="14"/>
      <c r="AE913" s="14"/>
      <c r="AT913" s="256" t="s">
        <v>183</v>
      </c>
      <c r="AU913" s="256" t="s">
        <v>84</v>
      </c>
      <c r="AV913" s="14" t="s">
        <v>84</v>
      </c>
      <c r="AW913" s="14" t="s">
        <v>37</v>
      </c>
      <c r="AX913" s="14" t="s">
        <v>75</v>
      </c>
      <c r="AY913" s="256" t="s">
        <v>170</v>
      </c>
    </row>
    <row r="914" s="13" customFormat="1">
      <c r="A914" s="13"/>
      <c r="B914" s="236"/>
      <c r="C914" s="237"/>
      <c r="D914" s="229" t="s">
        <v>183</v>
      </c>
      <c r="E914" s="238" t="s">
        <v>19</v>
      </c>
      <c r="F914" s="239" t="s">
        <v>1292</v>
      </c>
      <c r="G914" s="237"/>
      <c r="H914" s="238" t="s">
        <v>19</v>
      </c>
      <c r="I914" s="240"/>
      <c r="J914" s="237"/>
      <c r="K914" s="237"/>
      <c r="L914" s="241"/>
      <c r="M914" s="242"/>
      <c r="N914" s="243"/>
      <c r="O914" s="243"/>
      <c r="P914" s="243"/>
      <c r="Q914" s="243"/>
      <c r="R914" s="243"/>
      <c r="S914" s="243"/>
      <c r="T914" s="244"/>
      <c r="U914" s="13"/>
      <c r="V914" s="13"/>
      <c r="W914" s="13"/>
      <c r="X914" s="13"/>
      <c r="Y914" s="13"/>
      <c r="Z914" s="13"/>
      <c r="AA914" s="13"/>
      <c r="AB914" s="13"/>
      <c r="AC914" s="13"/>
      <c r="AD914" s="13"/>
      <c r="AE914" s="13"/>
      <c r="AT914" s="245" t="s">
        <v>183</v>
      </c>
      <c r="AU914" s="245" t="s">
        <v>84</v>
      </c>
      <c r="AV914" s="13" t="s">
        <v>82</v>
      </c>
      <c r="AW914" s="13" t="s">
        <v>37</v>
      </c>
      <c r="AX914" s="13" t="s">
        <v>75</v>
      </c>
      <c r="AY914" s="245" t="s">
        <v>170</v>
      </c>
    </row>
    <row r="915" s="14" customFormat="1">
      <c r="A915" s="14"/>
      <c r="B915" s="246"/>
      <c r="C915" s="247"/>
      <c r="D915" s="229" t="s">
        <v>183</v>
      </c>
      <c r="E915" s="248" t="s">
        <v>19</v>
      </c>
      <c r="F915" s="249" t="s">
        <v>1293</v>
      </c>
      <c r="G915" s="247"/>
      <c r="H915" s="250">
        <v>-65</v>
      </c>
      <c r="I915" s="251"/>
      <c r="J915" s="247"/>
      <c r="K915" s="247"/>
      <c r="L915" s="252"/>
      <c r="M915" s="253"/>
      <c r="N915" s="254"/>
      <c r="O915" s="254"/>
      <c r="P915" s="254"/>
      <c r="Q915" s="254"/>
      <c r="R915" s="254"/>
      <c r="S915" s="254"/>
      <c r="T915" s="255"/>
      <c r="U915" s="14"/>
      <c r="V915" s="14"/>
      <c r="W915" s="14"/>
      <c r="X915" s="14"/>
      <c r="Y915" s="14"/>
      <c r="Z915" s="14"/>
      <c r="AA915" s="14"/>
      <c r="AB915" s="14"/>
      <c r="AC915" s="14"/>
      <c r="AD915" s="14"/>
      <c r="AE915" s="14"/>
      <c r="AT915" s="256" t="s">
        <v>183</v>
      </c>
      <c r="AU915" s="256" t="s">
        <v>84</v>
      </c>
      <c r="AV915" s="14" t="s">
        <v>84</v>
      </c>
      <c r="AW915" s="14" t="s">
        <v>37</v>
      </c>
      <c r="AX915" s="14" t="s">
        <v>75</v>
      </c>
      <c r="AY915" s="256" t="s">
        <v>170</v>
      </c>
    </row>
    <row r="916" s="15" customFormat="1">
      <c r="A916" s="15"/>
      <c r="B916" s="257"/>
      <c r="C916" s="258"/>
      <c r="D916" s="229" t="s">
        <v>183</v>
      </c>
      <c r="E916" s="259" t="s">
        <v>19</v>
      </c>
      <c r="F916" s="260" t="s">
        <v>186</v>
      </c>
      <c r="G916" s="258"/>
      <c r="H916" s="261">
        <v>1726.0999999999999</v>
      </c>
      <c r="I916" s="262"/>
      <c r="J916" s="258"/>
      <c r="K916" s="258"/>
      <c r="L916" s="263"/>
      <c r="M916" s="264"/>
      <c r="N916" s="265"/>
      <c r="O916" s="265"/>
      <c r="P916" s="265"/>
      <c r="Q916" s="265"/>
      <c r="R916" s="265"/>
      <c r="S916" s="265"/>
      <c r="T916" s="266"/>
      <c r="U916" s="15"/>
      <c r="V916" s="15"/>
      <c r="W916" s="15"/>
      <c r="X916" s="15"/>
      <c r="Y916" s="15"/>
      <c r="Z916" s="15"/>
      <c r="AA916" s="15"/>
      <c r="AB916" s="15"/>
      <c r="AC916" s="15"/>
      <c r="AD916" s="15"/>
      <c r="AE916" s="15"/>
      <c r="AT916" s="267" t="s">
        <v>183</v>
      </c>
      <c r="AU916" s="267" t="s">
        <v>84</v>
      </c>
      <c r="AV916" s="15" t="s">
        <v>177</v>
      </c>
      <c r="AW916" s="15" t="s">
        <v>37</v>
      </c>
      <c r="AX916" s="15" t="s">
        <v>82</v>
      </c>
      <c r="AY916" s="267" t="s">
        <v>170</v>
      </c>
    </row>
    <row r="917" s="2" customFormat="1" ht="16.5" customHeight="1">
      <c r="A917" s="41"/>
      <c r="B917" s="42"/>
      <c r="C917" s="216" t="s">
        <v>1294</v>
      </c>
      <c r="D917" s="216" t="s">
        <v>172</v>
      </c>
      <c r="E917" s="217" t="s">
        <v>1295</v>
      </c>
      <c r="F917" s="218" t="s">
        <v>1296</v>
      </c>
      <c r="G917" s="219" t="s">
        <v>175</v>
      </c>
      <c r="H917" s="220">
        <v>81.890000000000001</v>
      </c>
      <c r="I917" s="221"/>
      <c r="J917" s="222">
        <f>ROUND(I917*H917,2)</f>
        <v>0</v>
      </c>
      <c r="K917" s="218" t="s">
        <v>176</v>
      </c>
      <c r="L917" s="47"/>
      <c r="M917" s="223" t="s">
        <v>19</v>
      </c>
      <c r="N917" s="224" t="s">
        <v>46</v>
      </c>
      <c r="O917" s="87"/>
      <c r="P917" s="225">
        <f>O917*H917</f>
        <v>0</v>
      </c>
      <c r="Q917" s="225">
        <v>0.0073499999999999998</v>
      </c>
      <c r="R917" s="225">
        <f>Q917*H917</f>
        <v>0.60189150000000002</v>
      </c>
      <c r="S917" s="225">
        <v>0</v>
      </c>
      <c r="T917" s="226">
        <f>S917*H917</f>
        <v>0</v>
      </c>
      <c r="U917" s="41"/>
      <c r="V917" s="41"/>
      <c r="W917" s="41"/>
      <c r="X917" s="41"/>
      <c r="Y917" s="41"/>
      <c r="Z917" s="41"/>
      <c r="AA917" s="41"/>
      <c r="AB917" s="41"/>
      <c r="AC917" s="41"/>
      <c r="AD917" s="41"/>
      <c r="AE917" s="41"/>
      <c r="AR917" s="227" t="s">
        <v>177</v>
      </c>
      <c r="AT917" s="227" t="s">
        <v>172</v>
      </c>
      <c r="AU917" s="227" t="s">
        <v>84</v>
      </c>
      <c r="AY917" s="20" t="s">
        <v>170</v>
      </c>
      <c r="BE917" s="228">
        <f>IF(N917="základní",J917,0)</f>
        <v>0</v>
      </c>
      <c r="BF917" s="228">
        <f>IF(N917="snížená",J917,0)</f>
        <v>0</v>
      </c>
      <c r="BG917" s="228">
        <f>IF(N917="zákl. přenesená",J917,0)</f>
        <v>0</v>
      </c>
      <c r="BH917" s="228">
        <f>IF(N917="sníž. přenesená",J917,0)</f>
        <v>0</v>
      </c>
      <c r="BI917" s="228">
        <f>IF(N917="nulová",J917,0)</f>
        <v>0</v>
      </c>
      <c r="BJ917" s="20" t="s">
        <v>82</v>
      </c>
      <c r="BK917" s="228">
        <f>ROUND(I917*H917,2)</f>
        <v>0</v>
      </c>
      <c r="BL917" s="20" t="s">
        <v>177</v>
      </c>
      <c r="BM917" s="227" t="s">
        <v>1297</v>
      </c>
    </row>
    <row r="918" s="2" customFormat="1">
      <c r="A918" s="41"/>
      <c r="B918" s="42"/>
      <c r="C918" s="43"/>
      <c r="D918" s="229" t="s">
        <v>179</v>
      </c>
      <c r="E918" s="43"/>
      <c r="F918" s="230" t="s">
        <v>1298</v>
      </c>
      <c r="G918" s="43"/>
      <c r="H918" s="43"/>
      <c r="I918" s="231"/>
      <c r="J918" s="43"/>
      <c r="K918" s="43"/>
      <c r="L918" s="47"/>
      <c r="M918" s="232"/>
      <c r="N918" s="233"/>
      <c r="O918" s="87"/>
      <c r="P918" s="87"/>
      <c r="Q918" s="87"/>
      <c r="R918" s="87"/>
      <c r="S918" s="87"/>
      <c r="T918" s="88"/>
      <c r="U918" s="41"/>
      <c r="V918" s="41"/>
      <c r="W918" s="41"/>
      <c r="X918" s="41"/>
      <c r="Y918" s="41"/>
      <c r="Z918" s="41"/>
      <c r="AA918" s="41"/>
      <c r="AB918" s="41"/>
      <c r="AC918" s="41"/>
      <c r="AD918" s="41"/>
      <c r="AE918" s="41"/>
      <c r="AT918" s="20" t="s">
        <v>179</v>
      </c>
      <c r="AU918" s="20" t="s">
        <v>84</v>
      </c>
    </row>
    <row r="919" s="2" customFormat="1">
      <c r="A919" s="41"/>
      <c r="B919" s="42"/>
      <c r="C919" s="43"/>
      <c r="D919" s="234" t="s">
        <v>181</v>
      </c>
      <c r="E919" s="43"/>
      <c r="F919" s="235" t="s">
        <v>1299</v>
      </c>
      <c r="G919" s="43"/>
      <c r="H919" s="43"/>
      <c r="I919" s="231"/>
      <c r="J919" s="43"/>
      <c r="K919" s="43"/>
      <c r="L919" s="47"/>
      <c r="M919" s="232"/>
      <c r="N919" s="233"/>
      <c r="O919" s="87"/>
      <c r="P919" s="87"/>
      <c r="Q919" s="87"/>
      <c r="R919" s="87"/>
      <c r="S919" s="87"/>
      <c r="T919" s="88"/>
      <c r="U919" s="41"/>
      <c r="V919" s="41"/>
      <c r="W919" s="41"/>
      <c r="X919" s="41"/>
      <c r="Y919" s="41"/>
      <c r="Z919" s="41"/>
      <c r="AA919" s="41"/>
      <c r="AB919" s="41"/>
      <c r="AC919" s="41"/>
      <c r="AD919" s="41"/>
      <c r="AE919" s="41"/>
      <c r="AT919" s="20" t="s">
        <v>181</v>
      </c>
      <c r="AU919" s="20" t="s">
        <v>84</v>
      </c>
    </row>
    <row r="920" s="2" customFormat="1" ht="16.5" customHeight="1">
      <c r="A920" s="41"/>
      <c r="B920" s="42"/>
      <c r="C920" s="216" t="s">
        <v>1300</v>
      </c>
      <c r="D920" s="216" t="s">
        <v>172</v>
      </c>
      <c r="E920" s="217" t="s">
        <v>1301</v>
      </c>
      <c r="F920" s="218" t="s">
        <v>1302</v>
      </c>
      <c r="G920" s="219" t="s">
        <v>175</v>
      </c>
      <c r="H920" s="220">
        <v>81.890000000000001</v>
      </c>
      <c r="I920" s="221"/>
      <c r="J920" s="222">
        <f>ROUND(I920*H920,2)</f>
        <v>0</v>
      </c>
      <c r="K920" s="218" t="s">
        <v>176</v>
      </c>
      <c r="L920" s="47"/>
      <c r="M920" s="223" t="s">
        <v>19</v>
      </c>
      <c r="N920" s="224" t="s">
        <v>46</v>
      </c>
      <c r="O920" s="87"/>
      <c r="P920" s="225">
        <f>O920*H920</f>
        <v>0</v>
      </c>
      <c r="Q920" s="225">
        <v>0.013599999999999999</v>
      </c>
      <c r="R920" s="225">
        <f>Q920*H920</f>
        <v>1.113704</v>
      </c>
      <c r="S920" s="225">
        <v>0</v>
      </c>
      <c r="T920" s="226">
        <f>S920*H920</f>
        <v>0</v>
      </c>
      <c r="U920" s="41"/>
      <c r="V920" s="41"/>
      <c r="W920" s="41"/>
      <c r="X920" s="41"/>
      <c r="Y920" s="41"/>
      <c r="Z920" s="41"/>
      <c r="AA920" s="41"/>
      <c r="AB920" s="41"/>
      <c r="AC920" s="41"/>
      <c r="AD920" s="41"/>
      <c r="AE920" s="41"/>
      <c r="AR920" s="227" t="s">
        <v>177</v>
      </c>
      <c r="AT920" s="227" t="s">
        <v>172</v>
      </c>
      <c r="AU920" s="227" t="s">
        <v>84</v>
      </c>
      <c r="AY920" s="20" t="s">
        <v>170</v>
      </c>
      <c r="BE920" s="228">
        <f>IF(N920="základní",J920,0)</f>
        <v>0</v>
      </c>
      <c r="BF920" s="228">
        <f>IF(N920="snížená",J920,0)</f>
        <v>0</v>
      </c>
      <c r="BG920" s="228">
        <f>IF(N920="zákl. přenesená",J920,0)</f>
        <v>0</v>
      </c>
      <c r="BH920" s="228">
        <f>IF(N920="sníž. přenesená",J920,0)</f>
        <v>0</v>
      </c>
      <c r="BI920" s="228">
        <f>IF(N920="nulová",J920,0)</f>
        <v>0</v>
      </c>
      <c r="BJ920" s="20" t="s">
        <v>82</v>
      </c>
      <c r="BK920" s="228">
        <f>ROUND(I920*H920,2)</f>
        <v>0</v>
      </c>
      <c r="BL920" s="20" t="s">
        <v>177</v>
      </c>
      <c r="BM920" s="227" t="s">
        <v>1303</v>
      </c>
    </row>
    <row r="921" s="2" customFormat="1">
      <c r="A921" s="41"/>
      <c r="B921" s="42"/>
      <c r="C921" s="43"/>
      <c r="D921" s="229" t="s">
        <v>179</v>
      </c>
      <c r="E921" s="43"/>
      <c r="F921" s="230" t="s">
        <v>1304</v>
      </c>
      <c r="G921" s="43"/>
      <c r="H921" s="43"/>
      <c r="I921" s="231"/>
      <c r="J921" s="43"/>
      <c r="K921" s="43"/>
      <c r="L921" s="47"/>
      <c r="M921" s="232"/>
      <c r="N921" s="233"/>
      <c r="O921" s="87"/>
      <c r="P921" s="87"/>
      <c r="Q921" s="87"/>
      <c r="R921" s="87"/>
      <c r="S921" s="87"/>
      <c r="T921" s="88"/>
      <c r="U921" s="41"/>
      <c r="V921" s="41"/>
      <c r="W921" s="41"/>
      <c r="X921" s="41"/>
      <c r="Y921" s="41"/>
      <c r="Z921" s="41"/>
      <c r="AA921" s="41"/>
      <c r="AB921" s="41"/>
      <c r="AC921" s="41"/>
      <c r="AD921" s="41"/>
      <c r="AE921" s="41"/>
      <c r="AT921" s="20" t="s">
        <v>179</v>
      </c>
      <c r="AU921" s="20" t="s">
        <v>84</v>
      </c>
    </row>
    <row r="922" s="2" customFormat="1">
      <c r="A922" s="41"/>
      <c r="B922" s="42"/>
      <c r="C922" s="43"/>
      <c r="D922" s="234" t="s">
        <v>181</v>
      </c>
      <c r="E922" s="43"/>
      <c r="F922" s="235" t="s">
        <v>1305</v>
      </c>
      <c r="G922" s="43"/>
      <c r="H922" s="43"/>
      <c r="I922" s="231"/>
      <c r="J922" s="43"/>
      <c r="K922" s="43"/>
      <c r="L922" s="47"/>
      <c r="M922" s="232"/>
      <c r="N922" s="233"/>
      <c r="O922" s="87"/>
      <c r="P922" s="87"/>
      <c r="Q922" s="87"/>
      <c r="R922" s="87"/>
      <c r="S922" s="87"/>
      <c r="T922" s="88"/>
      <c r="U922" s="41"/>
      <c r="V922" s="41"/>
      <c r="W922" s="41"/>
      <c r="X922" s="41"/>
      <c r="Y922" s="41"/>
      <c r="Z922" s="41"/>
      <c r="AA922" s="41"/>
      <c r="AB922" s="41"/>
      <c r="AC922" s="41"/>
      <c r="AD922" s="41"/>
      <c r="AE922" s="41"/>
      <c r="AT922" s="20" t="s">
        <v>181</v>
      </c>
      <c r="AU922" s="20" t="s">
        <v>84</v>
      </c>
    </row>
    <row r="923" s="13" customFormat="1">
      <c r="A923" s="13"/>
      <c r="B923" s="236"/>
      <c r="C923" s="237"/>
      <c r="D923" s="229" t="s">
        <v>183</v>
      </c>
      <c r="E923" s="238" t="s">
        <v>19</v>
      </c>
      <c r="F923" s="239" t="s">
        <v>1306</v>
      </c>
      <c r="G923" s="237"/>
      <c r="H923" s="238" t="s">
        <v>19</v>
      </c>
      <c r="I923" s="240"/>
      <c r="J923" s="237"/>
      <c r="K923" s="237"/>
      <c r="L923" s="241"/>
      <c r="M923" s="242"/>
      <c r="N923" s="243"/>
      <c r="O923" s="243"/>
      <c r="P923" s="243"/>
      <c r="Q923" s="243"/>
      <c r="R923" s="243"/>
      <c r="S923" s="243"/>
      <c r="T923" s="244"/>
      <c r="U923" s="13"/>
      <c r="V923" s="13"/>
      <c r="W923" s="13"/>
      <c r="X923" s="13"/>
      <c r="Y923" s="13"/>
      <c r="Z923" s="13"/>
      <c r="AA923" s="13"/>
      <c r="AB923" s="13"/>
      <c r="AC923" s="13"/>
      <c r="AD923" s="13"/>
      <c r="AE923" s="13"/>
      <c r="AT923" s="245" t="s">
        <v>183</v>
      </c>
      <c r="AU923" s="245" t="s">
        <v>84</v>
      </c>
      <c r="AV923" s="13" t="s">
        <v>82</v>
      </c>
      <c r="AW923" s="13" t="s">
        <v>37</v>
      </c>
      <c r="AX923" s="13" t="s">
        <v>75</v>
      </c>
      <c r="AY923" s="245" t="s">
        <v>170</v>
      </c>
    </row>
    <row r="924" s="14" customFormat="1">
      <c r="A924" s="14"/>
      <c r="B924" s="246"/>
      <c r="C924" s="247"/>
      <c r="D924" s="229" t="s">
        <v>183</v>
      </c>
      <c r="E924" s="248" t="s">
        <v>19</v>
      </c>
      <c r="F924" s="249" t="s">
        <v>1307</v>
      </c>
      <c r="G924" s="247"/>
      <c r="H924" s="250">
        <v>89.090000000000003</v>
      </c>
      <c r="I924" s="251"/>
      <c r="J924" s="247"/>
      <c r="K924" s="247"/>
      <c r="L924" s="252"/>
      <c r="M924" s="253"/>
      <c r="N924" s="254"/>
      <c r="O924" s="254"/>
      <c r="P924" s="254"/>
      <c r="Q924" s="254"/>
      <c r="R924" s="254"/>
      <c r="S924" s="254"/>
      <c r="T924" s="255"/>
      <c r="U924" s="14"/>
      <c r="V924" s="14"/>
      <c r="W924" s="14"/>
      <c r="X924" s="14"/>
      <c r="Y924" s="14"/>
      <c r="Z924" s="14"/>
      <c r="AA924" s="14"/>
      <c r="AB924" s="14"/>
      <c r="AC924" s="14"/>
      <c r="AD924" s="14"/>
      <c r="AE924" s="14"/>
      <c r="AT924" s="256" t="s">
        <v>183</v>
      </c>
      <c r="AU924" s="256" t="s">
        <v>84</v>
      </c>
      <c r="AV924" s="14" t="s">
        <v>84</v>
      </c>
      <c r="AW924" s="14" t="s">
        <v>37</v>
      </c>
      <c r="AX924" s="14" t="s">
        <v>75</v>
      </c>
      <c r="AY924" s="256" t="s">
        <v>170</v>
      </c>
    </row>
    <row r="925" s="13" customFormat="1">
      <c r="A925" s="13"/>
      <c r="B925" s="236"/>
      <c r="C925" s="237"/>
      <c r="D925" s="229" t="s">
        <v>183</v>
      </c>
      <c r="E925" s="238" t="s">
        <v>19</v>
      </c>
      <c r="F925" s="239" t="s">
        <v>1308</v>
      </c>
      <c r="G925" s="237"/>
      <c r="H925" s="238" t="s">
        <v>19</v>
      </c>
      <c r="I925" s="240"/>
      <c r="J925" s="237"/>
      <c r="K925" s="237"/>
      <c r="L925" s="241"/>
      <c r="M925" s="242"/>
      <c r="N925" s="243"/>
      <c r="O925" s="243"/>
      <c r="P925" s="243"/>
      <c r="Q925" s="243"/>
      <c r="R925" s="243"/>
      <c r="S925" s="243"/>
      <c r="T925" s="244"/>
      <c r="U925" s="13"/>
      <c r="V925" s="13"/>
      <c r="W925" s="13"/>
      <c r="X925" s="13"/>
      <c r="Y925" s="13"/>
      <c r="Z925" s="13"/>
      <c r="AA925" s="13"/>
      <c r="AB925" s="13"/>
      <c r="AC925" s="13"/>
      <c r="AD925" s="13"/>
      <c r="AE925" s="13"/>
      <c r="AT925" s="245" t="s">
        <v>183</v>
      </c>
      <c r="AU925" s="245" t="s">
        <v>84</v>
      </c>
      <c r="AV925" s="13" t="s">
        <v>82</v>
      </c>
      <c r="AW925" s="13" t="s">
        <v>37</v>
      </c>
      <c r="AX925" s="13" t="s">
        <v>75</v>
      </c>
      <c r="AY925" s="245" t="s">
        <v>170</v>
      </c>
    </row>
    <row r="926" s="14" customFormat="1">
      <c r="A926" s="14"/>
      <c r="B926" s="246"/>
      <c r="C926" s="247"/>
      <c r="D926" s="229" t="s">
        <v>183</v>
      </c>
      <c r="E926" s="248" t="s">
        <v>19</v>
      </c>
      <c r="F926" s="249" t="s">
        <v>1309</v>
      </c>
      <c r="G926" s="247"/>
      <c r="H926" s="250">
        <v>-7.2000000000000002</v>
      </c>
      <c r="I926" s="251"/>
      <c r="J926" s="247"/>
      <c r="K926" s="247"/>
      <c r="L926" s="252"/>
      <c r="M926" s="253"/>
      <c r="N926" s="254"/>
      <c r="O926" s="254"/>
      <c r="P926" s="254"/>
      <c r="Q926" s="254"/>
      <c r="R926" s="254"/>
      <c r="S926" s="254"/>
      <c r="T926" s="255"/>
      <c r="U926" s="14"/>
      <c r="V926" s="14"/>
      <c r="W926" s="14"/>
      <c r="X926" s="14"/>
      <c r="Y926" s="14"/>
      <c r="Z926" s="14"/>
      <c r="AA926" s="14"/>
      <c r="AB926" s="14"/>
      <c r="AC926" s="14"/>
      <c r="AD926" s="14"/>
      <c r="AE926" s="14"/>
      <c r="AT926" s="256" t="s">
        <v>183</v>
      </c>
      <c r="AU926" s="256" t="s">
        <v>84</v>
      </c>
      <c r="AV926" s="14" t="s">
        <v>84</v>
      </c>
      <c r="AW926" s="14" t="s">
        <v>37</v>
      </c>
      <c r="AX926" s="14" t="s">
        <v>75</v>
      </c>
      <c r="AY926" s="256" t="s">
        <v>170</v>
      </c>
    </row>
    <row r="927" s="15" customFormat="1">
      <c r="A927" s="15"/>
      <c r="B927" s="257"/>
      <c r="C927" s="258"/>
      <c r="D927" s="229" t="s">
        <v>183</v>
      </c>
      <c r="E927" s="259" t="s">
        <v>19</v>
      </c>
      <c r="F927" s="260" t="s">
        <v>186</v>
      </c>
      <c r="G927" s="258"/>
      <c r="H927" s="261">
        <v>81.890000000000001</v>
      </c>
      <c r="I927" s="262"/>
      <c r="J927" s="258"/>
      <c r="K927" s="258"/>
      <c r="L927" s="263"/>
      <c r="M927" s="264"/>
      <c r="N927" s="265"/>
      <c r="O927" s="265"/>
      <c r="P927" s="265"/>
      <c r="Q927" s="265"/>
      <c r="R927" s="265"/>
      <c r="S927" s="265"/>
      <c r="T927" s="266"/>
      <c r="U927" s="15"/>
      <c r="V927" s="15"/>
      <c r="W927" s="15"/>
      <c r="X927" s="15"/>
      <c r="Y927" s="15"/>
      <c r="Z927" s="15"/>
      <c r="AA927" s="15"/>
      <c r="AB927" s="15"/>
      <c r="AC927" s="15"/>
      <c r="AD927" s="15"/>
      <c r="AE927" s="15"/>
      <c r="AT927" s="267" t="s">
        <v>183</v>
      </c>
      <c r="AU927" s="267" t="s">
        <v>84</v>
      </c>
      <c r="AV927" s="15" t="s">
        <v>177</v>
      </c>
      <c r="AW927" s="15" t="s">
        <v>37</v>
      </c>
      <c r="AX927" s="15" t="s">
        <v>82</v>
      </c>
      <c r="AY927" s="267" t="s">
        <v>170</v>
      </c>
    </row>
    <row r="928" s="2" customFormat="1" ht="16.5" customHeight="1">
      <c r="A928" s="41"/>
      <c r="B928" s="42"/>
      <c r="C928" s="216" t="s">
        <v>1310</v>
      </c>
      <c r="D928" s="216" t="s">
        <v>172</v>
      </c>
      <c r="E928" s="217" t="s">
        <v>1311</v>
      </c>
      <c r="F928" s="218" t="s">
        <v>1312</v>
      </c>
      <c r="G928" s="219" t="s">
        <v>201</v>
      </c>
      <c r="H928" s="220">
        <v>187.80000000000001</v>
      </c>
      <c r="I928" s="221"/>
      <c r="J928" s="222">
        <f>ROUND(I928*H928,2)</f>
        <v>0</v>
      </c>
      <c r="K928" s="218" t="s">
        <v>176</v>
      </c>
      <c r="L928" s="47"/>
      <c r="M928" s="223" t="s">
        <v>19</v>
      </c>
      <c r="N928" s="224" t="s">
        <v>46</v>
      </c>
      <c r="O928" s="87"/>
      <c r="P928" s="225">
        <f>O928*H928</f>
        <v>0</v>
      </c>
      <c r="Q928" s="225">
        <v>0</v>
      </c>
      <c r="R928" s="225">
        <f>Q928*H928</f>
        <v>0</v>
      </c>
      <c r="S928" s="225">
        <v>0</v>
      </c>
      <c r="T928" s="226">
        <f>S928*H928</f>
        <v>0</v>
      </c>
      <c r="U928" s="41"/>
      <c r="V928" s="41"/>
      <c r="W928" s="41"/>
      <c r="X928" s="41"/>
      <c r="Y928" s="41"/>
      <c r="Z928" s="41"/>
      <c r="AA928" s="41"/>
      <c r="AB928" s="41"/>
      <c r="AC928" s="41"/>
      <c r="AD928" s="41"/>
      <c r="AE928" s="41"/>
      <c r="AR928" s="227" t="s">
        <v>177</v>
      </c>
      <c r="AT928" s="227" t="s">
        <v>172</v>
      </c>
      <c r="AU928" s="227" t="s">
        <v>84</v>
      </c>
      <c r="AY928" s="20" t="s">
        <v>170</v>
      </c>
      <c r="BE928" s="228">
        <f>IF(N928="základní",J928,0)</f>
        <v>0</v>
      </c>
      <c r="BF928" s="228">
        <f>IF(N928="snížená",J928,0)</f>
        <v>0</v>
      </c>
      <c r="BG928" s="228">
        <f>IF(N928="zákl. přenesená",J928,0)</f>
        <v>0</v>
      </c>
      <c r="BH928" s="228">
        <f>IF(N928="sníž. přenesená",J928,0)</f>
        <v>0</v>
      </c>
      <c r="BI928" s="228">
        <f>IF(N928="nulová",J928,0)</f>
        <v>0</v>
      </c>
      <c r="BJ928" s="20" t="s">
        <v>82</v>
      </c>
      <c r="BK928" s="228">
        <f>ROUND(I928*H928,2)</f>
        <v>0</v>
      </c>
      <c r="BL928" s="20" t="s">
        <v>177</v>
      </c>
      <c r="BM928" s="227" t="s">
        <v>1313</v>
      </c>
    </row>
    <row r="929" s="2" customFormat="1">
      <c r="A929" s="41"/>
      <c r="B929" s="42"/>
      <c r="C929" s="43"/>
      <c r="D929" s="229" t="s">
        <v>179</v>
      </c>
      <c r="E929" s="43"/>
      <c r="F929" s="230" t="s">
        <v>1314</v>
      </c>
      <c r="G929" s="43"/>
      <c r="H929" s="43"/>
      <c r="I929" s="231"/>
      <c r="J929" s="43"/>
      <c r="K929" s="43"/>
      <c r="L929" s="47"/>
      <c r="M929" s="232"/>
      <c r="N929" s="233"/>
      <c r="O929" s="87"/>
      <c r="P929" s="87"/>
      <c r="Q929" s="87"/>
      <c r="R929" s="87"/>
      <c r="S929" s="87"/>
      <c r="T929" s="88"/>
      <c r="U929" s="41"/>
      <c r="V929" s="41"/>
      <c r="W929" s="41"/>
      <c r="X929" s="41"/>
      <c r="Y929" s="41"/>
      <c r="Z929" s="41"/>
      <c r="AA929" s="41"/>
      <c r="AB929" s="41"/>
      <c r="AC929" s="41"/>
      <c r="AD929" s="41"/>
      <c r="AE929" s="41"/>
      <c r="AT929" s="20" t="s">
        <v>179</v>
      </c>
      <c r="AU929" s="20" t="s">
        <v>84</v>
      </c>
    </row>
    <row r="930" s="2" customFormat="1">
      <c r="A930" s="41"/>
      <c r="B930" s="42"/>
      <c r="C930" s="43"/>
      <c r="D930" s="234" t="s">
        <v>181</v>
      </c>
      <c r="E930" s="43"/>
      <c r="F930" s="235" t="s">
        <v>1315</v>
      </c>
      <c r="G930" s="43"/>
      <c r="H930" s="43"/>
      <c r="I930" s="231"/>
      <c r="J930" s="43"/>
      <c r="K930" s="43"/>
      <c r="L930" s="47"/>
      <c r="M930" s="232"/>
      <c r="N930" s="233"/>
      <c r="O930" s="87"/>
      <c r="P930" s="87"/>
      <c r="Q930" s="87"/>
      <c r="R930" s="87"/>
      <c r="S930" s="87"/>
      <c r="T930" s="88"/>
      <c r="U930" s="41"/>
      <c r="V930" s="41"/>
      <c r="W930" s="41"/>
      <c r="X930" s="41"/>
      <c r="Y930" s="41"/>
      <c r="Z930" s="41"/>
      <c r="AA930" s="41"/>
      <c r="AB930" s="41"/>
      <c r="AC930" s="41"/>
      <c r="AD930" s="41"/>
      <c r="AE930" s="41"/>
      <c r="AT930" s="20" t="s">
        <v>181</v>
      </c>
      <c r="AU930" s="20" t="s">
        <v>84</v>
      </c>
    </row>
    <row r="931" s="13" customFormat="1">
      <c r="A931" s="13"/>
      <c r="B931" s="236"/>
      <c r="C931" s="237"/>
      <c r="D931" s="229" t="s">
        <v>183</v>
      </c>
      <c r="E931" s="238" t="s">
        <v>19</v>
      </c>
      <c r="F931" s="239" t="s">
        <v>1316</v>
      </c>
      <c r="G931" s="237"/>
      <c r="H931" s="238" t="s">
        <v>19</v>
      </c>
      <c r="I931" s="240"/>
      <c r="J931" s="237"/>
      <c r="K931" s="237"/>
      <c r="L931" s="241"/>
      <c r="M931" s="242"/>
      <c r="N931" s="243"/>
      <c r="O931" s="243"/>
      <c r="P931" s="243"/>
      <c r="Q931" s="243"/>
      <c r="R931" s="243"/>
      <c r="S931" s="243"/>
      <c r="T931" s="244"/>
      <c r="U931" s="13"/>
      <c r="V931" s="13"/>
      <c r="W931" s="13"/>
      <c r="X931" s="13"/>
      <c r="Y931" s="13"/>
      <c r="Z931" s="13"/>
      <c r="AA931" s="13"/>
      <c r="AB931" s="13"/>
      <c r="AC931" s="13"/>
      <c r="AD931" s="13"/>
      <c r="AE931" s="13"/>
      <c r="AT931" s="245" t="s">
        <v>183</v>
      </c>
      <c r="AU931" s="245" t="s">
        <v>84</v>
      </c>
      <c r="AV931" s="13" t="s">
        <v>82</v>
      </c>
      <c r="AW931" s="13" t="s">
        <v>37</v>
      </c>
      <c r="AX931" s="13" t="s">
        <v>75</v>
      </c>
      <c r="AY931" s="245" t="s">
        <v>170</v>
      </c>
    </row>
    <row r="932" s="14" customFormat="1">
      <c r="A932" s="14"/>
      <c r="B932" s="246"/>
      <c r="C932" s="247"/>
      <c r="D932" s="229" t="s">
        <v>183</v>
      </c>
      <c r="E932" s="248" t="s">
        <v>19</v>
      </c>
      <c r="F932" s="249" t="s">
        <v>1317</v>
      </c>
      <c r="G932" s="247"/>
      <c r="H932" s="250">
        <v>42</v>
      </c>
      <c r="I932" s="251"/>
      <c r="J932" s="247"/>
      <c r="K932" s="247"/>
      <c r="L932" s="252"/>
      <c r="M932" s="253"/>
      <c r="N932" s="254"/>
      <c r="O932" s="254"/>
      <c r="P932" s="254"/>
      <c r="Q932" s="254"/>
      <c r="R932" s="254"/>
      <c r="S932" s="254"/>
      <c r="T932" s="255"/>
      <c r="U932" s="14"/>
      <c r="V932" s="14"/>
      <c r="W932" s="14"/>
      <c r="X932" s="14"/>
      <c r="Y932" s="14"/>
      <c r="Z932" s="14"/>
      <c r="AA932" s="14"/>
      <c r="AB932" s="14"/>
      <c r="AC932" s="14"/>
      <c r="AD932" s="14"/>
      <c r="AE932" s="14"/>
      <c r="AT932" s="256" t="s">
        <v>183</v>
      </c>
      <c r="AU932" s="256" t="s">
        <v>84</v>
      </c>
      <c r="AV932" s="14" t="s">
        <v>84</v>
      </c>
      <c r="AW932" s="14" t="s">
        <v>37</v>
      </c>
      <c r="AX932" s="14" t="s">
        <v>75</v>
      </c>
      <c r="AY932" s="256" t="s">
        <v>170</v>
      </c>
    </row>
    <row r="933" s="14" customFormat="1">
      <c r="A933" s="14"/>
      <c r="B933" s="246"/>
      <c r="C933" s="247"/>
      <c r="D933" s="229" t="s">
        <v>183</v>
      </c>
      <c r="E933" s="248" t="s">
        <v>19</v>
      </c>
      <c r="F933" s="249" t="s">
        <v>1318</v>
      </c>
      <c r="G933" s="247"/>
      <c r="H933" s="250">
        <v>145.80000000000001</v>
      </c>
      <c r="I933" s="251"/>
      <c r="J933" s="247"/>
      <c r="K933" s="247"/>
      <c r="L933" s="252"/>
      <c r="M933" s="253"/>
      <c r="N933" s="254"/>
      <c r="O933" s="254"/>
      <c r="P933" s="254"/>
      <c r="Q933" s="254"/>
      <c r="R933" s="254"/>
      <c r="S933" s="254"/>
      <c r="T933" s="255"/>
      <c r="U933" s="14"/>
      <c r="V933" s="14"/>
      <c r="W933" s="14"/>
      <c r="X933" s="14"/>
      <c r="Y933" s="14"/>
      <c r="Z933" s="14"/>
      <c r="AA933" s="14"/>
      <c r="AB933" s="14"/>
      <c r="AC933" s="14"/>
      <c r="AD933" s="14"/>
      <c r="AE933" s="14"/>
      <c r="AT933" s="256" t="s">
        <v>183</v>
      </c>
      <c r="AU933" s="256" t="s">
        <v>84</v>
      </c>
      <c r="AV933" s="14" t="s">
        <v>84</v>
      </c>
      <c r="AW933" s="14" t="s">
        <v>37</v>
      </c>
      <c r="AX933" s="14" t="s">
        <v>75</v>
      </c>
      <c r="AY933" s="256" t="s">
        <v>170</v>
      </c>
    </row>
    <row r="934" s="15" customFormat="1">
      <c r="A934" s="15"/>
      <c r="B934" s="257"/>
      <c r="C934" s="258"/>
      <c r="D934" s="229" t="s">
        <v>183</v>
      </c>
      <c r="E934" s="259" t="s">
        <v>19</v>
      </c>
      <c r="F934" s="260" t="s">
        <v>186</v>
      </c>
      <c r="G934" s="258"/>
      <c r="H934" s="261">
        <v>187.80000000000001</v>
      </c>
      <c r="I934" s="262"/>
      <c r="J934" s="258"/>
      <c r="K934" s="258"/>
      <c r="L934" s="263"/>
      <c r="M934" s="264"/>
      <c r="N934" s="265"/>
      <c r="O934" s="265"/>
      <c r="P934" s="265"/>
      <c r="Q934" s="265"/>
      <c r="R934" s="265"/>
      <c r="S934" s="265"/>
      <c r="T934" s="266"/>
      <c r="U934" s="15"/>
      <c r="V934" s="15"/>
      <c r="W934" s="15"/>
      <c r="X934" s="15"/>
      <c r="Y934" s="15"/>
      <c r="Z934" s="15"/>
      <c r="AA934" s="15"/>
      <c r="AB934" s="15"/>
      <c r="AC934" s="15"/>
      <c r="AD934" s="15"/>
      <c r="AE934" s="15"/>
      <c r="AT934" s="267" t="s">
        <v>183</v>
      </c>
      <c r="AU934" s="267" t="s">
        <v>84</v>
      </c>
      <c r="AV934" s="15" t="s">
        <v>177</v>
      </c>
      <c r="AW934" s="15" t="s">
        <v>37</v>
      </c>
      <c r="AX934" s="15" t="s">
        <v>82</v>
      </c>
      <c r="AY934" s="267" t="s">
        <v>170</v>
      </c>
    </row>
    <row r="935" s="2" customFormat="1" ht="16.5" customHeight="1">
      <c r="A935" s="41"/>
      <c r="B935" s="42"/>
      <c r="C935" s="285" t="s">
        <v>1319</v>
      </c>
      <c r="D935" s="285" t="s">
        <v>461</v>
      </c>
      <c r="E935" s="286" t="s">
        <v>1320</v>
      </c>
      <c r="F935" s="287" t="s">
        <v>1321</v>
      </c>
      <c r="G935" s="288" t="s">
        <v>266</v>
      </c>
      <c r="H935" s="289">
        <v>21</v>
      </c>
      <c r="I935" s="290"/>
      <c r="J935" s="291">
        <f>ROUND(I935*H935,2)</f>
        <v>0</v>
      </c>
      <c r="K935" s="287" t="s">
        <v>19</v>
      </c>
      <c r="L935" s="292"/>
      <c r="M935" s="293" t="s">
        <v>19</v>
      </c>
      <c r="N935" s="294" t="s">
        <v>46</v>
      </c>
      <c r="O935" s="87"/>
      <c r="P935" s="225">
        <f>O935*H935</f>
        <v>0</v>
      </c>
      <c r="Q935" s="225">
        <v>3.0000000000000001E-05</v>
      </c>
      <c r="R935" s="225">
        <f>Q935*H935</f>
        <v>0.00063000000000000003</v>
      </c>
      <c r="S935" s="225">
        <v>0</v>
      </c>
      <c r="T935" s="226">
        <f>S935*H935</f>
        <v>0</v>
      </c>
      <c r="U935" s="41"/>
      <c r="V935" s="41"/>
      <c r="W935" s="41"/>
      <c r="X935" s="41"/>
      <c r="Y935" s="41"/>
      <c r="Z935" s="41"/>
      <c r="AA935" s="41"/>
      <c r="AB935" s="41"/>
      <c r="AC935" s="41"/>
      <c r="AD935" s="41"/>
      <c r="AE935" s="41"/>
      <c r="AR935" s="227" t="s">
        <v>234</v>
      </c>
      <c r="AT935" s="227" t="s">
        <v>461</v>
      </c>
      <c r="AU935" s="227" t="s">
        <v>84</v>
      </c>
      <c r="AY935" s="20" t="s">
        <v>170</v>
      </c>
      <c r="BE935" s="228">
        <f>IF(N935="základní",J935,0)</f>
        <v>0</v>
      </c>
      <c r="BF935" s="228">
        <f>IF(N935="snížená",J935,0)</f>
        <v>0</v>
      </c>
      <c r="BG935" s="228">
        <f>IF(N935="zákl. přenesená",J935,0)</f>
        <v>0</v>
      </c>
      <c r="BH935" s="228">
        <f>IF(N935="sníž. přenesená",J935,0)</f>
        <v>0</v>
      </c>
      <c r="BI935" s="228">
        <f>IF(N935="nulová",J935,0)</f>
        <v>0</v>
      </c>
      <c r="BJ935" s="20" t="s">
        <v>82</v>
      </c>
      <c r="BK935" s="228">
        <f>ROUND(I935*H935,2)</f>
        <v>0</v>
      </c>
      <c r="BL935" s="20" t="s">
        <v>177</v>
      </c>
      <c r="BM935" s="227" t="s">
        <v>1322</v>
      </c>
    </row>
    <row r="936" s="2" customFormat="1">
      <c r="A936" s="41"/>
      <c r="B936" s="42"/>
      <c r="C936" s="43"/>
      <c r="D936" s="229" t="s">
        <v>179</v>
      </c>
      <c r="E936" s="43"/>
      <c r="F936" s="230" t="s">
        <v>1321</v>
      </c>
      <c r="G936" s="43"/>
      <c r="H936" s="43"/>
      <c r="I936" s="231"/>
      <c r="J936" s="43"/>
      <c r="K936" s="43"/>
      <c r="L936" s="47"/>
      <c r="M936" s="232"/>
      <c r="N936" s="233"/>
      <c r="O936" s="87"/>
      <c r="P936" s="87"/>
      <c r="Q936" s="87"/>
      <c r="R936" s="87"/>
      <c r="S936" s="87"/>
      <c r="T936" s="88"/>
      <c r="U936" s="41"/>
      <c r="V936" s="41"/>
      <c r="W936" s="41"/>
      <c r="X936" s="41"/>
      <c r="Y936" s="41"/>
      <c r="Z936" s="41"/>
      <c r="AA936" s="41"/>
      <c r="AB936" s="41"/>
      <c r="AC936" s="41"/>
      <c r="AD936" s="41"/>
      <c r="AE936" s="41"/>
      <c r="AT936" s="20" t="s">
        <v>179</v>
      </c>
      <c r="AU936" s="20" t="s">
        <v>84</v>
      </c>
    </row>
    <row r="937" s="2" customFormat="1">
      <c r="A937" s="41"/>
      <c r="B937" s="42"/>
      <c r="C937" s="43"/>
      <c r="D937" s="229" t="s">
        <v>231</v>
      </c>
      <c r="E937" s="43"/>
      <c r="F937" s="268" t="s">
        <v>1323</v>
      </c>
      <c r="G937" s="43"/>
      <c r="H937" s="43"/>
      <c r="I937" s="231"/>
      <c r="J937" s="43"/>
      <c r="K937" s="43"/>
      <c r="L937" s="47"/>
      <c r="M937" s="232"/>
      <c r="N937" s="233"/>
      <c r="O937" s="87"/>
      <c r="P937" s="87"/>
      <c r="Q937" s="87"/>
      <c r="R937" s="87"/>
      <c r="S937" s="87"/>
      <c r="T937" s="88"/>
      <c r="U937" s="41"/>
      <c r="V937" s="41"/>
      <c r="W937" s="41"/>
      <c r="X937" s="41"/>
      <c r="Y937" s="41"/>
      <c r="Z937" s="41"/>
      <c r="AA937" s="41"/>
      <c r="AB937" s="41"/>
      <c r="AC937" s="41"/>
      <c r="AD937" s="41"/>
      <c r="AE937" s="41"/>
      <c r="AT937" s="20" t="s">
        <v>231</v>
      </c>
      <c r="AU937" s="20" t="s">
        <v>84</v>
      </c>
    </row>
    <row r="938" s="2" customFormat="1" ht="16.5" customHeight="1">
      <c r="A938" s="41"/>
      <c r="B938" s="42"/>
      <c r="C938" s="285" t="s">
        <v>1324</v>
      </c>
      <c r="D938" s="285" t="s">
        <v>461</v>
      </c>
      <c r="E938" s="286" t="s">
        <v>1325</v>
      </c>
      <c r="F938" s="287" t="s">
        <v>1326</v>
      </c>
      <c r="G938" s="288" t="s">
        <v>201</v>
      </c>
      <c r="H938" s="289">
        <v>72.900000000000006</v>
      </c>
      <c r="I938" s="290"/>
      <c r="J938" s="291">
        <f>ROUND(I938*H938,2)</f>
        <v>0</v>
      </c>
      <c r="K938" s="287" t="s">
        <v>19</v>
      </c>
      <c r="L938" s="292"/>
      <c r="M938" s="293" t="s">
        <v>19</v>
      </c>
      <c r="N938" s="294" t="s">
        <v>46</v>
      </c>
      <c r="O938" s="87"/>
      <c r="P938" s="225">
        <f>O938*H938</f>
        <v>0</v>
      </c>
      <c r="Q938" s="225">
        <v>3.0000000000000001E-05</v>
      </c>
      <c r="R938" s="225">
        <f>Q938*H938</f>
        <v>0.0021870000000000001</v>
      </c>
      <c r="S938" s="225">
        <v>0</v>
      </c>
      <c r="T938" s="226">
        <f>S938*H938</f>
        <v>0</v>
      </c>
      <c r="U938" s="41"/>
      <c r="V938" s="41"/>
      <c r="W938" s="41"/>
      <c r="X938" s="41"/>
      <c r="Y938" s="41"/>
      <c r="Z938" s="41"/>
      <c r="AA938" s="41"/>
      <c r="AB938" s="41"/>
      <c r="AC938" s="41"/>
      <c r="AD938" s="41"/>
      <c r="AE938" s="41"/>
      <c r="AR938" s="227" t="s">
        <v>234</v>
      </c>
      <c r="AT938" s="227" t="s">
        <v>461</v>
      </c>
      <c r="AU938" s="227" t="s">
        <v>84</v>
      </c>
      <c r="AY938" s="20" t="s">
        <v>170</v>
      </c>
      <c r="BE938" s="228">
        <f>IF(N938="základní",J938,0)</f>
        <v>0</v>
      </c>
      <c r="BF938" s="228">
        <f>IF(N938="snížená",J938,0)</f>
        <v>0</v>
      </c>
      <c r="BG938" s="228">
        <f>IF(N938="zákl. přenesená",J938,0)</f>
        <v>0</v>
      </c>
      <c r="BH938" s="228">
        <f>IF(N938="sníž. přenesená",J938,0)</f>
        <v>0</v>
      </c>
      <c r="BI938" s="228">
        <f>IF(N938="nulová",J938,0)</f>
        <v>0</v>
      </c>
      <c r="BJ938" s="20" t="s">
        <v>82</v>
      </c>
      <c r="BK938" s="228">
        <f>ROUND(I938*H938,2)</f>
        <v>0</v>
      </c>
      <c r="BL938" s="20" t="s">
        <v>177</v>
      </c>
      <c r="BM938" s="227" t="s">
        <v>1327</v>
      </c>
    </row>
    <row r="939" s="2" customFormat="1">
      <c r="A939" s="41"/>
      <c r="B939" s="42"/>
      <c r="C939" s="43"/>
      <c r="D939" s="229" t="s">
        <v>179</v>
      </c>
      <c r="E939" s="43"/>
      <c r="F939" s="230" t="s">
        <v>1326</v>
      </c>
      <c r="G939" s="43"/>
      <c r="H939" s="43"/>
      <c r="I939" s="231"/>
      <c r="J939" s="43"/>
      <c r="K939" s="43"/>
      <c r="L939" s="47"/>
      <c r="M939" s="232"/>
      <c r="N939" s="233"/>
      <c r="O939" s="87"/>
      <c r="P939" s="87"/>
      <c r="Q939" s="87"/>
      <c r="R939" s="87"/>
      <c r="S939" s="87"/>
      <c r="T939" s="88"/>
      <c r="U939" s="41"/>
      <c r="V939" s="41"/>
      <c r="W939" s="41"/>
      <c r="X939" s="41"/>
      <c r="Y939" s="41"/>
      <c r="Z939" s="41"/>
      <c r="AA939" s="41"/>
      <c r="AB939" s="41"/>
      <c r="AC939" s="41"/>
      <c r="AD939" s="41"/>
      <c r="AE939" s="41"/>
      <c r="AT939" s="20" t="s">
        <v>179</v>
      </c>
      <c r="AU939" s="20" t="s">
        <v>84</v>
      </c>
    </row>
    <row r="940" s="2" customFormat="1">
      <c r="A940" s="41"/>
      <c r="B940" s="42"/>
      <c r="C940" s="43"/>
      <c r="D940" s="229" t="s">
        <v>231</v>
      </c>
      <c r="E940" s="43"/>
      <c r="F940" s="268" t="s">
        <v>1323</v>
      </c>
      <c r="G940" s="43"/>
      <c r="H940" s="43"/>
      <c r="I940" s="231"/>
      <c r="J940" s="43"/>
      <c r="K940" s="43"/>
      <c r="L940" s="47"/>
      <c r="M940" s="232"/>
      <c r="N940" s="233"/>
      <c r="O940" s="87"/>
      <c r="P940" s="87"/>
      <c r="Q940" s="87"/>
      <c r="R940" s="87"/>
      <c r="S940" s="87"/>
      <c r="T940" s="88"/>
      <c r="U940" s="41"/>
      <c r="V940" s="41"/>
      <c r="W940" s="41"/>
      <c r="X940" s="41"/>
      <c r="Y940" s="41"/>
      <c r="Z940" s="41"/>
      <c r="AA940" s="41"/>
      <c r="AB940" s="41"/>
      <c r="AC940" s="41"/>
      <c r="AD940" s="41"/>
      <c r="AE940" s="41"/>
      <c r="AT940" s="20" t="s">
        <v>231</v>
      </c>
      <c r="AU940" s="20" t="s">
        <v>84</v>
      </c>
    </row>
    <row r="941" s="13" customFormat="1">
      <c r="A941" s="13"/>
      <c r="B941" s="236"/>
      <c r="C941" s="237"/>
      <c r="D941" s="229" t="s">
        <v>183</v>
      </c>
      <c r="E941" s="238" t="s">
        <v>19</v>
      </c>
      <c r="F941" s="239" t="s">
        <v>1328</v>
      </c>
      <c r="G941" s="237"/>
      <c r="H941" s="238" t="s">
        <v>19</v>
      </c>
      <c r="I941" s="240"/>
      <c r="J941" s="237"/>
      <c r="K941" s="237"/>
      <c r="L941" s="241"/>
      <c r="M941" s="242"/>
      <c r="N941" s="243"/>
      <c r="O941" s="243"/>
      <c r="P941" s="243"/>
      <c r="Q941" s="243"/>
      <c r="R941" s="243"/>
      <c r="S941" s="243"/>
      <c r="T941" s="244"/>
      <c r="U941" s="13"/>
      <c r="V941" s="13"/>
      <c r="W941" s="13"/>
      <c r="X941" s="13"/>
      <c r="Y941" s="13"/>
      <c r="Z941" s="13"/>
      <c r="AA941" s="13"/>
      <c r="AB941" s="13"/>
      <c r="AC941" s="13"/>
      <c r="AD941" s="13"/>
      <c r="AE941" s="13"/>
      <c r="AT941" s="245" t="s">
        <v>183</v>
      </c>
      <c r="AU941" s="245" t="s">
        <v>84</v>
      </c>
      <c r="AV941" s="13" t="s">
        <v>82</v>
      </c>
      <c r="AW941" s="13" t="s">
        <v>37</v>
      </c>
      <c r="AX941" s="13" t="s">
        <v>75</v>
      </c>
      <c r="AY941" s="245" t="s">
        <v>170</v>
      </c>
    </row>
    <row r="942" s="14" customFormat="1">
      <c r="A942" s="14"/>
      <c r="B942" s="246"/>
      <c r="C942" s="247"/>
      <c r="D942" s="229" t="s">
        <v>183</v>
      </c>
      <c r="E942" s="248" t="s">
        <v>19</v>
      </c>
      <c r="F942" s="249" t="s">
        <v>1329</v>
      </c>
      <c r="G942" s="247"/>
      <c r="H942" s="250">
        <v>72.900000000000006</v>
      </c>
      <c r="I942" s="251"/>
      <c r="J942" s="247"/>
      <c r="K942" s="247"/>
      <c r="L942" s="252"/>
      <c r="M942" s="253"/>
      <c r="N942" s="254"/>
      <c r="O942" s="254"/>
      <c r="P942" s="254"/>
      <c r="Q942" s="254"/>
      <c r="R942" s="254"/>
      <c r="S942" s="254"/>
      <c r="T942" s="255"/>
      <c r="U942" s="14"/>
      <c r="V942" s="14"/>
      <c r="W942" s="14"/>
      <c r="X942" s="14"/>
      <c r="Y942" s="14"/>
      <c r="Z942" s="14"/>
      <c r="AA942" s="14"/>
      <c r="AB942" s="14"/>
      <c r="AC942" s="14"/>
      <c r="AD942" s="14"/>
      <c r="AE942" s="14"/>
      <c r="AT942" s="256" t="s">
        <v>183</v>
      </c>
      <c r="AU942" s="256" t="s">
        <v>84</v>
      </c>
      <c r="AV942" s="14" t="s">
        <v>84</v>
      </c>
      <c r="AW942" s="14" t="s">
        <v>37</v>
      </c>
      <c r="AX942" s="14" t="s">
        <v>75</v>
      </c>
      <c r="AY942" s="256" t="s">
        <v>170</v>
      </c>
    </row>
    <row r="943" s="15" customFormat="1">
      <c r="A943" s="15"/>
      <c r="B943" s="257"/>
      <c r="C943" s="258"/>
      <c r="D943" s="229" t="s">
        <v>183</v>
      </c>
      <c r="E943" s="259" t="s">
        <v>19</v>
      </c>
      <c r="F943" s="260" t="s">
        <v>186</v>
      </c>
      <c r="G943" s="258"/>
      <c r="H943" s="261">
        <v>72.900000000000006</v>
      </c>
      <c r="I943" s="262"/>
      <c r="J943" s="258"/>
      <c r="K943" s="258"/>
      <c r="L943" s="263"/>
      <c r="M943" s="264"/>
      <c r="N943" s="265"/>
      <c r="O943" s="265"/>
      <c r="P943" s="265"/>
      <c r="Q943" s="265"/>
      <c r="R943" s="265"/>
      <c r="S943" s="265"/>
      <c r="T943" s="266"/>
      <c r="U943" s="15"/>
      <c r="V943" s="15"/>
      <c r="W943" s="15"/>
      <c r="X943" s="15"/>
      <c r="Y943" s="15"/>
      <c r="Z943" s="15"/>
      <c r="AA943" s="15"/>
      <c r="AB943" s="15"/>
      <c r="AC943" s="15"/>
      <c r="AD943" s="15"/>
      <c r="AE943" s="15"/>
      <c r="AT943" s="267" t="s">
        <v>183</v>
      </c>
      <c r="AU943" s="267" t="s">
        <v>84</v>
      </c>
      <c r="AV943" s="15" t="s">
        <v>177</v>
      </c>
      <c r="AW943" s="15" t="s">
        <v>37</v>
      </c>
      <c r="AX943" s="15" t="s">
        <v>82</v>
      </c>
      <c r="AY943" s="267" t="s">
        <v>170</v>
      </c>
    </row>
    <row r="944" s="2" customFormat="1" ht="16.5" customHeight="1">
      <c r="A944" s="41"/>
      <c r="B944" s="42"/>
      <c r="C944" s="285" t="s">
        <v>1330</v>
      </c>
      <c r="D944" s="285" t="s">
        <v>461</v>
      </c>
      <c r="E944" s="286" t="s">
        <v>1331</v>
      </c>
      <c r="F944" s="287" t="s">
        <v>1332</v>
      </c>
      <c r="G944" s="288" t="s">
        <v>201</v>
      </c>
      <c r="H944" s="289">
        <v>72.900000000000006</v>
      </c>
      <c r="I944" s="290"/>
      <c r="J944" s="291">
        <f>ROUND(I944*H944,2)</f>
        <v>0</v>
      </c>
      <c r="K944" s="287" t="s">
        <v>19</v>
      </c>
      <c r="L944" s="292"/>
      <c r="M944" s="293" t="s">
        <v>19</v>
      </c>
      <c r="N944" s="294" t="s">
        <v>46</v>
      </c>
      <c r="O944" s="87"/>
      <c r="P944" s="225">
        <f>O944*H944</f>
        <v>0</v>
      </c>
      <c r="Q944" s="225">
        <v>3.0000000000000001E-05</v>
      </c>
      <c r="R944" s="225">
        <f>Q944*H944</f>
        <v>0.0021870000000000001</v>
      </c>
      <c r="S944" s="225">
        <v>0</v>
      </c>
      <c r="T944" s="226">
        <f>S944*H944</f>
        <v>0</v>
      </c>
      <c r="U944" s="41"/>
      <c r="V944" s="41"/>
      <c r="W944" s="41"/>
      <c r="X944" s="41"/>
      <c r="Y944" s="41"/>
      <c r="Z944" s="41"/>
      <c r="AA944" s="41"/>
      <c r="AB944" s="41"/>
      <c r="AC944" s="41"/>
      <c r="AD944" s="41"/>
      <c r="AE944" s="41"/>
      <c r="AR944" s="227" t="s">
        <v>234</v>
      </c>
      <c r="AT944" s="227" t="s">
        <v>461</v>
      </c>
      <c r="AU944" s="227" t="s">
        <v>84</v>
      </c>
      <c r="AY944" s="20" t="s">
        <v>170</v>
      </c>
      <c r="BE944" s="228">
        <f>IF(N944="základní",J944,0)</f>
        <v>0</v>
      </c>
      <c r="BF944" s="228">
        <f>IF(N944="snížená",J944,0)</f>
        <v>0</v>
      </c>
      <c r="BG944" s="228">
        <f>IF(N944="zákl. přenesená",J944,0)</f>
        <v>0</v>
      </c>
      <c r="BH944" s="228">
        <f>IF(N944="sníž. přenesená",J944,0)</f>
        <v>0</v>
      </c>
      <c r="BI944" s="228">
        <f>IF(N944="nulová",J944,0)</f>
        <v>0</v>
      </c>
      <c r="BJ944" s="20" t="s">
        <v>82</v>
      </c>
      <c r="BK944" s="228">
        <f>ROUND(I944*H944,2)</f>
        <v>0</v>
      </c>
      <c r="BL944" s="20" t="s">
        <v>177</v>
      </c>
      <c r="BM944" s="227" t="s">
        <v>1333</v>
      </c>
    </row>
    <row r="945" s="2" customFormat="1">
      <c r="A945" s="41"/>
      <c r="B945" s="42"/>
      <c r="C945" s="43"/>
      <c r="D945" s="229" t="s">
        <v>179</v>
      </c>
      <c r="E945" s="43"/>
      <c r="F945" s="230" t="s">
        <v>1332</v>
      </c>
      <c r="G945" s="43"/>
      <c r="H945" s="43"/>
      <c r="I945" s="231"/>
      <c r="J945" s="43"/>
      <c r="K945" s="43"/>
      <c r="L945" s="47"/>
      <c r="M945" s="232"/>
      <c r="N945" s="233"/>
      <c r="O945" s="87"/>
      <c r="P945" s="87"/>
      <c r="Q945" s="87"/>
      <c r="R945" s="87"/>
      <c r="S945" s="87"/>
      <c r="T945" s="88"/>
      <c r="U945" s="41"/>
      <c r="V945" s="41"/>
      <c r="W945" s="41"/>
      <c r="X945" s="41"/>
      <c r="Y945" s="41"/>
      <c r="Z945" s="41"/>
      <c r="AA945" s="41"/>
      <c r="AB945" s="41"/>
      <c r="AC945" s="41"/>
      <c r="AD945" s="41"/>
      <c r="AE945" s="41"/>
      <c r="AT945" s="20" t="s">
        <v>179</v>
      </c>
      <c r="AU945" s="20" t="s">
        <v>84</v>
      </c>
    </row>
    <row r="946" s="2" customFormat="1">
      <c r="A946" s="41"/>
      <c r="B946" s="42"/>
      <c r="C946" s="43"/>
      <c r="D946" s="229" t="s">
        <v>231</v>
      </c>
      <c r="E946" s="43"/>
      <c r="F946" s="268" t="s">
        <v>1323</v>
      </c>
      <c r="G946" s="43"/>
      <c r="H946" s="43"/>
      <c r="I946" s="231"/>
      <c r="J946" s="43"/>
      <c r="K946" s="43"/>
      <c r="L946" s="47"/>
      <c r="M946" s="232"/>
      <c r="N946" s="233"/>
      <c r="O946" s="87"/>
      <c r="P946" s="87"/>
      <c r="Q946" s="87"/>
      <c r="R946" s="87"/>
      <c r="S946" s="87"/>
      <c r="T946" s="88"/>
      <c r="U946" s="41"/>
      <c r="V946" s="41"/>
      <c r="W946" s="41"/>
      <c r="X946" s="41"/>
      <c r="Y946" s="41"/>
      <c r="Z946" s="41"/>
      <c r="AA946" s="41"/>
      <c r="AB946" s="41"/>
      <c r="AC946" s="41"/>
      <c r="AD946" s="41"/>
      <c r="AE946" s="41"/>
      <c r="AT946" s="20" t="s">
        <v>231</v>
      </c>
      <c r="AU946" s="20" t="s">
        <v>84</v>
      </c>
    </row>
    <row r="947" s="13" customFormat="1">
      <c r="A947" s="13"/>
      <c r="B947" s="236"/>
      <c r="C947" s="237"/>
      <c r="D947" s="229" t="s">
        <v>183</v>
      </c>
      <c r="E947" s="238" t="s">
        <v>19</v>
      </c>
      <c r="F947" s="239" t="s">
        <v>1328</v>
      </c>
      <c r="G947" s="237"/>
      <c r="H947" s="238" t="s">
        <v>19</v>
      </c>
      <c r="I947" s="240"/>
      <c r="J947" s="237"/>
      <c r="K947" s="237"/>
      <c r="L947" s="241"/>
      <c r="M947" s="242"/>
      <c r="N947" s="243"/>
      <c r="O947" s="243"/>
      <c r="P947" s="243"/>
      <c r="Q947" s="243"/>
      <c r="R947" s="243"/>
      <c r="S947" s="243"/>
      <c r="T947" s="244"/>
      <c r="U947" s="13"/>
      <c r="V947" s="13"/>
      <c r="W947" s="13"/>
      <c r="X947" s="13"/>
      <c r="Y947" s="13"/>
      <c r="Z947" s="13"/>
      <c r="AA947" s="13"/>
      <c r="AB947" s="13"/>
      <c r="AC947" s="13"/>
      <c r="AD947" s="13"/>
      <c r="AE947" s="13"/>
      <c r="AT947" s="245" t="s">
        <v>183</v>
      </c>
      <c r="AU947" s="245" t="s">
        <v>84</v>
      </c>
      <c r="AV947" s="13" t="s">
        <v>82</v>
      </c>
      <c r="AW947" s="13" t="s">
        <v>37</v>
      </c>
      <c r="AX947" s="13" t="s">
        <v>75</v>
      </c>
      <c r="AY947" s="245" t="s">
        <v>170</v>
      </c>
    </row>
    <row r="948" s="14" customFormat="1">
      <c r="A948" s="14"/>
      <c r="B948" s="246"/>
      <c r="C948" s="247"/>
      <c r="D948" s="229" t="s">
        <v>183</v>
      </c>
      <c r="E948" s="248" t="s">
        <v>19</v>
      </c>
      <c r="F948" s="249" t="s">
        <v>1334</v>
      </c>
      <c r="G948" s="247"/>
      <c r="H948" s="250">
        <v>72.900000000000006</v>
      </c>
      <c r="I948" s="251"/>
      <c r="J948" s="247"/>
      <c r="K948" s="247"/>
      <c r="L948" s="252"/>
      <c r="M948" s="253"/>
      <c r="N948" s="254"/>
      <c r="O948" s="254"/>
      <c r="P948" s="254"/>
      <c r="Q948" s="254"/>
      <c r="R948" s="254"/>
      <c r="S948" s="254"/>
      <c r="T948" s="255"/>
      <c r="U948" s="14"/>
      <c r="V948" s="14"/>
      <c r="W948" s="14"/>
      <c r="X948" s="14"/>
      <c r="Y948" s="14"/>
      <c r="Z948" s="14"/>
      <c r="AA948" s="14"/>
      <c r="AB948" s="14"/>
      <c r="AC948" s="14"/>
      <c r="AD948" s="14"/>
      <c r="AE948" s="14"/>
      <c r="AT948" s="256" t="s">
        <v>183</v>
      </c>
      <c r="AU948" s="256" t="s">
        <v>84</v>
      </c>
      <c r="AV948" s="14" t="s">
        <v>84</v>
      </c>
      <c r="AW948" s="14" t="s">
        <v>37</v>
      </c>
      <c r="AX948" s="14" t="s">
        <v>75</v>
      </c>
      <c r="AY948" s="256" t="s">
        <v>170</v>
      </c>
    </row>
    <row r="949" s="15" customFormat="1">
      <c r="A949" s="15"/>
      <c r="B949" s="257"/>
      <c r="C949" s="258"/>
      <c r="D949" s="229" t="s">
        <v>183</v>
      </c>
      <c r="E949" s="259" t="s">
        <v>19</v>
      </c>
      <c r="F949" s="260" t="s">
        <v>186</v>
      </c>
      <c r="G949" s="258"/>
      <c r="H949" s="261">
        <v>72.900000000000006</v>
      </c>
      <c r="I949" s="262"/>
      <c r="J949" s="258"/>
      <c r="K949" s="258"/>
      <c r="L949" s="263"/>
      <c r="M949" s="264"/>
      <c r="N949" s="265"/>
      <c r="O949" s="265"/>
      <c r="P949" s="265"/>
      <c r="Q949" s="265"/>
      <c r="R949" s="265"/>
      <c r="S949" s="265"/>
      <c r="T949" s="266"/>
      <c r="U949" s="15"/>
      <c r="V949" s="15"/>
      <c r="W949" s="15"/>
      <c r="X949" s="15"/>
      <c r="Y949" s="15"/>
      <c r="Z949" s="15"/>
      <c r="AA949" s="15"/>
      <c r="AB949" s="15"/>
      <c r="AC949" s="15"/>
      <c r="AD949" s="15"/>
      <c r="AE949" s="15"/>
      <c r="AT949" s="267" t="s">
        <v>183</v>
      </c>
      <c r="AU949" s="267" t="s">
        <v>84</v>
      </c>
      <c r="AV949" s="15" t="s">
        <v>177</v>
      </c>
      <c r="AW949" s="15" t="s">
        <v>37</v>
      </c>
      <c r="AX949" s="15" t="s">
        <v>82</v>
      </c>
      <c r="AY949" s="267" t="s">
        <v>170</v>
      </c>
    </row>
    <row r="950" s="2" customFormat="1" ht="16.5" customHeight="1">
      <c r="A950" s="41"/>
      <c r="B950" s="42"/>
      <c r="C950" s="216" t="s">
        <v>1335</v>
      </c>
      <c r="D950" s="216" t="s">
        <v>172</v>
      </c>
      <c r="E950" s="217" t="s">
        <v>1336</v>
      </c>
      <c r="F950" s="218" t="s">
        <v>1337</v>
      </c>
      <c r="G950" s="219" t="s">
        <v>201</v>
      </c>
      <c r="H950" s="220">
        <v>329</v>
      </c>
      <c r="I950" s="221"/>
      <c r="J950" s="222">
        <f>ROUND(I950*H950,2)</f>
        <v>0</v>
      </c>
      <c r="K950" s="218" t="s">
        <v>176</v>
      </c>
      <c r="L950" s="47"/>
      <c r="M950" s="223" t="s">
        <v>19</v>
      </c>
      <c r="N950" s="224" t="s">
        <v>46</v>
      </c>
      <c r="O950" s="87"/>
      <c r="P950" s="225">
        <f>O950*H950</f>
        <v>0</v>
      </c>
      <c r="Q950" s="225">
        <v>0</v>
      </c>
      <c r="R950" s="225">
        <f>Q950*H950</f>
        <v>0</v>
      </c>
      <c r="S950" s="225">
        <v>0</v>
      </c>
      <c r="T950" s="226">
        <f>S950*H950</f>
        <v>0</v>
      </c>
      <c r="U950" s="41"/>
      <c r="V950" s="41"/>
      <c r="W950" s="41"/>
      <c r="X950" s="41"/>
      <c r="Y950" s="41"/>
      <c r="Z950" s="41"/>
      <c r="AA950" s="41"/>
      <c r="AB950" s="41"/>
      <c r="AC950" s="41"/>
      <c r="AD950" s="41"/>
      <c r="AE950" s="41"/>
      <c r="AR950" s="227" t="s">
        <v>177</v>
      </c>
      <c r="AT950" s="227" t="s">
        <v>172</v>
      </c>
      <c r="AU950" s="227" t="s">
        <v>84</v>
      </c>
      <c r="AY950" s="20" t="s">
        <v>170</v>
      </c>
      <c r="BE950" s="228">
        <f>IF(N950="základní",J950,0)</f>
        <v>0</v>
      </c>
      <c r="BF950" s="228">
        <f>IF(N950="snížená",J950,0)</f>
        <v>0</v>
      </c>
      <c r="BG950" s="228">
        <f>IF(N950="zákl. přenesená",J950,0)</f>
        <v>0</v>
      </c>
      <c r="BH950" s="228">
        <f>IF(N950="sníž. přenesená",J950,0)</f>
        <v>0</v>
      </c>
      <c r="BI950" s="228">
        <f>IF(N950="nulová",J950,0)</f>
        <v>0</v>
      </c>
      <c r="BJ950" s="20" t="s">
        <v>82</v>
      </c>
      <c r="BK950" s="228">
        <f>ROUND(I950*H950,2)</f>
        <v>0</v>
      </c>
      <c r="BL950" s="20" t="s">
        <v>177</v>
      </c>
      <c r="BM950" s="227" t="s">
        <v>1338</v>
      </c>
    </row>
    <row r="951" s="2" customFormat="1">
      <c r="A951" s="41"/>
      <c r="B951" s="42"/>
      <c r="C951" s="43"/>
      <c r="D951" s="229" t="s">
        <v>179</v>
      </c>
      <c r="E951" s="43"/>
      <c r="F951" s="230" t="s">
        <v>1339</v>
      </c>
      <c r="G951" s="43"/>
      <c r="H951" s="43"/>
      <c r="I951" s="231"/>
      <c r="J951" s="43"/>
      <c r="K951" s="43"/>
      <c r="L951" s="47"/>
      <c r="M951" s="232"/>
      <c r="N951" s="233"/>
      <c r="O951" s="87"/>
      <c r="P951" s="87"/>
      <c r="Q951" s="87"/>
      <c r="R951" s="87"/>
      <c r="S951" s="87"/>
      <c r="T951" s="88"/>
      <c r="U951" s="41"/>
      <c r="V951" s="41"/>
      <c r="W951" s="41"/>
      <c r="X951" s="41"/>
      <c r="Y951" s="41"/>
      <c r="Z951" s="41"/>
      <c r="AA951" s="41"/>
      <c r="AB951" s="41"/>
      <c r="AC951" s="41"/>
      <c r="AD951" s="41"/>
      <c r="AE951" s="41"/>
      <c r="AT951" s="20" t="s">
        <v>179</v>
      </c>
      <c r="AU951" s="20" t="s">
        <v>84</v>
      </c>
    </row>
    <row r="952" s="2" customFormat="1">
      <c r="A952" s="41"/>
      <c r="B952" s="42"/>
      <c r="C952" s="43"/>
      <c r="D952" s="234" t="s">
        <v>181</v>
      </c>
      <c r="E952" s="43"/>
      <c r="F952" s="235" t="s">
        <v>1340</v>
      </c>
      <c r="G952" s="43"/>
      <c r="H952" s="43"/>
      <c r="I952" s="231"/>
      <c r="J952" s="43"/>
      <c r="K952" s="43"/>
      <c r="L952" s="47"/>
      <c r="M952" s="232"/>
      <c r="N952" s="233"/>
      <c r="O952" s="87"/>
      <c r="P952" s="87"/>
      <c r="Q952" s="87"/>
      <c r="R952" s="87"/>
      <c r="S952" s="87"/>
      <c r="T952" s="88"/>
      <c r="U952" s="41"/>
      <c r="V952" s="41"/>
      <c r="W952" s="41"/>
      <c r="X952" s="41"/>
      <c r="Y952" s="41"/>
      <c r="Z952" s="41"/>
      <c r="AA952" s="41"/>
      <c r="AB952" s="41"/>
      <c r="AC952" s="41"/>
      <c r="AD952" s="41"/>
      <c r="AE952" s="41"/>
      <c r="AT952" s="20" t="s">
        <v>181</v>
      </c>
      <c r="AU952" s="20" t="s">
        <v>84</v>
      </c>
    </row>
    <row r="953" s="13" customFormat="1">
      <c r="A953" s="13"/>
      <c r="B953" s="236"/>
      <c r="C953" s="237"/>
      <c r="D953" s="229" t="s">
        <v>183</v>
      </c>
      <c r="E953" s="238" t="s">
        <v>19</v>
      </c>
      <c r="F953" s="239" t="s">
        <v>1316</v>
      </c>
      <c r="G953" s="237"/>
      <c r="H953" s="238" t="s">
        <v>19</v>
      </c>
      <c r="I953" s="240"/>
      <c r="J953" s="237"/>
      <c r="K953" s="237"/>
      <c r="L953" s="241"/>
      <c r="M953" s="242"/>
      <c r="N953" s="243"/>
      <c r="O953" s="243"/>
      <c r="P953" s="243"/>
      <c r="Q953" s="243"/>
      <c r="R953" s="243"/>
      <c r="S953" s="243"/>
      <c r="T953" s="244"/>
      <c r="U953" s="13"/>
      <c r="V953" s="13"/>
      <c r="W953" s="13"/>
      <c r="X953" s="13"/>
      <c r="Y953" s="13"/>
      <c r="Z953" s="13"/>
      <c r="AA953" s="13"/>
      <c r="AB953" s="13"/>
      <c r="AC953" s="13"/>
      <c r="AD953" s="13"/>
      <c r="AE953" s="13"/>
      <c r="AT953" s="245" t="s">
        <v>183</v>
      </c>
      <c r="AU953" s="245" t="s">
        <v>84</v>
      </c>
      <c r="AV953" s="13" t="s">
        <v>82</v>
      </c>
      <c r="AW953" s="13" t="s">
        <v>37</v>
      </c>
      <c r="AX953" s="13" t="s">
        <v>75</v>
      </c>
      <c r="AY953" s="245" t="s">
        <v>170</v>
      </c>
    </row>
    <row r="954" s="14" customFormat="1">
      <c r="A954" s="14"/>
      <c r="B954" s="246"/>
      <c r="C954" s="247"/>
      <c r="D954" s="229" t="s">
        <v>183</v>
      </c>
      <c r="E954" s="248" t="s">
        <v>19</v>
      </c>
      <c r="F954" s="249" t="s">
        <v>1341</v>
      </c>
      <c r="G954" s="247"/>
      <c r="H954" s="250">
        <v>329</v>
      </c>
      <c r="I954" s="251"/>
      <c r="J954" s="247"/>
      <c r="K954" s="247"/>
      <c r="L954" s="252"/>
      <c r="M954" s="253"/>
      <c r="N954" s="254"/>
      <c r="O954" s="254"/>
      <c r="P954" s="254"/>
      <c r="Q954" s="254"/>
      <c r="R954" s="254"/>
      <c r="S954" s="254"/>
      <c r="T954" s="255"/>
      <c r="U954" s="14"/>
      <c r="V954" s="14"/>
      <c r="W954" s="14"/>
      <c r="X954" s="14"/>
      <c r="Y954" s="14"/>
      <c r="Z954" s="14"/>
      <c r="AA954" s="14"/>
      <c r="AB954" s="14"/>
      <c r="AC954" s="14"/>
      <c r="AD954" s="14"/>
      <c r="AE954" s="14"/>
      <c r="AT954" s="256" t="s">
        <v>183</v>
      </c>
      <c r="AU954" s="256" t="s">
        <v>84</v>
      </c>
      <c r="AV954" s="14" t="s">
        <v>84</v>
      </c>
      <c r="AW954" s="14" t="s">
        <v>37</v>
      </c>
      <c r="AX954" s="14" t="s">
        <v>75</v>
      </c>
      <c r="AY954" s="256" t="s">
        <v>170</v>
      </c>
    </row>
    <row r="955" s="15" customFormat="1">
      <c r="A955" s="15"/>
      <c r="B955" s="257"/>
      <c r="C955" s="258"/>
      <c r="D955" s="229" t="s">
        <v>183</v>
      </c>
      <c r="E955" s="259" t="s">
        <v>19</v>
      </c>
      <c r="F955" s="260" t="s">
        <v>186</v>
      </c>
      <c r="G955" s="258"/>
      <c r="H955" s="261">
        <v>329</v>
      </c>
      <c r="I955" s="262"/>
      <c r="J955" s="258"/>
      <c r="K955" s="258"/>
      <c r="L955" s="263"/>
      <c r="M955" s="264"/>
      <c r="N955" s="265"/>
      <c r="O955" s="265"/>
      <c r="P955" s="265"/>
      <c r="Q955" s="265"/>
      <c r="R955" s="265"/>
      <c r="S955" s="265"/>
      <c r="T955" s="266"/>
      <c r="U955" s="15"/>
      <c r="V955" s="15"/>
      <c r="W955" s="15"/>
      <c r="X955" s="15"/>
      <c r="Y955" s="15"/>
      <c r="Z955" s="15"/>
      <c r="AA955" s="15"/>
      <c r="AB955" s="15"/>
      <c r="AC955" s="15"/>
      <c r="AD955" s="15"/>
      <c r="AE955" s="15"/>
      <c r="AT955" s="267" t="s">
        <v>183</v>
      </c>
      <c r="AU955" s="267" t="s">
        <v>84</v>
      </c>
      <c r="AV955" s="15" t="s">
        <v>177</v>
      </c>
      <c r="AW955" s="15" t="s">
        <v>37</v>
      </c>
      <c r="AX955" s="15" t="s">
        <v>82</v>
      </c>
      <c r="AY955" s="267" t="s">
        <v>170</v>
      </c>
    </row>
    <row r="956" s="2" customFormat="1" ht="16.5" customHeight="1">
      <c r="A956" s="41"/>
      <c r="B956" s="42"/>
      <c r="C956" s="285" t="s">
        <v>1342</v>
      </c>
      <c r="D956" s="285" t="s">
        <v>461</v>
      </c>
      <c r="E956" s="286" t="s">
        <v>1343</v>
      </c>
      <c r="F956" s="287" t="s">
        <v>1344</v>
      </c>
      <c r="G956" s="288" t="s">
        <v>201</v>
      </c>
      <c r="H956" s="289">
        <v>345.44999999999999</v>
      </c>
      <c r="I956" s="290"/>
      <c r="J956" s="291">
        <f>ROUND(I956*H956,2)</f>
        <v>0</v>
      </c>
      <c r="K956" s="287" t="s">
        <v>176</v>
      </c>
      <c r="L956" s="292"/>
      <c r="M956" s="293" t="s">
        <v>19</v>
      </c>
      <c r="N956" s="294" t="s">
        <v>46</v>
      </c>
      <c r="O956" s="87"/>
      <c r="P956" s="225">
        <f>O956*H956</f>
        <v>0</v>
      </c>
      <c r="Q956" s="225">
        <v>0.00050000000000000001</v>
      </c>
      <c r="R956" s="225">
        <f>Q956*H956</f>
        <v>0.17272499999999999</v>
      </c>
      <c r="S956" s="225">
        <v>0</v>
      </c>
      <c r="T956" s="226">
        <f>S956*H956</f>
        <v>0</v>
      </c>
      <c r="U956" s="41"/>
      <c r="V956" s="41"/>
      <c r="W956" s="41"/>
      <c r="X956" s="41"/>
      <c r="Y956" s="41"/>
      <c r="Z956" s="41"/>
      <c r="AA956" s="41"/>
      <c r="AB956" s="41"/>
      <c r="AC956" s="41"/>
      <c r="AD956" s="41"/>
      <c r="AE956" s="41"/>
      <c r="AR956" s="227" t="s">
        <v>234</v>
      </c>
      <c r="AT956" s="227" t="s">
        <v>461</v>
      </c>
      <c r="AU956" s="227" t="s">
        <v>84</v>
      </c>
      <c r="AY956" s="20" t="s">
        <v>170</v>
      </c>
      <c r="BE956" s="228">
        <f>IF(N956="základní",J956,0)</f>
        <v>0</v>
      </c>
      <c r="BF956" s="228">
        <f>IF(N956="snížená",J956,0)</f>
        <v>0</v>
      </c>
      <c r="BG956" s="228">
        <f>IF(N956="zákl. přenesená",J956,0)</f>
        <v>0</v>
      </c>
      <c r="BH956" s="228">
        <f>IF(N956="sníž. přenesená",J956,0)</f>
        <v>0</v>
      </c>
      <c r="BI956" s="228">
        <f>IF(N956="nulová",J956,0)</f>
        <v>0</v>
      </c>
      <c r="BJ956" s="20" t="s">
        <v>82</v>
      </c>
      <c r="BK956" s="228">
        <f>ROUND(I956*H956,2)</f>
        <v>0</v>
      </c>
      <c r="BL956" s="20" t="s">
        <v>177</v>
      </c>
      <c r="BM956" s="227" t="s">
        <v>1345</v>
      </c>
    </row>
    <row r="957" s="2" customFormat="1">
      <c r="A957" s="41"/>
      <c r="B957" s="42"/>
      <c r="C957" s="43"/>
      <c r="D957" s="229" t="s">
        <v>179</v>
      </c>
      <c r="E957" s="43"/>
      <c r="F957" s="230" t="s">
        <v>1344</v>
      </c>
      <c r="G957" s="43"/>
      <c r="H957" s="43"/>
      <c r="I957" s="231"/>
      <c r="J957" s="43"/>
      <c r="K957" s="43"/>
      <c r="L957" s="47"/>
      <c r="M957" s="232"/>
      <c r="N957" s="233"/>
      <c r="O957" s="87"/>
      <c r="P957" s="87"/>
      <c r="Q957" s="87"/>
      <c r="R957" s="87"/>
      <c r="S957" s="87"/>
      <c r="T957" s="88"/>
      <c r="U957" s="41"/>
      <c r="V957" s="41"/>
      <c r="W957" s="41"/>
      <c r="X957" s="41"/>
      <c r="Y957" s="41"/>
      <c r="Z957" s="41"/>
      <c r="AA957" s="41"/>
      <c r="AB957" s="41"/>
      <c r="AC957" s="41"/>
      <c r="AD957" s="41"/>
      <c r="AE957" s="41"/>
      <c r="AT957" s="20" t="s">
        <v>179</v>
      </c>
      <c r="AU957" s="20" t="s">
        <v>84</v>
      </c>
    </row>
    <row r="958" s="14" customFormat="1">
      <c r="A958" s="14"/>
      <c r="B958" s="246"/>
      <c r="C958" s="247"/>
      <c r="D958" s="229" t="s">
        <v>183</v>
      </c>
      <c r="E958" s="248" t="s">
        <v>19</v>
      </c>
      <c r="F958" s="249" t="s">
        <v>1346</v>
      </c>
      <c r="G958" s="247"/>
      <c r="H958" s="250">
        <v>345.44999999999999</v>
      </c>
      <c r="I958" s="251"/>
      <c r="J958" s="247"/>
      <c r="K958" s="247"/>
      <c r="L958" s="252"/>
      <c r="M958" s="253"/>
      <c r="N958" s="254"/>
      <c r="O958" s="254"/>
      <c r="P958" s="254"/>
      <c r="Q958" s="254"/>
      <c r="R958" s="254"/>
      <c r="S958" s="254"/>
      <c r="T958" s="255"/>
      <c r="U958" s="14"/>
      <c r="V958" s="14"/>
      <c r="W958" s="14"/>
      <c r="X958" s="14"/>
      <c r="Y958" s="14"/>
      <c r="Z958" s="14"/>
      <c r="AA958" s="14"/>
      <c r="AB958" s="14"/>
      <c r="AC958" s="14"/>
      <c r="AD958" s="14"/>
      <c r="AE958" s="14"/>
      <c r="AT958" s="256" t="s">
        <v>183</v>
      </c>
      <c r="AU958" s="256" t="s">
        <v>84</v>
      </c>
      <c r="AV958" s="14" t="s">
        <v>84</v>
      </c>
      <c r="AW958" s="14" t="s">
        <v>37</v>
      </c>
      <c r="AX958" s="14" t="s">
        <v>82</v>
      </c>
      <c r="AY958" s="256" t="s">
        <v>170</v>
      </c>
    </row>
    <row r="959" s="2" customFormat="1" ht="16.5" customHeight="1">
      <c r="A959" s="41"/>
      <c r="B959" s="42"/>
      <c r="C959" s="216" t="s">
        <v>1347</v>
      </c>
      <c r="D959" s="216" t="s">
        <v>172</v>
      </c>
      <c r="E959" s="217" t="s">
        <v>1348</v>
      </c>
      <c r="F959" s="218" t="s">
        <v>1349</v>
      </c>
      <c r="G959" s="219" t="s">
        <v>175</v>
      </c>
      <c r="H959" s="220">
        <v>436.24200000000002</v>
      </c>
      <c r="I959" s="221"/>
      <c r="J959" s="222">
        <f>ROUND(I959*H959,2)</f>
        <v>0</v>
      </c>
      <c r="K959" s="218" t="s">
        <v>176</v>
      </c>
      <c r="L959" s="47"/>
      <c r="M959" s="223" t="s">
        <v>19</v>
      </c>
      <c r="N959" s="224" t="s">
        <v>46</v>
      </c>
      <c r="O959" s="87"/>
      <c r="P959" s="225">
        <f>O959*H959</f>
        <v>0</v>
      </c>
      <c r="Q959" s="225">
        <v>0.00020000000000000001</v>
      </c>
      <c r="R959" s="225">
        <f>Q959*H959</f>
        <v>0.087248400000000004</v>
      </c>
      <c r="S959" s="225">
        <v>0</v>
      </c>
      <c r="T959" s="226">
        <f>S959*H959</f>
        <v>0</v>
      </c>
      <c r="U959" s="41"/>
      <c r="V959" s="41"/>
      <c r="W959" s="41"/>
      <c r="X959" s="41"/>
      <c r="Y959" s="41"/>
      <c r="Z959" s="41"/>
      <c r="AA959" s="41"/>
      <c r="AB959" s="41"/>
      <c r="AC959" s="41"/>
      <c r="AD959" s="41"/>
      <c r="AE959" s="41"/>
      <c r="AR959" s="227" t="s">
        <v>177</v>
      </c>
      <c r="AT959" s="227" t="s">
        <v>172</v>
      </c>
      <c r="AU959" s="227" t="s">
        <v>84</v>
      </c>
      <c r="AY959" s="20" t="s">
        <v>170</v>
      </c>
      <c r="BE959" s="228">
        <f>IF(N959="základní",J959,0)</f>
        <v>0</v>
      </c>
      <c r="BF959" s="228">
        <f>IF(N959="snížená",J959,0)</f>
        <v>0</v>
      </c>
      <c r="BG959" s="228">
        <f>IF(N959="zákl. přenesená",J959,0)</f>
        <v>0</v>
      </c>
      <c r="BH959" s="228">
        <f>IF(N959="sníž. přenesená",J959,0)</f>
        <v>0</v>
      </c>
      <c r="BI959" s="228">
        <f>IF(N959="nulová",J959,0)</f>
        <v>0</v>
      </c>
      <c r="BJ959" s="20" t="s">
        <v>82</v>
      </c>
      <c r="BK959" s="228">
        <f>ROUND(I959*H959,2)</f>
        <v>0</v>
      </c>
      <c r="BL959" s="20" t="s">
        <v>177</v>
      </c>
      <c r="BM959" s="227" t="s">
        <v>1350</v>
      </c>
    </row>
    <row r="960" s="2" customFormat="1">
      <c r="A960" s="41"/>
      <c r="B960" s="42"/>
      <c r="C960" s="43"/>
      <c r="D960" s="229" t="s">
        <v>179</v>
      </c>
      <c r="E960" s="43"/>
      <c r="F960" s="230" t="s">
        <v>1351</v>
      </c>
      <c r="G960" s="43"/>
      <c r="H960" s="43"/>
      <c r="I960" s="231"/>
      <c r="J960" s="43"/>
      <c r="K960" s="43"/>
      <c r="L960" s="47"/>
      <c r="M960" s="232"/>
      <c r="N960" s="233"/>
      <c r="O960" s="87"/>
      <c r="P960" s="87"/>
      <c r="Q960" s="87"/>
      <c r="R960" s="87"/>
      <c r="S960" s="87"/>
      <c r="T960" s="88"/>
      <c r="U960" s="41"/>
      <c r="V960" s="41"/>
      <c r="W960" s="41"/>
      <c r="X960" s="41"/>
      <c r="Y960" s="41"/>
      <c r="Z960" s="41"/>
      <c r="AA960" s="41"/>
      <c r="AB960" s="41"/>
      <c r="AC960" s="41"/>
      <c r="AD960" s="41"/>
      <c r="AE960" s="41"/>
      <c r="AT960" s="20" t="s">
        <v>179</v>
      </c>
      <c r="AU960" s="20" t="s">
        <v>84</v>
      </c>
    </row>
    <row r="961" s="2" customFormat="1">
      <c r="A961" s="41"/>
      <c r="B961" s="42"/>
      <c r="C961" s="43"/>
      <c r="D961" s="234" t="s">
        <v>181</v>
      </c>
      <c r="E961" s="43"/>
      <c r="F961" s="235" t="s">
        <v>1352</v>
      </c>
      <c r="G961" s="43"/>
      <c r="H961" s="43"/>
      <c r="I961" s="231"/>
      <c r="J961" s="43"/>
      <c r="K961" s="43"/>
      <c r="L961" s="47"/>
      <c r="M961" s="232"/>
      <c r="N961" s="233"/>
      <c r="O961" s="87"/>
      <c r="P961" s="87"/>
      <c r="Q961" s="87"/>
      <c r="R961" s="87"/>
      <c r="S961" s="87"/>
      <c r="T961" s="88"/>
      <c r="U961" s="41"/>
      <c r="V961" s="41"/>
      <c r="W961" s="41"/>
      <c r="X961" s="41"/>
      <c r="Y961" s="41"/>
      <c r="Z961" s="41"/>
      <c r="AA961" s="41"/>
      <c r="AB961" s="41"/>
      <c r="AC961" s="41"/>
      <c r="AD961" s="41"/>
      <c r="AE961" s="41"/>
      <c r="AT961" s="20" t="s">
        <v>181</v>
      </c>
      <c r="AU961" s="20" t="s">
        <v>84</v>
      </c>
    </row>
    <row r="962" s="13" customFormat="1">
      <c r="A962" s="13"/>
      <c r="B962" s="236"/>
      <c r="C962" s="237"/>
      <c r="D962" s="229" t="s">
        <v>183</v>
      </c>
      <c r="E962" s="238" t="s">
        <v>19</v>
      </c>
      <c r="F962" s="239" t="s">
        <v>1353</v>
      </c>
      <c r="G962" s="237"/>
      <c r="H962" s="238" t="s">
        <v>19</v>
      </c>
      <c r="I962" s="240"/>
      <c r="J962" s="237"/>
      <c r="K962" s="237"/>
      <c r="L962" s="241"/>
      <c r="M962" s="242"/>
      <c r="N962" s="243"/>
      <c r="O962" s="243"/>
      <c r="P962" s="243"/>
      <c r="Q962" s="243"/>
      <c r="R962" s="243"/>
      <c r="S962" s="243"/>
      <c r="T962" s="244"/>
      <c r="U962" s="13"/>
      <c r="V962" s="13"/>
      <c r="W962" s="13"/>
      <c r="X962" s="13"/>
      <c r="Y962" s="13"/>
      <c r="Z962" s="13"/>
      <c r="AA962" s="13"/>
      <c r="AB962" s="13"/>
      <c r="AC962" s="13"/>
      <c r="AD962" s="13"/>
      <c r="AE962" s="13"/>
      <c r="AT962" s="245" t="s">
        <v>183</v>
      </c>
      <c r="AU962" s="245" t="s">
        <v>84</v>
      </c>
      <c r="AV962" s="13" t="s">
        <v>82</v>
      </c>
      <c r="AW962" s="13" t="s">
        <v>37</v>
      </c>
      <c r="AX962" s="13" t="s">
        <v>75</v>
      </c>
      <c r="AY962" s="245" t="s">
        <v>170</v>
      </c>
    </row>
    <row r="963" s="14" customFormat="1">
      <c r="A963" s="14"/>
      <c r="B963" s="246"/>
      <c r="C963" s="247"/>
      <c r="D963" s="229" t="s">
        <v>183</v>
      </c>
      <c r="E963" s="248" t="s">
        <v>19</v>
      </c>
      <c r="F963" s="249" t="s">
        <v>1354</v>
      </c>
      <c r="G963" s="247"/>
      <c r="H963" s="250">
        <v>535.89499999999998</v>
      </c>
      <c r="I963" s="251"/>
      <c r="J963" s="247"/>
      <c r="K963" s="247"/>
      <c r="L963" s="252"/>
      <c r="M963" s="253"/>
      <c r="N963" s="254"/>
      <c r="O963" s="254"/>
      <c r="P963" s="254"/>
      <c r="Q963" s="254"/>
      <c r="R963" s="254"/>
      <c r="S963" s="254"/>
      <c r="T963" s="255"/>
      <c r="U963" s="14"/>
      <c r="V963" s="14"/>
      <c r="W963" s="14"/>
      <c r="X963" s="14"/>
      <c r="Y963" s="14"/>
      <c r="Z963" s="14"/>
      <c r="AA963" s="14"/>
      <c r="AB963" s="14"/>
      <c r="AC963" s="14"/>
      <c r="AD963" s="14"/>
      <c r="AE963" s="14"/>
      <c r="AT963" s="256" t="s">
        <v>183</v>
      </c>
      <c r="AU963" s="256" t="s">
        <v>84</v>
      </c>
      <c r="AV963" s="14" t="s">
        <v>84</v>
      </c>
      <c r="AW963" s="14" t="s">
        <v>37</v>
      </c>
      <c r="AX963" s="14" t="s">
        <v>75</v>
      </c>
      <c r="AY963" s="256" t="s">
        <v>170</v>
      </c>
    </row>
    <row r="964" s="13" customFormat="1">
      <c r="A964" s="13"/>
      <c r="B964" s="236"/>
      <c r="C964" s="237"/>
      <c r="D964" s="229" t="s">
        <v>183</v>
      </c>
      <c r="E964" s="238" t="s">
        <v>19</v>
      </c>
      <c r="F964" s="239" t="s">
        <v>1355</v>
      </c>
      <c r="G964" s="237"/>
      <c r="H964" s="238" t="s">
        <v>19</v>
      </c>
      <c r="I964" s="240"/>
      <c r="J964" s="237"/>
      <c r="K964" s="237"/>
      <c r="L964" s="241"/>
      <c r="M964" s="242"/>
      <c r="N964" s="243"/>
      <c r="O964" s="243"/>
      <c r="P964" s="243"/>
      <c r="Q964" s="243"/>
      <c r="R964" s="243"/>
      <c r="S964" s="243"/>
      <c r="T964" s="244"/>
      <c r="U964" s="13"/>
      <c r="V964" s="13"/>
      <c r="W964" s="13"/>
      <c r="X964" s="13"/>
      <c r="Y964" s="13"/>
      <c r="Z964" s="13"/>
      <c r="AA964" s="13"/>
      <c r="AB964" s="13"/>
      <c r="AC964" s="13"/>
      <c r="AD964" s="13"/>
      <c r="AE964" s="13"/>
      <c r="AT964" s="245" t="s">
        <v>183</v>
      </c>
      <c r="AU964" s="245" t="s">
        <v>84</v>
      </c>
      <c r="AV964" s="13" t="s">
        <v>82</v>
      </c>
      <c r="AW964" s="13" t="s">
        <v>37</v>
      </c>
      <c r="AX964" s="13" t="s">
        <v>75</v>
      </c>
      <c r="AY964" s="245" t="s">
        <v>170</v>
      </c>
    </row>
    <row r="965" s="14" customFormat="1">
      <c r="A965" s="14"/>
      <c r="B965" s="246"/>
      <c r="C965" s="247"/>
      <c r="D965" s="229" t="s">
        <v>183</v>
      </c>
      <c r="E965" s="248" t="s">
        <v>19</v>
      </c>
      <c r="F965" s="249" t="s">
        <v>1356</v>
      </c>
      <c r="G965" s="247"/>
      <c r="H965" s="250">
        <v>8.0999999999999996</v>
      </c>
      <c r="I965" s="251"/>
      <c r="J965" s="247"/>
      <c r="K965" s="247"/>
      <c r="L965" s="252"/>
      <c r="M965" s="253"/>
      <c r="N965" s="254"/>
      <c r="O965" s="254"/>
      <c r="P965" s="254"/>
      <c r="Q965" s="254"/>
      <c r="R965" s="254"/>
      <c r="S965" s="254"/>
      <c r="T965" s="255"/>
      <c r="U965" s="14"/>
      <c r="V965" s="14"/>
      <c r="W965" s="14"/>
      <c r="X965" s="14"/>
      <c r="Y965" s="14"/>
      <c r="Z965" s="14"/>
      <c r="AA965" s="14"/>
      <c r="AB965" s="14"/>
      <c r="AC965" s="14"/>
      <c r="AD965" s="14"/>
      <c r="AE965" s="14"/>
      <c r="AT965" s="256" t="s">
        <v>183</v>
      </c>
      <c r="AU965" s="256" t="s">
        <v>84</v>
      </c>
      <c r="AV965" s="14" t="s">
        <v>84</v>
      </c>
      <c r="AW965" s="14" t="s">
        <v>37</v>
      </c>
      <c r="AX965" s="14" t="s">
        <v>75</v>
      </c>
      <c r="AY965" s="256" t="s">
        <v>170</v>
      </c>
    </row>
    <row r="966" s="14" customFormat="1">
      <c r="A966" s="14"/>
      <c r="B966" s="246"/>
      <c r="C966" s="247"/>
      <c r="D966" s="229" t="s">
        <v>183</v>
      </c>
      <c r="E966" s="248" t="s">
        <v>19</v>
      </c>
      <c r="F966" s="249" t="s">
        <v>1357</v>
      </c>
      <c r="G966" s="247"/>
      <c r="H966" s="250">
        <v>9.3599999999999994</v>
      </c>
      <c r="I966" s="251"/>
      <c r="J966" s="247"/>
      <c r="K966" s="247"/>
      <c r="L966" s="252"/>
      <c r="M966" s="253"/>
      <c r="N966" s="254"/>
      <c r="O966" s="254"/>
      <c r="P966" s="254"/>
      <c r="Q966" s="254"/>
      <c r="R966" s="254"/>
      <c r="S966" s="254"/>
      <c r="T966" s="255"/>
      <c r="U966" s="14"/>
      <c r="V966" s="14"/>
      <c r="W966" s="14"/>
      <c r="X966" s="14"/>
      <c r="Y966" s="14"/>
      <c r="Z966" s="14"/>
      <c r="AA966" s="14"/>
      <c r="AB966" s="14"/>
      <c r="AC966" s="14"/>
      <c r="AD966" s="14"/>
      <c r="AE966" s="14"/>
      <c r="AT966" s="256" t="s">
        <v>183</v>
      </c>
      <c r="AU966" s="256" t="s">
        <v>84</v>
      </c>
      <c r="AV966" s="14" t="s">
        <v>84</v>
      </c>
      <c r="AW966" s="14" t="s">
        <v>37</v>
      </c>
      <c r="AX966" s="14" t="s">
        <v>75</v>
      </c>
      <c r="AY966" s="256" t="s">
        <v>170</v>
      </c>
    </row>
    <row r="967" s="14" customFormat="1">
      <c r="A967" s="14"/>
      <c r="B967" s="246"/>
      <c r="C967" s="247"/>
      <c r="D967" s="229" t="s">
        <v>183</v>
      </c>
      <c r="E967" s="248" t="s">
        <v>19</v>
      </c>
      <c r="F967" s="249" t="s">
        <v>1358</v>
      </c>
      <c r="G967" s="247"/>
      <c r="H967" s="250">
        <v>38.340000000000003</v>
      </c>
      <c r="I967" s="251"/>
      <c r="J967" s="247"/>
      <c r="K967" s="247"/>
      <c r="L967" s="252"/>
      <c r="M967" s="253"/>
      <c r="N967" s="254"/>
      <c r="O967" s="254"/>
      <c r="P967" s="254"/>
      <c r="Q967" s="254"/>
      <c r="R967" s="254"/>
      <c r="S967" s="254"/>
      <c r="T967" s="255"/>
      <c r="U967" s="14"/>
      <c r="V967" s="14"/>
      <c r="W967" s="14"/>
      <c r="X967" s="14"/>
      <c r="Y967" s="14"/>
      <c r="Z967" s="14"/>
      <c r="AA967" s="14"/>
      <c r="AB967" s="14"/>
      <c r="AC967" s="14"/>
      <c r="AD967" s="14"/>
      <c r="AE967" s="14"/>
      <c r="AT967" s="256" t="s">
        <v>183</v>
      </c>
      <c r="AU967" s="256" t="s">
        <v>84</v>
      </c>
      <c r="AV967" s="14" t="s">
        <v>84</v>
      </c>
      <c r="AW967" s="14" t="s">
        <v>37</v>
      </c>
      <c r="AX967" s="14" t="s">
        <v>75</v>
      </c>
      <c r="AY967" s="256" t="s">
        <v>170</v>
      </c>
    </row>
    <row r="968" s="14" customFormat="1">
      <c r="A968" s="14"/>
      <c r="B968" s="246"/>
      <c r="C968" s="247"/>
      <c r="D968" s="229" t="s">
        <v>183</v>
      </c>
      <c r="E968" s="248" t="s">
        <v>19</v>
      </c>
      <c r="F968" s="249" t="s">
        <v>1359</v>
      </c>
      <c r="G968" s="247"/>
      <c r="H968" s="250">
        <v>4.3200000000000003</v>
      </c>
      <c r="I968" s="251"/>
      <c r="J968" s="247"/>
      <c r="K968" s="247"/>
      <c r="L968" s="252"/>
      <c r="M968" s="253"/>
      <c r="N968" s="254"/>
      <c r="O968" s="254"/>
      <c r="P968" s="254"/>
      <c r="Q968" s="254"/>
      <c r="R968" s="254"/>
      <c r="S968" s="254"/>
      <c r="T968" s="255"/>
      <c r="U968" s="14"/>
      <c r="V968" s="14"/>
      <c r="W968" s="14"/>
      <c r="X968" s="14"/>
      <c r="Y968" s="14"/>
      <c r="Z968" s="14"/>
      <c r="AA968" s="14"/>
      <c r="AB968" s="14"/>
      <c r="AC968" s="14"/>
      <c r="AD968" s="14"/>
      <c r="AE968" s="14"/>
      <c r="AT968" s="256" t="s">
        <v>183</v>
      </c>
      <c r="AU968" s="256" t="s">
        <v>84</v>
      </c>
      <c r="AV968" s="14" t="s">
        <v>84</v>
      </c>
      <c r="AW968" s="14" t="s">
        <v>37</v>
      </c>
      <c r="AX968" s="14" t="s">
        <v>75</v>
      </c>
      <c r="AY968" s="256" t="s">
        <v>170</v>
      </c>
    </row>
    <row r="969" s="14" customFormat="1">
      <c r="A969" s="14"/>
      <c r="B969" s="246"/>
      <c r="C969" s="247"/>
      <c r="D969" s="229" t="s">
        <v>183</v>
      </c>
      <c r="E969" s="248" t="s">
        <v>19</v>
      </c>
      <c r="F969" s="249" t="s">
        <v>1360</v>
      </c>
      <c r="G969" s="247"/>
      <c r="H969" s="250">
        <v>2.0720000000000001</v>
      </c>
      <c r="I969" s="251"/>
      <c r="J969" s="247"/>
      <c r="K969" s="247"/>
      <c r="L969" s="252"/>
      <c r="M969" s="253"/>
      <c r="N969" s="254"/>
      <c r="O969" s="254"/>
      <c r="P969" s="254"/>
      <c r="Q969" s="254"/>
      <c r="R969" s="254"/>
      <c r="S969" s="254"/>
      <c r="T969" s="255"/>
      <c r="U969" s="14"/>
      <c r="V969" s="14"/>
      <c r="W969" s="14"/>
      <c r="X969" s="14"/>
      <c r="Y969" s="14"/>
      <c r="Z969" s="14"/>
      <c r="AA969" s="14"/>
      <c r="AB969" s="14"/>
      <c r="AC969" s="14"/>
      <c r="AD969" s="14"/>
      <c r="AE969" s="14"/>
      <c r="AT969" s="256" t="s">
        <v>183</v>
      </c>
      <c r="AU969" s="256" t="s">
        <v>84</v>
      </c>
      <c r="AV969" s="14" t="s">
        <v>84</v>
      </c>
      <c r="AW969" s="14" t="s">
        <v>37</v>
      </c>
      <c r="AX969" s="14" t="s">
        <v>75</v>
      </c>
      <c r="AY969" s="256" t="s">
        <v>170</v>
      </c>
    </row>
    <row r="970" s="14" customFormat="1">
      <c r="A970" s="14"/>
      <c r="B970" s="246"/>
      <c r="C970" s="247"/>
      <c r="D970" s="229" t="s">
        <v>183</v>
      </c>
      <c r="E970" s="248" t="s">
        <v>19</v>
      </c>
      <c r="F970" s="249" t="s">
        <v>1361</v>
      </c>
      <c r="G970" s="247"/>
      <c r="H970" s="250">
        <v>14.5</v>
      </c>
      <c r="I970" s="251"/>
      <c r="J970" s="247"/>
      <c r="K970" s="247"/>
      <c r="L970" s="252"/>
      <c r="M970" s="253"/>
      <c r="N970" s="254"/>
      <c r="O970" s="254"/>
      <c r="P970" s="254"/>
      <c r="Q970" s="254"/>
      <c r="R970" s="254"/>
      <c r="S970" s="254"/>
      <c r="T970" s="255"/>
      <c r="U970" s="14"/>
      <c r="V970" s="14"/>
      <c r="W970" s="14"/>
      <c r="X970" s="14"/>
      <c r="Y970" s="14"/>
      <c r="Z970" s="14"/>
      <c r="AA970" s="14"/>
      <c r="AB970" s="14"/>
      <c r="AC970" s="14"/>
      <c r="AD970" s="14"/>
      <c r="AE970" s="14"/>
      <c r="AT970" s="256" t="s">
        <v>183</v>
      </c>
      <c r="AU970" s="256" t="s">
        <v>84</v>
      </c>
      <c r="AV970" s="14" t="s">
        <v>84</v>
      </c>
      <c r="AW970" s="14" t="s">
        <v>37</v>
      </c>
      <c r="AX970" s="14" t="s">
        <v>75</v>
      </c>
      <c r="AY970" s="256" t="s">
        <v>170</v>
      </c>
    </row>
    <row r="971" s="13" customFormat="1">
      <c r="A971" s="13"/>
      <c r="B971" s="236"/>
      <c r="C971" s="237"/>
      <c r="D971" s="229" t="s">
        <v>183</v>
      </c>
      <c r="E971" s="238" t="s">
        <v>19</v>
      </c>
      <c r="F971" s="239" t="s">
        <v>1362</v>
      </c>
      <c r="G971" s="237"/>
      <c r="H971" s="238" t="s">
        <v>19</v>
      </c>
      <c r="I971" s="240"/>
      <c r="J971" s="237"/>
      <c r="K971" s="237"/>
      <c r="L971" s="241"/>
      <c r="M971" s="242"/>
      <c r="N971" s="243"/>
      <c r="O971" s="243"/>
      <c r="P971" s="243"/>
      <c r="Q971" s="243"/>
      <c r="R971" s="243"/>
      <c r="S971" s="243"/>
      <c r="T971" s="244"/>
      <c r="U971" s="13"/>
      <c r="V971" s="13"/>
      <c r="W971" s="13"/>
      <c r="X971" s="13"/>
      <c r="Y971" s="13"/>
      <c r="Z971" s="13"/>
      <c r="AA971" s="13"/>
      <c r="AB971" s="13"/>
      <c r="AC971" s="13"/>
      <c r="AD971" s="13"/>
      <c r="AE971" s="13"/>
      <c r="AT971" s="245" t="s">
        <v>183</v>
      </c>
      <c r="AU971" s="245" t="s">
        <v>84</v>
      </c>
      <c r="AV971" s="13" t="s">
        <v>82</v>
      </c>
      <c r="AW971" s="13" t="s">
        <v>37</v>
      </c>
      <c r="AX971" s="13" t="s">
        <v>75</v>
      </c>
      <c r="AY971" s="245" t="s">
        <v>170</v>
      </c>
    </row>
    <row r="972" s="14" customFormat="1">
      <c r="A972" s="14"/>
      <c r="B972" s="246"/>
      <c r="C972" s="247"/>
      <c r="D972" s="229" t="s">
        <v>183</v>
      </c>
      <c r="E972" s="248" t="s">
        <v>19</v>
      </c>
      <c r="F972" s="249" t="s">
        <v>1363</v>
      </c>
      <c r="G972" s="247"/>
      <c r="H972" s="250">
        <v>-176.345</v>
      </c>
      <c r="I972" s="251"/>
      <c r="J972" s="247"/>
      <c r="K972" s="247"/>
      <c r="L972" s="252"/>
      <c r="M972" s="253"/>
      <c r="N972" s="254"/>
      <c r="O972" s="254"/>
      <c r="P972" s="254"/>
      <c r="Q972" s="254"/>
      <c r="R972" s="254"/>
      <c r="S972" s="254"/>
      <c r="T972" s="255"/>
      <c r="U972" s="14"/>
      <c r="V972" s="14"/>
      <c r="W972" s="14"/>
      <c r="X972" s="14"/>
      <c r="Y972" s="14"/>
      <c r="Z972" s="14"/>
      <c r="AA972" s="14"/>
      <c r="AB972" s="14"/>
      <c r="AC972" s="14"/>
      <c r="AD972" s="14"/>
      <c r="AE972" s="14"/>
      <c r="AT972" s="256" t="s">
        <v>183</v>
      </c>
      <c r="AU972" s="256" t="s">
        <v>84</v>
      </c>
      <c r="AV972" s="14" t="s">
        <v>84</v>
      </c>
      <c r="AW972" s="14" t="s">
        <v>37</v>
      </c>
      <c r="AX972" s="14" t="s">
        <v>75</v>
      </c>
      <c r="AY972" s="256" t="s">
        <v>170</v>
      </c>
    </row>
    <row r="973" s="15" customFormat="1">
      <c r="A973" s="15"/>
      <c r="B973" s="257"/>
      <c r="C973" s="258"/>
      <c r="D973" s="229" t="s">
        <v>183</v>
      </c>
      <c r="E973" s="259" t="s">
        <v>19</v>
      </c>
      <c r="F973" s="260" t="s">
        <v>186</v>
      </c>
      <c r="G973" s="258"/>
      <c r="H973" s="261">
        <v>436.24200000000002</v>
      </c>
      <c r="I973" s="262"/>
      <c r="J973" s="258"/>
      <c r="K973" s="258"/>
      <c r="L973" s="263"/>
      <c r="M973" s="264"/>
      <c r="N973" s="265"/>
      <c r="O973" s="265"/>
      <c r="P973" s="265"/>
      <c r="Q973" s="265"/>
      <c r="R973" s="265"/>
      <c r="S973" s="265"/>
      <c r="T973" s="266"/>
      <c r="U973" s="15"/>
      <c r="V973" s="15"/>
      <c r="W973" s="15"/>
      <c r="X973" s="15"/>
      <c r="Y973" s="15"/>
      <c r="Z973" s="15"/>
      <c r="AA973" s="15"/>
      <c r="AB973" s="15"/>
      <c r="AC973" s="15"/>
      <c r="AD973" s="15"/>
      <c r="AE973" s="15"/>
      <c r="AT973" s="267" t="s">
        <v>183</v>
      </c>
      <c r="AU973" s="267" t="s">
        <v>84</v>
      </c>
      <c r="AV973" s="15" t="s">
        <v>177</v>
      </c>
      <c r="AW973" s="15" t="s">
        <v>37</v>
      </c>
      <c r="AX973" s="15" t="s">
        <v>82</v>
      </c>
      <c r="AY973" s="267" t="s">
        <v>170</v>
      </c>
    </row>
    <row r="974" s="2" customFormat="1" ht="16.5" customHeight="1">
      <c r="A974" s="41"/>
      <c r="B974" s="42"/>
      <c r="C974" s="216" t="s">
        <v>1364</v>
      </c>
      <c r="D974" s="216" t="s">
        <v>172</v>
      </c>
      <c r="E974" s="217" t="s">
        <v>1365</v>
      </c>
      <c r="F974" s="218" t="s">
        <v>1366</v>
      </c>
      <c r="G974" s="219" t="s">
        <v>175</v>
      </c>
      <c r="H974" s="220">
        <v>15.810000000000001</v>
      </c>
      <c r="I974" s="221"/>
      <c r="J974" s="222">
        <f>ROUND(I974*H974,2)</f>
        <v>0</v>
      </c>
      <c r="K974" s="218" t="s">
        <v>176</v>
      </c>
      <c r="L974" s="47"/>
      <c r="M974" s="223" t="s">
        <v>19</v>
      </c>
      <c r="N974" s="224" t="s">
        <v>46</v>
      </c>
      <c r="O974" s="87"/>
      <c r="P974" s="225">
        <f>O974*H974</f>
        <v>0</v>
      </c>
      <c r="Q974" s="225">
        <v>0.00018000000000000001</v>
      </c>
      <c r="R974" s="225">
        <f>Q974*H974</f>
        <v>0.0028458000000000003</v>
      </c>
      <c r="S974" s="225">
        <v>0</v>
      </c>
      <c r="T974" s="226">
        <f>S974*H974</f>
        <v>0</v>
      </c>
      <c r="U974" s="41"/>
      <c r="V974" s="41"/>
      <c r="W974" s="41"/>
      <c r="X974" s="41"/>
      <c r="Y974" s="41"/>
      <c r="Z974" s="41"/>
      <c r="AA974" s="41"/>
      <c r="AB974" s="41"/>
      <c r="AC974" s="41"/>
      <c r="AD974" s="41"/>
      <c r="AE974" s="41"/>
      <c r="AR974" s="227" t="s">
        <v>177</v>
      </c>
      <c r="AT974" s="227" t="s">
        <v>172</v>
      </c>
      <c r="AU974" s="227" t="s">
        <v>84</v>
      </c>
      <c r="AY974" s="20" t="s">
        <v>170</v>
      </c>
      <c r="BE974" s="228">
        <f>IF(N974="základní",J974,0)</f>
        <v>0</v>
      </c>
      <c r="BF974" s="228">
        <f>IF(N974="snížená",J974,0)</f>
        <v>0</v>
      </c>
      <c r="BG974" s="228">
        <f>IF(N974="zákl. přenesená",J974,0)</f>
        <v>0</v>
      </c>
      <c r="BH974" s="228">
        <f>IF(N974="sníž. přenesená",J974,0)</f>
        <v>0</v>
      </c>
      <c r="BI974" s="228">
        <f>IF(N974="nulová",J974,0)</f>
        <v>0</v>
      </c>
      <c r="BJ974" s="20" t="s">
        <v>82</v>
      </c>
      <c r="BK974" s="228">
        <f>ROUND(I974*H974,2)</f>
        <v>0</v>
      </c>
      <c r="BL974" s="20" t="s">
        <v>177</v>
      </c>
      <c r="BM974" s="227" t="s">
        <v>1367</v>
      </c>
    </row>
    <row r="975" s="2" customFormat="1">
      <c r="A975" s="41"/>
      <c r="B975" s="42"/>
      <c r="C975" s="43"/>
      <c r="D975" s="229" t="s">
        <v>179</v>
      </c>
      <c r="E975" s="43"/>
      <c r="F975" s="230" t="s">
        <v>1368</v>
      </c>
      <c r="G975" s="43"/>
      <c r="H975" s="43"/>
      <c r="I975" s="231"/>
      <c r="J975" s="43"/>
      <c r="K975" s="43"/>
      <c r="L975" s="47"/>
      <c r="M975" s="232"/>
      <c r="N975" s="233"/>
      <c r="O975" s="87"/>
      <c r="P975" s="87"/>
      <c r="Q975" s="87"/>
      <c r="R975" s="87"/>
      <c r="S975" s="87"/>
      <c r="T975" s="88"/>
      <c r="U975" s="41"/>
      <c r="V975" s="41"/>
      <c r="W975" s="41"/>
      <c r="X975" s="41"/>
      <c r="Y975" s="41"/>
      <c r="Z975" s="41"/>
      <c r="AA975" s="41"/>
      <c r="AB975" s="41"/>
      <c r="AC975" s="41"/>
      <c r="AD975" s="41"/>
      <c r="AE975" s="41"/>
      <c r="AT975" s="20" t="s">
        <v>179</v>
      </c>
      <c r="AU975" s="20" t="s">
        <v>84</v>
      </c>
    </row>
    <row r="976" s="2" customFormat="1">
      <c r="A976" s="41"/>
      <c r="B976" s="42"/>
      <c r="C976" s="43"/>
      <c r="D976" s="234" t="s">
        <v>181</v>
      </c>
      <c r="E976" s="43"/>
      <c r="F976" s="235" t="s">
        <v>1369</v>
      </c>
      <c r="G976" s="43"/>
      <c r="H976" s="43"/>
      <c r="I976" s="231"/>
      <c r="J976" s="43"/>
      <c r="K976" s="43"/>
      <c r="L976" s="47"/>
      <c r="M976" s="232"/>
      <c r="N976" s="233"/>
      <c r="O976" s="87"/>
      <c r="P976" s="87"/>
      <c r="Q976" s="87"/>
      <c r="R976" s="87"/>
      <c r="S976" s="87"/>
      <c r="T976" s="88"/>
      <c r="U976" s="41"/>
      <c r="V976" s="41"/>
      <c r="W976" s="41"/>
      <c r="X976" s="41"/>
      <c r="Y976" s="41"/>
      <c r="Z976" s="41"/>
      <c r="AA976" s="41"/>
      <c r="AB976" s="41"/>
      <c r="AC976" s="41"/>
      <c r="AD976" s="41"/>
      <c r="AE976" s="41"/>
      <c r="AT976" s="20" t="s">
        <v>181</v>
      </c>
      <c r="AU976" s="20" t="s">
        <v>84</v>
      </c>
    </row>
    <row r="977" s="13" customFormat="1">
      <c r="A977" s="13"/>
      <c r="B977" s="236"/>
      <c r="C977" s="237"/>
      <c r="D977" s="229" t="s">
        <v>183</v>
      </c>
      <c r="E977" s="238" t="s">
        <v>19</v>
      </c>
      <c r="F977" s="239" t="s">
        <v>1370</v>
      </c>
      <c r="G977" s="237"/>
      <c r="H977" s="238" t="s">
        <v>19</v>
      </c>
      <c r="I977" s="240"/>
      <c r="J977" s="237"/>
      <c r="K977" s="237"/>
      <c r="L977" s="241"/>
      <c r="M977" s="242"/>
      <c r="N977" s="243"/>
      <c r="O977" s="243"/>
      <c r="P977" s="243"/>
      <c r="Q977" s="243"/>
      <c r="R977" s="243"/>
      <c r="S977" s="243"/>
      <c r="T977" s="244"/>
      <c r="U977" s="13"/>
      <c r="V977" s="13"/>
      <c r="W977" s="13"/>
      <c r="X977" s="13"/>
      <c r="Y977" s="13"/>
      <c r="Z977" s="13"/>
      <c r="AA977" s="13"/>
      <c r="AB977" s="13"/>
      <c r="AC977" s="13"/>
      <c r="AD977" s="13"/>
      <c r="AE977" s="13"/>
      <c r="AT977" s="245" t="s">
        <v>183</v>
      </c>
      <c r="AU977" s="245" t="s">
        <v>84</v>
      </c>
      <c r="AV977" s="13" t="s">
        <v>82</v>
      </c>
      <c r="AW977" s="13" t="s">
        <v>37</v>
      </c>
      <c r="AX977" s="13" t="s">
        <v>75</v>
      </c>
      <c r="AY977" s="245" t="s">
        <v>170</v>
      </c>
    </row>
    <row r="978" s="14" customFormat="1">
      <c r="A978" s="14"/>
      <c r="B978" s="246"/>
      <c r="C978" s="247"/>
      <c r="D978" s="229" t="s">
        <v>183</v>
      </c>
      <c r="E978" s="248" t="s">
        <v>19</v>
      </c>
      <c r="F978" s="249" t="s">
        <v>1371</v>
      </c>
      <c r="G978" s="247"/>
      <c r="H978" s="250">
        <v>17.309999999999999</v>
      </c>
      <c r="I978" s="251"/>
      <c r="J978" s="247"/>
      <c r="K978" s="247"/>
      <c r="L978" s="252"/>
      <c r="M978" s="253"/>
      <c r="N978" s="254"/>
      <c r="O978" s="254"/>
      <c r="P978" s="254"/>
      <c r="Q978" s="254"/>
      <c r="R978" s="254"/>
      <c r="S978" s="254"/>
      <c r="T978" s="255"/>
      <c r="U978" s="14"/>
      <c r="V978" s="14"/>
      <c r="W978" s="14"/>
      <c r="X978" s="14"/>
      <c r="Y978" s="14"/>
      <c r="Z978" s="14"/>
      <c r="AA978" s="14"/>
      <c r="AB978" s="14"/>
      <c r="AC978" s="14"/>
      <c r="AD978" s="14"/>
      <c r="AE978" s="14"/>
      <c r="AT978" s="256" t="s">
        <v>183</v>
      </c>
      <c r="AU978" s="256" t="s">
        <v>84</v>
      </c>
      <c r="AV978" s="14" t="s">
        <v>84</v>
      </c>
      <c r="AW978" s="14" t="s">
        <v>37</v>
      </c>
      <c r="AX978" s="14" t="s">
        <v>75</v>
      </c>
      <c r="AY978" s="256" t="s">
        <v>170</v>
      </c>
    </row>
    <row r="979" s="13" customFormat="1">
      <c r="A979" s="13"/>
      <c r="B979" s="236"/>
      <c r="C979" s="237"/>
      <c r="D979" s="229" t="s">
        <v>183</v>
      </c>
      <c r="E979" s="238" t="s">
        <v>19</v>
      </c>
      <c r="F979" s="239" t="s">
        <v>1308</v>
      </c>
      <c r="G979" s="237"/>
      <c r="H979" s="238" t="s">
        <v>19</v>
      </c>
      <c r="I979" s="240"/>
      <c r="J979" s="237"/>
      <c r="K979" s="237"/>
      <c r="L979" s="241"/>
      <c r="M979" s="242"/>
      <c r="N979" s="243"/>
      <c r="O979" s="243"/>
      <c r="P979" s="243"/>
      <c r="Q979" s="243"/>
      <c r="R979" s="243"/>
      <c r="S979" s="243"/>
      <c r="T979" s="244"/>
      <c r="U979" s="13"/>
      <c r="V979" s="13"/>
      <c r="W979" s="13"/>
      <c r="X979" s="13"/>
      <c r="Y979" s="13"/>
      <c r="Z979" s="13"/>
      <c r="AA979" s="13"/>
      <c r="AB979" s="13"/>
      <c r="AC979" s="13"/>
      <c r="AD979" s="13"/>
      <c r="AE979" s="13"/>
      <c r="AT979" s="245" t="s">
        <v>183</v>
      </c>
      <c r="AU979" s="245" t="s">
        <v>84</v>
      </c>
      <c r="AV979" s="13" t="s">
        <v>82</v>
      </c>
      <c r="AW979" s="13" t="s">
        <v>37</v>
      </c>
      <c r="AX979" s="13" t="s">
        <v>75</v>
      </c>
      <c r="AY979" s="245" t="s">
        <v>170</v>
      </c>
    </row>
    <row r="980" s="14" customFormat="1">
      <c r="A980" s="14"/>
      <c r="B980" s="246"/>
      <c r="C980" s="247"/>
      <c r="D980" s="229" t="s">
        <v>183</v>
      </c>
      <c r="E980" s="248" t="s">
        <v>19</v>
      </c>
      <c r="F980" s="249" t="s">
        <v>1372</v>
      </c>
      <c r="G980" s="247"/>
      <c r="H980" s="250">
        <v>-1.5</v>
      </c>
      <c r="I980" s="251"/>
      <c r="J980" s="247"/>
      <c r="K980" s="247"/>
      <c r="L980" s="252"/>
      <c r="M980" s="253"/>
      <c r="N980" s="254"/>
      <c r="O980" s="254"/>
      <c r="P980" s="254"/>
      <c r="Q980" s="254"/>
      <c r="R980" s="254"/>
      <c r="S980" s="254"/>
      <c r="T980" s="255"/>
      <c r="U980" s="14"/>
      <c r="V980" s="14"/>
      <c r="W980" s="14"/>
      <c r="X980" s="14"/>
      <c r="Y980" s="14"/>
      <c r="Z980" s="14"/>
      <c r="AA980" s="14"/>
      <c r="AB980" s="14"/>
      <c r="AC980" s="14"/>
      <c r="AD980" s="14"/>
      <c r="AE980" s="14"/>
      <c r="AT980" s="256" t="s">
        <v>183</v>
      </c>
      <c r="AU980" s="256" t="s">
        <v>84</v>
      </c>
      <c r="AV980" s="14" t="s">
        <v>84</v>
      </c>
      <c r="AW980" s="14" t="s">
        <v>37</v>
      </c>
      <c r="AX980" s="14" t="s">
        <v>75</v>
      </c>
      <c r="AY980" s="256" t="s">
        <v>170</v>
      </c>
    </row>
    <row r="981" s="15" customFormat="1">
      <c r="A981" s="15"/>
      <c r="B981" s="257"/>
      <c r="C981" s="258"/>
      <c r="D981" s="229" t="s">
        <v>183</v>
      </c>
      <c r="E981" s="259" t="s">
        <v>19</v>
      </c>
      <c r="F981" s="260" t="s">
        <v>186</v>
      </c>
      <c r="G981" s="258"/>
      <c r="H981" s="261">
        <v>15.810000000000001</v>
      </c>
      <c r="I981" s="262"/>
      <c r="J981" s="258"/>
      <c r="K981" s="258"/>
      <c r="L981" s="263"/>
      <c r="M981" s="264"/>
      <c r="N981" s="265"/>
      <c r="O981" s="265"/>
      <c r="P981" s="265"/>
      <c r="Q981" s="265"/>
      <c r="R981" s="265"/>
      <c r="S981" s="265"/>
      <c r="T981" s="266"/>
      <c r="U981" s="15"/>
      <c r="V981" s="15"/>
      <c r="W981" s="15"/>
      <c r="X981" s="15"/>
      <c r="Y981" s="15"/>
      <c r="Z981" s="15"/>
      <c r="AA981" s="15"/>
      <c r="AB981" s="15"/>
      <c r="AC981" s="15"/>
      <c r="AD981" s="15"/>
      <c r="AE981" s="15"/>
      <c r="AT981" s="267" t="s">
        <v>183</v>
      </c>
      <c r="AU981" s="267" t="s">
        <v>84</v>
      </c>
      <c r="AV981" s="15" t="s">
        <v>177</v>
      </c>
      <c r="AW981" s="15" t="s">
        <v>37</v>
      </c>
      <c r="AX981" s="15" t="s">
        <v>82</v>
      </c>
      <c r="AY981" s="267" t="s">
        <v>170</v>
      </c>
    </row>
    <row r="982" s="2" customFormat="1" ht="24.15" customHeight="1">
      <c r="A982" s="41"/>
      <c r="B982" s="42"/>
      <c r="C982" s="216" t="s">
        <v>1373</v>
      </c>
      <c r="D982" s="216" t="s">
        <v>172</v>
      </c>
      <c r="E982" s="217" t="s">
        <v>1374</v>
      </c>
      <c r="F982" s="218" t="s">
        <v>1375</v>
      </c>
      <c r="G982" s="219" t="s">
        <v>175</v>
      </c>
      <c r="H982" s="220">
        <v>221.19</v>
      </c>
      <c r="I982" s="221"/>
      <c r="J982" s="222">
        <f>ROUND(I982*H982,2)</f>
        <v>0</v>
      </c>
      <c r="K982" s="218" t="s">
        <v>176</v>
      </c>
      <c r="L982" s="47"/>
      <c r="M982" s="223" t="s">
        <v>19</v>
      </c>
      <c r="N982" s="224" t="s">
        <v>46</v>
      </c>
      <c r="O982" s="87"/>
      <c r="P982" s="225">
        <f>O982*H982</f>
        <v>0</v>
      </c>
      <c r="Q982" s="225">
        <v>0.0086800000000000002</v>
      </c>
      <c r="R982" s="225">
        <f>Q982*H982</f>
        <v>1.9199292000000001</v>
      </c>
      <c r="S982" s="225">
        <v>0</v>
      </c>
      <c r="T982" s="226">
        <f>S982*H982</f>
        <v>0</v>
      </c>
      <c r="U982" s="41"/>
      <c r="V982" s="41"/>
      <c r="W982" s="41"/>
      <c r="X982" s="41"/>
      <c r="Y982" s="41"/>
      <c r="Z982" s="41"/>
      <c r="AA982" s="41"/>
      <c r="AB982" s="41"/>
      <c r="AC982" s="41"/>
      <c r="AD982" s="41"/>
      <c r="AE982" s="41"/>
      <c r="AR982" s="227" t="s">
        <v>177</v>
      </c>
      <c r="AT982" s="227" t="s">
        <v>172</v>
      </c>
      <c r="AU982" s="227" t="s">
        <v>84</v>
      </c>
      <c r="AY982" s="20" t="s">
        <v>170</v>
      </c>
      <c r="BE982" s="228">
        <f>IF(N982="základní",J982,0)</f>
        <v>0</v>
      </c>
      <c r="BF982" s="228">
        <f>IF(N982="snížená",J982,0)</f>
        <v>0</v>
      </c>
      <c r="BG982" s="228">
        <f>IF(N982="zákl. přenesená",J982,0)</f>
        <v>0</v>
      </c>
      <c r="BH982" s="228">
        <f>IF(N982="sníž. přenesená",J982,0)</f>
        <v>0</v>
      </c>
      <c r="BI982" s="228">
        <f>IF(N982="nulová",J982,0)</f>
        <v>0</v>
      </c>
      <c r="BJ982" s="20" t="s">
        <v>82</v>
      </c>
      <c r="BK982" s="228">
        <f>ROUND(I982*H982,2)</f>
        <v>0</v>
      </c>
      <c r="BL982" s="20" t="s">
        <v>177</v>
      </c>
      <c r="BM982" s="227" t="s">
        <v>1376</v>
      </c>
    </row>
    <row r="983" s="2" customFormat="1">
      <c r="A983" s="41"/>
      <c r="B983" s="42"/>
      <c r="C983" s="43"/>
      <c r="D983" s="229" t="s">
        <v>179</v>
      </c>
      <c r="E983" s="43"/>
      <c r="F983" s="230" t="s">
        <v>1377</v>
      </c>
      <c r="G983" s="43"/>
      <c r="H983" s="43"/>
      <c r="I983" s="231"/>
      <c r="J983" s="43"/>
      <c r="K983" s="43"/>
      <c r="L983" s="47"/>
      <c r="M983" s="232"/>
      <c r="N983" s="233"/>
      <c r="O983" s="87"/>
      <c r="P983" s="87"/>
      <c r="Q983" s="87"/>
      <c r="R983" s="87"/>
      <c r="S983" s="87"/>
      <c r="T983" s="88"/>
      <c r="U983" s="41"/>
      <c r="V983" s="41"/>
      <c r="W983" s="41"/>
      <c r="X983" s="41"/>
      <c r="Y983" s="41"/>
      <c r="Z983" s="41"/>
      <c r="AA983" s="41"/>
      <c r="AB983" s="41"/>
      <c r="AC983" s="41"/>
      <c r="AD983" s="41"/>
      <c r="AE983" s="41"/>
      <c r="AT983" s="20" t="s">
        <v>179</v>
      </c>
      <c r="AU983" s="20" t="s">
        <v>84</v>
      </c>
    </row>
    <row r="984" s="2" customFormat="1">
      <c r="A984" s="41"/>
      <c r="B984" s="42"/>
      <c r="C984" s="43"/>
      <c r="D984" s="234" t="s">
        <v>181</v>
      </c>
      <c r="E984" s="43"/>
      <c r="F984" s="235" t="s">
        <v>1378</v>
      </c>
      <c r="G984" s="43"/>
      <c r="H984" s="43"/>
      <c r="I984" s="231"/>
      <c r="J984" s="43"/>
      <c r="K984" s="43"/>
      <c r="L984" s="47"/>
      <c r="M984" s="232"/>
      <c r="N984" s="233"/>
      <c r="O984" s="87"/>
      <c r="P984" s="87"/>
      <c r="Q984" s="87"/>
      <c r="R984" s="87"/>
      <c r="S984" s="87"/>
      <c r="T984" s="88"/>
      <c r="U984" s="41"/>
      <c r="V984" s="41"/>
      <c r="W984" s="41"/>
      <c r="X984" s="41"/>
      <c r="Y984" s="41"/>
      <c r="Z984" s="41"/>
      <c r="AA984" s="41"/>
      <c r="AB984" s="41"/>
      <c r="AC984" s="41"/>
      <c r="AD984" s="41"/>
      <c r="AE984" s="41"/>
      <c r="AT984" s="20" t="s">
        <v>181</v>
      </c>
      <c r="AU984" s="20" t="s">
        <v>84</v>
      </c>
    </row>
    <row r="985" s="13" customFormat="1">
      <c r="A985" s="13"/>
      <c r="B985" s="236"/>
      <c r="C985" s="237"/>
      <c r="D985" s="229" t="s">
        <v>183</v>
      </c>
      <c r="E985" s="238" t="s">
        <v>19</v>
      </c>
      <c r="F985" s="239" t="s">
        <v>1379</v>
      </c>
      <c r="G985" s="237"/>
      <c r="H985" s="238" t="s">
        <v>19</v>
      </c>
      <c r="I985" s="240"/>
      <c r="J985" s="237"/>
      <c r="K985" s="237"/>
      <c r="L985" s="241"/>
      <c r="M985" s="242"/>
      <c r="N985" s="243"/>
      <c r="O985" s="243"/>
      <c r="P985" s="243"/>
      <c r="Q985" s="243"/>
      <c r="R985" s="243"/>
      <c r="S985" s="243"/>
      <c r="T985" s="244"/>
      <c r="U985" s="13"/>
      <c r="V985" s="13"/>
      <c r="W985" s="13"/>
      <c r="X985" s="13"/>
      <c r="Y985" s="13"/>
      <c r="Z985" s="13"/>
      <c r="AA985" s="13"/>
      <c r="AB985" s="13"/>
      <c r="AC985" s="13"/>
      <c r="AD985" s="13"/>
      <c r="AE985" s="13"/>
      <c r="AT985" s="245" t="s">
        <v>183</v>
      </c>
      <c r="AU985" s="245" t="s">
        <v>84</v>
      </c>
      <c r="AV985" s="13" t="s">
        <v>82</v>
      </c>
      <c r="AW985" s="13" t="s">
        <v>37</v>
      </c>
      <c r="AX985" s="13" t="s">
        <v>75</v>
      </c>
      <c r="AY985" s="245" t="s">
        <v>170</v>
      </c>
    </row>
    <row r="986" s="14" customFormat="1">
      <c r="A986" s="14"/>
      <c r="B986" s="246"/>
      <c r="C986" s="247"/>
      <c r="D986" s="229" t="s">
        <v>183</v>
      </c>
      <c r="E986" s="248" t="s">
        <v>19</v>
      </c>
      <c r="F986" s="249" t="s">
        <v>1380</v>
      </c>
      <c r="G986" s="247"/>
      <c r="H986" s="250">
        <v>207.63</v>
      </c>
      <c r="I986" s="251"/>
      <c r="J986" s="247"/>
      <c r="K986" s="247"/>
      <c r="L986" s="252"/>
      <c r="M986" s="253"/>
      <c r="N986" s="254"/>
      <c r="O986" s="254"/>
      <c r="P986" s="254"/>
      <c r="Q986" s="254"/>
      <c r="R986" s="254"/>
      <c r="S986" s="254"/>
      <c r="T986" s="255"/>
      <c r="U986" s="14"/>
      <c r="V986" s="14"/>
      <c r="W986" s="14"/>
      <c r="X986" s="14"/>
      <c r="Y986" s="14"/>
      <c r="Z986" s="14"/>
      <c r="AA986" s="14"/>
      <c r="AB986" s="14"/>
      <c r="AC986" s="14"/>
      <c r="AD986" s="14"/>
      <c r="AE986" s="14"/>
      <c r="AT986" s="256" t="s">
        <v>183</v>
      </c>
      <c r="AU986" s="256" t="s">
        <v>84</v>
      </c>
      <c r="AV986" s="14" t="s">
        <v>84</v>
      </c>
      <c r="AW986" s="14" t="s">
        <v>37</v>
      </c>
      <c r="AX986" s="14" t="s">
        <v>75</v>
      </c>
      <c r="AY986" s="256" t="s">
        <v>170</v>
      </c>
    </row>
    <row r="987" s="14" customFormat="1">
      <c r="A987" s="14"/>
      <c r="B987" s="246"/>
      <c r="C987" s="247"/>
      <c r="D987" s="229" t="s">
        <v>183</v>
      </c>
      <c r="E987" s="248" t="s">
        <v>19</v>
      </c>
      <c r="F987" s="249" t="s">
        <v>1381</v>
      </c>
      <c r="G987" s="247"/>
      <c r="H987" s="250">
        <v>15.060000000000001</v>
      </c>
      <c r="I987" s="251"/>
      <c r="J987" s="247"/>
      <c r="K987" s="247"/>
      <c r="L987" s="252"/>
      <c r="M987" s="253"/>
      <c r="N987" s="254"/>
      <c r="O987" s="254"/>
      <c r="P987" s="254"/>
      <c r="Q987" s="254"/>
      <c r="R987" s="254"/>
      <c r="S987" s="254"/>
      <c r="T987" s="255"/>
      <c r="U987" s="14"/>
      <c r="V987" s="14"/>
      <c r="W987" s="14"/>
      <c r="X987" s="14"/>
      <c r="Y987" s="14"/>
      <c r="Z987" s="14"/>
      <c r="AA987" s="14"/>
      <c r="AB987" s="14"/>
      <c r="AC987" s="14"/>
      <c r="AD987" s="14"/>
      <c r="AE987" s="14"/>
      <c r="AT987" s="256" t="s">
        <v>183</v>
      </c>
      <c r="AU987" s="256" t="s">
        <v>84</v>
      </c>
      <c r="AV987" s="14" t="s">
        <v>84</v>
      </c>
      <c r="AW987" s="14" t="s">
        <v>37</v>
      </c>
      <c r="AX987" s="14" t="s">
        <v>75</v>
      </c>
      <c r="AY987" s="256" t="s">
        <v>170</v>
      </c>
    </row>
    <row r="988" s="13" customFormat="1">
      <c r="A988" s="13"/>
      <c r="B988" s="236"/>
      <c r="C988" s="237"/>
      <c r="D988" s="229" t="s">
        <v>183</v>
      </c>
      <c r="E988" s="238" t="s">
        <v>19</v>
      </c>
      <c r="F988" s="239" t="s">
        <v>1308</v>
      </c>
      <c r="G988" s="237"/>
      <c r="H988" s="238" t="s">
        <v>19</v>
      </c>
      <c r="I988" s="240"/>
      <c r="J988" s="237"/>
      <c r="K988" s="237"/>
      <c r="L988" s="241"/>
      <c r="M988" s="242"/>
      <c r="N988" s="243"/>
      <c r="O988" s="243"/>
      <c r="P988" s="243"/>
      <c r="Q988" s="243"/>
      <c r="R988" s="243"/>
      <c r="S988" s="243"/>
      <c r="T988" s="244"/>
      <c r="U988" s="13"/>
      <c r="V988" s="13"/>
      <c r="W988" s="13"/>
      <c r="X988" s="13"/>
      <c r="Y988" s="13"/>
      <c r="Z988" s="13"/>
      <c r="AA988" s="13"/>
      <c r="AB988" s="13"/>
      <c r="AC988" s="13"/>
      <c r="AD988" s="13"/>
      <c r="AE988" s="13"/>
      <c r="AT988" s="245" t="s">
        <v>183</v>
      </c>
      <c r="AU988" s="245" t="s">
        <v>84</v>
      </c>
      <c r="AV988" s="13" t="s">
        <v>82</v>
      </c>
      <c r="AW988" s="13" t="s">
        <v>37</v>
      </c>
      <c r="AX988" s="13" t="s">
        <v>75</v>
      </c>
      <c r="AY988" s="245" t="s">
        <v>170</v>
      </c>
    </row>
    <row r="989" s="14" customFormat="1">
      <c r="A989" s="14"/>
      <c r="B989" s="246"/>
      <c r="C989" s="247"/>
      <c r="D989" s="229" t="s">
        <v>183</v>
      </c>
      <c r="E989" s="248" t="s">
        <v>19</v>
      </c>
      <c r="F989" s="249" t="s">
        <v>1372</v>
      </c>
      <c r="G989" s="247"/>
      <c r="H989" s="250">
        <v>-1.5</v>
      </c>
      <c r="I989" s="251"/>
      <c r="J989" s="247"/>
      <c r="K989" s="247"/>
      <c r="L989" s="252"/>
      <c r="M989" s="253"/>
      <c r="N989" s="254"/>
      <c r="O989" s="254"/>
      <c r="P989" s="254"/>
      <c r="Q989" s="254"/>
      <c r="R989" s="254"/>
      <c r="S989" s="254"/>
      <c r="T989" s="255"/>
      <c r="U989" s="14"/>
      <c r="V989" s="14"/>
      <c r="W989" s="14"/>
      <c r="X989" s="14"/>
      <c r="Y989" s="14"/>
      <c r="Z989" s="14"/>
      <c r="AA989" s="14"/>
      <c r="AB989" s="14"/>
      <c r="AC989" s="14"/>
      <c r="AD989" s="14"/>
      <c r="AE989" s="14"/>
      <c r="AT989" s="256" t="s">
        <v>183</v>
      </c>
      <c r="AU989" s="256" t="s">
        <v>84</v>
      </c>
      <c r="AV989" s="14" t="s">
        <v>84</v>
      </c>
      <c r="AW989" s="14" t="s">
        <v>37</v>
      </c>
      <c r="AX989" s="14" t="s">
        <v>75</v>
      </c>
      <c r="AY989" s="256" t="s">
        <v>170</v>
      </c>
    </row>
    <row r="990" s="15" customFormat="1">
      <c r="A990" s="15"/>
      <c r="B990" s="257"/>
      <c r="C990" s="258"/>
      <c r="D990" s="229" t="s">
        <v>183</v>
      </c>
      <c r="E990" s="259" t="s">
        <v>19</v>
      </c>
      <c r="F990" s="260" t="s">
        <v>186</v>
      </c>
      <c r="G990" s="258"/>
      <c r="H990" s="261">
        <v>221.19</v>
      </c>
      <c r="I990" s="262"/>
      <c r="J990" s="258"/>
      <c r="K990" s="258"/>
      <c r="L990" s="263"/>
      <c r="M990" s="264"/>
      <c r="N990" s="265"/>
      <c r="O990" s="265"/>
      <c r="P990" s="265"/>
      <c r="Q990" s="265"/>
      <c r="R990" s="265"/>
      <c r="S990" s="265"/>
      <c r="T990" s="266"/>
      <c r="U990" s="15"/>
      <c r="V990" s="15"/>
      <c r="W990" s="15"/>
      <c r="X990" s="15"/>
      <c r="Y990" s="15"/>
      <c r="Z990" s="15"/>
      <c r="AA990" s="15"/>
      <c r="AB990" s="15"/>
      <c r="AC990" s="15"/>
      <c r="AD990" s="15"/>
      <c r="AE990" s="15"/>
      <c r="AT990" s="267" t="s">
        <v>183</v>
      </c>
      <c r="AU990" s="267" t="s">
        <v>84</v>
      </c>
      <c r="AV990" s="15" t="s">
        <v>177</v>
      </c>
      <c r="AW990" s="15" t="s">
        <v>37</v>
      </c>
      <c r="AX990" s="15" t="s">
        <v>82</v>
      </c>
      <c r="AY990" s="267" t="s">
        <v>170</v>
      </c>
    </row>
    <row r="991" s="2" customFormat="1" ht="16.5" customHeight="1">
      <c r="A991" s="41"/>
      <c r="B991" s="42"/>
      <c r="C991" s="285" t="s">
        <v>1382</v>
      </c>
      <c r="D991" s="285" t="s">
        <v>461</v>
      </c>
      <c r="E991" s="286" t="s">
        <v>1383</v>
      </c>
      <c r="F991" s="287" t="s">
        <v>1384</v>
      </c>
      <c r="G991" s="288" t="s">
        <v>219</v>
      </c>
      <c r="H991" s="289">
        <v>44.238</v>
      </c>
      <c r="I991" s="290"/>
      <c r="J991" s="291">
        <f>ROUND(I991*H991,2)</f>
        <v>0</v>
      </c>
      <c r="K991" s="287" t="s">
        <v>176</v>
      </c>
      <c r="L991" s="292"/>
      <c r="M991" s="293" t="s">
        <v>19</v>
      </c>
      <c r="N991" s="294" t="s">
        <v>46</v>
      </c>
      <c r="O991" s="87"/>
      <c r="P991" s="225">
        <f>O991*H991</f>
        <v>0</v>
      </c>
      <c r="Q991" s="225">
        <v>0.032000000000000001</v>
      </c>
      <c r="R991" s="225">
        <f>Q991*H991</f>
        <v>1.415616</v>
      </c>
      <c r="S991" s="225">
        <v>0</v>
      </c>
      <c r="T991" s="226">
        <f>S991*H991</f>
        <v>0</v>
      </c>
      <c r="U991" s="41"/>
      <c r="V991" s="41"/>
      <c r="W991" s="41"/>
      <c r="X991" s="41"/>
      <c r="Y991" s="41"/>
      <c r="Z991" s="41"/>
      <c r="AA991" s="41"/>
      <c r="AB991" s="41"/>
      <c r="AC991" s="41"/>
      <c r="AD991" s="41"/>
      <c r="AE991" s="41"/>
      <c r="AR991" s="227" t="s">
        <v>234</v>
      </c>
      <c r="AT991" s="227" t="s">
        <v>461</v>
      </c>
      <c r="AU991" s="227" t="s">
        <v>84</v>
      </c>
      <c r="AY991" s="20" t="s">
        <v>170</v>
      </c>
      <c r="BE991" s="228">
        <f>IF(N991="základní",J991,0)</f>
        <v>0</v>
      </c>
      <c r="BF991" s="228">
        <f>IF(N991="snížená",J991,0)</f>
        <v>0</v>
      </c>
      <c r="BG991" s="228">
        <f>IF(N991="zákl. přenesená",J991,0)</f>
        <v>0</v>
      </c>
      <c r="BH991" s="228">
        <f>IF(N991="sníž. přenesená",J991,0)</f>
        <v>0</v>
      </c>
      <c r="BI991" s="228">
        <f>IF(N991="nulová",J991,0)</f>
        <v>0</v>
      </c>
      <c r="BJ991" s="20" t="s">
        <v>82</v>
      </c>
      <c r="BK991" s="228">
        <f>ROUND(I991*H991,2)</f>
        <v>0</v>
      </c>
      <c r="BL991" s="20" t="s">
        <v>177</v>
      </c>
      <c r="BM991" s="227" t="s">
        <v>1385</v>
      </c>
    </row>
    <row r="992" s="2" customFormat="1">
      <c r="A992" s="41"/>
      <c r="B992" s="42"/>
      <c r="C992" s="43"/>
      <c r="D992" s="229" t="s">
        <v>179</v>
      </c>
      <c r="E992" s="43"/>
      <c r="F992" s="230" t="s">
        <v>1384</v>
      </c>
      <c r="G992" s="43"/>
      <c r="H992" s="43"/>
      <c r="I992" s="231"/>
      <c r="J992" s="43"/>
      <c r="K992" s="43"/>
      <c r="L992" s="47"/>
      <c r="M992" s="232"/>
      <c r="N992" s="233"/>
      <c r="O992" s="87"/>
      <c r="P992" s="87"/>
      <c r="Q992" s="87"/>
      <c r="R992" s="87"/>
      <c r="S992" s="87"/>
      <c r="T992" s="88"/>
      <c r="U992" s="41"/>
      <c r="V992" s="41"/>
      <c r="W992" s="41"/>
      <c r="X992" s="41"/>
      <c r="Y992" s="41"/>
      <c r="Z992" s="41"/>
      <c r="AA992" s="41"/>
      <c r="AB992" s="41"/>
      <c r="AC992" s="41"/>
      <c r="AD992" s="41"/>
      <c r="AE992" s="41"/>
      <c r="AT992" s="20" t="s">
        <v>179</v>
      </c>
      <c r="AU992" s="20" t="s">
        <v>84</v>
      </c>
    </row>
    <row r="993" s="2" customFormat="1" ht="24.15" customHeight="1">
      <c r="A993" s="41"/>
      <c r="B993" s="42"/>
      <c r="C993" s="216" t="s">
        <v>1386</v>
      </c>
      <c r="D993" s="216" t="s">
        <v>172</v>
      </c>
      <c r="E993" s="217" t="s">
        <v>1387</v>
      </c>
      <c r="F993" s="218" t="s">
        <v>1388</v>
      </c>
      <c r="G993" s="219" t="s">
        <v>175</v>
      </c>
      <c r="H993" s="220">
        <v>535.89499999999998</v>
      </c>
      <c r="I993" s="221"/>
      <c r="J993" s="222">
        <f>ROUND(I993*H993,2)</f>
        <v>0</v>
      </c>
      <c r="K993" s="218" t="s">
        <v>176</v>
      </c>
      <c r="L993" s="47"/>
      <c r="M993" s="223" t="s">
        <v>19</v>
      </c>
      <c r="N993" s="224" t="s">
        <v>46</v>
      </c>
      <c r="O993" s="87"/>
      <c r="P993" s="225">
        <f>O993*H993</f>
        <v>0</v>
      </c>
      <c r="Q993" s="225">
        <v>0.012760000000000001</v>
      </c>
      <c r="R993" s="225">
        <f>Q993*H993</f>
        <v>6.8380201999999999</v>
      </c>
      <c r="S993" s="225">
        <v>0</v>
      </c>
      <c r="T993" s="226">
        <f>S993*H993</f>
        <v>0</v>
      </c>
      <c r="U993" s="41"/>
      <c r="V993" s="41"/>
      <c r="W993" s="41"/>
      <c r="X993" s="41"/>
      <c r="Y993" s="41"/>
      <c r="Z993" s="41"/>
      <c r="AA993" s="41"/>
      <c r="AB993" s="41"/>
      <c r="AC993" s="41"/>
      <c r="AD993" s="41"/>
      <c r="AE993" s="41"/>
      <c r="AR993" s="227" t="s">
        <v>177</v>
      </c>
      <c r="AT993" s="227" t="s">
        <v>172</v>
      </c>
      <c r="AU993" s="227" t="s">
        <v>84</v>
      </c>
      <c r="AY993" s="20" t="s">
        <v>170</v>
      </c>
      <c r="BE993" s="228">
        <f>IF(N993="základní",J993,0)</f>
        <v>0</v>
      </c>
      <c r="BF993" s="228">
        <f>IF(N993="snížená",J993,0)</f>
        <v>0</v>
      </c>
      <c r="BG993" s="228">
        <f>IF(N993="zákl. přenesená",J993,0)</f>
        <v>0</v>
      </c>
      <c r="BH993" s="228">
        <f>IF(N993="sníž. přenesená",J993,0)</f>
        <v>0</v>
      </c>
      <c r="BI993" s="228">
        <f>IF(N993="nulová",J993,0)</f>
        <v>0</v>
      </c>
      <c r="BJ993" s="20" t="s">
        <v>82</v>
      </c>
      <c r="BK993" s="228">
        <f>ROUND(I993*H993,2)</f>
        <v>0</v>
      </c>
      <c r="BL993" s="20" t="s">
        <v>177</v>
      </c>
      <c r="BM993" s="227" t="s">
        <v>1389</v>
      </c>
    </row>
    <row r="994" s="2" customFormat="1">
      <c r="A994" s="41"/>
      <c r="B994" s="42"/>
      <c r="C994" s="43"/>
      <c r="D994" s="229" t="s">
        <v>179</v>
      </c>
      <c r="E994" s="43"/>
      <c r="F994" s="230" t="s">
        <v>1390</v>
      </c>
      <c r="G994" s="43"/>
      <c r="H994" s="43"/>
      <c r="I994" s="231"/>
      <c r="J994" s="43"/>
      <c r="K994" s="43"/>
      <c r="L994" s="47"/>
      <c r="M994" s="232"/>
      <c r="N994" s="233"/>
      <c r="O994" s="87"/>
      <c r="P994" s="87"/>
      <c r="Q994" s="87"/>
      <c r="R994" s="87"/>
      <c r="S994" s="87"/>
      <c r="T994" s="88"/>
      <c r="U994" s="41"/>
      <c r="V994" s="41"/>
      <c r="W994" s="41"/>
      <c r="X994" s="41"/>
      <c r="Y994" s="41"/>
      <c r="Z994" s="41"/>
      <c r="AA994" s="41"/>
      <c r="AB994" s="41"/>
      <c r="AC994" s="41"/>
      <c r="AD994" s="41"/>
      <c r="AE994" s="41"/>
      <c r="AT994" s="20" t="s">
        <v>179</v>
      </c>
      <c r="AU994" s="20" t="s">
        <v>84</v>
      </c>
    </row>
    <row r="995" s="2" customFormat="1">
      <c r="A995" s="41"/>
      <c r="B995" s="42"/>
      <c r="C995" s="43"/>
      <c r="D995" s="234" t="s">
        <v>181</v>
      </c>
      <c r="E995" s="43"/>
      <c r="F995" s="235" t="s">
        <v>1391</v>
      </c>
      <c r="G995" s="43"/>
      <c r="H995" s="43"/>
      <c r="I995" s="231"/>
      <c r="J995" s="43"/>
      <c r="K995" s="43"/>
      <c r="L995" s="47"/>
      <c r="M995" s="232"/>
      <c r="N995" s="233"/>
      <c r="O995" s="87"/>
      <c r="P995" s="87"/>
      <c r="Q995" s="87"/>
      <c r="R995" s="87"/>
      <c r="S995" s="87"/>
      <c r="T995" s="88"/>
      <c r="U995" s="41"/>
      <c r="V995" s="41"/>
      <c r="W995" s="41"/>
      <c r="X995" s="41"/>
      <c r="Y995" s="41"/>
      <c r="Z995" s="41"/>
      <c r="AA995" s="41"/>
      <c r="AB995" s="41"/>
      <c r="AC995" s="41"/>
      <c r="AD995" s="41"/>
      <c r="AE995" s="41"/>
      <c r="AT995" s="20" t="s">
        <v>181</v>
      </c>
      <c r="AU995" s="20" t="s">
        <v>84</v>
      </c>
    </row>
    <row r="996" s="14" customFormat="1">
      <c r="A996" s="14"/>
      <c r="B996" s="246"/>
      <c r="C996" s="247"/>
      <c r="D996" s="229" t="s">
        <v>183</v>
      </c>
      <c r="E996" s="248" t="s">
        <v>19</v>
      </c>
      <c r="F996" s="249" t="s">
        <v>1392</v>
      </c>
      <c r="G996" s="247"/>
      <c r="H996" s="250">
        <v>767.14300000000003</v>
      </c>
      <c r="I996" s="251"/>
      <c r="J996" s="247"/>
      <c r="K996" s="247"/>
      <c r="L996" s="252"/>
      <c r="M996" s="253"/>
      <c r="N996" s="254"/>
      <c r="O996" s="254"/>
      <c r="P996" s="254"/>
      <c r="Q996" s="254"/>
      <c r="R996" s="254"/>
      <c r="S996" s="254"/>
      <c r="T996" s="255"/>
      <c r="U996" s="14"/>
      <c r="V996" s="14"/>
      <c r="W996" s="14"/>
      <c r="X996" s="14"/>
      <c r="Y996" s="14"/>
      <c r="Z996" s="14"/>
      <c r="AA996" s="14"/>
      <c r="AB996" s="14"/>
      <c r="AC996" s="14"/>
      <c r="AD996" s="14"/>
      <c r="AE996" s="14"/>
      <c r="AT996" s="256" t="s">
        <v>183</v>
      </c>
      <c r="AU996" s="256" t="s">
        <v>84</v>
      </c>
      <c r="AV996" s="14" t="s">
        <v>84</v>
      </c>
      <c r="AW996" s="14" t="s">
        <v>37</v>
      </c>
      <c r="AX996" s="14" t="s">
        <v>75</v>
      </c>
      <c r="AY996" s="256" t="s">
        <v>170</v>
      </c>
    </row>
    <row r="997" s="13" customFormat="1">
      <c r="A997" s="13"/>
      <c r="B997" s="236"/>
      <c r="C997" s="237"/>
      <c r="D997" s="229" t="s">
        <v>183</v>
      </c>
      <c r="E997" s="238" t="s">
        <v>19</v>
      </c>
      <c r="F997" s="239" t="s">
        <v>795</v>
      </c>
      <c r="G997" s="237"/>
      <c r="H997" s="238" t="s">
        <v>19</v>
      </c>
      <c r="I997" s="240"/>
      <c r="J997" s="237"/>
      <c r="K997" s="237"/>
      <c r="L997" s="241"/>
      <c r="M997" s="242"/>
      <c r="N997" s="243"/>
      <c r="O997" s="243"/>
      <c r="P997" s="243"/>
      <c r="Q997" s="243"/>
      <c r="R997" s="243"/>
      <c r="S997" s="243"/>
      <c r="T997" s="244"/>
      <c r="U997" s="13"/>
      <c r="V997" s="13"/>
      <c r="W997" s="13"/>
      <c r="X997" s="13"/>
      <c r="Y997" s="13"/>
      <c r="Z997" s="13"/>
      <c r="AA997" s="13"/>
      <c r="AB997" s="13"/>
      <c r="AC997" s="13"/>
      <c r="AD997" s="13"/>
      <c r="AE997" s="13"/>
      <c r="AT997" s="245" t="s">
        <v>183</v>
      </c>
      <c r="AU997" s="245" t="s">
        <v>84</v>
      </c>
      <c r="AV997" s="13" t="s">
        <v>82</v>
      </c>
      <c r="AW997" s="13" t="s">
        <v>37</v>
      </c>
      <c r="AX997" s="13" t="s">
        <v>75</v>
      </c>
      <c r="AY997" s="245" t="s">
        <v>170</v>
      </c>
    </row>
    <row r="998" s="14" customFormat="1">
      <c r="A998" s="14"/>
      <c r="B998" s="246"/>
      <c r="C998" s="247"/>
      <c r="D998" s="229" t="s">
        <v>183</v>
      </c>
      <c r="E998" s="248" t="s">
        <v>19</v>
      </c>
      <c r="F998" s="249" t="s">
        <v>1393</v>
      </c>
      <c r="G998" s="247"/>
      <c r="H998" s="250">
        <v>-9</v>
      </c>
      <c r="I998" s="251"/>
      <c r="J998" s="247"/>
      <c r="K998" s="247"/>
      <c r="L998" s="252"/>
      <c r="M998" s="253"/>
      <c r="N998" s="254"/>
      <c r="O998" s="254"/>
      <c r="P998" s="254"/>
      <c r="Q998" s="254"/>
      <c r="R998" s="254"/>
      <c r="S998" s="254"/>
      <c r="T998" s="255"/>
      <c r="U998" s="14"/>
      <c r="V998" s="14"/>
      <c r="W998" s="14"/>
      <c r="X998" s="14"/>
      <c r="Y998" s="14"/>
      <c r="Z998" s="14"/>
      <c r="AA998" s="14"/>
      <c r="AB998" s="14"/>
      <c r="AC998" s="14"/>
      <c r="AD998" s="14"/>
      <c r="AE998" s="14"/>
      <c r="AT998" s="256" t="s">
        <v>183</v>
      </c>
      <c r="AU998" s="256" t="s">
        <v>84</v>
      </c>
      <c r="AV998" s="14" t="s">
        <v>84</v>
      </c>
      <c r="AW998" s="14" t="s">
        <v>37</v>
      </c>
      <c r="AX998" s="14" t="s">
        <v>75</v>
      </c>
      <c r="AY998" s="256" t="s">
        <v>170</v>
      </c>
    </row>
    <row r="999" s="14" customFormat="1">
      <c r="A999" s="14"/>
      <c r="B999" s="246"/>
      <c r="C999" s="247"/>
      <c r="D999" s="229" t="s">
        <v>183</v>
      </c>
      <c r="E999" s="248" t="s">
        <v>19</v>
      </c>
      <c r="F999" s="249" t="s">
        <v>1394</v>
      </c>
      <c r="G999" s="247"/>
      <c r="H999" s="250">
        <v>-19.440000000000001</v>
      </c>
      <c r="I999" s="251"/>
      <c r="J999" s="247"/>
      <c r="K999" s="247"/>
      <c r="L999" s="252"/>
      <c r="M999" s="253"/>
      <c r="N999" s="254"/>
      <c r="O999" s="254"/>
      <c r="P999" s="254"/>
      <c r="Q999" s="254"/>
      <c r="R999" s="254"/>
      <c r="S999" s="254"/>
      <c r="T999" s="255"/>
      <c r="U999" s="14"/>
      <c r="V999" s="14"/>
      <c r="W999" s="14"/>
      <c r="X999" s="14"/>
      <c r="Y999" s="14"/>
      <c r="Z999" s="14"/>
      <c r="AA999" s="14"/>
      <c r="AB999" s="14"/>
      <c r="AC999" s="14"/>
      <c r="AD999" s="14"/>
      <c r="AE999" s="14"/>
      <c r="AT999" s="256" t="s">
        <v>183</v>
      </c>
      <c r="AU999" s="256" t="s">
        <v>84</v>
      </c>
      <c r="AV999" s="14" t="s">
        <v>84</v>
      </c>
      <c r="AW999" s="14" t="s">
        <v>37</v>
      </c>
      <c r="AX999" s="14" t="s">
        <v>75</v>
      </c>
      <c r="AY999" s="256" t="s">
        <v>170</v>
      </c>
    </row>
    <row r="1000" s="14" customFormat="1">
      <c r="A1000" s="14"/>
      <c r="B1000" s="246"/>
      <c r="C1000" s="247"/>
      <c r="D1000" s="229" t="s">
        <v>183</v>
      </c>
      <c r="E1000" s="248" t="s">
        <v>19</v>
      </c>
      <c r="F1000" s="249" t="s">
        <v>1395</v>
      </c>
      <c r="G1000" s="247"/>
      <c r="H1000" s="250">
        <v>-160.38</v>
      </c>
      <c r="I1000" s="251"/>
      <c r="J1000" s="247"/>
      <c r="K1000" s="247"/>
      <c r="L1000" s="252"/>
      <c r="M1000" s="253"/>
      <c r="N1000" s="254"/>
      <c r="O1000" s="254"/>
      <c r="P1000" s="254"/>
      <c r="Q1000" s="254"/>
      <c r="R1000" s="254"/>
      <c r="S1000" s="254"/>
      <c r="T1000" s="255"/>
      <c r="U1000" s="14"/>
      <c r="V1000" s="14"/>
      <c r="W1000" s="14"/>
      <c r="X1000" s="14"/>
      <c r="Y1000" s="14"/>
      <c r="Z1000" s="14"/>
      <c r="AA1000" s="14"/>
      <c r="AB1000" s="14"/>
      <c r="AC1000" s="14"/>
      <c r="AD1000" s="14"/>
      <c r="AE1000" s="14"/>
      <c r="AT1000" s="256" t="s">
        <v>183</v>
      </c>
      <c r="AU1000" s="256" t="s">
        <v>84</v>
      </c>
      <c r="AV1000" s="14" t="s">
        <v>84</v>
      </c>
      <c r="AW1000" s="14" t="s">
        <v>37</v>
      </c>
      <c r="AX1000" s="14" t="s">
        <v>75</v>
      </c>
      <c r="AY1000" s="256" t="s">
        <v>170</v>
      </c>
    </row>
    <row r="1001" s="14" customFormat="1">
      <c r="A1001" s="14"/>
      <c r="B1001" s="246"/>
      <c r="C1001" s="247"/>
      <c r="D1001" s="229" t="s">
        <v>183</v>
      </c>
      <c r="E1001" s="248" t="s">
        <v>19</v>
      </c>
      <c r="F1001" s="249" t="s">
        <v>1396</v>
      </c>
      <c r="G1001" s="247"/>
      <c r="H1001" s="250">
        <v>-12.32</v>
      </c>
      <c r="I1001" s="251"/>
      <c r="J1001" s="247"/>
      <c r="K1001" s="247"/>
      <c r="L1001" s="252"/>
      <c r="M1001" s="253"/>
      <c r="N1001" s="254"/>
      <c r="O1001" s="254"/>
      <c r="P1001" s="254"/>
      <c r="Q1001" s="254"/>
      <c r="R1001" s="254"/>
      <c r="S1001" s="254"/>
      <c r="T1001" s="255"/>
      <c r="U1001" s="14"/>
      <c r="V1001" s="14"/>
      <c r="W1001" s="14"/>
      <c r="X1001" s="14"/>
      <c r="Y1001" s="14"/>
      <c r="Z1001" s="14"/>
      <c r="AA1001" s="14"/>
      <c r="AB1001" s="14"/>
      <c r="AC1001" s="14"/>
      <c r="AD1001" s="14"/>
      <c r="AE1001" s="14"/>
      <c r="AT1001" s="256" t="s">
        <v>183</v>
      </c>
      <c r="AU1001" s="256" t="s">
        <v>84</v>
      </c>
      <c r="AV1001" s="14" t="s">
        <v>84</v>
      </c>
      <c r="AW1001" s="14" t="s">
        <v>37</v>
      </c>
      <c r="AX1001" s="14" t="s">
        <v>75</v>
      </c>
      <c r="AY1001" s="256" t="s">
        <v>170</v>
      </c>
    </row>
    <row r="1002" s="14" customFormat="1">
      <c r="A1002" s="14"/>
      <c r="B1002" s="246"/>
      <c r="C1002" s="247"/>
      <c r="D1002" s="229" t="s">
        <v>183</v>
      </c>
      <c r="E1002" s="248" t="s">
        <v>19</v>
      </c>
      <c r="F1002" s="249" t="s">
        <v>1397</v>
      </c>
      <c r="G1002" s="247"/>
      <c r="H1002" s="250">
        <v>-6.9080000000000004</v>
      </c>
      <c r="I1002" s="251"/>
      <c r="J1002" s="247"/>
      <c r="K1002" s="247"/>
      <c r="L1002" s="252"/>
      <c r="M1002" s="253"/>
      <c r="N1002" s="254"/>
      <c r="O1002" s="254"/>
      <c r="P1002" s="254"/>
      <c r="Q1002" s="254"/>
      <c r="R1002" s="254"/>
      <c r="S1002" s="254"/>
      <c r="T1002" s="255"/>
      <c r="U1002" s="14"/>
      <c r="V1002" s="14"/>
      <c r="W1002" s="14"/>
      <c r="X1002" s="14"/>
      <c r="Y1002" s="14"/>
      <c r="Z1002" s="14"/>
      <c r="AA1002" s="14"/>
      <c r="AB1002" s="14"/>
      <c r="AC1002" s="14"/>
      <c r="AD1002" s="14"/>
      <c r="AE1002" s="14"/>
      <c r="AT1002" s="256" t="s">
        <v>183</v>
      </c>
      <c r="AU1002" s="256" t="s">
        <v>84</v>
      </c>
      <c r="AV1002" s="14" t="s">
        <v>84</v>
      </c>
      <c r="AW1002" s="14" t="s">
        <v>37</v>
      </c>
      <c r="AX1002" s="14" t="s">
        <v>75</v>
      </c>
      <c r="AY1002" s="256" t="s">
        <v>170</v>
      </c>
    </row>
    <row r="1003" s="14" customFormat="1">
      <c r="A1003" s="14"/>
      <c r="B1003" s="246"/>
      <c r="C1003" s="247"/>
      <c r="D1003" s="229" t="s">
        <v>183</v>
      </c>
      <c r="E1003" s="248" t="s">
        <v>19</v>
      </c>
      <c r="F1003" s="249" t="s">
        <v>1398</v>
      </c>
      <c r="G1003" s="247"/>
      <c r="H1003" s="250">
        <v>-5.9400000000000004</v>
      </c>
      <c r="I1003" s="251"/>
      <c r="J1003" s="247"/>
      <c r="K1003" s="247"/>
      <c r="L1003" s="252"/>
      <c r="M1003" s="253"/>
      <c r="N1003" s="254"/>
      <c r="O1003" s="254"/>
      <c r="P1003" s="254"/>
      <c r="Q1003" s="254"/>
      <c r="R1003" s="254"/>
      <c r="S1003" s="254"/>
      <c r="T1003" s="255"/>
      <c r="U1003" s="14"/>
      <c r="V1003" s="14"/>
      <c r="W1003" s="14"/>
      <c r="X1003" s="14"/>
      <c r="Y1003" s="14"/>
      <c r="Z1003" s="14"/>
      <c r="AA1003" s="14"/>
      <c r="AB1003" s="14"/>
      <c r="AC1003" s="14"/>
      <c r="AD1003" s="14"/>
      <c r="AE1003" s="14"/>
      <c r="AT1003" s="256" t="s">
        <v>183</v>
      </c>
      <c r="AU1003" s="256" t="s">
        <v>84</v>
      </c>
      <c r="AV1003" s="14" t="s">
        <v>84</v>
      </c>
      <c r="AW1003" s="14" t="s">
        <v>37</v>
      </c>
      <c r="AX1003" s="14" t="s">
        <v>75</v>
      </c>
      <c r="AY1003" s="256" t="s">
        <v>170</v>
      </c>
    </row>
    <row r="1004" s="14" customFormat="1">
      <c r="A1004" s="14"/>
      <c r="B1004" s="246"/>
      <c r="C1004" s="247"/>
      <c r="D1004" s="229" t="s">
        <v>183</v>
      </c>
      <c r="E1004" s="248" t="s">
        <v>19</v>
      </c>
      <c r="F1004" s="249" t="s">
        <v>1399</v>
      </c>
      <c r="G1004" s="247"/>
      <c r="H1004" s="250">
        <v>-6.5999999999999996</v>
      </c>
      <c r="I1004" s="251"/>
      <c r="J1004" s="247"/>
      <c r="K1004" s="247"/>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183</v>
      </c>
      <c r="AU1004" s="256" t="s">
        <v>84</v>
      </c>
      <c r="AV1004" s="14" t="s">
        <v>84</v>
      </c>
      <c r="AW1004" s="14" t="s">
        <v>37</v>
      </c>
      <c r="AX1004" s="14" t="s">
        <v>75</v>
      </c>
      <c r="AY1004" s="256" t="s">
        <v>170</v>
      </c>
    </row>
    <row r="1005" s="14" customFormat="1">
      <c r="A1005" s="14"/>
      <c r="B1005" s="246"/>
      <c r="C1005" s="247"/>
      <c r="D1005" s="229" t="s">
        <v>183</v>
      </c>
      <c r="E1005" s="248" t="s">
        <v>19</v>
      </c>
      <c r="F1005" s="249" t="s">
        <v>1400</v>
      </c>
      <c r="G1005" s="247"/>
      <c r="H1005" s="250">
        <v>-6.1600000000000001</v>
      </c>
      <c r="I1005" s="251"/>
      <c r="J1005" s="247"/>
      <c r="K1005" s="247"/>
      <c r="L1005" s="252"/>
      <c r="M1005" s="253"/>
      <c r="N1005" s="254"/>
      <c r="O1005" s="254"/>
      <c r="P1005" s="254"/>
      <c r="Q1005" s="254"/>
      <c r="R1005" s="254"/>
      <c r="S1005" s="254"/>
      <c r="T1005" s="255"/>
      <c r="U1005" s="14"/>
      <c r="V1005" s="14"/>
      <c r="W1005" s="14"/>
      <c r="X1005" s="14"/>
      <c r="Y1005" s="14"/>
      <c r="Z1005" s="14"/>
      <c r="AA1005" s="14"/>
      <c r="AB1005" s="14"/>
      <c r="AC1005" s="14"/>
      <c r="AD1005" s="14"/>
      <c r="AE1005" s="14"/>
      <c r="AT1005" s="256" t="s">
        <v>183</v>
      </c>
      <c r="AU1005" s="256" t="s">
        <v>84</v>
      </c>
      <c r="AV1005" s="14" t="s">
        <v>84</v>
      </c>
      <c r="AW1005" s="14" t="s">
        <v>37</v>
      </c>
      <c r="AX1005" s="14" t="s">
        <v>75</v>
      </c>
      <c r="AY1005" s="256" t="s">
        <v>170</v>
      </c>
    </row>
    <row r="1006" s="14" customFormat="1">
      <c r="A1006" s="14"/>
      <c r="B1006" s="246"/>
      <c r="C1006" s="247"/>
      <c r="D1006" s="229" t="s">
        <v>183</v>
      </c>
      <c r="E1006" s="248" t="s">
        <v>19</v>
      </c>
      <c r="F1006" s="249" t="s">
        <v>1401</v>
      </c>
      <c r="G1006" s="247"/>
      <c r="H1006" s="250">
        <v>-4.5</v>
      </c>
      <c r="I1006" s="251"/>
      <c r="J1006" s="247"/>
      <c r="K1006" s="247"/>
      <c r="L1006" s="252"/>
      <c r="M1006" s="253"/>
      <c r="N1006" s="254"/>
      <c r="O1006" s="254"/>
      <c r="P1006" s="254"/>
      <c r="Q1006" s="254"/>
      <c r="R1006" s="254"/>
      <c r="S1006" s="254"/>
      <c r="T1006" s="255"/>
      <c r="U1006" s="14"/>
      <c r="V1006" s="14"/>
      <c r="W1006" s="14"/>
      <c r="X1006" s="14"/>
      <c r="Y1006" s="14"/>
      <c r="Z1006" s="14"/>
      <c r="AA1006" s="14"/>
      <c r="AB1006" s="14"/>
      <c r="AC1006" s="14"/>
      <c r="AD1006" s="14"/>
      <c r="AE1006" s="14"/>
      <c r="AT1006" s="256" t="s">
        <v>183</v>
      </c>
      <c r="AU1006" s="256" t="s">
        <v>84</v>
      </c>
      <c r="AV1006" s="14" t="s">
        <v>84</v>
      </c>
      <c r="AW1006" s="14" t="s">
        <v>37</v>
      </c>
      <c r="AX1006" s="14" t="s">
        <v>75</v>
      </c>
      <c r="AY1006" s="256" t="s">
        <v>170</v>
      </c>
    </row>
    <row r="1007" s="15" customFormat="1">
      <c r="A1007" s="15"/>
      <c r="B1007" s="257"/>
      <c r="C1007" s="258"/>
      <c r="D1007" s="229" t="s">
        <v>183</v>
      </c>
      <c r="E1007" s="259" t="s">
        <v>19</v>
      </c>
      <c r="F1007" s="260" t="s">
        <v>186</v>
      </c>
      <c r="G1007" s="258"/>
      <c r="H1007" s="261">
        <v>535.89499999999998</v>
      </c>
      <c r="I1007" s="262"/>
      <c r="J1007" s="258"/>
      <c r="K1007" s="258"/>
      <c r="L1007" s="263"/>
      <c r="M1007" s="264"/>
      <c r="N1007" s="265"/>
      <c r="O1007" s="265"/>
      <c r="P1007" s="265"/>
      <c r="Q1007" s="265"/>
      <c r="R1007" s="265"/>
      <c r="S1007" s="265"/>
      <c r="T1007" s="266"/>
      <c r="U1007" s="15"/>
      <c r="V1007" s="15"/>
      <c r="W1007" s="15"/>
      <c r="X1007" s="15"/>
      <c r="Y1007" s="15"/>
      <c r="Z1007" s="15"/>
      <c r="AA1007" s="15"/>
      <c r="AB1007" s="15"/>
      <c r="AC1007" s="15"/>
      <c r="AD1007" s="15"/>
      <c r="AE1007" s="15"/>
      <c r="AT1007" s="267" t="s">
        <v>183</v>
      </c>
      <c r="AU1007" s="267" t="s">
        <v>84</v>
      </c>
      <c r="AV1007" s="15" t="s">
        <v>177</v>
      </c>
      <c r="AW1007" s="15" t="s">
        <v>37</v>
      </c>
      <c r="AX1007" s="15" t="s">
        <v>82</v>
      </c>
      <c r="AY1007" s="267" t="s">
        <v>170</v>
      </c>
    </row>
    <row r="1008" s="2" customFormat="1" ht="16.5" customHeight="1">
      <c r="A1008" s="41"/>
      <c r="B1008" s="42"/>
      <c r="C1008" s="285" t="s">
        <v>1402</v>
      </c>
      <c r="D1008" s="285" t="s">
        <v>461</v>
      </c>
      <c r="E1008" s="286" t="s">
        <v>1403</v>
      </c>
      <c r="F1008" s="287" t="s">
        <v>1404</v>
      </c>
      <c r="G1008" s="288" t="s">
        <v>175</v>
      </c>
      <c r="H1008" s="289">
        <v>546.61300000000006</v>
      </c>
      <c r="I1008" s="290"/>
      <c r="J1008" s="291">
        <f>ROUND(I1008*H1008,2)</f>
        <v>0</v>
      </c>
      <c r="K1008" s="287" t="s">
        <v>1405</v>
      </c>
      <c r="L1008" s="292"/>
      <c r="M1008" s="293" t="s">
        <v>19</v>
      </c>
      <c r="N1008" s="294" t="s">
        <v>46</v>
      </c>
      <c r="O1008" s="87"/>
      <c r="P1008" s="225">
        <f>O1008*H1008</f>
        <v>0</v>
      </c>
      <c r="Q1008" s="225">
        <v>0.02</v>
      </c>
      <c r="R1008" s="225">
        <f>Q1008*H1008</f>
        <v>10.932260000000001</v>
      </c>
      <c r="S1008" s="225">
        <v>0</v>
      </c>
      <c r="T1008" s="226">
        <f>S1008*H1008</f>
        <v>0</v>
      </c>
      <c r="U1008" s="41"/>
      <c r="V1008" s="41"/>
      <c r="W1008" s="41"/>
      <c r="X1008" s="41"/>
      <c r="Y1008" s="41"/>
      <c r="Z1008" s="41"/>
      <c r="AA1008" s="41"/>
      <c r="AB1008" s="41"/>
      <c r="AC1008" s="41"/>
      <c r="AD1008" s="41"/>
      <c r="AE1008" s="41"/>
      <c r="AR1008" s="227" t="s">
        <v>234</v>
      </c>
      <c r="AT1008" s="227" t="s">
        <v>461</v>
      </c>
      <c r="AU1008" s="227" t="s">
        <v>84</v>
      </c>
      <c r="AY1008" s="20" t="s">
        <v>170</v>
      </c>
      <c r="BE1008" s="228">
        <f>IF(N1008="základní",J1008,0)</f>
        <v>0</v>
      </c>
      <c r="BF1008" s="228">
        <f>IF(N1008="snížená",J1008,0)</f>
        <v>0</v>
      </c>
      <c r="BG1008" s="228">
        <f>IF(N1008="zákl. přenesená",J1008,0)</f>
        <v>0</v>
      </c>
      <c r="BH1008" s="228">
        <f>IF(N1008="sníž. přenesená",J1008,0)</f>
        <v>0</v>
      </c>
      <c r="BI1008" s="228">
        <f>IF(N1008="nulová",J1008,0)</f>
        <v>0</v>
      </c>
      <c r="BJ1008" s="20" t="s">
        <v>82</v>
      </c>
      <c r="BK1008" s="228">
        <f>ROUND(I1008*H1008,2)</f>
        <v>0</v>
      </c>
      <c r="BL1008" s="20" t="s">
        <v>177</v>
      </c>
      <c r="BM1008" s="227" t="s">
        <v>1406</v>
      </c>
    </row>
    <row r="1009" s="2" customFormat="1">
      <c r="A1009" s="41"/>
      <c r="B1009" s="42"/>
      <c r="C1009" s="43"/>
      <c r="D1009" s="229" t="s">
        <v>179</v>
      </c>
      <c r="E1009" s="43"/>
      <c r="F1009" s="230" t="s">
        <v>1404</v>
      </c>
      <c r="G1009" s="43"/>
      <c r="H1009" s="43"/>
      <c r="I1009" s="231"/>
      <c r="J1009" s="43"/>
      <c r="K1009" s="43"/>
      <c r="L1009" s="47"/>
      <c r="M1009" s="232"/>
      <c r="N1009" s="233"/>
      <c r="O1009" s="87"/>
      <c r="P1009" s="87"/>
      <c r="Q1009" s="87"/>
      <c r="R1009" s="87"/>
      <c r="S1009" s="87"/>
      <c r="T1009" s="88"/>
      <c r="U1009" s="41"/>
      <c r="V1009" s="41"/>
      <c r="W1009" s="41"/>
      <c r="X1009" s="41"/>
      <c r="Y1009" s="41"/>
      <c r="Z1009" s="41"/>
      <c r="AA1009" s="41"/>
      <c r="AB1009" s="41"/>
      <c r="AC1009" s="41"/>
      <c r="AD1009" s="41"/>
      <c r="AE1009" s="41"/>
      <c r="AT1009" s="20" t="s">
        <v>179</v>
      </c>
      <c r="AU1009" s="20" t="s">
        <v>84</v>
      </c>
    </row>
    <row r="1010" s="14" customFormat="1">
      <c r="A1010" s="14"/>
      <c r="B1010" s="246"/>
      <c r="C1010" s="247"/>
      <c r="D1010" s="229" t="s">
        <v>183</v>
      </c>
      <c r="E1010" s="248" t="s">
        <v>19</v>
      </c>
      <c r="F1010" s="249" t="s">
        <v>1407</v>
      </c>
      <c r="G1010" s="247"/>
      <c r="H1010" s="250">
        <v>546.61300000000006</v>
      </c>
      <c r="I1010" s="251"/>
      <c r="J1010" s="247"/>
      <c r="K1010" s="247"/>
      <c r="L1010" s="252"/>
      <c r="M1010" s="253"/>
      <c r="N1010" s="254"/>
      <c r="O1010" s="254"/>
      <c r="P1010" s="254"/>
      <c r="Q1010" s="254"/>
      <c r="R1010" s="254"/>
      <c r="S1010" s="254"/>
      <c r="T1010" s="255"/>
      <c r="U1010" s="14"/>
      <c r="V1010" s="14"/>
      <c r="W1010" s="14"/>
      <c r="X1010" s="14"/>
      <c r="Y1010" s="14"/>
      <c r="Z1010" s="14"/>
      <c r="AA1010" s="14"/>
      <c r="AB1010" s="14"/>
      <c r="AC1010" s="14"/>
      <c r="AD1010" s="14"/>
      <c r="AE1010" s="14"/>
      <c r="AT1010" s="256" t="s">
        <v>183</v>
      </c>
      <c r="AU1010" s="256" t="s">
        <v>84</v>
      </c>
      <c r="AV1010" s="14" t="s">
        <v>84</v>
      </c>
      <c r="AW1010" s="14" t="s">
        <v>37</v>
      </c>
      <c r="AX1010" s="14" t="s">
        <v>82</v>
      </c>
      <c r="AY1010" s="256" t="s">
        <v>170</v>
      </c>
    </row>
    <row r="1011" s="2" customFormat="1" ht="16.5" customHeight="1">
      <c r="A1011" s="41"/>
      <c r="B1011" s="42"/>
      <c r="C1011" s="216" t="s">
        <v>1408</v>
      </c>
      <c r="D1011" s="216" t="s">
        <v>172</v>
      </c>
      <c r="E1011" s="217" t="s">
        <v>1409</v>
      </c>
      <c r="F1011" s="218" t="s">
        <v>1410</v>
      </c>
      <c r="G1011" s="219" t="s">
        <v>175</v>
      </c>
      <c r="H1011" s="220">
        <v>15.810000000000001</v>
      </c>
      <c r="I1011" s="221"/>
      <c r="J1011" s="222">
        <f>ROUND(I1011*H1011,2)</f>
        <v>0</v>
      </c>
      <c r="K1011" s="218" t="s">
        <v>176</v>
      </c>
      <c r="L1011" s="47"/>
      <c r="M1011" s="223" t="s">
        <v>19</v>
      </c>
      <c r="N1011" s="224" t="s">
        <v>46</v>
      </c>
      <c r="O1011" s="87"/>
      <c r="P1011" s="225">
        <f>O1011*H1011</f>
        <v>0</v>
      </c>
      <c r="Q1011" s="225">
        <v>0.0057000000000000002</v>
      </c>
      <c r="R1011" s="225">
        <f>Q1011*H1011</f>
        <v>0.090117000000000003</v>
      </c>
      <c r="S1011" s="225">
        <v>0</v>
      </c>
      <c r="T1011" s="226">
        <f>S1011*H1011</f>
        <v>0</v>
      </c>
      <c r="U1011" s="41"/>
      <c r="V1011" s="41"/>
      <c r="W1011" s="41"/>
      <c r="X1011" s="41"/>
      <c r="Y1011" s="41"/>
      <c r="Z1011" s="41"/>
      <c r="AA1011" s="41"/>
      <c r="AB1011" s="41"/>
      <c r="AC1011" s="41"/>
      <c r="AD1011" s="41"/>
      <c r="AE1011" s="41"/>
      <c r="AR1011" s="227" t="s">
        <v>177</v>
      </c>
      <c r="AT1011" s="227" t="s">
        <v>172</v>
      </c>
      <c r="AU1011" s="227" t="s">
        <v>84</v>
      </c>
      <c r="AY1011" s="20" t="s">
        <v>170</v>
      </c>
      <c r="BE1011" s="228">
        <f>IF(N1011="základní",J1011,0)</f>
        <v>0</v>
      </c>
      <c r="BF1011" s="228">
        <f>IF(N1011="snížená",J1011,0)</f>
        <v>0</v>
      </c>
      <c r="BG1011" s="228">
        <f>IF(N1011="zákl. přenesená",J1011,0)</f>
        <v>0</v>
      </c>
      <c r="BH1011" s="228">
        <f>IF(N1011="sníž. přenesená",J1011,0)</f>
        <v>0</v>
      </c>
      <c r="BI1011" s="228">
        <f>IF(N1011="nulová",J1011,0)</f>
        <v>0</v>
      </c>
      <c r="BJ1011" s="20" t="s">
        <v>82</v>
      </c>
      <c r="BK1011" s="228">
        <f>ROUND(I1011*H1011,2)</f>
        <v>0</v>
      </c>
      <c r="BL1011" s="20" t="s">
        <v>177</v>
      </c>
      <c r="BM1011" s="227" t="s">
        <v>1411</v>
      </c>
    </row>
    <row r="1012" s="2" customFormat="1">
      <c r="A1012" s="41"/>
      <c r="B1012" s="42"/>
      <c r="C1012" s="43"/>
      <c r="D1012" s="229" t="s">
        <v>179</v>
      </c>
      <c r="E1012" s="43"/>
      <c r="F1012" s="230" t="s">
        <v>1412</v>
      </c>
      <c r="G1012" s="43"/>
      <c r="H1012" s="43"/>
      <c r="I1012" s="231"/>
      <c r="J1012" s="43"/>
      <c r="K1012" s="43"/>
      <c r="L1012" s="47"/>
      <c r="M1012" s="232"/>
      <c r="N1012" s="233"/>
      <c r="O1012" s="87"/>
      <c r="P1012" s="87"/>
      <c r="Q1012" s="87"/>
      <c r="R1012" s="87"/>
      <c r="S1012" s="87"/>
      <c r="T1012" s="88"/>
      <c r="U1012" s="41"/>
      <c r="V1012" s="41"/>
      <c r="W1012" s="41"/>
      <c r="X1012" s="41"/>
      <c r="Y1012" s="41"/>
      <c r="Z1012" s="41"/>
      <c r="AA1012" s="41"/>
      <c r="AB1012" s="41"/>
      <c r="AC1012" s="41"/>
      <c r="AD1012" s="41"/>
      <c r="AE1012" s="41"/>
      <c r="AT1012" s="20" t="s">
        <v>179</v>
      </c>
      <c r="AU1012" s="20" t="s">
        <v>84</v>
      </c>
    </row>
    <row r="1013" s="2" customFormat="1">
      <c r="A1013" s="41"/>
      <c r="B1013" s="42"/>
      <c r="C1013" s="43"/>
      <c r="D1013" s="234" t="s">
        <v>181</v>
      </c>
      <c r="E1013" s="43"/>
      <c r="F1013" s="235" t="s">
        <v>1413</v>
      </c>
      <c r="G1013" s="43"/>
      <c r="H1013" s="43"/>
      <c r="I1013" s="231"/>
      <c r="J1013" s="43"/>
      <c r="K1013" s="43"/>
      <c r="L1013" s="47"/>
      <c r="M1013" s="232"/>
      <c r="N1013" s="233"/>
      <c r="O1013" s="87"/>
      <c r="P1013" s="87"/>
      <c r="Q1013" s="87"/>
      <c r="R1013" s="87"/>
      <c r="S1013" s="87"/>
      <c r="T1013" s="88"/>
      <c r="U1013" s="41"/>
      <c r="V1013" s="41"/>
      <c r="W1013" s="41"/>
      <c r="X1013" s="41"/>
      <c r="Y1013" s="41"/>
      <c r="Z1013" s="41"/>
      <c r="AA1013" s="41"/>
      <c r="AB1013" s="41"/>
      <c r="AC1013" s="41"/>
      <c r="AD1013" s="41"/>
      <c r="AE1013" s="41"/>
      <c r="AT1013" s="20" t="s">
        <v>181</v>
      </c>
      <c r="AU1013" s="20" t="s">
        <v>84</v>
      </c>
    </row>
    <row r="1014" s="13" customFormat="1">
      <c r="A1014" s="13"/>
      <c r="B1014" s="236"/>
      <c r="C1014" s="237"/>
      <c r="D1014" s="229" t="s">
        <v>183</v>
      </c>
      <c r="E1014" s="238" t="s">
        <v>19</v>
      </c>
      <c r="F1014" s="239" t="s">
        <v>1370</v>
      </c>
      <c r="G1014" s="237"/>
      <c r="H1014" s="238" t="s">
        <v>19</v>
      </c>
      <c r="I1014" s="240"/>
      <c r="J1014" s="237"/>
      <c r="K1014" s="237"/>
      <c r="L1014" s="241"/>
      <c r="M1014" s="242"/>
      <c r="N1014" s="243"/>
      <c r="O1014" s="243"/>
      <c r="P1014" s="243"/>
      <c r="Q1014" s="243"/>
      <c r="R1014" s="243"/>
      <c r="S1014" s="243"/>
      <c r="T1014" s="244"/>
      <c r="U1014" s="13"/>
      <c r="V1014" s="13"/>
      <c r="W1014" s="13"/>
      <c r="X1014" s="13"/>
      <c r="Y1014" s="13"/>
      <c r="Z1014" s="13"/>
      <c r="AA1014" s="13"/>
      <c r="AB1014" s="13"/>
      <c r="AC1014" s="13"/>
      <c r="AD1014" s="13"/>
      <c r="AE1014" s="13"/>
      <c r="AT1014" s="245" t="s">
        <v>183</v>
      </c>
      <c r="AU1014" s="245" t="s">
        <v>84</v>
      </c>
      <c r="AV1014" s="13" t="s">
        <v>82</v>
      </c>
      <c r="AW1014" s="13" t="s">
        <v>37</v>
      </c>
      <c r="AX1014" s="13" t="s">
        <v>75</v>
      </c>
      <c r="AY1014" s="245" t="s">
        <v>170</v>
      </c>
    </row>
    <row r="1015" s="14" customFormat="1">
      <c r="A1015" s="14"/>
      <c r="B1015" s="246"/>
      <c r="C1015" s="247"/>
      <c r="D1015" s="229" t="s">
        <v>183</v>
      </c>
      <c r="E1015" s="248" t="s">
        <v>19</v>
      </c>
      <c r="F1015" s="249" t="s">
        <v>1371</v>
      </c>
      <c r="G1015" s="247"/>
      <c r="H1015" s="250">
        <v>17.309999999999999</v>
      </c>
      <c r="I1015" s="251"/>
      <c r="J1015" s="247"/>
      <c r="K1015" s="247"/>
      <c r="L1015" s="252"/>
      <c r="M1015" s="253"/>
      <c r="N1015" s="254"/>
      <c r="O1015" s="254"/>
      <c r="P1015" s="254"/>
      <c r="Q1015" s="254"/>
      <c r="R1015" s="254"/>
      <c r="S1015" s="254"/>
      <c r="T1015" s="255"/>
      <c r="U1015" s="14"/>
      <c r="V1015" s="14"/>
      <c r="W1015" s="14"/>
      <c r="X1015" s="14"/>
      <c r="Y1015" s="14"/>
      <c r="Z1015" s="14"/>
      <c r="AA1015" s="14"/>
      <c r="AB1015" s="14"/>
      <c r="AC1015" s="14"/>
      <c r="AD1015" s="14"/>
      <c r="AE1015" s="14"/>
      <c r="AT1015" s="256" t="s">
        <v>183</v>
      </c>
      <c r="AU1015" s="256" t="s">
        <v>84</v>
      </c>
      <c r="AV1015" s="14" t="s">
        <v>84</v>
      </c>
      <c r="AW1015" s="14" t="s">
        <v>37</v>
      </c>
      <c r="AX1015" s="14" t="s">
        <v>75</v>
      </c>
      <c r="AY1015" s="256" t="s">
        <v>170</v>
      </c>
    </row>
    <row r="1016" s="13" customFormat="1">
      <c r="A1016" s="13"/>
      <c r="B1016" s="236"/>
      <c r="C1016" s="237"/>
      <c r="D1016" s="229" t="s">
        <v>183</v>
      </c>
      <c r="E1016" s="238" t="s">
        <v>19</v>
      </c>
      <c r="F1016" s="239" t="s">
        <v>1308</v>
      </c>
      <c r="G1016" s="237"/>
      <c r="H1016" s="238" t="s">
        <v>19</v>
      </c>
      <c r="I1016" s="240"/>
      <c r="J1016" s="237"/>
      <c r="K1016" s="237"/>
      <c r="L1016" s="241"/>
      <c r="M1016" s="242"/>
      <c r="N1016" s="243"/>
      <c r="O1016" s="243"/>
      <c r="P1016" s="243"/>
      <c r="Q1016" s="243"/>
      <c r="R1016" s="243"/>
      <c r="S1016" s="243"/>
      <c r="T1016" s="244"/>
      <c r="U1016" s="13"/>
      <c r="V1016" s="13"/>
      <c r="W1016" s="13"/>
      <c r="X1016" s="13"/>
      <c r="Y1016" s="13"/>
      <c r="Z1016" s="13"/>
      <c r="AA1016" s="13"/>
      <c r="AB1016" s="13"/>
      <c r="AC1016" s="13"/>
      <c r="AD1016" s="13"/>
      <c r="AE1016" s="13"/>
      <c r="AT1016" s="245" t="s">
        <v>183</v>
      </c>
      <c r="AU1016" s="245" t="s">
        <v>84</v>
      </c>
      <c r="AV1016" s="13" t="s">
        <v>82</v>
      </c>
      <c r="AW1016" s="13" t="s">
        <v>37</v>
      </c>
      <c r="AX1016" s="13" t="s">
        <v>75</v>
      </c>
      <c r="AY1016" s="245" t="s">
        <v>170</v>
      </c>
    </row>
    <row r="1017" s="14" customFormat="1">
      <c r="A1017" s="14"/>
      <c r="B1017" s="246"/>
      <c r="C1017" s="247"/>
      <c r="D1017" s="229" t="s">
        <v>183</v>
      </c>
      <c r="E1017" s="248" t="s">
        <v>19</v>
      </c>
      <c r="F1017" s="249" t="s">
        <v>1372</v>
      </c>
      <c r="G1017" s="247"/>
      <c r="H1017" s="250">
        <v>-1.5</v>
      </c>
      <c r="I1017" s="251"/>
      <c r="J1017" s="247"/>
      <c r="K1017" s="247"/>
      <c r="L1017" s="252"/>
      <c r="M1017" s="253"/>
      <c r="N1017" s="254"/>
      <c r="O1017" s="254"/>
      <c r="P1017" s="254"/>
      <c r="Q1017" s="254"/>
      <c r="R1017" s="254"/>
      <c r="S1017" s="254"/>
      <c r="T1017" s="255"/>
      <c r="U1017" s="14"/>
      <c r="V1017" s="14"/>
      <c r="W1017" s="14"/>
      <c r="X1017" s="14"/>
      <c r="Y1017" s="14"/>
      <c r="Z1017" s="14"/>
      <c r="AA1017" s="14"/>
      <c r="AB1017" s="14"/>
      <c r="AC1017" s="14"/>
      <c r="AD1017" s="14"/>
      <c r="AE1017" s="14"/>
      <c r="AT1017" s="256" t="s">
        <v>183</v>
      </c>
      <c r="AU1017" s="256" t="s">
        <v>84</v>
      </c>
      <c r="AV1017" s="14" t="s">
        <v>84</v>
      </c>
      <c r="AW1017" s="14" t="s">
        <v>37</v>
      </c>
      <c r="AX1017" s="14" t="s">
        <v>75</v>
      </c>
      <c r="AY1017" s="256" t="s">
        <v>170</v>
      </c>
    </row>
    <row r="1018" s="15" customFormat="1">
      <c r="A1018" s="15"/>
      <c r="B1018" s="257"/>
      <c r="C1018" s="258"/>
      <c r="D1018" s="229" t="s">
        <v>183</v>
      </c>
      <c r="E1018" s="259" t="s">
        <v>19</v>
      </c>
      <c r="F1018" s="260" t="s">
        <v>186</v>
      </c>
      <c r="G1018" s="258"/>
      <c r="H1018" s="261">
        <v>15.810000000000001</v>
      </c>
      <c r="I1018" s="262"/>
      <c r="J1018" s="258"/>
      <c r="K1018" s="258"/>
      <c r="L1018" s="263"/>
      <c r="M1018" s="264"/>
      <c r="N1018" s="265"/>
      <c r="O1018" s="265"/>
      <c r="P1018" s="265"/>
      <c r="Q1018" s="265"/>
      <c r="R1018" s="265"/>
      <c r="S1018" s="265"/>
      <c r="T1018" s="266"/>
      <c r="U1018" s="15"/>
      <c r="V1018" s="15"/>
      <c r="W1018" s="15"/>
      <c r="X1018" s="15"/>
      <c r="Y1018" s="15"/>
      <c r="Z1018" s="15"/>
      <c r="AA1018" s="15"/>
      <c r="AB1018" s="15"/>
      <c r="AC1018" s="15"/>
      <c r="AD1018" s="15"/>
      <c r="AE1018" s="15"/>
      <c r="AT1018" s="267" t="s">
        <v>183</v>
      </c>
      <c r="AU1018" s="267" t="s">
        <v>84</v>
      </c>
      <c r="AV1018" s="15" t="s">
        <v>177</v>
      </c>
      <c r="AW1018" s="15" t="s">
        <v>37</v>
      </c>
      <c r="AX1018" s="15" t="s">
        <v>82</v>
      </c>
      <c r="AY1018" s="267" t="s">
        <v>170</v>
      </c>
    </row>
    <row r="1019" s="2" customFormat="1" ht="16.5" customHeight="1">
      <c r="A1019" s="41"/>
      <c r="B1019" s="42"/>
      <c r="C1019" s="216" t="s">
        <v>1414</v>
      </c>
      <c r="D1019" s="216" t="s">
        <v>172</v>
      </c>
      <c r="E1019" s="217" t="s">
        <v>1415</v>
      </c>
      <c r="F1019" s="218" t="s">
        <v>1416</v>
      </c>
      <c r="G1019" s="219" t="s">
        <v>175</v>
      </c>
      <c r="H1019" s="220">
        <v>436.24200000000002</v>
      </c>
      <c r="I1019" s="221"/>
      <c r="J1019" s="222">
        <f>ROUND(I1019*H1019,2)</f>
        <v>0</v>
      </c>
      <c r="K1019" s="218" t="s">
        <v>176</v>
      </c>
      <c r="L1019" s="47"/>
      <c r="M1019" s="223" t="s">
        <v>19</v>
      </c>
      <c r="N1019" s="224" t="s">
        <v>46</v>
      </c>
      <c r="O1019" s="87"/>
      <c r="P1019" s="225">
        <f>O1019*H1019</f>
        <v>0</v>
      </c>
      <c r="Q1019" s="225">
        <v>0.0027000000000000001</v>
      </c>
      <c r="R1019" s="225">
        <f>Q1019*H1019</f>
        <v>1.1778534000000001</v>
      </c>
      <c r="S1019" s="225">
        <v>0</v>
      </c>
      <c r="T1019" s="226">
        <f>S1019*H1019</f>
        <v>0</v>
      </c>
      <c r="U1019" s="41"/>
      <c r="V1019" s="41"/>
      <c r="W1019" s="41"/>
      <c r="X1019" s="41"/>
      <c r="Y1019" s="41"/>
      <c r="Z1019" s="41"/>
      <c r="AA1019" s="41"/>
      <c r="AB1019" s="41"/>
      <c r="AC1019" s="41"/>
      <c r="AD1019" s="41"/>
      <c r="AE1019" s="41"/>
      <c r="AR1019" s="227" t="s">
        <v>177</v>
      </c>
      <c r="AT1019" s="227" t="s">
        <v>172</v>
      </c>
      <c r="AU1019" s="227" t="s">
        <v>84</v>
      </c>
      <c r="AY1019" s="20" t="s">
        <v>170</v>
      </c>
      <c r="BE1019" s="228">
        <f>IF(N1019="základní",J1019,0)</f>
        <v>0</v>
      </c>
      <c r="BF1019" s="228">
        <f>IF(N1019="snížená",J1019,0)</f>
        <v>0</v>
      </c>
      <c r="BG1019" s="228">
        <f>IF(N1019="zákl. přenesená",J1019,0)</f>
        <v>0</v>
      </c>
      <c r="BH1019" s="228">
        <f>IF(N1019="sníž. přenesená",J1019,0)</f>
        <v>0</v>
      </c>
      <c r="BI1019" s="228">
        <f>IF(N1019="nulová",J1019,0)</f>
        <v>0</v>
      </c>
      <c r="BJ1019" s="20" t="s">
        <v>82</v>
      </c>
      <c r="BK1019" s="228">
        <f>ROUND(I1019*H1019,2)</f>
        <v>0</v>
      </c>
      <c r="BL1019" s="20" t="s">
        <v>177</v>
      </c>
      <c r="BM1019" s="227" t="s">
        <v>1417</v>
      </c>
    </row>
    <row r="1020" s="2" customFormat="1">
      <c r="A1020" s="41"/>
      <c r="B1020" s="42"/>
      <c r="C1020" s="43"/>
      <c r="D1020" s="229" t="s">
        <v>179</v>
      </c>
      <c r="E1020" s="43"/>
      <c r="F1020" s="230" t="s">
        <v>1418</v>
      </c>
      <c r="G1020" s="43"/>
      <c r="H1020" s="43"/>
      <c r="I1020" s="231"/>
      <c r="J1020" s="43"/>
      <c r="K1020" s="43"/>
      <c r="L1020" s="47"/>
      <c r="M1020" s="232"/>
      <c r="N1020" s="233"/>
      <c r="O1020" s="87"/>
      <c r="P1020" s="87"/>
      <c r="Q1020" s="87"/>
      <c r="R1020" s="87"/>
      <c r="S1020" s="87"/>
      <c r="T1020" s="88"/>
      <c r="U1020" s="41"/>
      <c r="V1020" s="41"/>
      <c r="W1020" s="41"/>
      <c r="X1020" s="41"/>
      <c r="Y1020" s="41"/>
      <c r="Z1020" s="41"/>
      <c r="AA1020" s="41"/>
      <c r="AB1020" s="41"/>
      <c r="AC1020" s="41"/>
      <c r="AD1020" s="41"/>
      <c r="AE1020" s="41"/>
      <c r="AT1020" s="20" t="s">
        <v>179</v>
      </c>
      <c r="AU1020" s="20" t="s">
        <v>84</v>
      </c>
    </row>
    <row r="1021" s="2" customFormat="1">
      <c r="A1021" s="41"/>
      <c r="B1021" s="42"/>
      <c r="C1021" s="43"/>
      <c r="D1021" s="234" t="s">
        <v>181</v>
      </c>
      <c r="E1021" s="43"/>
      <c r="F1021" s="235" t="s">
        <v>1419</v>
      </c>
      <c r="G1021" s="43"/>
      <c r="H1021" s="43"/>
      <c r="I1021" s="231"/>
      <c r="J1021" s="43"/>
      <c r="K1021" s="43"/>
      <c r="L1021" s="47"/>
      <c r="M1021" s="232"/>
      <c r="N1021" s="233"/>
      <c r="O1021" s="87"/>
      <c r="P1021" s="87"/>
      <c r="Q1021" s="87"/>
      <c r="R1021" s="87"/>
      <c r="S1021" s="87"/>
      <c r="T1021" s="88"/>
      <c r="U1021" s="41"/>
      <c r="V1021" s="41"/>
      <c r="W1021" s="41"/>
      <c r="X1021" s="41"/>
      <c r="Y1021" s="41"/>
      <c r="Z1021" s="41"/>
      <c r="AA1021" s="41"/>
      <c r="AB1021" s="41"/>
      <c r="AC1021" s="41"/>
      <c r="AD1021" s="41"/>
      <c r="AE1021" s="41"/>
      <c r="AT1021" s="20" t="s">
        <v>181</v>
      </c>
      <c r="AU1021" s="20" t="s">
        <v>84</v>
      </c>
    </row>
    <row r="1022" s="13" customFormat="1">
      <c r="A1022" s="13"/>
      <c r="B1022" s="236"/>
      <c r="C1022" s="237"/>
      <c r="D1022" s="229" t="s">
        <v>183</v>
      </c>
      <c r="E1022" s="238" t="s">
        <v>19</v>
      </c>
      <c r="F1022" s="239" t="s">
        <v>1353</v>
      </c>
      <c r="G1022" s="237"/>
      <c r="H1022" s="238" t="s">
        <v>19</v>
      </c>
      <c r="I1022" s="240"/>
      <c r="J1022" s="237"/>
      <c r="K1022" s="237"/>
      <c r="L1022" s="241"/>
      <c r="M1022" s="242"/>
      <c r="N1022" s="243"/>
      <c r="O1022" s="243"/>
      <c r="P1022" s="243"/>
      <c r="Q1022" s="243"/>
      <c r="R1022" s="243"/>
      <c r="S1022" s="243"/>
      <c r="T1022" s="244"/>
      <c r="U1022" s="13"/>
      <c r="V1022" s="13"/>
      <c r="W1022" s="13"/>
      <c r="X1022" s="13"/>
      <c r="Y1022" s="13"/>
      <c r="Z1022" s="13"/>
      <c r="AA1022" s="13"/>
      <c r="AB1022" s="13"/>
      <c r="AC1022" s="13"/>
      <c r="AD1022" s="13"/>
      <c r="AE1022" s="13"/>
      <c r="AT1022" s="245" t="s">
        <v>183</v>
      </c>
      <c r="AU1022" s="245" t="s">
        <v>84</v>
      </c>
      <c r="AV1022" s="13" t="s">
        <v>82</v>
      </c>
      <c r="AW1022" s="13" t="s">
        <v>37</v>
      </c>
      <c r="AX1022" s="13" t="s">
        <v>75</v>
      </c>
      <c r="AY1022" s="245" t="s">
        <v>170</v>
      </c>
    </row>
    <row r="1023" s="14" customFormat="1">
      <c r="A1023" s="14"/>
      <c r="B1023" s="246"/>
      <c r="C1023" s="247"/>
      <c r="D1023" s="229" t="s">
        <v>183</v>
      </c>
      <c r="E1023" s="248" t="s">
        <v>19</v>
      </c>
      <c r="F1023" s="249" t="s">
        <v>1354</v>
      </c>
      <c r="G1023" s="247"/>
      <c r="H1023" s="250">
        <v>535.89499999999998</v>
      </c>
      <c r="I1023" s="251"/>
      <c r="J1023" s="247"/>
      <c r="K1023" s="247"/>
      <c r="L1023" s="252"/>
      <c r="M1023" s="253"/>
      <c r="N1023" s="254"/>
      <c r="O1023" s="254"/>
      <c r="P1023" s="254"/>
      <c r="Q1023" s="254"/>
      <c r="R1023" s="254"/>
      <c r="S1023" s="254"/>
      <c r="T1023" s="255"/>
      <c r="U1023" s="14"/>
      <c r="V1023" s="14"/>
      <c r="W1023" s="14"/>
      <c r="X1023" s="14"/>
      <c r="Y1023" s="14"/>
      <c r="Z1023" s="14"/>
      <c r="AA1023" s="14"/>
      <c r="AB1023" s="14"/>
      <c r="AC1023" s="14"/>
      <c r="AD1023" s="14"/>
      <c r="AE1023" s="14"/>
      <c r="AT1023" s="256" t="s">
        <v>183</v>
      </c>
      <c r="AU1023" s="256" t="s">
        <v>84</v>
      </c>
      <c r="AV1023" s="14" t="s">
        <v>84</v>
      </c>
      <c r="AW1023" s="14" t="s">
        <v>37</v>
      </c>
      <c r="AX1023" s="14" t="s">
        <v>75</v>
      </c>
      <c r="AY1023" s="256" t="s">
        <v>170</v>
      </c>
    </row>
    <row r="1024" s="13" customFormat="1">
      <c r="A1024" s="13"/>
      <c r="B1024" s="236"/>
      <c r="C1024" s="237"/>
      <c r="D1024" s="229" t="s">
        <v>183</v>
      </c>
      <c r="E1024" s="238" t="s">
        <v>19</v>
      </c>
      <c r="F1024" s="239" t="s">
        <v>1355</v>
      </c>
      <c r="G1024" s="237"/>
      <c r="H1024" s="238" t="s">
        <v>19</v>
      </c>
      <c r="I1024" s="240"/>
      <c r="J1024" s="237"/>
      <c r="K1024" s="237"/>
      <c r="L1024" s="241"/>
      <c r="M1024" s="242"/>
      <c r="N1024" s="243"/>
      <c r="O1024" s="243"/>
      <c r="P1024" s="243"/>
      <c r="Q1024" s="243"/>
      <c r="R1024" s="243"/>
      <c r="S1024" s="243"/>
      <c r="T1024" s="244"/>
      <c r="U1024" s="13"/>
      <c r="V1024" s="13"/>
      <c r="W1024" s="13"/>
      <c r="X1024" s="13"/>
      <c r="Y1024" s="13"/>
      <c r="Z1024" s="13"/>
      <c r="AA1024" s="13"/>
      <c r="AB1024" s="13"/>
      <c r="AC1024" s="13"/>
      <c r="AD1024" s="13"/>
      <c r="AE1024" s="13"/>
      <c r="AT1024" s="245" t="s">
        <v>183</v>
      </c>
      <c r="AU1024" s="245" t="s">
        <v>84</v>
      </c>
      <c r="AV1024" s="13" t="s">
        <v>82</v>
      </c>
      <c r="AW1024" s="13" t="s">
        <v>37</v>
      </c>
      <c r="AX1024" s="13" t="s">
        <v>75</v>
      </c>
      <c r="AY1024" s="245" t="s">
        <v>170</v>
      </c>
    </row>
    <row r="1025" s="14" customFormat="1">
      <c r="A1025" s="14"/>
      <c r="B1025" s="246"/>
      <c r="C1025" s="247"/>
      <c r="D1025" s="229" t="s">
        <v>183</v>
      </c>
      <c r="E1025" s="248" t="s">
        <v>19</v>
      </c>
      <c r="F1025" s="249" t="s">
        <v>1356</v>
      </c>
      <c r="G1025" s="247"/>
      <c r="H1025" s="250">
        <v>8.0999999999999996</v>
      </c>
      <c r="I1025" s="251"/>
      <c r="J1025" s="247"/>
      <c r="K1025" s="247"/>
      <c r="L1025" s="252"/>
      <c r="M1025" s="253"/>
      <c r="N1025" s="254"/>
      <c r="O1025" s="254"/>
      <c r="P1025" s="254"/>
      <c r="Q1025" s="254"/>
      <c r="R1025" s="254"/>
      <c r="S1025" s="254"/>
      <c r="T1025" s="255"/>
      <c r="U1025" s="14"/>
      <c r="V1025" s="14"/>
      <c r="W1025" s="14"/>
      <c r="X1025" s="14"/>
      <c r="Y1025" s="14"/>
      <c r="Z1025" s="14"/>
      <c r="AA1025" s="14"/>
      <c r="AB1025" s="14"/>
      <c r="AC1025" s="14"/>
      <c r="AD1025" s="14"/>
      <c r="AE1025" s="14"/>
      <c r="AT1025" s="256" t="s">
        <v>183</v>
      </c>
      <c r="AU1025" s="256" t="s">
        <v>84</v>
      </c>
      <c r="AV1025" s="14" t="s">
        <v>84</v>
      </c>
      <c r="AW1025" s="14" t="s">
        <v>37</v>
      </c>
      <c r="AX1025" s="14" t="s">
        <v>75</v>
      </c>
      <c r="AY1025" s="256" t="s">
        <v>170</v>
      </c>
    </row>
    <row r="1026" s="14" customFormat="1">
      <c r="A1026" s="14"/>
      <c r="B1026" s="246"/>
      <c r="C1026" s="247"/>
      <c r="D1026" s="229" t="s">
        <v>183</v>
      </c>
      <c r="E1026" s="248" t="s">
        <v>19</v>
      </c>
      <c r="F1026" s="249" t="s">
        <v>1357</v>
      </c>
      <c r="G1026" s="247"/>
      <c r="H1026" s="250">
        <v>9.3599999999999994</v>
      </c>
      <c r="I1026" s="251"/>
      <c r="J1026" s="247"/>
      <c r="K1026" s="247"/>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183</v>
      </c>
      <c r="AU1026" s="256" t="s">
        <v>84</v>
      </c>
      <c r="AV1026" s="14" t="s">
        <v>84</v>
      </c>
      <c r="AW1026" s="14" t="s">
        <v>37</v>
      </c>
      <c r="AX1026" s="14" t="s">
        <v>75</v>
      </c>
      <c r="AY1026" s="256" t="s">
        <v>170</v>
      </c>
    </row>
    <row r="1027" s="14" customFormat="1">
      <c r="A1027" s="14"/>
      <c r="B1027" s="246"/>
      <c r="C1027" s="247"/>
      <c r="D1027" s="229" t="s">
        <v>183</v>
      </c>
      <c r="E1027" s="248" t="s">
        <v>19</v>
      </c>
      <c r="F1027" s="249" t="s">
        <v>1358</v>
      </c>
      <c r="G1027" s="247"/>
      <c r="H1027" s="250">
        <v>38.340000000000003</v>
      </c>
      <c r="I1027" s="251"/>
      <c r="J1027" s="247"/>
      <c r="K1027" s="247"/>
      <c r="L1027" s="252"/>
      <c r="M1027" s="253"/>
      <c r="N1027" s="254"/>
      <c r="O1027" s="254"/>
      <c r="P1027" s="254"/>
      <c r="Q1027" s="254"/>
      <c r="R1027" s="254"/>
      <c r="S1027" s="254"/>
      <c r="T1027" s="255"/>
      <c r="U1027" s="14"/>
      <c r="V1027" s="14"/>
      <c r="W1027" s="14"/>
      <c r="X1027" s="14"/>
      <c r="Y1027" s="14"/>
      <c r="Z1027" s="14"/>
      <c r="AA1027" s="14"/>
      <c r="AB1027" s="14"/>
      <c r="AC1027" s="14"/>
      <c r="AD1027" s="14"/>
      <c r="AE1027" s="14"/>
      <c r="AT1027" s="256" t="s">
        <v>183</v>
      </c>
      <c r="AU1027" s="256" t="s">
        <v>84</v>
      </c>
      <c r="AV1027" s="14" t="s">
        <v>84</v>
      </c>
      <c r="AW1027" s="14" t="s">
        <v>37</v>
      </c>
      <c r="AX1027" s="14" t="s">
        <v>75</v>
      </c>
      <c r="AY1027" s="256" t="s">
        <v>170</v>
      </c>
    </row>
    <row r="1028" s="14" customFormat="1">
      <c r="A1028" s="14"/>
      <c r="B1028" s="246"/>
      <c r="C1028" s="247"/>
      <c r="D1028" s="229" t="s">
        <v>183</v>
      </c>
      <c r="E1028" s="248" t="s">
        <v>19</v>
      </c>
      <c r="F1028" s="249" t="s">
        <v>1359</v>
      </c>
      <c r="G1028" s="247"/>
      <c r="H1028" s="250">
        <v>4.3200000000000003</v>
      </c>
      <c r="I1028" s="251"/>
      <c r="J1028" s="247"/>
      <c r="K1028" s="247"/>
      <c r="L1028" s="252"/>
      <c r="M1028" s="253"/>
      <c r="N1028" s="254"/>
      <c r="O1028" s="254"/>
      <c r="P1028" s="254"/>
      <c r="Q1028" s="254"/>
      <c r="R1028" s="254"/>
      <c r="S1028" s="254"/>
      <c r="T1028" s="255"/>
      <c r="U1028" s="14"/>
      <c r="V1028" s="14"/>
      <c r="W1028" s="14"/>
      <c r="X1028" s="14"/>
      <c r="Y1028" s="14"/>
      <c r="Z1028" s="14"/>
      <c r="AA1028" s="14"/>
      <c r="AB1028" s="14"/>
      <c r="AC1028" s="14"/>
      <c r="AD1028" s="14"/>
      <c r="AE1028" s="14"/>
      <c r="AT1028" s="256" t="s">
        <v>183</v>
      </c>
      <c r="AU1028" s="256" t="s">
        <v>84</v>
      </c>
      <c r="AV1028" s="14" t="s">
        <v>84</v>
      </c>
      <c r="AW1028" s="14" t="s">
        <v>37</v>
      </c>
      <c r="AX1028" s="14" t="s">
        <v>75</v>
      </c>
      <c r="AY1028" s="256" t="s">
        <v>170</v>
      </c>
    </row>
    <row r="1029" s="14" customFormat="1">
      <c r="A1029" s="14"/>
      <c r="B1029" s="246"/>
      <c r="C1029" s="247"/>
      <c r="D1029" s="229" t="s">
        <v>183</v>
      </c>
      <c r="E1029" s="248" t="s">
        <v>19</v>
      </c>
      <c r="F1029" s="249" t="s">
        <v>1360</v>
      </c>
      <c r="G1029" s="247"/>
      <c r="H1029" s="250">
        <v>2.0720000000000001</v>
      </c>
      <c r="I1029" s="251"/>
      <c r="J1029" s="247"/>
      <c r="K1029" s="247"/>
      <c r="L1029" s="252"/>
      <c r="M1029" s="253"/>
      <c r="N1029" s="254"/>
      <c r="O1029" s="254"/>
      <c r="P1029" s="254"/>
      <c r="Q1029" s="254"/>
      <c r="R1029" s="254"/>
      <c r="S1029" s="254"/>
      <c r="T1029" s="255"/>
      <c r="U1029" s="14"/>
      <c r="V1029" s="14"/>
      <c r="W1029" s="14"/>
      <c r="X1029" s="14"/>
      <c r="Y1029" s="14"/>
      <c r="Z1029" s="14"/>
      <c r="AA1029" s="14"/>
      <c r="AB1029" s="14"/>
      <c r="AC1029" s="14"/>
      <c r="AD1029" s="14"/>
      <c r="AE1029" s="14"/>
      <c r="AT1029" s="256" t="s">
        <v>183</v>
      </c>
      <c r="AU1029" s="256" t="s">
        <v>84</v>
      </c>
      <c r="AV1029" s="14" t="s">
        <v>84</v>
      </c>
      <c r="AW1029" s="14" t="s">
        <v>37</v>
      </c>
      <c r="AX1029" s="14" t="s">
        <v>75</v>
      </c>
      <c r="AY1029" s="256" t="s">
        <v>170</v>
      </c>
    </row>
    <row r="1030" s="14" customFormat="1">
      <c r="A1030" s="14"/>
      <c r="B1030" s="246"/>
      <c r="C1030" s="247"/>
      <c r="D1030" s="229" t="s">
        <v>183</v>
      </c>
      <c r="E1030" s="248" t="s">
        <v>19</v>
      </c>
      <c r="F1030" s="249" t="s">
        <v>1361</v>
      </c>
      <c r="G1030" s="247"/>
      <c r="H1030" s="250">
        <v>14.5</v>
      </c>
      <c r="I1030" s="251"/>
      <c r="J1030" s="247"/>
      <c r="K1030" s="247"/>
      <c r="L1030" s="252"/>
      <c r="M1030" s="253"/>
      <c r="N1030" s="254"/>
      <c r="O1030" s="254"/>
      <c r="P1030" s="254"/>
      <c r="Q1030" s="254"/>
      <c r="R1030" s="254"/>
      <c r="S1030" s="254"/>
      <c r="T1030" s="255"/>
      <c r="U1030" s="14"/>
      <c r="V1030" s="14"/>
      <c r="W1030" s="14"/>
      <c r="X1030" s="14"/>
      <c r="Y1030" s="14"/>
      <c r="Z1030" s="14"/>
      <c r="AA1030" s="14"/>
      <c r="AB1030" s="14"/>
      <c r="AC1030" s="14"/>
      <c r="AD1030" s="14"/>
      <c r="AE1030" s="14"/>
      <c r="AT1030" s="256" t="s">
        <v>183</v>
      </c>
      <c r="AU1030" s="256" t="s">
        <v>84</v>
      </c>
      <c r="AV1030" s="14" t="s">
        <v>84</v>
      </c>
      <c r="AW1030" s="14" t="s">
        <v>37</v>
      </c>
      <c r="AX1030" s="14" t="s">
        <v>75</v>
      </c>
      <c r="AY1030" s="256" t="s">
        <v>170</v>
      </c>
    </row>
    <row r="1031" s="13" customFormat="1">
      <c r="A1031" s="13"/>
      <c r="B1031" s="236"/>
      <c r="C1031" s="237"/>
      <c r="D1031" s="229" t="s">
        <v>183</v>
      </c>
      <c r="E1031" s="238" t="s">
        <v>19</v>
      </c>
      <c r="F1031" s="239" t="s">
        <v>1362</v>
      </c>
      <c r="G1031" s="237"/>
      <c r="H1031" s="238" t="s">
        <v>19</v>
      </c>
      <c r="I1031" s="240"/>
      <c r="J1031" s="237"/>
      <c r="K1031" s="237"/>
      <c r="L1031" s="241"/>
      <c r="M1031" s="242"/>
      <c r="N1031" s="243"/>
      <c r="O1031" s="243"/>
      <c r="P1031" s="243"/>
      <c r="Q1031" s="243"/>
      <c r="R1031" s="243"/>
      <c r="S1031" s="243"/>
      <c r="T1031" s="244"/>
      <c r="U1031" s="13"/>
      <c r="V1031" s="13"/>
      <c r="W1031" s="13"/>
      <c r="X1031" s="13"/>
      <c r="Y1031" s="13"/>
      <c r="Z1031" s="13"/>
      <c r="AA1031" s="13"/>
      <c r="AB1031" s="13"/>
      <c r="AC1031" s="13"/>
      <c r="AD1031" s="13"/>
      <c r="AE1031" s="13"/>
      <c r="AT1031" s="245" t="s">
        <v>183</v>
      </c>
      <c r="AU1031" s="245" t="s">
        <v>84</v>
      </c>
      <c r="AV1031" s="13" t="s">
        <v>82</v>
      </c>
      <c r="AW1031" s="13" t="s">
        <v>37</v>
      </c>
      <c r="AX1031" s="13" t="s">
        <v>75</v>
      </c>
      <c r="AY1031" s="245" t="s">
        <v>170</v>
      </c>
    </row>
    <row r="1032" s="14" customFormat="1">
      <c r="A1032" s="14"/>
      <c r="B1032" s="246"/>
      <c r="C1032" s="247"/>
      <c r="D1032" s="229" t="s">
        <v>183</v>
      </c>
      <c r="E1032" s="248" t="s">
        <v>19</v>
      </c>
      <c r="F1032" s="249" t="s">
        <v>1363</v>
      </c>
      <c r="G1032" s="247"/>
      <c r="H1032" s="250">
        <v>-176.345</v>
      </c>
      <c r="I1032" s="251"/>
      <c r="J1032" s="247"/>
      <c r="K1032" s="247"/>
      <c r="L1032" s="252"/>
      <c r="M1032" s="253"/>
      <c r="N1032" s="254"/>
      <c r="O1032" s="254"/>
      <c r="P1032" s="254"/>
      <c r="Q1032" s="254"/>
      <c r="R1032" s="254"/>
      <c r="S1032" s="254"/>
      <c r="T1032" s="255"/>
      <c r="U1032" s="14"/>
      <c r="V1032" s="14"/>
      <c r="W1032" s="14"/>
      <c r="X1032" s="14"/>
      <c r="Y1032" s="14"/>
      <c r="Z1032" s="14"/>
      <c r="AA1032" s="14"/>
      <c r="AB1032" s="14"/>
      <c r="AC1032" s="14"/>
      <c r="AD1032" s="14"/>
      <c r="AE1032" s="14"/>
      <c r="AT1032" s="256" t="s">
        <v>183</v>
      </c>
      <c r="AU1032" s="256" t="s">
        <v>84</v>
      </c>
      <c r="AV1032" s="14" t="s">
        <v>84</v>
      </c>
      <c r="AW1032" s="14" t="s">
        <v>37</v>
      </c>
      <c r="AX1032" s="14" t="s">
        <v>75</v>
      </c>
      <c r="AY1032" s="256" t="s">
        <v>170</v>
      </c>
    </row>
    <row r="1033" s="15" customFormat="1">
      <c r="A1033" s="15"/>
      <c r="B1033" s="257"/>
      <c r="C1033" s="258"/>
      <c r="D1033" s="229" t="s">
        <v>183</v>
      </c>
      <c r="E1033" s="259" t="s">
        <v>19</v>
      </c>
      <c r="F1033" s="260" t="s">
        <v>186</v>
      </c>
      <c r="G1033" s="258"/>
      <c r="H1033" s="261">
        <v>436.24200000000002</v>
      </c>
      <c r="I1033" s="262"/>
      <c r="J1033" s="258"/>
      <c r="K1033" s="258"/>
      <c r="L1033" s="263"/>
      <c r="M1033" s="264"/>
      <c r="N1033" s="265"/>
      <c r="O1033" s="265"/>
      <c r="P1033" s="265"/>
      <c r="Q1033" s="265"/>
      <c r="R1033" s="265"/>
      <c r="S1033" s="265"/>
      <c r="T1033" s="266"/>
      <c r="U1033" s="15"/>
      <c r="V1033" s="15"/>
      <c r="W1033" s="15"/>
      <c r="X1033" s="15"/>
      <c r="Y1033" s="15"/>
      <c r="Z1033" s="15"/>
      <c r="AA1033" s="15"/>
      <c r="AB1033" s="15"/>
      <c r="AC1033" s="15"/>
      <c r="AD1033" s="15"/>
      <c r="AE1033" s="15"/>
      <c r="AT1033" s="267" t="s">
        <v>183</v>
      </c>
      <c r="AU1033" s="267" t="s">
        <v>84</v>
      </c>
      <c r="AV1033" s="15" t="s">
        <v>177</v>
      </c>
      <c r="AW1033" s="15" t="s">
        <v>37</v>
      </c>
      <c r="AX1033" s="15" t="s">
        <v>82</v>
      </c>
      <c r="AY1033" s="267" t="s">
        <v>170</v>
      </c>
    </row>
    <row r="1034" s="2" customFormat="1" ht="21.75" customHeight="1">
      <c r="A1034" s="41"/>
      <c r="B1034" s="42"/>
      <c r="C1034" s="216" t="s">
        <v>1420</v>
      </c>
      <c r="D1034" s="216" t="s">
        <v>172</v>
      </c>
      <c r="E1034" s="217" t="s">
        <v>1421</v>
      </c>
      <c r="F1034" s="218" t="s">
        <v>1422</v>
      </c>
      <c r="G1034" s="219" t="s">
        <v>219</v>
      </c>
      <c r="H1034" s="220">
        <v>30.123000000000001</v>
      </c>
      <c r="I1034" s="221"/>
      <c r="J1034" s="222">
        <f>ROUND(I1034*H1034,2)</f>
        <v>0</v>
      </c>
      <c r="K1034" s="218" t="s">
        <v>176</v>
      </c>
      <c r="L1034" s="47"/>
      <c r="M1034" s="223" t="s">
        <v>19</v>
      </c>
      <c r="N1034" s="224" t="s">
        <v>46</v>
      </c>
      <c r="O1034" s="87"/>
      <c r="P1034" s="225">
        <f>O1034*H1034</f>
        <v>0</v>
      </c>
      <c r="Q1034" s="225">
        <v>2.3010199999999998</v>
      </c>
      <c r="R1034" s="225">
        <f>Q1034*H1034</f>
        <v>69.313625459999997</v>
      </c>
      <c r="S1034" s="225">
        <v>0</v>
      </c>
      <c r="T1034" s="226">
        <f>S1034*H1034</f>
        <v>0</v>
      </c>
      <c r="U1034" s="41"/>
      <c r="V1034" s="41"/>
      <c r="W1034" s="41"/>
      <c r="X1034" s="41"/>
      <c r="Y1034" s="41"/>
      <c r="Z1034" s="41"/>
      <c r="AA1034" s="41"/>
      <c r="AB1034" s="41"/>
      <c r="AC1034" s="41"/>
      <c r="AD1034" s="41"/>
      <c r="AE1034" s="41"/>
      <c r="AR1034" s="227" t="s">
        <v>177</v>
      </c>
      <c r="AT1034" s="227" t="s">
        <v>172</v>
      </c>
      <c r="AU1034" s="227" t="s">
        <v>84</v>
      </c>
      <c r="AY1034" s="20" t="s">
        <v>170</v>
      </c>
      <c r="BE1034" s="228">
        <f>IF(N1034="základní",J1034,0)</f>
        <v>0</v>
      </c>
      <c r="BF1034" s="228">
        <f>IF(N1034="snížená",J1034,0)</f>
        <v>0</v>
      </c>
      <c r="BG1034" s="228">
        <f>IF(N1034="zákl. přenesená",J1034,0)</f>
        <v>0</v>
      </c>
      <c r="BH1034" s="228">
        <f>IF(N1034="sníž. přenesená",J1034,0)</f>
        <v>0</v>
      </c>
      <c r="BI1034" s="228">
        <f>IF(N1034="nulová",J1034,0)</f>
        <v>0</v>
      </c>
      <c r="BJ1034" s="20" t="s">
        <v>82</v>
      </c>
      <c r="BK1034" s="228">
        <f>ROUND(I1034*H1034,2)</f>
        <v>0</v>
      </c>
      <c r="BL1034" s="20" t="s">
        <v>177</v>
      </c>
      <c r="BM1034" s="227" t="s">
        <v>1423</v>
      </c>
    </row>
    <row r="1035" s="2" customFormat="1">
      <c r="A1035" s="41"/>
      <c r="B1035" s="42"/>
      <c r="C1035" s="43"/>
      <c r="D1035" s="229" t="s">
        <v>179</v>
      </c>
      <c r="E1035" s="43"/>
      <c r="F1035" s="230" t="s">
        <v>1424</v>
      </c>
      <c r="G1035" s="43"/>
      <c r="H1035" s="43"/>
      <c r="I1035" s="231"/>
      <c r="J1035" s="43"/>
      <c r="K1035" s="43"/>
      <c r="L1035" s="47"/>
      <c r="M1035" s="232"/>
      <c r="N1035" s="233"/>
      <c r="O1035" s="87"/>
      <c r="P1035" s="87"/>
      <c r="Q1035" s="87"/>
      <c r="R1035" s="87"/>
      <c r="S1035" s="87"/>
      <c r="T1035" s="88"/>
      <c r="U1035" s="41"/>
      <c r="V1035" s="41"/>
      <c r="W1035" s="41"/>
      <c r="X1035" s="41"/>
      <c r="Y1035" s="41"/>
      <c r="Z1035" s="41"/>
      <c r="AA1035" s="41"/>
      <c r="AB1035" s="41"/>
      <c r="AC1035" s="41"/>
      <c r="AD1035" s="41"/>
      <c r="AE1035" s="41"/>
      <c r="AT1035" s="20" t="s">
        <v>179</v>
      </c>
      <c r="AU1035" s="20" t="s">
        <v>84</v>
      </c>
    </row>
    <row r="1036" s="2" customFormat="1">
      <c r="A1036" s="41"/>
      <c r="B1036" s="42"/>
      <c r="C1036" s="43"/>
      <c r="D1036" s="234" t="s">
        <v>181</v>
      </c>
      <c r="E1036" s="43"/>
      <c r="F1036" s="235" t="s">
        <v>1425</v>
      </c>
      <c r="G1036" s="43"/>
      <c r="H1036" s="43"/>
      <c r="I1036" s="231"/>
      <c r="J1036" s="43"/>
      <c r="K1036" s="43"/>
      <c r="L1036" s="47"/>
      <c r="M1036" s="232"/>
      <c r="N1036" s="233"/>
      <c r="O1036" s="87"/>
      <c r="P1036" s="87"/>
      <c r="Q1036" s="87"/>
      <c r="R1036" s="87"/>
      <c r="S1036" s="87"/>
      <c r="T1036" s="88"/>
      <c r="U1036" s="41"/>
      <c r="V1036" s="41"/>
      <c r="W1036" s="41"/>
      <c r="X1036" s="41"/>
      <c r="Y1036" s="41"/>
      <c r="Z1036" s="41"/>
      <c r="AA1036" s="41"/>
      <c r="AB1036" s="41"/>
      <c r="AC1036" s="41"/>
      <c r="AD1036" s="41"/>
      <c r="AE1036" s="41"/>
      <c r="AT1036" s="20" t="s">
        <v>181</v>
      </c>
      <c r="AU1036" s="20" t="s">
        <v>84</v>
      </c>
    </row>
    <row r="1037" s="13" customFormat="1">
      <c r="A1037" s="13"/>
      <c r="B1037" s="236"/>
      <c r="C1037" s="237"/>
      <c r="D1037" s="229" t="s">
        <v>183</v>
      </c>
      <c r="E1037" s="238" t="s">
        <v>19</v>
      </c>
      <c r="F1037" s="239" t="s">
        <v>1426</v>
      </c>
      <c r="G1037" s="237"/>
      <c r="H1037" s="238" t="s">
        <v>19</v>
      </c>
      <c r="I1037" s="240"/>
      <c r="J1037" s="237"/>
      <c r="K1037" s="237"/>
      <c r="L1037" s="241"/>
      <c r="M1037" s="242"/>
      <c r="N1037" s="243"/>
      <c r="O1037" s="243"/>
      <c r="P1037" s="243"/>
      <c r="Q1037" s="243"/>
      <c r="R1037" s="243"/>
      <c r="S1037" s="243"/>
      <c r="T1037" s="244"/>
      <c r="U1037" s="13"/>
      <c r="V1037" s="13"/>
      <c r="W1037" s="13"/>
      <c r="X1037" s="13"/>
      <c r="Y1037" s="13"/>
      <c r="Z1037" s="13"/>
      <c r="AA1037" s="13"/>
      <c r="AB1037" s="13"/>
      <c r="AC1037" s="13"/>
      <c r="AD1037" s="13"/>
      <c r="AE1037" s="13"/>
      <c r="AT1037" s="245" t="s">
        <v>183</v>
      </c>
      <c r="AU1037" s="245" t="s">
        <v>84</v>
      </c>
      <c r="AV1037" s="13" t="s">
        <v>82</v>
      </c>
      <c r="AW1037" s="13" t="s">
        <v>37</v>
      </c>
      <c r="AX1037" s="13" t="s">
        <v>75</v>
      </c>
      <c r="AY1037" s="245" t="s">
        <v>170</v>
      </c>
    </row>
    <row r="1038" s="14" customFormat="1">
      <c r="A1038" s="14"/>
      <c r="B1038" s="246"/>
      <c r="C1038" s="247"/>
      <c r="D1038" s="229" t="s">
        <v>183</v>
      </c>
      <c r="E1038" s="248" t="s">
        <v>19</v>
      </c>
      <c r="F1038" s="249" t="s">
        <v>671</v>
      </c>
      <c r="G1038" s="247"/>
      <c r="H1038" s="250">
        <v>30.123000000000001</v>
      </c>
      <c r="I1038" s="251"/>
      <c r="J1038" s="247"/>
      <c r="K1038" s="247"/>
      <c r="L1038" s="252"/>
      <c r="M1038" s="253"/>
      <c r="N1038" s="254"/>
      <c r="O1038" s="254"/>
      <c r="P1038" s="254"/>
      <c r="Q1038" s="254"/>
      <c r="R1038" s="254"/>
      <c r="S1038" s="254"/>
      <c r="T1038" s="255"/>
      <c r="U1038" s="14"/>
      <c r="V1038" s="14"/>
      <c r="W1038" s="14"/>
      <c r="X1038" s="14"/>
      <c r="Y1038" s="14"/>
      <c r="Z1038" s="14"/>
      <c r="AA1038" s="14"/>
      <c r="AB1038" s="14"/>
      <c r="AC1038" s="14"/>
      <c r="AD1038" s="14"/>
      <c r="AE1038" s="14"/>
      <c r="AT1038" s="256" t="s">
        <v>183</v>
      </c>
      <c r="AU1038" s="256" t="s">
        <v>84</v>
      </c>
      <c r="AV1038" s="14" t="s">
        <v>84</v>
      </c>
      <c r="AW1038" s="14" t="s">
        <v>37</v>
      </c>
      <c r="AX1038" s="14" t="s">
        <v>75</v>
      </c>
      <c r="AY1038" s="256" t="s">
        <v>170</v>
      </c>
    </row>
    <row r="1039" s="15" customFormat="1">
      <c r="A1039" s="15"/>
      <c r="B1039" s="257"/>
      <c r="C1039" s="258"/>
      <c r="D1039" s="229" t="s">
        <v>183</v>
      </c>
      <c r="E1039" s="259" t="s">
        <v>19</v>
      </c>
      <c r="F1039" s="260" t="s">
        <v>186</v>
      </c>
      <c r="G1039" s="258"/>
      <c r="H1039" s="261">
        <v>30.123000000000001</v>
      </c>
      <c r="I1039" s="262"/>
      <c r="J1039" s="258"/>
      <c r="K1039" s="258"/>
      <c r="L1039" s="263"/>
      <c r="M1039" s="264"/>
      <c r="N1039" s="265"/>
      <c r="O1039" s="265"/>
      <c r="P1039" s="265"/>
      <c r="Q1039" s="265"/>
      <c r="R1039" s="265"/>
      <c r="S1039" s="265"/>
      <c r="T1039" s="266"/>
      <c r="U1039" s="15"/>
      <c r="V1039" s="15"/>
      <c r="W1039" s="15"/>
      <c r="X1039" s="15"/>
      <c r="Y1039" s="15"/>
      <c r="Z1039" s="15"/>
      <c r="AA1039" s="15"/>
      <c r="AB1039" s="15"/>
      <c r="AC1039" s="15"/>
      <c r="AD1039" s="15"/>
      <c r="AE1039" s="15"/>
      <c r="AT1039" s="267" t="s">
        <v>183</v>
      </c>
      <c r="AU1039" s="267" t="s">
        <v>84</v>
      </c>
      <c r="AV1039" s="15" t="s">
        <v>177</v>
      </c>
      <c r="AW1039" s="15" t="s">
        <v>37</v>
      </c>
      <c r="AX1039" s="15" t="s">
        <v>82</v>
      </c>
      <c r="AY1039" s="267" t="s">
        <v>170</v>
      </c>
    </row>
    <row r="1040" s="2" customFormat="1" ht="21.75" customHeight="1">
      <c r="A1040" s="41"/>
      <c r="B1040" s="42"/>
      <c r="C1040" s="216" t="s">
        <v>1427</v>
      </c>
      <c r="D1040" s="216" t="s">
        <v>172</v>
      </c>
      <c r="E1040" s="217" t="s">
        <v>1428</v>
      </c>
      <c r="F1040" s="218" t="s">
        <v>1429</v>
      </c>
      <c r="G1040" s="219" t="s">
        <v>219</v>
      </c>
      <c r="H1040" s="220">
        <v>98.677000000000007</v>
      </c>
      <c r="I1040" s="221"/>
      <c r="J1040" s="222">
        <f>ROUND(I1040*H1040,2)</f>
        <v>0</v>
      </c>
      <c r="K1040" s="218" t="s">
        <v>176</v>
      </c>
      <c r="L1040" s="47"/>
      <c r="M1040" s="223" t="s">
        <v>19</v>
      </c>
      <c r="N1040" s="224" t="s">
        <v>46</v>
      </c>
      <c r="O1040" s="87"/>
      <c r="P1040" s="225">
        <f>O1040*H1040</f>
        <v>0</v>
      </c>
      <c r="Q1040" s="225">
        <v>2.3010199999999998</v>
      </c>
      <c r="R1040" s="225">
        <f>Q1040*H1040</f>
        <v>227.05775054</v>
      </c>
      <c r="S1040" s="225">
        <v>0</v>
      </c>
      <c r="T1040" s="226">
        <f>S1040*H1040</f>
        <v>0</v>
      </c>
      <c r="U1040" s="41"/>
      <c r="V1040" s="41"/>
      <c r="W1040" s="41"/>
      <c r="X1040" s="41"/>
      <c r="Y1040" s="41"/>
      <c r="Z1040" s="41"/>
      <c r="AA1040" s="41"/>
      <c r="AB1040" s="41"/>
      <c r="AC1040" s="41"/>
      <c r="AD1040" s="41"/>
      <c r="AE1040" s="41"/>
      <c r="AR1040" s="227" t="s">
        <v>177</v>
      </c>
      <c r="AT1040" s="227" t="s">
        <v>172</v>
      </c>
      <c r="AU1040" s="227" t="s">
        <v>84</v>
      </c>
      <c r="AY1040" s="20" t="s">
        <v>170</v>
      </c>
      <c r="BE1040" s="228">
        <f>IF(N1040="základní",J1040,0)</f>
        <v>0</v>
      </c>
      <c r="BF1040" s="228">
        <f>IF(N1040="snížená",J1040,0)</f>
        <v>0</v>
      </c>
      <c r="BG1040" s="228">
        <f>IF(N1040="zákl. přenesená",J1040,0)</f>
        <v>0</v>
      </c>
      <c r="BH1040" s="228">
        <f>IF(N1040="sníž. přenesená",J1040,0)</f>
        <v>0</v>
      </c>
      <c r="BI1040" s="228">
        <f>IF(N1040="nulová",J1040,0)</f>
        <v>0</v>
      </c>
      <c r="BJ1040" s="20" t="s">
        <v>82</v>
      </c>
      <c r="BK1040" s="228">
        <f>ROUND(I1040*H1040,2)</f>
        <v>0</v>
      </c>
      <c r="BL1040" s="20" t="s">
        <v>177</v>
      </c>
      <c r="BM1040" s="227" t="s">
        <v>1430</v>
      </c>
    </row>
    <row r="1041" s="2" customFormat="1">
      <c r="A1041" s="41"/>
      <c r="B1041" s="42"/>
      <c r="C1041" s="43"/>
      <c r="D1041" s="229" t="s">
        <v>179</v>
      </c>
      <c r="E1041" s="43"/>
      <c r="F1041" s="230" t="s">
        <v>1431</v>
      </c>
      <c r="G1041" s="43"/>
      <c r="H1041" s="43"/>
      <c r="I1041" s="231"/>
      <c r="J1041" s="43"/>
      <c r="K1041" s="43"/>
      <c r="L1041" s="47"/>
      <c r="M1041" s="232"/>
      <c r="N1041" s="233"/>
      <c r="O1041" s="87"/>
      <c r="P1041" s="87"/>
      <c r="Q1041" s="87"/>
      <c r="R1041" s="87"/>
      <c r="S1041" s="87"/>
      <c r="T1041" s="88"/>
      <c r="U1041" s="41"/>
      <c r="V1041" s="41"/>
      <c r="W1041" s="41"/>
      <c r="X1041" s="41"/>
      <c r="Y1041" s="41"/>
      <c r="Z1041" s="41"/>
      <c r="AA1041" s="41"/>
      <c r="AB1041" s="41"/>
      <c r="AC1041" s="41"/>
      <c r="AD1041" s="41"/>
      <c r="AE1041" s="41"/>
      <c r="AT1041" s="20" t="s">
        <v>179</v>
      </c>
      <c r="AU1041" s="20" t="s">
        <v>84</v>
      </c>
    </row>
    <row r="1042" s="2" customFormat="1">
      <c r="A1042" s="41"/>
      <c r="B1042" s="42"/>
      <c r="C1042" s="43"/>
      <c r="D1042" s="234" t="s">
        <v>181</v>
      </c>
      <c r="E1042" s="43"/>
      <c r="F1042" s="235" t="s">
        <v>1432</v>
      </c>
      <c r="G1042" s="43"/>
      <c r="H1042" s="43"/>
      <c r="I1042" s="231"/>
      <c r="J1042" s="43"/>
      <c r="K1042" s="43"/>
      <c r="L1042" s="47"/>
      <c r="M1042" s="232"/>
      <c r="N1042" s="233"/>
      <c r="O1042" s="87"/>
      <c r="P1042" s="87"/>
      <c r="Q1042" s="87"/>
      <c r="R1042" s="87"/>
      <c r="S1042" s="87"/>
      <c r="T1042" s="88"/>
      <c r="U1042" s="41"/>
      <c r="V1042" s="41"/>
      <c r="W1042" s="41"/>
      <c r="X1042" s="41"/>
      <c r="Y1042" s="41"/>
      <c r="Z1042" s="41"/>
      <c r="AA1042" s="41"/>
      <c r="AB1042" s="41"/>
      <c r="AC1042" s="41"/>
      <c r="AD1042" s="41"/>
      <c r="AE1042" s="41"/>
      <c r="AT1042" s="20" t="s">
        <v>181</v>
      </c>
      <c r="AU1042" s="20" t="s">
        <v>84</v>
      </c>
    </row>
    <row r="1043" s="13" customFormat="1">
      <c r="A1043" s="13"/>
      <c r="B1043" s="236"/>
      <c r="C1043" s="237"/>
      <c r="D1043" s="229" t="s">
        <v>183</v>
      </c>
      <c r="E1043" s="238" t="s">
        <v>19</v>
      </c>
      <c r="F1043" s="239" t="s">
        <v>1433</v>
      </c>
      <c r="G1043" s="237"/>
      <c r="H1043" s="238" t="s">
        <v>19</v>
      </c>
      <c r="I1043" s="240"/>
      <c r="J1043" s="237"/>
      <c r="K1043" s="237"/>
      <c r="L1043" s="241"/>
      <c r="M1043" s="242"/>
      <c r="N1043" s="243"/>
      <c r="O1043" s="243"/>
      <c r="P1043" s="243"/>
      <c r="Q1043" s="243"/>
      <c r="R1043" s="243"/>
      <c r="S1043" s="243"/>
      <c r="T1043" s="244"/>
      <c r="U1043" s="13"/>
      <c r="V1043" s="13"/>
      <c r="W1043" s="13"/>
      <c r="X1043" s="13"/>
      <c r="Y1043" s="13"/>
      <c r="Z1043" s="13"/>
      <c r="AA1043" s="13"/>
      <c r="AB1043" s="13"/>
      <c r="AC1043" s="13"/>
      <c r="AD1043" s="13"/>
      <c r="AE1043" s="13"/>
      <c r="AT1043" s="245" t="s">
        <v>183</v>
      </c>
      <c r="AU1043" s="245" t="s">
        <v>84</v>
      </c>
      <c r="AV1043" s="13" t="s">
        <v>82</v>
      </c>
      <c r="AW1043" s="13" t="s">
        <v>37</v>
      </c>
      <c r="AX1043" s="13" t="s">
        <v>75</v>
      </c>
      <c r="AY1043" s="245" t="s">
        <v>170</v>
      </c>
    </row>
    <row r="1044" s="14" customFormat="1">
      <c r="A1044" s="14"/>
      <c r="B1044" s="246"/>
      <c r="C1044" s="247"/>
      <c r="D1044" s="229" t="s">
        <v>183</v>
      </c>
      <c r="E1044" s="248" t="s">
        <v>19</v>
      </c>
      <c r="F1044" s="249" t="s">
        <v>1434</v>
      </c>
      <c r="G1044" s="247"/>
      <c r="H1044" s="250">
        <v>15.061999999999999</v>
      </c>
      <c r="I1044" s="251"/>
      <c r="J1044" s="247"/>
      <c r="K1044" s="247"/>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183</v>
      </c>
      <c r="AU1044" s="256" t="s">
        <v>84</v>
      </c>
      <c r="AV1044" s="14" t="s">
        <v>84</v>
      </c>
      <c r="AW1044" s="14" t="s">
        <v>37</v>
      </c>
      <c r="AX1044" s="14" t="s">
        <v>75</v>
      </c>
      <c r="AY1044" s="256" t="s">
        <v>170</v>
      </c>
    </row>
    <row r="1045" s="13" customFormat="1">
      <c r="A1045" s="13"/>
      <c r="B1045" s="236"/>
      <c r="C1045" s="237"/>
      <c r="D1045" s="229" t="s">
        <v>183</v>
      </c>
      <c r="E1045" s="238" t="s">
        <v>19</v>
      </c>
      <c r="F1045" s="239" t="s">
        <v>760</v>
      </c>
      <c r="G1045" s="237"/>
      <c r="H1045" s="238" t="s">
        <v>19</v>
      </c>
      <c r="I1045" s="240"/>
      <c r="J1045" s="237"/>
      <c r="K1045" s="237"/>
      <c r="L1045" s="241"/>
      <c r="M1045" s="242"/>
      <c r="N1045" s="243"/>
      <c r="O1045" s="243"/>
      <c r="P1045" s="243"/>
      <c r="Q1045" s="243"/>
      <c r="R1045" s="243"/>
      <c r="S1045" s="243"/>
      <c r="T1045" s="244"/>
      <c r="U1045" s="13"/>
      <c r="V1045" s="13"/>
      <c r="W1045" s="13"/>
      <c r="X1045" s="13"/>
      <c r="Y1045" s="13"/>
      <c r="Z1045" s="13"/>
      <c r="AA1045" s="13"/>
      <c r="AB1045" s="13"/>
      <c r="AC1045" s="13"/>
      <c r="AD1045" s="13"/>
      <c r="AE1045" s="13"/>
      <c r="AT1045" s="245" t="s">
        <v>183</v>
      </c>
      <c r="AU1045" s="245" t="s">
        <v>84</v>
      </c>
      <c r="AV1045" s="13" t="s">
        <v>82</v>
      </c>
      <c r="AW1045" s="13" t="s">
        <v>37</v>
      </c>
      <c r="AX1045" s="13" t="s">
        <v>75</v>
      </c>
      <c r="AY1045" s="245" t="s">
        <v>170</v>
      </c>
    </row>
    <row r="1046" s="13" customFormat="1">
      <c r="A1046" s="13"/>
      <c r="B1046" s="236"/>
      <c r="C1046" s="237"/>
      <c r="D1046" s="229" t="s">
        <v>183</v>
      </c>
      <c r="E1046" s="238" t="s">
        <v>19</v>
      </c>
      <c r="F1046" s="239" t="s">
        <v>1435</v>
      </c>
      <c r="G1046" s="237"/>
      <c r="H1046" s="238" t="s">
        <v>19</v>
      </c>
      <c r="I1046" s="240"/>
      <c r="J1046" s="237"/>
      <c r="K1046" s="237"/>
      <c r="L1046" s="241"/>
      <c r="M1046" s="242"/>
      <c r="N1046" s="243"/>
      <c r="O1046" s="243"/>
      <c r="P1046" s="243"/>
      <c r="Q1046" s="243"/>
      <c r="R1046" s="243"/>
      <c r="S1046" s="243"/>
      <c r="T1046" s="244"/>
      <c r="U1046" s="13"/>
      <c r="V1046" s="13"/>
      <c r="W1046" s="13"/>
      <c r="X1046" s="13"/>
      <c r="Y1046" s="13"/>
      <c r="Z1046" s="13"/>
      <c r="AA1046" s="13"/>
      <c r="AB1046" s="13"/>
      <c r="AC1046" s="13"/>
      <c r="AD1046" s="13"/>
      <c r="AE1046" s="13"/>
      <c r="AT1046" s="245" t="s">
        <v>183</v>
      </c>
      <c r="AU1046" s="245" t="s">
        <v>84</v>
      </c>
      <c r="AV1046" s="13" t="s">
        <v>82</v>
      </c>
      <c r="AW1046" s="13" t="s">
        <v>37</v>
      </c>
      <c r="AX1046" s="13" t="s">
        <v>75</v>
      </c>
      <c r="AY1046" s="245" t="s">
        <v>170</v>
      </c>
    </row>
    <row r="1047" s="14" customFormat="1">
      <c r="A1047" s="14"/>
      <c r="B1047" s="246"/>
      <c r="C1047" s="247"/>
      <c r="D1047" s="229" t="s">
        <v>183</v>
      </c>
      <c r="E1047" s="248" t="s">
        <v>19</v>
      </c>
      <c r="F1047" s="249" t="s">
        <v>1436</v>
      </c>
      <c r="G1047" s="247"/>
      <c r="H1047" s="250">
        <v>23.056000000000001</v>
      </c>
      <c r="I1047" s="251"/>
      <c r="J1047" s="247"/>
      <c r="K1047" s="247"/>
      <c r="L1047" s="252"/>
      <c r="M1047" s="253"/>
      <c r="N1047" s="254"/>
      <c r="O1047" s="254"/>
      <c r="P1047" s="254"/>
      <c r="Q1047" s="254"/>
      <c r="R1047" s="254"/>
      <c r="S1047" s="254"/>
      <c r="T1047" s="255"/>
      <c r="U1047" s="14"/>
      <c r="V1047" s="14"/>
      <c r="W1047" s="14"/>
      <c r="X1047" s="14"/>
      <c r="Y1047" s="14"/>
      <c r="Z1047" s="14"/>
      <c r="AA1047" s="14"/>
      <c r="AB1047" s="14"/>
      <c r="AC1047" s="14"/>
      <c r="AD1047" s="14"/>
      <c r="AE1047" s="14"/>
      <c r="AT1047" s="256" t="s">
        <v>183</v>
      </c>
      <c r="AU1047" s="256" t="s">
        <v>84</v>
      </c>
      <c r="AV1047" s="14" t="s">
        <v>84</v>
      </c>
      <c r="AW1047" s="14" t="s">
        <v>37</v>
      </c>
      <c r="AX1047" s="14" t="s">
        <v>75</v>
      </c>
      <c r="AY1047" s="256" t="s">
        <v>170</v>
      </c>
    </row>
    <row r="1048" s="13" customFormat="1">
      <c r="A1048" s="13"/>
      <c r="B1048" s="236"/>
      <c r="C1048" s="237"/>
      <c r="D1048" s="229" t="s">
        <v>183</v>
      </c>
      <c r="E1048" s="238" t="s">
        <v>19</v>
      </c>
      <c r="F1048" s="239" t="s">
        <v>1437</v>
      </c>
      <c r="G1048" s="237"/>
      <c r="H1048" s="238" t="s">
        <v>19</v>
      </c>
      <c r="I1048" s="240"/>
      <c r="J1048" s="237"/>
      <c r="K1048" s="237"/>
      <c r="L1048" s="241"/>
      <c r="M1048" s="242"/>
      <c r="N1048" s="243"/>
      <c r="O1048" s="243"/>
      <c r="P1048" s="243"/>
      <c r="Q1048" s="243"/>
      <c r="R1048" s="243"/>
      <c r="S1048" s="243"/>
      <c r="T1048" s="244"/>
      <c r="U1048" s="13"/>
      <c r="V1048" s="13"/>
      <c r="W1048" s="13"/>
      <c r="X1048" s="13"/>
      <c r="Y1048" s="13"/>
      <c r="Z1048" s="13"/>
      <c r="AA1048" s="13"/>
      <c r="AB1048" s="13"/>
      <c r="AC1048" s="13"/>
      <c r="AD1048" s="13"/>
      <c r="AE1048" s="13"/>
      <c r="AT1048" s="245" t="s">
        <v>183</v>
      </c>
      <c r="AU1048" s="245" t="s">
        <v>84</v>
      </c>
      <c r="AV1048" s="13" t="s">
        <v>82</v>
      </c>
      <c r="AW1048" s="13" t="s">
        <v>37</v>
      </c>
      <c r="AX1048" s="13" t="s">
        <v>75</v>
      </c>
      <c r="AY1048" s="245" t="s">
        <v>170</v>
      </c>
    </row>
    <row r="1049" s="14" customFormat="1">
      <c r="A1049" s="14"/>
      <c r="B1049" s="246"/>
      <c r="C1049" s="247"/>
      <c r="D1049" s="229" t="s">
        <v>183</v>
      </c>
      <c r="E1049" s="248" t="s">
        <v>19</v>
      </c>
      <c r="F1049" s="249" t="s">
        <v>1438</v>
      </c>
      <c r="G1049" s="247"/>
      <c r="H1049" s="250">
        <v>6.7439999999999998</v>
      </c>
      <c r="I1049" s="251"/>
      <c r="J1049" s="247"/>
      <c r="K1049" s="247"/>
      <c r="L1049" s="252"/>
      <c r="M1049" s="253"/>
      <c r="N1049" s="254"/>
      <c r="O1049" s="254"/>
      <c r="P1049" s="254"/>
      <c r="Q1049" s="254"/>
      <c r="R1049" s="254"/>
      <c r="S1049" s="254"/>
      <c r="T1049" s="255"/>
      <c r="U1049" s="14"/>
      <c r="V1049" s="14"/>
      <c r="W1049" s="14"/>
      <c r="X1049" s="14"/>
      <c r="Y1049" s="14"/>
      <c r="Z1049" s="14"/>
      <c r="AA1049" s="14"/>
      <c r="AB1049" s="14"/>
      <c r="AC1049" s="14"/>
      <c r="AD1049" s="14"/>
      <c r="AE1049" s="14"/>
      <c r="AT1049" s="256" t="s">
        <v>183</v>
      </c>
      <c r="AU1049" s="256" t="s">
        <v>84</v>
      </c>
      <c r="AV1049" s="14" t="s">
        <v>84</v>
      </c>
      <c r="AW1049" s="14" t="s">
        <v>37</v>
      </c>
      <c r="AX1049" s="14" t="s">
        <v>75</v>
      </c>
      <c r="AY1049" s="256" t="s">
        <v>170</v>
      </c>
    </row>
    <row r="1050" s="13" customFormat="1">
      <c r="A1050" s="13"/>
      <c r="B1050" s="236"/>
      <c r="C1050" s="237"/>
      <c r="D1050" s="229" t="s">
        <v>183</v>
      </c>
      <c r="E1050" s="238" t="s">
        <v>19</v>
      </c>
      <c r="F1050" s="239" t="s">
        <v>1439</v>
      </c>
      <c r="G1050" s="237"/>
      <c r="H1050" s="238" t="s">
        <v>19</v>
      </c>
      <c r="I1050" s="240"/>
      <c r="J1050" s="237"/>
      <c r="K1050" s="237"/>
      <c r="L1050" s="241"/>
      <c r="M1050" s="242"/>
      <c r="N1050" s="243"/>
      <c r="O1050" s="243"/>
      <c r="P1050" s="243"/>
      <c r="Q1050" s="243"/>
      <c r="R1050" s="243"/>
      <c r="S1050" s="243"/>
      <c r="T1050" s="244"/>
      <c r="U1050" s="13"/>
      <c r="V1050" s="13"/>
      <c r="W1050" s="13"/>
      <c r="X1050" s="13"/>
      <c r="Y1050" s="13"/>
      <c r="Z1050" s="13"/>
      <c r="AA1050" s="13"/>
      <c r="AB1050" s="13"/>
      <c r="AC1050" s="13"/>
      <c r="AD1050" s="13"/>
      <c r="AE1050" s="13"/>
      <c r="AT1050" s="245" t="s">
        <v>183</v>
      </c>
      <c r="AU1050" s="245" t="s">
        <v>84</v>
      </c>
      <c r="AV1050" s="13" t="s">
        <v>82</v>
      </c>
      <c r="AW1050" s="13" t="s">
        <v>37</v>
      </c>
      <c r="AX1050" s="13" t="s">
        <v>75</v>
      </c>
      <c r="AY1050" s="245" t="s">
        <v>170</v>
      </c>
    </row>
    <row r="1051" s="14" customFormat="1">
      <c r="A1051" s="14"/>
      <c r="B1051" s="246"/>
      <c r="C1051" s="247"/>
      <c r="D1051" s="229" t="s">
        <v>183</v>
      </c>
      <c r="E1051" s="248" t="s">
        <v>19</v>
      </c>
      <c r="F1051" s="249" t="s">
        <v>1440</v>
      </c>
      <c r="G1051" s="247"/>
      <c r="H1051" s="250">
        <v>53.814999999999998</v>
      </c>
      <c r="I1051" s="251"/>
      <c r="J1051" s="247"/>
      <c r="K1051" s="247"/>
      <c r="L1051" s="252"/>
      <c r="M1051" s="253"/>
      <c r="N1051" s="254"/>
      <c r="O1051" s="254"/>
      <c r="P1051" s="254"/>
      <c r="Q1051" s="254"/>
      <c r="R1051" s="254"/>
      <c r="S1051" s="254"/>
      <c r="T1051" s="255"/>
      <c r="U1051" s="14"/>
      <c r="V1051" s="14"/>
      <c r="W1051" s="14"/>
      <c r="X1051" s="14"/>
      <c r="Y1051" s="14"/>
      <c r="Z1051" s="14"/>
      <c r="AA1051" s="14"/>
      <c r="AB1051" s="14"/>
      <c r="AC1051" s="14"/>
      <c r="AD1051" s="14"/>
      <c r="AE1051" s="14"/>
      <c r="AT1051" s="256" t="s">
        <v>183</v>
      </c>
      <c r="AU1051" s="256" t="s">
        <v>84</v>
      </c>
      <c r="AV1051" s="14" t="s">
        <v>84</v>
      </c>
      <c r="AW1051" s="14" t="s">
        <v>37</v>
      </c>
      <c r="AX1051" s="14" t="s">
        <v>75</v>
      </c>
      <c r="AY1051" s="256" t="s">
        <v>170</v>
      </c>
    </row>
    <row r="1052" s="15" customFormat="1">
      <c r="A1052" s="15"/>
      <c r="B1052" s="257"/>
      <c r="C1052" s="258"/>
      <c r="D1052" s="229" t="s">
        <v>183</v>
      </c>
      <c r="E1052" s="259" t="s">
        <v>19</v>
      </c>
      <c r="F1052" s="260" t="s">
        <v>186</v>
      </c>
      <c r="G1052" s="258"/>
      <c r="H1052" s="261">
        <v>98.677000000000007</v>
      </c>
      <c r="I1052" s="262"/>
      <c r="J1052" s="258"/>
      <c r="K1052" s="258"/>
      <c r="L1052" s="263"/>
      <c r="M1052" s="264"/>
      <c r="N1052" s="265"/>
      <c r="O1052" s="265"/>
      <c r="P1052" s="265"/>
      <c r="Q1052" s="265"/>
      <c r="R1052" s="265"/>
      <c r="S1052" s="265"/>
      <c r="T1052" s="266"/>
      <c r="U1052" s="15"/>
      <c r="V1052" s="15"/>
      <c r="W1052" s="15"/>
      <c r="X1052" s="15"/>
      <c r="Y1052" s="15"/>
      <c r="Z1052" s="15"/>
      <c r="AA1052" s="15"/>
      <c r="AB1052" s="15"/>
      <c r="AC1052" s="15"/>
      <c r="AD1052" s="15"/>
      <c r="AE1052" s="15"/>
      <c r="AT1052" s="267" t="s">
        <v>183</v>
      </c>
      <c r="AU1052" s="267" t="s">
        <v>84</v>
      </c>
      <c r="AV1052" s="15" t="s">
        <v>177</v>
      </c>
      <c r="AW1052" s="15" t="s">
        <v>37</v>
      </c>
      <c r="AX1052" s="15" t="s">
        <v>82</v>
      </c>
      <c r="AY1052" s="267" t="s">
        <v>170</v>
      </c>
    </row>
    <row r="1053" s="2" customFormat="1" ht="21.75" customHeight="1">
      <c r="A1053" s="41"/>
      <c r="B1053" s="42"/>
      <c r="C1053" s="216" t="s">
        <v>1441</v>
      </c>
      <c r="D1053" s="216" t="s">
        <v>172</v>
      </c>
      <c r="E1053" s="217" t="s">
        <v>1442</v>
      </c>
      <c r="F1053" s="218" t="s">
        <v>1443</v>
      </c>
      <c r="G1053" s="219" t="s">
        <v>219</v>
      </c>
      <c r="H1053" s="220">
        <v>98.677000000000007</v>
      </c>
      <c r="I1053" s="221"/>
      <c r="J1053" s="222">
        <f>ROUND(I1053*H1053,2)</f>
        <v>0</v>
      </c>
      <c r="K1053" s="218" t="s">
        <v>176</v>
      </c>
      <c r="L1053" s="47"/>
      <c r="M1053" s="223" t="s">
        <v>19</v>
      </c>
      <c r="N1053" s="224" t="s">
        <v>46</v>
      </c>
      <c r="O1053" s="87"/>
      <c r="P1053" s="225">
        <f>O1053*H1053</f>
        <v>0</v>
      </c>
      <c r="Q1053" s="225">
        <v>0</v>
      </c>
      <c r="R1053" s="225">
        <f>Q1053*H1053</f>
        <v>0</v>
      </c>
      <c r="S1053" s="225">
        <v>0</v>
      </c>
      <c r="T1053" s="226">
        <f>S1053*H1053</f>
        <v>0</v>
      </c>
      <c r="U1053" s="41"/>
      <c r="V1053" s="41"/>
      <c r="W1053" s="41"/>
      <c r="X1053" s="41"/>
      <c r="Y1053" s="41"/>
      <c r="Z1053" s="41"/>
      <c r="AA1053" s="41"/>
      <c r="AB1053" s="41"/>
      <c r="AC1053" s="41"/>
      <c r="AD1053" s="41"/>
      <c r="AE1053" s="41"/>
      <c r="AR1053" s="227" t="s">
        <v>177</v>
      </c>
      <c r="AT1053" s="227" t="s">
        <v>172</v>
      </c>
      <c r="AU1053" s="227" t="s">
        <v>84</v>
      </c>
      <c r="AY1053" s="20" t="s">
        <v>170</v>
      </c>
      <c r="BE1053" s="228">
        <f>IF(N1053="základní",J1053,0)</f>
        <v>0</v>
      </c>
      <c r="BF1053" s="228">
        <f>IF(N1053="snížená",J1053,0)</f>
        <v>0</v>
      </c>
      <c r="BG1053" s="228">
        <f>IF(N1053="zákl. přenesená",J1053,0)</f>
        <v>0</v>
      </c>
      <c r="BH1053" s="228">
        <f>IF(N1053="sníž. přenesená",J1053,0)</f>
        <v>0</v>
      </c>
      <c r="BI1053" s="228">
        <f>IF(N1053="nulová",J1053,0)</f>
        <v>0</v>
      </c>
      <c r="BJ1053" s="20" t="s">
        <v>82</v>
      </c>
      <c r="BK1053" s="228">
        <f>ROUND(I1053*H1053,2)</f>
        <v>0</v>
      </c>
      <c r="BL1053" s="20" t="s">
        <v>177</v>
      </c>
      <c r="BM1053" s="227" t="s">
        <v>1444</v>
      </c>
    </row>
    <row r="1054" s="2" customFormat="1">
      <c r="A1054" s="41"/>
      <c r="B1054" s="42"/>
      <c r="C1054" s="43"/>
      <c r="D1054" s="229" t="s">
        <v>179</v>
      </c>
      <c r="E1054" s="43"/>
      <c r="F1054" s="230" t="s">
        <v>1445</v>
      </c>
      <c r="G1054" s="43"/>
      <c r="H1054" s="43"/>
      <c r="I1054" s="231"/>
      <c r="J1054" s="43"/>
      <c r="K1054" s="43"/>
      <c r="L1054" s="47"/>
      <c r="M1054" s="232"/>
      <c r="N1054" s="233"/>
      <c r="O1054" s="87"/>
      <c r="P1054" s="87"/>
      <c r="Q1054" s="87"/>
      <c r="R1054" s="87"/>
      <c r="S1054" s="87"/>
      <c r="T1054" s="88"/>
      <c r="U1054" s="41"/>
      <c r="V1054" s="41"/>
      <c r="W1054" s="41"/>
      <c r="X1054" s="41"/>
      <c r="Y1054" s="41"/>
      <c r="Z1054" s="41"/>
      <c r="AA1054" s="41"/>
      <c r="AB1054" s="41"/>
      <c r="AC1054" s="41"/>
      <c r="AD1054" s="41"/>
      <c r="AE1054" s="41"/>
      <c r="AT1054" s="20" t="s">
        <v>179</v>
      </c>
      <c r="AU1054" s="20" t="s">
        <v>84</v>
      </c>
    </row>
    <row r="1055" s="2" customFormat="1">
      <c r="A1055" s="41"/>
      <c r="B1055" s="42"/>
      <c r="C1055" s="43"/>
      <c r="D1055" s="234" t="s">
        <v>181</v>
      </c>
      <c r="E1055" s="43"/>
      <c r="F1055" s="235" t="s">
        <v>1446</v>
      </c>
      <c r="G1055" s="43"/>
      <c r="H1055" s="43"/>
      <c r="I1055" s="231"/>
      <c r="J1055" s="43"/>
      <c r="K1055" s="43"/>
      <c r="L1055" s="47"/>
      <c r="M1055" s="232"/>
      <c r="N1055" s="233"/>
      <c r="O1055" s="87"/>
      <c r="P1055" s="87"/>
      <c r="Q1055" s="87"/>
      <c r="R1055" s="87"/>
      <c r="S1055" s="87"/>
      <c r="T1055" s="88"/>
      <c r="U1055" s="41"/>
      <c r="V1055" s="41"/>
      <c r="W1055" s="41"/>
      <c r="X1055" s="41"/>
      <c r="Y1055" s="41"/>
      <c r="Z1055" s="41"/>
      <c r="AA1055" s="41"/>
      <c r="AB1055" s="41"/>
      <c r="AC1055" s="41"/>
      <c r="AD1055" s="41"/>
      <c r="AE1055" s="41"/>
      <c r="AT1055" s="20" t="s">
        <v>181</v>
      </c>
      <c r="AU1055" s="20" t="s">
        <v>84</v>
      </c>
    </row>
    <row r="1056" s="2" customFormat="1" ht="16.5" customHeight="1">
      <c r="A1056" s="41"/>
      <c r="B1056" s="42"/>
      <c r="C1056" s="216" t="s">
        <v>1447</v>
      </c>
      <c r="D1056" s="216" t="s">
        <v>172</v>
      </c>
      <c r="E1056" s="217" t="s">
        <v>1448</v>
      </c>
      <c r="F1056" s="218" t="s">
        <v>1449</v>
      </c>
      <c r="G1056" s="219" t="s">
        <v>256</v>
      </c>
      <c r="H1056" s="220">
        <v>5.4420000000000002</v>
      </c>
      <c r="I1056" s="221"/>
      <c r="J1056" s="222">
        <f>ROUND(I1056*H1056,2)</f>
        <v>0</v>
      </c>
      <c r="K1056" s="218" t="s">
        <v>176</v>
      </c>
      <c r="L1056" s="47"/>
      <c r="M1056" s="223" t="s">
        <v>19</v>
      </c>
      <c r="N1056" s="224" t="s">
        <v>46</v>
      </c>
      <c r="O1056" s="87"/>
      <c r="P1056" s="225">
        <f>O1056*H1056</f>
        <v>0</v>
      </c>
      <c r="Q1056" s="225">
        <v>1.06277</v>
      </c>
      <c r="R1056" s="225">
        <f>Q1056*H1056</f>
        <v>5.7835943400000005</v>
      </c>
      <c r="S1056" s="225">
        <v>0</v>
      </c>
      <c r="T1056" s="226">
        <f>S1056*H1056</f>
        <v>0</v>
      </c>
      <c r="U1056" s="41"/>
      <c r="V1056" s="41"/>
      <c r="W1056" s="41"/>
      <c r="X1056" s="41"/>
      <c r="Y1056" s="41"/>
      <c r="Z1056" s="41"/>
      <c r="AA1056" s="41"/>
      <c r="AB1056" s="41"/>
      <c r="AC1056" s="41"/>
      <c r="AD1056" s="41"/>
      <c r="AE1056" s="41"/>
      <c r="AR1056" s="227" t="s">
        <v>177</v>
      </c>
      <c r="AT1056" s="227" t="s">
        <v>172</v>
      </c>
      <c r="AU1056" s="227" t="s">
        <v>84</v>
      </c>
      <c r="AY1056" s="20" t="s">
        <v>170</v>
      </c>
      <c r="BE1056" s="228">
        <f>IF(N1056="základní",J1056,0)</f>
        <v>0</v>
      </c>
      <c r="BF1056" s="228">
        <f>IF(N1056="snížená",J1056,0)</f>
        <v>0</v>
      </c>
      <c r="BG1056" s="228">
        <f>IF(N1056="zákl. přenesená",J1056,0)</f>
        <v>0</v>
      </c>
      <c r="BH1056" s="228">
        <f>IF(N1056="sníž. přenesená",J1056,0)</f>
        <v>0</v>
      </c>
      <c r="BI1056" s="228">
        <f>IF(N1056="nulová",J1056,0)</f>
        <v>0</v>
      </c>
      <c r="BJ1056" s="20" t="s">
        <v>82</v>
      </c>
      <c r="BK1056" s="228">
        <f>ROUND(I1056*H1056,2)</f>
        <v>0</v>
      </c>
      <c r="BL1056" s="20" t="s">
        <v>177</v>
      </c>
      <c r="BM1056" s="227" t="s">
        <v>1450</v>
      </c>
    </row>
    <row r="1057" s="2" customFormat="1">
      <c r="A1057" s="41"/>
      <c r="B1057" s="42"/>
      <c r="C1057" s="43"/>
      <c r="D1057" s="229" t="s">
        <v>179</v>
      </c>
      <c r="E1057" s="43"/>
      <c r="F1057" s="230" t="s">
        <v>1451</v>
      </c>
      <c r="G1057" s="43"/>
      <c r="H1057" s="43"/>
      <c r="I1057" s="231"/>
      <c r="J1057" s="43"/>
      <c r="K1057" s="43"/>
      <c r="L1057" s="47"/>
      <c r="M1057" s="232"/>
      <c r="N1057" s="233"/>
      <c r="O1057" s="87"/>
      <c r="P1057" s="87"/>
      <c r="Q1057" s="87"/>
      <c r="R1057" s="87"/>
      <c r="S1057" s="87"/>
      <c r="T1057" s="88"/>
      <c r="U1057" s="41"/>
      <c r="V1057" s="41"/>
      <c r="W1057" s="41"/>
      <c r="X1057" s="41"/>
      <c r="Y1057" s="41"/>
      <c r="Z1057" s="41"/>
      <c r="AA1057" s="41"/>
      <c r="AB1057" s="41"/>
      <c r="AC1057" s="41"/>
      <c r="AD1057" s="41"/>
      <c r="AE1057" s="41"/>
      <c r="AT1057" s="20" t="s">
        <v>179</v>
      </c>
      <c r="AU1057" s="20" t="s">
        <v>84</v>
      </c>
    </row>
    <row r="1058" s="2" customFormat="1">
      <c r="A1058" s="41"/>
      <c r="B1058" s="42"/>
      <c r="C1058" s="43"/>
      <c r="D1058" s="234" t="s">
        <v>181</v>
      </c>
      <c r="E1058" s="43"/>
      <c r="F1058" s="235" t="s">
        <v>1452</v>
      </c>
      <c r="G1058" s="43"/>
      <c r="H1058" s="43"/>
      <c r="I1058" s="231"/>
      <c r="J1058" s="43"/>
      <c r="K1058" s="43"/>
      <c r="L1058" s="47"/>
      <c r="M1058" s="232"/>
      <c r="N1058" s="233"/>
      <c r="O1058" s="87"/>
      <c r="P1058" s="87"/>
      <c r="Q1058" s="87"/>
      <c r="R1058" s="87"/>
      <c r="S1058" s="87"/>
      <c r="T1058" s="88"/>
      <c r="U1058" s="41"/>
      <c r="V1058" s="41"/>
      <c r="W1058" s="41"/>
      <c r="X1058" s="41"/>
      <c r="Y1058" s="41"/>
      <c r="Z1058" s="41"/>
      <c r="AA1058" s="41"/>
      <c r="AB1058" s="41"/>
      <c r="AC1058" s="41"/>
      <c r="AD1058" s="41"/>
      <c r="AE1058" s="41"/>
      <c r="AT1058" s="20" t="s">
        <v>181</v>
      </c>
      <c r="AU1058" s="20" t="s">
        <v>84</v>
      </c>
    </row>
    <row r="1059" s="13" customFormat="1">
      <c r="A1059" s="13"/>
      <c r="B1059" s="236"/>
      <c r="C1059" s="237"/>
      <c r="D1059" s="229" t="s">
        <v>183</v>
      </c>
      <c r="E1059" s="238" t="s">
        <v>19</v>
      </c>
      <c r="F1059" s="239" t="s">
        <v>1453</v>
      </c>
      <c r="G1059" s="237"/>
      <c r="H1059" s="238" t="s">
        <v>19</v>
      </c>
      <c r="I1059" s="240"/>
      <c r="J1059" s="237"/>
      <c r="K1059" s="237"/>
      <c r="L1059" s="241"/>
      <c r="M1059" s="242"/>
      <c r="N1059" s="243"/>
      <c r="O1059" s="243"/>
      <c r="P1059" s="243"/>
      <c r="Q1059" s="243"/>
      <c r="R1059" s="243"/>
      <c r="S1059" s="243"/>
      <c r="T1059" s="244"/>
      <c r="U1059" s="13"/>
      <c r="V1059" s="13"/>
      <c r="W1059" s="13"/>
      <c r="X1059" s="13"/>
      <c r="Y1059" s="13"/>
      <c r="Z1059" s="13"/>
      <c r="AA1059" s="13"/>
      <c r="AB1059" s="13"/>
      <c r="AC1059" s="13"/>
      <c r="AD1059" s="13"/>
      <c r="AE1059" s="13"/>
      <c r="AT1059" s="245" t="s">
        <v>183</v>
      </c>
      <c r="AU1059" s="245" t="s">
        <v>84</v>
      </c>
      <c r="AV1059" s="13" t="s">
        <v>82</v>
      </c>
      <c r="AW1059" s="13" t="s">
        <v>37</v>
      </c>
      <c r="AX1059" s="13" t="s">
        <v>75</v>
      </c>
      <c r="AY1059" s="245" t="s">
        <v>170</v>
      </c>
    </row>
    <row r="1060" s="13" customFormat="1">
      <c r="A1060" s="13"/>
      <c r="B1060" s="236"/>
      <c r="C1060" s="237"/>
      <c r="D1060" s="229" t="s">
        <v>183</v>
      </c>
      <c r="E1060" s="238" t="s">
        <v>19</v>
      </c>
      <c r="F1060" s="239" t="s">
        <v>760</v>
      </c>
      <c r="G1060" s="237"/>
      <c r="H1060" s="238" t="s">
        <v>19</v>
      </c>
      <c r="I1060" s="240"/>
      <c r="J1060" s="237"/>
      <c r="K1060" s="237"/>
      <c r="L1060" s="241"/>
      <c r="M1060" s="242"/>
      <c r="N1060" s="243"/>
      <c r="O1060" s="243"/>
      <c r="P1060" s="243"/>
      <c r="Q1060" s="243"/>
      <c r="R1060" s="243"/>
      <c r="S1060" s="243"/>
      <c r="T1060" s="244"/>
      <c r="U1060" s="13"/>
      <c r="V1060" s="13"/>
      <c r="W1060" s="13"/>
      <c r="X1060" s="13"/>
      <c r="Y1060" s="13"/>
      <c r="Z1060" s="13"/>
      <c r="AA1060" s="13"/>
      <c r="AB1060" s="13"/>
      <c r="AC1060" s="13"/>
      <c r="AD1060" s="13"/>
      <c r="AE1060" s="13"/>
      <c r="AT1060" s="245" t="s">
        <v>183</v>
      </c>
      <c r="AU1060" s="245" t="s">
        <v>84</v>
      </c>
      <c r="AV1060" s="13" t="s">
        <v>82</v>
      </c>
      <c r="AW1060" s="13" t="s">
        <v>37</v>
      </c>
      <c r="AX1060" s="13" t="s">
        <v>75</v>
      </c>
      <c r="AY1060" s="245" t="s">
        <v>170</v>
      </c>
    </row>
    <row r="1061" s="13" customFormat="1">
      <c r="A1061" s="13"/>
      <c r="B1061" s="236"/>
      <c r="C1061" s="237"/>
      <c r="D1061" s="229" t="s">
        <v>183</v>
      </c>
      <c r="E1061" s="238" t="s">
        <v>19</v>
      </c>
      <c r="F1061" s="239" t="s">
        <v>1454</v>
      </c>
      <c r="G1061" s="237"/>
      <c r="H1061" s="238" t="s">
        <v>19</v>
      </c>
      <c r="I1061" s="240"/>
      <c r="J1061" s="237"/>
      <c r="K1061" s="237"/>
      <c r="L1061" s="241"/>
      <c r="M1061" s="242"/>
      <c r="N1061" s="243"/>
      <c r="O1061" s="243"/>
      <c r="P1061" s="243"/>
      <c r="Q1061" s="243"/>
      <c r="R1061" s="243"/>
      <c r="S1061" s="243"/>
      <c r="T1061" s="244"/>
      <c r="U1061" s="13"/>
      <c r="V1061" s="13"/>
      <c r="W1061" s="13"/>
      <c r="X1061" s="13"/>
      <c r="Y1061" s="13"/>
      <c r="Z1061" s="13"/>
      <c r="AA1061" s="13"/>
      <c r="AB1061" s="13"/>
      <c r="AC1061" s="13"/>
      <c r="AD1061" s="13"/>
      <c r="AE1061" s="13"/>
      <c r="AT1061" s="245" t="s">
        <v>183</v>
      </c>
      <c r="AU1061" s="245" t="s">
        <v>84</v>
      </c>
      <c r="AV1061" s="13" t="s">
        <v>82</v>
      </c>
      <c r="AW1061" s="13" t="s">
        <v>37</v>
      </c>
      <c r="AX1061" s="13" t="s">
        <v>75</v>
      </c>
      <c r="AY1061" s="245" t="s">
        <v>170</v>
      </c>
    </row>
    <row r="1062" s="14" customFormat="1">
      <c r="A1062" s="14"/>
      <c r="B1062" s="246"/>
      <c r="C1062" s="247"/>
      <c r="D1062" s="229" t="s">
        <v>183</v>
      </c>
      <c r="E1062" s="248" t="s">
        <v>19</v>
      </c>
      <c r="F1062" s="249" t="s">
        <v>1455</v>
      </c>
      <c r="G1062" s="247"/>
      <c r="H1062" s="250">
        <v>1.3740000000000001</v>
      </c>
      <c r="I1062" s="251"/>
      <c r="J1062" s="247"/>
      <c r="K1062" s="247"/>
      <c r="L1062" s="252"/>
      <c r="M1062" s="253"/>
      <c r="N1062" s="254"/>
      <c r="O1062" s="254"/>
      <c r="P1062" s="254"/>
      <c r="Q1062" s="254"/>
      <c r="R1062" s="254"/>
      <c r="S1062" s="254"/>
      <c r="T1062" s="255"/>
      <c r="U1062" s="14"/>
      <c r="V1062" s="14"/>
      <c r="W1062" s="14"/>
      <c r="X1062" s="14"/>
      <c r="Y1062" s="14"/>
      <c r="Z1062" s="14"/>
      <c r="AA1062" s="14"/>
      <c r="AB1062" s="14"/>
      <c r="AC1062" s="14"/>
      <c r="AD1062" s="14"/>
      <c r="AE1062" s="14"/>
      <c r="AT1062" s="256" t="s">
        <v>183</v>
      </c>
      <c r="AU1062" s="256" t="s">
        <v>84</v>
      </c>
      <c r="AV1062" s="14" t="s">
        <v>84</v>
      </c>
      <c r="AW1062" s="14" t="s">
        <v>37</v>
      </c>
      <c r="AX1062" s="14" t="s">
        <v>75</v>
      </c>
      <c r="AY1062" s="256" t="s">
        <v>170</v>
      </c>
    </row>
    <row r="1063" s="13" customFormat="1">
      <c r="A1063" s="13"/>
      <c r="B1063" s="236"/>
      <c r="C1063" s="237"/>
      <c r="D1063" s="229" t="s">
        <v>183</v>
      </c>
      <c r="E1063" s="238" t="s">
        <v>19</v>
      </c>
      <c r="F1063" s="239" t="s">
        <v>1456</v>
      </c>
      <c r="G1063" s="237"/>
      <c r="H1063" s="238" t="s">
        <v>19</v>
      </c>
      <c r="I1063" s="240"/>
      <c r="J1063" s="237"/>
      <c r="K1063" s="237"/>
      <c r="L1063" s="241"/>
      <c r="M1063" s="242"/>
      <c r="N1063" s="243"/>
      <c r="O1063" s="243"/>
      <c r="P1063" s="243"/>
      <c r="Q1063" s="243"/>
      <c r="R1063" s="243"/>
      <c r="S1063" s="243"/>
      <c r="T1063" s="244"/>
      <c r="U1063" s="13"/>
      <c r="V1063" s="13"/>
      <c r="W1063" s="13"/>
      <c r="X1063" s="13"/>
      <c r="Y1063" s="13"/>
      <c r="Z1063" s="13"/>
      <c r="AA1063" s="13"/>
      <c r="AB1063" s="13"/>
      <c r="AC1063" s="13"/>
      <c r="AD1063" s="13"/>
      <c r="AE1063" s="13"/>
      <c r="AT1063" s="245" t="s">
        <v>183</v>
      </c>
      <c r="AU1063" s="245" t="s">
        <v>84</v>
      </c>
      <c r="AV1063" s="13" t="s">
        <v>82</v>
      </c>
      <c r="AW1063" s="13" t="s">
        <v>37</v>
      </c>
      <c r="AX1063" s="13" t="s">
        <v>75</v>
      </c>
      <c r="AY1063" s="245" t="s">
        <v>170</v>
      </c>
    </row>
    <row r="1064" s="14" customFormat="1">
      <c r="A1064" s="14"/>
      <c r="B1064" s="246"/>
      <c r="C1064" s="247"/>
      <c r="D1064" s="229" t="s">
        <v>183</v>
      </c>
      <c r="E1064" s="248" t="s">
        <v>19</v>
      </c>
      <c r="F1064" s="249" t="s">
        <v>1457</v>
      </c>
      <c r="G1064" s="247"/>
      <c r="H1064" s="250">
        <v>0.40200000000000002</v>
      </c>
      <c r="I1064" s="251"/>
      <c r="J1064" s="247"/>
      <c r="K1064" s="247"/>
      <c r="L1064" s="252"/>
      <c r="M1064" s="253"/>
      <c r="N1064" s="254"/>
      <c r="O1064" s="254"/>
      <c r="P1064" s="254"/>
      <c r="Q1064" s="254"/>
      <c r="R1064" s="254"/>
      <c r="S1064" s="254"/>
      <c r="T1064" s="255"/>
      <c r="U1064" s="14"/>
      <c r="V1064" s="14"/>
      <c r="W1064" s="14"/>
      <c r="X1064" s="14"/>
      <c r="Y1064" s="14"/>
      <c r="Z1064" s="14"/>
      <c r="AA1064" s="14"/>
      <c r="AB1064" s="14"/>
      <c r="AC1064" s="14"/>
      <c r="AD1064" s="14"/>
      <c r="AE1064" s="14"/>
      <c r="AT1064" s="256" t="s">
        <v>183</v>
      </c>
      <c r="AU1064" s="256" t="s">
        <v>84</v>
      </c>
      <c r="AV1064" s="14" t="s">
        <v>84</v>
      </c>
      <c r="AW1064" s="14" t="s">
        <v>37</v>
      </c>
      <c r="AX1064" s="14" t="s">
        <v>75</v>
      </c>
      <c r="AY1064" s="256" t="s">
        <v>170</v>
      </c>
    </row>
    <row r="1065" s="13" customFormat="1">
      <c r="A1065" s="13"/>
      <c r="B1065" s="236"/>
      <c r="C1065" s="237"/>
      <c r="D1065" s="229" t="s">
        <v>183</v>
      </c>
      <c r="E1065" s="238" t="s">
        <v>19</v>
      </c>
      <c r="F1065" s="239" t="s">
        <v>1458</v>
      </c>
      <c r="G1065" s="237"/>
      <c r="H1065" s="238" t="s">
        <v>19</v>
      </c>
      <c r="I1065" s="240"/>
      <c r="J1065" s="237"/>
      <c r="K1065" s="237"/>
      <c r="L1065" s="241"/>
      <c r="M1065" s="242"/>
      <c r="N1065" s="243"/>
      <c r="O1065" s="243"/>
      <c r="P1065" s="243"/>
      <c r="Q1065" s="243"/>
      <c r="R1065" s="243"/>
      <c r="S1065" s="243"/>
      <c r="T1065" s="244"/>
      <c r="U1065" s="13"/>
      <c r="V1065" s="13"/>
      <c r="W1065" s="13"/>
      <c r="X1065" s="13"/>
      <c r="Y1065" s="13"/>
      <c r="Z1065" s="13"/>
      <c r="AA1065" s="13"/>
      <c r="AB1065" s="13"/>
      <c r="AC1065" s="13"/>
      <c r="AD1065" s="13"/>
      <c r="AE1065" s="13"/>
      <c r="AT1065" s="245" t="s">
        <v>183</v>
      </c>
      <c r="AU1065" s="245" t="s">
        <v>84</v>
      </c>
      <c r="AV1065" s="13" t="s">
        <v>82</v>
      </c>
      <c r="AW1065" s="13" t="s">
        <v>37</v>
      </c>
      <c r="AX1065" s="13" t="s">
        <v>75</v>
      </c>
      <c r="AY1065" s="245" t="s">
        <v>170</v>
      </c>
    </row>
    <row r="1066" s="14" customFormat="1">
      <c r="A1066" s="14"/>
      <c r="B1066" s="246"/>
      <c r="C1066" s="247"/>
      <c r="D1066" s="229" t="s">
        <v>183</v>
      </c>
      <c r="E1066" s="248" t="s">
        <v>19</v>
      </c>
      <c r="F1066" s="249" t="s">
        <v>1459</v>
      </c>
      <c r="G1066" s="247"/>
      <c r="H1066" s="250">
        <v>3.6659999999999999</v>
      </c>
      <c r="I1066" s="251"/>
      <c r="J1066" s="247"/>
      <c r="K1066" s="247"/>
      <c r="L1066" s="252"/>
      <c r="M1066" s="253"/>
      <c r="N1066" s="254"/>
      <c r="O1066" s="254"/>
      <c r="P1066" s="254"/>
      <c r="Q1066" s="254"/>
      <c r="R1066" s="254"/>
      <c r="S1066" s="254"/>
      <c r="T1066" s="255"/>
      <c r="U1066" s="14"/>
      <c r="V1066" s="14"/>
      <c r="W1066" s="14"/>
      <c r="X1066" s="14"/>
      <c r="Y1066" s="14"/>
      <c r="Z1066" s="14"/>
      <c r="AA1066" s="14"/>
      <c r="AB1066" s="14"/>
      <c r="AC1066" s="14"/>
      <c r="AD1066" s="14"/>
      <c r="AE1066" s="14"/>
      <c r="AT1066" s="256" t="s">
        <v>183</v>
      </c>
      <c r="AU1066" s="256" t="s">
        <v>84</v>
      </c>
      <c r="AV1066" s="14" t="s">
        <v>84</v>
      </c>
      <c r="AW1066" s="14" t="s">
        <v>37</v>
      </c>
      <c r="AX1066" s="14" t="s">
        <v>75</v>
      </c>
      <c r="AY1066" s="256" t="s">
        <v>170</v>
      </c>
    </row>
    <row r="1067" s="15" customFormat="1">
      <c r="A1067" s="15"/>
      <c r="B1067" s="257"/>
      <c r="C1067" s="258"/>
      <c r="D1067" s="229" t="s">
        <v>183</v>
      </c>
      <c r="E1067" s="259" t="s">
        <v>19</v>
      </c>
      <c r="F1067" s="260" t="s">
        <v>186</v>
      </c>
      <c r="G1067" s="258"/>
      <c r="H1067" s="261">
        <v>5.4420000000000002</v>
      </c>
      <c r="I1067" s="262"/>
      <c r="J1067" s="258"/>
      <c r="K1067" s="258"/>
      <c r="L1067" s="263"/>
      <c r="M1067" s="264"/>
      <c r="N1067" s="265"/>
      <c r="O1067" s="265"/>
      <c r="P1067" s="265"/>
      <c r="Q1067" s="265"/>
      <c r="R1067" s="265"/>
      <c r="S1067" s="265"/>
      <c r="T1067" s="266"/>
      <c r="U1067" s="15"/>
      <c r="V1067" s="15"/>
      <c r="W1067" s="15"/>
      <c r="X1067" s="15"/>
      <c r="Y1067" s="15"/>
      <c r="Z1067" s="15"/>
      <c r="AA1067" s="15"/>
      <c r="AB1067" s="15"/>
      <c r="AC1067" s="15"/>
      <c r="AD1067" s="15"/>
      <c r="AE1067" s="15"/>
      <c r="AT1067" s="267" t="s">
        <v>183</v>
      </c>
      <c r="AU1067" s="267" t="s">
        <v>84</v>
      </c>
      <c r="AV1067" s="15" t="s">
        <v>177</v>
      </c>
      <c r="AW1067" s="15" t="s">
        <v>37</v>
      </c>
      <c r="AX1067" s="15" t="s">
        <v>82</v>
      </c>
      <c r="AY1067" s="267" t="s">
        <v>170</v>
      </c>
    </row>
    <row r="1068" s="2" customFormat="1" ht="16.5" customHeight="1">
      <c r="A1068" s="41"/>
      <c r="B1068" s="42"/>
      <c r="C1068" s="216" t="s">
        <v>1460</v>
      </c>
      <c r="D1068" s="216" t="s">
        <v>172</v>
      </c>
      <c r="E1068" s="217" t="s">
        <v>1461</v>
      </c>
      <c r="F1068" s="218" t="s">
        <v>1462</v>
      </c>
      <c r="G1068" s="219" t="s">
        <v>175</v>
      </c>
      <c r="H1068" s="220">
        <v>1255.4079999999999</v>
      </c>
      <c r="I1068" s="221"/>
      <c r="J1068" s="222">
        <f>ROUND(I1068*H1068,2)</f>
        <v>0</v>
      </c>
      <c r="K1068" s="218" t="s">
        <v>176</v>
      </c>
      <c r="L1068" s="47"/>
      <c r="M1068" s="223" t="s">
        <v>19</v>
      </c>
      <c r="N1068" s="224" t="s">
        <v>46</v>
      </c>
      <c r="O1068" s="87"/>
      <c r="P1068" s="225">
        <f>O1068*H1068</f>
        <v>0</v>
      </c>
      <c r="Q1068" s="225">
        <v>0.00012999999999999999</v>
      </c>
      <c r="R1068" s="225">
        <f>Q1068*H1068</f>
        <v>0.16320303999999997</v>
      </c>
      <c r="S1068" s="225">
        <v>0</v>
      </c>
      <c r="T1068" s="226">
        <f>S1068*H1068</f>
        <v>0</v>
      </c>
      <c r="U1068" s="41"/>
      <c r="V1068" s="41"/>
      <c r="W1068" s="41"/>
      <c r="X1068" s="41"/>
      <c r="Y1068" s="41"/>
      <c r="Z1068" s="41"/>
      <c r="AA1068" s="41"/>
      <c r="AB1068" s="41"/>
      <c r="AC1068" s="41"/>
      <c r="AD1068" s="41"/>
      <c r="AE1068" s="41"/>
      <c r="AR1068" s="227" t="s">
        <v>177</v>
      </c>
      <c r="AT1068" s="227" t="s">
        <v>172</v>
      </c>
      <c r="AU1068" s="227" t="s">
        <v>84</v>
      </c>
      <c r="AY1068" s="20" t="s">
        <v>170</v>
      </c>
      <c r="BE1068" s="228">
        <f>IF(N1068="základní",J1068,0)</f>
        <v>0</v>
      </c>
      <c r="BF1068" s="228">
        <f>IF(N1068="snížená",J1068,0)</f>
        <v>0</v>
      </c>
      <c r="BG1068" s="228">
        <f>IF(N1068="zákl. přenesená",J1068,0)</f>
        <v>0</v>
      </c>
      <c r="BH1068" s="228">
        <f>IF(N1068="sníž. přenesená",J1068,0)</f>
        <v>0</v>
      </c>
      <c r="BI1068" s="228">
        <f>IF(N1068="nulová",J1068,0)</f>
        <v>0</v>
      </c>
      <c r="BJ1068" s="20" t="s">
        <v>82</v>
      </c>
      <c r="BK1068" s="228">
        <f>ROUND(I1068*H1068,2)</f>
        <v>0</v>
      </c>
      <c r="BL1068" s="20" t="s">
        <v>177</v>
      </c>
      <c r="BM1068" s="227" t="s">
        <v>1463</v>
      </c>
    </row>
    <row r="1069" s="2" customFormat="1">
      <c r="A1069" s="41"/>
      <c r="B1069" s="42"/>
      <c r="C1069" s="43"/>
      <c r="D1069" s="229" t="s">
        <v>179</v>
      </c>
      <c r="E1069" s="43"/>
      <c r="F1069" s="230" t="s">
        <v>1464</v>
      </c>
      <c r="G1069" s="43"/>
      <c r="H1069" s="43"/>
      <c r="I1069" s="231"/>
      <c r="J1069" s="43"/>
      <c r="K1069" s="43"/>
      <c r="L1069" s="47"/>
      <c r="M1069" s="232"/>
      <c r="N1069" s="233"/>
      <c r="O1069" s="87"/>
      <c r="P1069" s="87"/>
      <c r="Q1069" s="87"/>
      <c r="R1069" s="87"/>
      <c r="S1069" s="87"/>
      <c r="T1069" s="88"/>
      <c r="U1069" s="41"/>
      <c r="V1069" s="41"/>
      <c r="W1069" s="41"/>
      <c r="X1069" s="41"/>
      <c r="Y1069" s="41"/>
      <c r="Z1069" s="41"/>
      <c r="AA1069" s="41"/>
      <c r="AB1069" s="41"/>
      <c r="AC1069" s="41"/>
      <c r="AD1069" s="41"/>
      <c r="AE1069" s="41"/>
      <c r="AT1069" s="20" t="s">
        <v>179</v>
      </c>
      <c r="AU1069" s="20" t="s">
        <v>84</v>
      </c>
    </row>
    <row r="1070" s="2" customFormat="1">
      <c r="A1070" s="41"/>
      <c r="B1070" s="42"/>
      <c r="C1070" s="43"/>
      <c r="D1070" s="234" t="s">
        <v>181</v>
      </c>
      <c r="E1070" s="43"/>
      <c r="F1070" s="235" t="s">
        <v>1465</v>
      </c>
      <c r="G1070" s="43"/>
      <c r="H1070" s="43"/>
      <c r="I1070" s="231"/>
      <c r="J1070" s="43"/>
      <c r="K1070" s="43"/>
      <c r="L1070" s="47"/>
      <c r="M1070" s="232"/>
      <c r="N1070" s="233"/>
      <c r="O1070" s="87"/>
      <c r="P1070" s="87"/>
      <c r="Q1070" s="87"/>
      <c r="R1070" s="87"/>
      <c r="S1070" s="87"/>
      <c r="T1070" s="88"/>
      <c r="U1070" s="41"/>
      <c r="V1070" s="41"/>
      <c r="W1070" s="41"/>
      <c r="X1070" s="41"/>
      <c r="Y1070" s="41"/>
      <c r="Z1070" s="41"/>
      <c r="AA1070" s="41"/>
      <c r="AB1070" s="41"/>
      <c r="AC1070" s="41"/>
      <c r="AD1070" s="41"/>
      <c r="AE1070" s="41"/>
      <c r="AT1070" s="20" t="s">
        <v>181</v>
      </c>
      <c r="AU1070" s="20" t="s">
        <v>84</v>
      </c>
    </row>
    <row r="1071" s="13" customFormat="1">
      <c r="A1071" s="13"/>
      <c r="B1071" s="236"/>
      <c r="C1071" s="237"/>
      <c r="D1071" s="229" t="s">
        <v>183</v>
      </c>
      <c r="E1071" s="238" t="s">
        <v>19</v>
      </c>
      <c r="F1071" s="239" t="s">
        <v>760</v>
      </c>
      <c r="G1071" s="237"/>
      <c r="H1071" s="238" t="s">
        <v>19</v>
      </c>
      <c r="I1071" s="240"/>
      <c r="J1071" s="237"/>
      <c r="K1071" s="237"/>
      <c r="L1071" s="241"/>
      <c r="M1071" s="242"/>
      <c r="N1071" s="243"/>
      <c r="O1071" s="243"/>
      <c r="P1071" s="243"/>
      <c r="Q1071" s="243"/>
      <c r="R1071" s="243"/>
      <c r="S1071" s="243"/>
      <c r="T1071" s="244"/>
      <c r="U1071" s="13"/>
      <c r="V1071" s="13"/>
      <c r="W1071" s="13"/>
      <c r="X1071" s="13"/>
      <c r="Y1071" s="13"/>
      <c r="Z1071" s="13"/>
      <c r="AA1071" s="13"/>
      <c r="AB1071" s="13"/>
      <c r="AC1071" s="13"/>
      <c r="AD1071" s="13"/>
      <c r="AE1071" s="13"/>
      <c r="AT1071" s="245" t="s">
        <v>183</v>
      </c>
      <c r="AU1071" s="245" t="s">
        <v>84</v>
      </c>
      <c r="AV1071" s="13" t="s">
        <v>82</v>
      </c>
      <c r="AW1071" s="13" t="s">
        <v>37</v>
      </c>
      <c r="AX1071" s="13" t="s">
        <v>75</v>
      </c>
      <c r="AY1071" s="245" t="s">
        <v>170</v>
      </c>
    </row>
    <row r="1072" s="13" customFormat="1">
      <c r="A1072" s="13"/>
      <c r="B1072" s="236"/>
      <c r="C1072" s="237"/>
      <c r="D1072" s="229" t="s">
        <v>183</v>
      </c>
      <c r="E1072" s="238" t="s">
        <v>19</v>
      </c>
      <c r="F1072" s="239" t="s">
        <v>1466</v>
      </c>
      <c r="G1072" s="237"/>
      <c r="H1072" s="238" t="s">
        <v>19</v>
      </c>
      <c r="I1072" s="240"/>
      <c r="J1072" s="237"/>
      <c r="K1072" s="237"/>
      <c r="L1072" s="241"/>
      <c r="M1072" s="242"/>
      <c r="N1072" s="243"/>
      <c r="O1072" s="243"/>
      <c r="P1072" s="243"/>
      <c r="Q1072" s="243"/>
      <c r="R1072" s="243"/>
      <c r="S1072" s="243"/>
      <c r="T1072" s="244"/>
      <c r="U1072" s="13"/>
      <c r="V1072" s="13"/>
      <c r="W1072" s="13"/>
      <c r="X1072" s="13"/>
      <c r="Y1072" s="13"/>
      <c r="Z1072" s="13"/>
      <c r="AA1072" s="13"/>
      <c r="AB1072" s="13"/>
      <c r="AC1072" s="13"/>
      <c r="AD1072" s="13"/>
      <c r="AE1072" s="13"/>
      <c r="AT1072" s="245" t="s">
        <v>183</v>
      </c>
      <c r="AU1072" s="245" t="s">
        <v>84</v>
      </c>
      <c r="AV1072" s="13" t="s">
        <v>82</v>
      </c>
      <c r="AW1072" s="13" t="s">
        <v>37</v>
      </c>
      <c r="AX1072" s="13" t="s">
        <v>75</v>
      </c>
      <c r="AY1072" s="245" t="s">
        <v>170</v>
      </c>
    </row>
    <row r="1073" s="14" customFormat="1">
      <c r="A1073" s="14"/>
      <c r="B1073" s="246"/>
      <c r="C1073" s="247"/>
      <c r="D1073" s="229" t="s">
        <v>183</v>
      </c>
      <c r="E1073" s="248" t="s">
        <v>19</v>
      </c>
      <c r="F1073" s="249" t="s">
        <v>1467</v>
      </c>
      <c r="G1073" s="247"/>
      <c r="H1073" s="250">
        <v>317.01999999999998</v>
      </c>
      <c r="I1073" s="251"/>
      <c r="J1073" s="247"/>
      <c r="K1073" s="247"/>
      <c r="L1073" s="252"/>
      <c r="M1073" s="253"/>
      <c r="N1073" s="254"/>
      <c r="O1073" s="254"/>
      <c r="P1073" s="254"/>
      <c r="Q1073" s="254"/>
      <c r="R1073" s="254"/>
      <c r="S1073" s="254"/>
      <c r="T1073" s="255"/>
      <c r="U1073" s="14"/>
      <c r="V1073" s="14"/>
      <c r="W1073" s="14"/>
      <c r="X1073" s="14"/>
      <c r="Y1073" s="14"/>
      <c r="Z1073" s="14"/>
      <c r="AA1073" s="14"/>
      <c r="AB1073" s="14"/>
      <c r="AC1073" s="14"/>
      <c r="AD1073" s="14"/>
      <c r="AE1073" s="14"/>
      <c r="AT1073" s="256" t="s">
        <v>183</v>
      </c>
      <c r="AU1073" s="256" t="s">
        <v>84</v>
      </c>
      <c r="AV1073" s="14" t="s">
        <v>84</v>
      </c>
      <c r="AW1073" s="14" t="s">
        <v>37</v>
      </c>
      <c r="AX1073" s="14" t="s">
        <v>75</v>
      </c>
      <c r="AY1073" s="256" t="s">
        <v>170</v>
      </c>
    </row>
    <row r="1074" s="13" customFormat="1">
      <c r="A1074" s="13"/>
      <c r="B1074" s="236"/>
      <c r="C1074" s="237"/>
      <c r="D1074" s="229" t="s">
        <v>183</v>
      </c>
      <c r="E1074" s="238" t="s">
        <v>19</v>
      </c>
      <c r="F1074" s="239" t="s">
        <v>1468</v>
      </c>
      <c r="G1074" s="237"/>
      <c r="H1074" s="238" t="s">
        <v>19</v>
      </c>
      <c r="I1074" s="240"/>
      <c r="J1074" s="237"/>
      <c r="K1074" s="237"/>
      <c r="L1074" s="241"/>
      <c r="M1074" s="242"/>
      <c r="N1074" s="243"/>
      <c r="O1074" s="243"/>
      <c r="P1074" s="243"/>
      <c r="Q1074" s="243"/>
      <c r="R1074" s="243"/>
      <c r="S1074" s="243"/>
      <c r="T1074" s="244"/>
      <c r="U1074" s="13"/>
      <c r="V1074" s="13"/>
      <c r="W1074" s="13"/>
      <c r="X1074" s="13"/>
      <c r="Y1074" s="13"/>
      <c r="Z1074" s="13"/>
      <c r="AA1074" s="13"/>
      <c r="AB1074" s="13"/>
      <c r="AC1074" s="13"/>
      <c r="AD1074" s="13"/>
      <c r="AE1074" s="13"/>
      <c r="AT1074" s="245" t="s">
        <v>183</v>
      </c>
      <c r="AU1074" s="245" t="s">
        <v>84</v>
      </c>
      <c r="AV1074" s="13" t="s">
        <v>82</v>
      </c>
      <c r="AW1074" s="13" t="s">
        <v>37</v>
      </c>
      <c r="AX1074" s="13" t="s">
        <v>75</v>
      </c>
      <c r="AY1074" s="245" t="s">
        <v>170</v>
      </c>
    </row>
    <row r="1075" s="14" customFormat="1">
      <c r="A1075" s="14"/>
      <c r="B1075" s="246"/>
      <c r="C1075" s="247"/>
      <c r="D1075" s="229" t="s">
        <v>183</v>
      </c>
      <c r="E1075" s="248" t="s">
        <v>19</v>
      </c>
      <c r="F1075" s="249" t="s">
        <v>1469</v>
      </c>
      <c r="G1075" s="247"/>
      <c r="H1075" s="250">
        <v>92.730000000000004</v>
      </c>
      <c r="I1075" s="251"/>
      <c r="J1075" s="247"/>
      <c r="K1075" s="247"/>
      <c r="L1075" s="252"/>
      <c r="M1075" s="253"/>
      <c r="N1075" s="254"/>
      <c r="O1075" s="254"/>
      <c r="P1075" s="254"/>
      <c r="Q1075" s="254"/>
      <c r="R1075" s="254"/>
      <c r="S1075" s="254"/>
      <c r="T1075" s="255"/>
      <c r="U1075" s="14"/>
      <c r="V1075" s="14"/>
      <c r="W1075" s="14"/>
      <c r="X1075" s="14"/>
      <c r="Y1075" s="14"/>
      <c r="Z1075" s="14"/>
      <c r="AA1075" s="14"/>
      <c r="AB1075" s="14"/>
      <c r="AC1075" s="14"/>
      <c r="AD1075" s="14"/>
      <c r="AE1075" s="14"/>
      <c r="AT1075" s="256" t="s">
        <v>183</v>
      </c>
      <c r="AU1075" s="256" t="s">
        <v>84</v>
      </c>
      <c r="AV1075" s="14" t="s">
        <v>84</v>
      </c>
      <c r="AW1075" s="14" t="s">
        <v>37</v>
      </c>
      <c r="AX1075" s="14" t="s">
        <v>75</v>
      </c>
      <c r="AY1075" s="256" t="s">
        <v>170</v>
      </c>
    </row>
    <row r="1076" s="13" customFormat="1">
      <c r="A1076" s="13"/>
      <c r="B1076" s="236"/>
      <c r="C1076" s="237"/>
      <c r="D1076" s="229" t="s">
        <v>183</v>
      </c>
      <c r="E1076" s="238" t="s">
        <v>19</v>
      </c>
      <c r="F1076" s="239" t="s">
        <v>1470</v>
      </c>
      <c r="G1076" s="237"/>
      <c r="H1076" s="238" t="s">
        <v>19</v>
      </c>
      <c r="I1076" s="240"/>
      <c r="J1076" s="237"/>
      <c r="K1076" s="237"/>
      <c r="L1076" s="241"/>
      <c r="M1076" s="242"/>
      <c r="N1076" s="243"/>
      <c r="O1076" s="243"/>
      <c r="P1076" s="243"/>
      <c r="Q1076" s="243"/>
      <c r="R1076" s="243"/>
      <c r="S1076" s="243"/>
      <c r="T1076" s="244"/>
      <c r="U1076" s="13"/>
      <c r="V1076" s="13"/>
      <c r="W1076" s="13"/>
      <c r="X1076" s="13"/>
      <c r="Y1076" s="13"/>
      <c r="Z1076" s="13"/>
      <c r="AA1076" s="13"/>
      <c r="AB1076" s="13"/>
      <c r="AC1076" s="13"/>
      <c r="AD1076" s="13"/>
      <c r="AE1076" s="13"/>
      <c r="AT1076" s="245" t="s">
        <v>183</v>
      </c>
      <c r="AU1076" s="245" t="s">
        <v>84</v>
      </c>
      <c r="AV1076" s="13" t="s">
        <v>82</v>
      </c>
      <c r="AW1076" s="13" t="s">
        <v>37</v>
      </c>
      <c r="AX1076" s="13" t="s">
        <v>75</v>
      </c>
      <c r="AY1076" s="245" t="s">
        <v>170</v>
      </c>
    </row>
    <row r="1077" s="14" customFormat="1">
      <c r="A1077" s="14"/>
      <c r="B1077" s="246"/>
      <c r="C1077" s="247"/>
      <c r="D1077" s="229" t="s">
        <v>183</v>
      </c>
      <c r="E1077" s="248" t="s">
        <v>19</v>
      </c>
      <c r="F1077" s="249" t="s">
        <v>1471</v>
      </c>
      <c r="G1077" s="247"/>
      <c r="H1077" s="250">
        <v>845.65800000000002</v>
      </c>
      <c r="I1077" s="251"/>
      <c r="J1077" s="247"/>
      <c r="K1077" s="247"/>
      <c r="L1077" s="252"/>
      <c r="M1077" s="253"/>
      <c r="N1077" s="254"/>
      <c r="O1077" s="254"/>
      <c r="P1077" s="254"/>
      <c r="Q1077" s="254"/>
      <c r="R1077" s="254"/>
      <c r="S1077" s="254"/>
      <c r="T1077" s="255"/>
      <c r="U1077" s="14"/>
      <c r="V1077" s="14"/>
      <c r="W1077" s="14"/>
      <c r="X1077" s="14"/>
      <c r="Y1077" s="14"/>
      <c r="Z1077" s="14"/>
      <c r="AA1077" s="14"/>
      <c r="AB1077" s="14"/>
      <c r="AC1077" s="14"/>
      <c r="AD1077" s="14"/>
      <c r="AE1077" s="14"/>
      <c r="AT1077" s="256" t="s">
        <v>183</v>
      </c>
      <c r="AU1077" s="256" t="s">
        <v>84</v>
      </c>
      <c r="AV1077" s="14" t="s">
        <v>84</v>
      </c>
      <c r="AW1077" s="14" t="s">
        <v>37</v>
      </c>
      <c r="AX1077" s="14" t="s">
        <v>75</v>
      </c>
      <c r="AY1077" s="256" t="s">
        <v>170</v>
      </c>
    </row>
    <row r="1078" s="15" customFormat="1">
      <c r="A1078" s="15"/>
      <c r="B1078" s="257"/>
      <c r="C1078" s="258"/>
      <c r="D1078" s="229" t="s">
        <v>183</v>
      </c>
      <c r="E1078" s="259" t="s">
        <v>19</v>
      </c>
      <c r="F1078" s="260" t="s">
        <v>186</v>
      </c>
      <c r="G1078" s="258"/>
      <c r="H1078" s="261">
        <v>1255.4079999999999</v>
      </c>
      <c r="I1078" s="262"/>
      <c r="J1078" s="258"/>
      <c r="K1078" s="258"/>
      <c r="L1078" s="263"/>
      <c r="M1078" s="264"/>
      <c r="N1078" s="265"/>
      <c r="O1078" s="265"/>
      <c r="P1078" s="265"/>
      <c r="Q1078" s="265"/>
      <c r="R1078" s="265"/>
      <c r="S1078" s="265"/>
      <c r="T1078" s="266"/>
      <c r="U1078" s="15"/>
      <c r="V1078" s="15"/>
      <c r="W1078" s="15"/>
      <c r="X1078" s="15"/>
      <c r="Y1078" s="15"/>
      <c r="Z1078" s="15"/>
      <c r="AA1078" s="15"/>
      <c r="AB1078" s="15"/>
      <c r="AC1078" s="15"/>
      <c r="AD1078" s="15"/>
      <c r="AE1078" s="15"/>
      <c r="AT1078" s="267" t="s">
        <v>183</v>
      </c>
      <c r="AU1078" s="267" t="s">
        <v>84</v>
      </c>
      <c r="AV1078" s="15" t="s">
        <v>177</v>
      </c>
      <c r="AW1078" s="15" t="s">
        <v>37</v>
      </c>
      <c r="AX1078" s="15" t="s">
        <v>82</v>
      </c>
      <c r="AY1078" s="267" t="s">
        <v>170</v>
      </c>
    </row>
    <row r="1079" s="2" customFormat="1" ht="16.5" customHeight="1">
      <c r="A1079" s="41"/>
      <c r="B1079" s="42"/>
      <c r="C1079" s="216" t="s">
        <v>1472</v>
      </c>
      <c r="D1079" s="216" t="s">
        <v>172</v>
      </c>
      <c r="E1079" s="217" t="s">
        <v>1473</v>
      </c>
      <c r="F1079" s="218" t="s">
        <v>1474</v>
      </c>
      <c r="G1079" s="219" t="s">
        <v>175</v>
      </c>
      <c r="H1079" s="220">
        <v>54.625</v>
      </c>
      <c r="I1079" s="221"/>
      <c r="J1079" s="222">
        <f>ROUND(I1079*H1079,2)</f>
        <v>0</v>
      </c>
      <c r="K1079" s="218" t="s">
        <v>176</v>
      </c>
      <c r="L1079" s="47"/>
      <c r="M1079" s="223" t="s">
        <v>19</v>
      </c>
      <c r="N1079" s="224" t="s">
        <v>46</v>
      </c>
      <c r="O1079" s="87"/>
      <c r="P1079" s="225">
        <f>O1079*H1079</f>
        <v>0</v>
      </c>
      <c r="Q1079" s="225">
        <v>0.0015</v>
      </c>
      <c r="R1079" s="225">
        <f>Q1079*H1079</f>
        <v>0.081937499999999996</v>
      </c>
      <c r="S1079" s="225">
        <v>0</v>
      </c>
      <c r="T1079" s="226">
        <f>S1079*H1079</f>
        <v>0</v>
      </c>
      <c r="U1079" s="41"/>
      <c r="V1079" s="41"/>
      <c r="W1079" s="41"/>
      <c r="X1079" s="41"/>
      <c r="Y1079" s="41"/>
      <c r="Z1079" s="41"/>
      <c r="AA1079" s="41"/>
      <c r="AB1079" s="41"/>
      <c r="AC1079" s="41"/>
      <c r="AD1079" s="41"/>
      <c r="AE1079" s="41"/>
      <c r="AR1079" s="227" t="s">
        <v>177</v>
      </c>
      <c r="AT1079" s="227" t="s">
        <v>172</v>
      </c>
      <c r="AU1079" s="227" t="s">
        <v>84</v>
      </c>
      <c r="AY1079" s="20" t="s">
        <v>170</v>
      </c>
      <c r="BE1079" s="228">
        <f>IF(N1079="základní",J1079,0)</f>
        <v>0</v>
      </c>
      <c r="BF1079" s="228">
        <f>IF(N1079="snížená",J1079,0)</f>
        <v>0</v>
      </c>
      <c r="BG1079" s="228">
        <f>IF(N1079="zákl. přenesená",J1079,0)</f>
        <v>0</v>
      </c>
      <c r="BH1079" s="228">
        <f>IF(N1079="sníž. přenesená",J1079,0)</f>
        <v>0</v>
      </c>
      <c r="BI1079" s="228">
        <f>IF(N1079="nulová",J1079,0)</f>
        <v>0</v>
      </c>
      <c r="BJ1079" s="20" t="s">
        <v>82</v>
      </c>
      <c r="BK1079" s="228">
        <f>ROUND(I1079*H1079,2)</f>
        <v>0</v>
      </c>
      <c r="BL1079" s="20" t="s">
        <v>177</v>
      </c>
      <c r="BM1079" s="227" t="s">
        <v>1475</v>
      </c>
    </row>
    <row r="1080" s="2" customFormat="1">
      <c r="A1080" s="41"/>
      <c r="B1080" s="42"/>
      <c r="C1080" s="43"/>
      <c r="D1080" s="229" t="s">
        <v>179</v>
      </c>
      <c r="E1080" s="43"/>
      <c r="F1080" s="230" t="s">
        <v>1476</v>
      </c>
      <c r="G1080" s="43"/>
      <c r="H1080" s="43"/>
      <c r="I1080" s="231"/>
      <c r="J1080" s="43"/>
      <c r="K1080" s="43"/>
      <c r="L1080" s="47"/>
      <c r="M1080" s="232"/>
      <c r="N1080" s="233"/>
      <c r="O1080" s="87"/>
      <c r="P1080" s="87"/>
      <c r="Q1080" s="87"/>
      <c r="R1080" s="87"/>
      <c r="S1080" s="87"/>
      <c r="T1080" s="88"/>
      <c r="U1080" s="41"/>
      <c r="V1080" s="41"/>
      <c r="W1080" s="41"/>
      <c r="X1080" s="41"/>
      <c r="Y1080" s="41"/>
      <c r="Z1080" s="41"/>
      <c r="AA1080" s="41"/>
      <c r="AB1080" s="41"/>
      <c r="AC1080" s="41"/>
      <c r="AD1080" s="41"/>
      <c r="AE1080" s="41"/>
      <c r="AT1080" s="20" t="s">
        <v>179</v>
      </c>
      <c r="AU1080" s="20" t="s">
        <v>84</v>
      </c>
    </row>
    <row r="1081" s="2" customFormat="1">
      <c r="A1081" s="41"/>
      <c r="B1081" s="42"/>
      <c r="C1081" s="43"/>
      <c r="D1081" s="234" t="s">
        <v>181</v>
      </c>
      <c r="E1081" s="43"/>
      <c r="F1081" s="235" t="s">
        <v>1477</v>
      </c>
      <c r="G1081" s="43"/>
      <c r="H1081" s="43"/>
      <c r="I1081" s="231"/>
      <c r="J1081" s="43"/>
      <c r="K1081" s="43"/>
      <c r="L1081" s="47"/>
      <c r="M1081" s="232"/>
      <c r="N1081" s="233"/>
      <c r="O1081" s="87"/>
      <c r="P1081" s="87"/>
      <c r="Q1081" s="87"/>
      <c r="R1081" s="87"/>
      <c r="S1081" s="87"/>
      <c r="T1081" s="88"/>
      <c r="U1081" s="41"/>
      <c r="V1081" s="41"/>
      <c r="W1081" s="41"/>
      <c r="X1081" s="41"/>
      <c r="Y1081" s="41"/>
      <c r="Z1081" s="41"/>
      <c r="AA1081" s="41"/>
      <c r="AB1081" s="41"/>
      <c r="AC1081" s="41"/>
      <c r="AD1081" s="41"/>
      <c r="AE1081" s="41"/>
      <c r="AT1081" s="20" t="s">
        <v>181</v>
      </c>
      <c r="AU1081" s="20" t="s">
        <v>84</v>
      </c>
    </row>
    <row r="1082" s="13" customFormat="1">
      <c r="A1082" s="13"/>
      <c r="B1082" s="236"/>
      <c r="C1082" s="237"/>
      <c r="D1082" s="229" t="s">
        <v>183</v>
      </c>
      <c r="E1082" s="238" t="s">
        <v>19</v>
      </c>
      <c r="F1082" s="239" t="s">
        <v>1478</v>
      </c>
      <c r="G1082" s="237"/>
      <c r="H1082" s="238" t="s">
        <v>19</v>
      </c>
      <c r="I1082" s="240"/>
      <c r="J1082" s="237"/>
      <c r="K1082" s="237"/>
      <c r="L1082" s="241"/>
      <c r="M1082" s="242"/>
      <c r="N1082" s="243"/>
      <c r="O1082" s="243"/>
      <c r="P1082" s="243"/>
      <c r="Q1082" s="243"/>
      <c r="R1082" s="243"/>
      <c r="S1082" s="243"/>
      <c r="T1082" s="244"/>
      <c r="U1082" s="13"/>
      <c r="V1082" s="13"/>
      <c r="W1082" s="13"/>
      <c r="X1082" s="13"/>
      <c r="Y1082" s="13"/>
      <c r="Z1082" s="13"/>
      <c r="AA1082" s="13"/>
      <c r="AB1082" s="13"/>
      <c r="AC1082" s="13"/>
      <c r="AD1082" s="13"/>
      <c r="AE1082" s="13"/>
      <c r="AT1082" s="245" t="s">
        <v>183</v>
      </c>
      <c r="AU1082" s="245" t="s">
        <v>84</v>
      </c>
      <c r="AV1082" s="13" t="s">
        <v>82</v>
      </c>
      <c r="AW1082" s="13" t="s">
        <v>37</v>
      </c>
      <c r="AX1082" s="13" t="s">
        <v>75</v>
      </c>
      <c r="AY1082" s="245" t="s">
        <v>170</v>
      </c>
    </row>
    <row r="1083" s="14" customFormat="1">
      <c r="A1083" s="14"/>
      <c r="B1083" s="246"/>
      <c r="C1083" s="247"/>
      <c r="D1083" s="229" t="s">
        <v>183</v>
      </c>
      <c r="E1083" s="248" t="s">
        <v>19</v>
      </c>
      <c r="F1083" s="249" t="s">
        <v>1479</v>
      </c>
      <c r="G1083" s="247"/>
      <c r="H1083" s="250">
        <v>52.75</v>
      </c>
      <c r="I1083" s="251"/>
      <c r="J1083" s="247"/>
      <c r="K1083" s="247"/>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183</v>
      </c>
      <c r="AU1083" s="256" t="s">
        <v>84</v>
      </c>
      <c r="AV1083" s="14" t="s">
        <v>84</v>
      </c>
      <c r="AW1083" s="14" t="s">
        <v>37</v>
      </c>
      <c r="AX1083" s="14" t="s">
        <v>75</v>
      </c>
      <c r="AY1083" s="256" t="s">
        <v>170</v>
      </c>
    </row>
    <row r="1084" s="14" customFormat="1">
      <c r="A1084" s="14"/>
      <c r="B1084" s="246"/>
      <c r="C1084" s="247"/>
      <c r="D1084" s="229" t="s">
        <v>183</v>
      </c>
      <c r="E1084" s="248" t="s">
        <v>19</v>
      </c>
      <c r="F1084" s="249" t="s">
        <v>1480</v>
      </c>
      <c r="G1084" s="247"/>
      <c r="H1084" s="250">
        <v>1.875</v>
      </c>
      <c r="I1084" s="251"/>
      <c r="J1084" s="247"/>
      <c r="K1084" s="247"/>
      <c r="L1084" s="252"/>
      <c r="M1084" s="253"/>
      <c r="N1084" s="254"/>
      <c r="O1084" s="254"/>
      <c r="P1084" s="254"/>
      <c r="Q1084" s="254"/>
      <c r="R1084" s="254"/>
      <c r="S1084" s="254"/>
      <c r="T1084" s="255"/>
      <c r="U1084" s="14"/>
      <c r="V1084" s="14"/>
      <c r="W1084" s="14"/>
      <c r="X1084" s="14"/>
      <c r="Y1084" s="14"/>
      <c r="Z1084" s="14"/>
      <c r="AA1084" s="14"/>
      <c r="AB1084" s="14"/>
      <c r="AC1084" s="14"/>
      <c r="AD1084" s="14"/>
      <c r="AE1084" s="14"/>
      <c r="AT1084" s="256" t="s">
        <v>183</v>
      </c>
      <c r="AU1084" s="256" t="s">
        <v>84</v>
      </c>
      <c r="AV1084" s="14" t="s">
        <v>84</v>
      </c>
      <c r="AW1084" s="14" t="s">
        <v>37</v>
      </c>
      <c r="AX1084" s="14" t="s">
        <v>75</v>
      </c>
      <c r="AY1084" s="256" t="s">
        <v>170</v>
      </c>
    </row>
    <row r="1085" s="15" customFormat="1">
      <c r="A1085" s="15"/>
      <c r="B1085" s="257"/>
      <c r="C1085" s="258"/>
      <c r="D1085" s="229" t="s">
        <v>183</v>
      </c>
      <c r="E1085" s="259" t="s">
        <v>19</v>
      </c>
      <c r="F1085" s="260" t="s">
        <v>186</v>
      </c>
      <c r="G1085" s="258"/>
      <c r="H1085" s="261">
        <v>54.625</v>
      </c>
      <c r="I1085" s="262"/>
      <c r="J1085" s="258"/>
      <c r="K1085" s="258"/>
      <c r="L1085" s="263"/>
      <c r="M1085" s="264"/>
      <c r="N1085" s="265"/>
      <c r="O1085" s="265"/>
      <c r="P1085" s="265"/>
      <c r="Q1085" s="265"/>
      <c r="R1085" s="265"/>
      <c r="S1085" s="265"/>
      <c r="T1085" s="266"/>
      <c r="U1085" s="15"/>
      <c r="V1085" s="15"/>
      <c r="W1085" s="15"/>
      <c r="X1085" s="15"/>
      <c r="Y1085" s="15"/>
      <c r="Z1085" s="15"/>
      <c r="AA1085" s="15"/>
      <c r="AB1085" s="15"/>
      <c r="AC1085" s="15"/>
      <c r="AD1085" s="15"/>
      <c r="AE1085" s="15"/>
      <c r="AT1085" s="267" t="s">
        <v>183</v>
      </c>
      <c r="AU1085" s="267" t="s">
        <v>84</v>
      </c>
      <c r="AV1085" s="15" t="s">
        <v>177</v>
      </c>
      <c r="AW1085" s="15" t="s">
        <v>37</v>
      </c>
      <c r="AX1085" s="15" t="s">
        <v>82</v>
      </c>
      <c r="AY1085" s="267" t="s">
        <v>170</v>
      </c>
    </row>
    <row r="1086" s="2" customFormat="1" ht="16.5" customHeight="1">
      <c r="A1086" s="41"/>
      <c r="B1086" s="42"/>
      <c r="C1086" s="285" t="s">
        <v>1481</v>
      </c>
      <c r="D1086" s="285" t="s">
        <v>461</v>
      </c>
      <c r="E1086" s="286" t="s">
        <v>1482</v>
      </c>
      <c r="F1086" s="287" t="s">
        <v>1483</v>
      </c>
      <c r="G1086" s="288" t="s">
        <v>175</v>
      </c>
      <c r="H1086" s="289">
        <v>55.718000000000004</v>
      </c>
      <c r="I1086" s="290"/>
      <c r="J1086" s="291">
        <f>ROUND(I1086*H1086,2)</f>
        <v>0</v>
      </c>
      <c r="K1086" s="287" t="s">
        <v>176</v>
      </c>
      <c r="L1086" s="292"/>
      <c r="M1086" s="293" t="s">
        <v>19</v>
      </c>
      <c r="N1086" s="294" t="s">
        <v>46</v>
      </c>
      <c r="O1086" s="87"/>
      <c r="P1086" s="225">
        <f>O1086*H1086</f>
        <v>0</v>
      </c>
      <c r="Q1086" s="225">
        <v>0.108</v>
      </c>
      <c r="R1086" s="225">
        <f>Q1086*H1086</f>
        <v>6.017544</v>
      </c>
      <c r="S1086" s="225">
        <v>0</v>
      </c>
      <c r="T1086" s="226">
        <f>S1086*H1086</f>
        <v>0</v>
      </c>
      <c r="U1086" s="41"/>
      <c r="V1086" s="41"/>
      <c r="W1086" s="41"/>
      <c r="X1086" s="41"/>
      <c r="Y1086" s="41"/>
      <c r="Z1086" s="41"/>
      <c r="AA1086" s="41"/>
      <c r="AB1086" s="41"/>
      <c r="AC1086" s="41"/>
      <c r="AD1086" s="41"/>
      <c r="AE1086" s="41"/>
      <c r="AR1086" s="227" t="s">
        <v>234</v>
      </c>
      <c r="AT1086" s="227" t="s">
        <v>461</v>
      </c>
      <c r="AU1086" s="227" t="s">
        <v>84</v>
      </c>
      <c r="AY1086" s="20" t="s">
        <v>170</v>
      </c>
      <c r="BE1086" s="228">
        <f>IF(N1086="základní",J1086,0)</f>
        <v>0</v>
      </c>
      <c r="BF1086" s="228">
        <f>IF(N1086="snížená",J1086,0)</f>
        <v>0</v>
      </c>
      <c r="BG1086" s="228">
        <f>IF(N1086="zákl. přenesená",J1086,0)</f>
        <v>0</v>
      </c>
      <c r="BH1086" s="228">
        <f>IF(N1086="sníž. přenesená",J1086,0)</f>
        <v>0</v>
      </c>
      <c r="BI1086" s="228">
        <f>IF(N1086="nulová",J1086,0)</f>
        <v>0</v>
      </c>
      <c r="BJ1086" s="20" t="s">
        <v>82</v>
      </c>
      <c r="BK1086" s="228">
        <f>ROUND(I1086*H1086,2)</f>
        <v>0</v>
      </c>
      <c r="BL1086" s="20" t="s">
        <v>177</v>
      </c>
      <c r="BM1086" s="227" t="s">
        <v>1484</v>
      </c>
    </row>
    <row r="1087" s="2" customFormat="1">
      <c r="A1087" s="41"/>
      <c r="B1087" s="42"/>
      <c r="C1087" s="43"/>
      <c r="D1087" s="229" t="s">
        <v>179</v>
      </c>
      <c r="E1087" s="43"/>
      <c r="F1087" s="230" t="s">
        <v>1483</v>
      </c>
      <c r="G1087" s="43"/>
      <c r="H1087" s="43"/>
      <c r="I1087" s="231"/>
      <c r="J1087" s="43"/>
      <c r="K1087" s="43"/>
      <c r="L1087" s="47"/>
      <c r="M1087" s="232"/>
      <c r="N1087" s="233"/>
      <c r="O1087" s="87"/>
      <c r="P1087" s="87"/>
      <c r="Q1087" s="87"/>
      <c r="R1087" s="87"/>
      <c r="S1087" s="87"/>
      <c r="T1087" s="88"/>
      <c r="U1087" s="41"/>
      <c r="V1087" s="41"/>
      <c r="W1087" s="41"/>
      <c r="X1087" s="41"/>
      <c r="Y1087" s="41"/>
      <c r="Z1087" s="41"/>
      <c r="AA1087" s="41"/>
      <c r="AB1087" s="41"/>
      <c r="AC1087" s="41"/>
      <c r="AD1087" s="41"/>
      <c r="AE1087" s="41"/>
      <c r="AT1087" s="20" t="s">
        <v>179</v>
      </c>
      <c r="AU1087" s="20" t="s">
        <v>84</v>
      </c>
    </row>
    <row r="1088" s="14" customFormat="1">
      <c r="A1088" s="14"/>
      <c r="B1088" s="246"/>
      <c r="C1088" s="247"/>
      <c r="D1088" s="229" t="s">
        <v>183</v>
      </c>
      <c r="E1088" s="248" t="s">
        <v>19</v>
      </c>
      <c r="F1088" s="249" t="s">
        <v>1485</v>
      </c>
      <c r="G1088" s="247"/>
      <c r="H1088" s="250">
        <v>55.718000000000004</v>
      </c>
      <c r="I1088" s="251"/>
      <c r="J1088" s="247"/>
      <c r="K1088" s="247"/>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183</v>
      </c>
      <c r="AU1088" s="256" t="s">
        <v>84</v>
      </c>
      <c r="AV1088" s="14" t="s">
        <v>84</v>
      </c>
      <c r="AW1088" s="14" t="s">
        <v>37</v>
      </c>
      <c r="AX1088" s="14" t="s">
        <v>82</v>
      </c>
      <c r="AY1088" s="256" t="s">
        <v>170</v>
      </c>
    </row>
    <row r="1089" s="2" customFormat="1" ht="16.5" customHeight="1">
      <c r="A1089" s="41"/>
      <c r="B1089" s="42"/>
      <c r="C1089" s="216" t="s">
        <v>1486</v>
      </c>
      <c r="D1089" s="216" t="s">
        <v>172</v>
      </c>
      <c r="E1089" s="217" t="s">
        <v>1487</v>
      </c>
      <c r="F1089" s="218" t="s">
        <v>1488</v>
      </c>
      <c r="G1089" s="219" t="s">
        <v>266</v>
      </c>
      <c r="H1089" s="220">
        <v>35</v>
      </c>
      <c r="I1089" s="221"/>
      <c r="J1089" s="222">
        <f>ROUND(I1089*H1089,2)</f>
        <v>0</v>
      </c>
      <c r="K1089" s="218" t="s">
        <v>176</v>
      </c>
      <c r="L1089" s="47"/>
      <c r="M1089" s="223" t="s">
        <v>19</v>
      </c>
      <c r="N1089" s="224" t="s">
        <v>46</v>
      </c>
      <c r="O1089" s="87"/>
      <c r="P1089" s="225">
        <f>O1089*H1089</f>
        <v>0</v>
      </c>
      <c r="Q1089" s="225">
        <v>0.056439999999999997</v>
      </c>
      <c r="R1089" s="225">
        <f>Q1089*H1089</f>
        <v>1.9753999999999998</v>
      </c>
      <c r="S1089" s="225">
        <v>0</v>
      </c>
      <c r="T1089" s="226">
        <f>S1089*H1089</f>
        <v>0</v>
      </c>
      <c r="U1089" s="41"/>
      <c r="V1089" s="41"/>
      <c r="W1089" s="41"/>
      <c r="X1089" s="41"/>
      <c r="Y1089" s="41"/>
      <c r="Z1089" s="41"/>
      <c r="AA1089" s="41"/>
      <c r="AB1089" s="41"/>
      <c r="AC1089" s="41"/>
      <c r="AD1089" s="41"/>
      <c r="AE1089" s="41"/>
      <c r="AR1089" s="227" t="s">
        <v>177</v>
      </c>
      <c r="AT1089" s="227" t="s">
        <v>172</v>
      </c>
      <c r="AU1089" s="227" t="s">
        <v>84</v>
      </c>
      <c r="AY1089" s="20" t="s">
        <v>170</v>
      </c>
      <c r="BE1089" s="228">
        <f>IF(N1089="základní",J1089,0)</f>
        <v>0</v>
      </c>
      <c r="BF1089" s="228">
        <f>IF(N1089="snížená",J1089,0)</f>
        <v>0</v>
      </c>
      <c r="BG1089" s="228">
        <f>IF(N1089="zákl. přenesená",J1089,0)</f>
        <v>0</v>
      </c>
      <c r="BH1089" s="228">
        <f>IF(N1089="sníž. přenesená",J1089,0)</f>
        <v>0</v>
      </c>
      <c r="BI1089" s="228">
        <f>IF(N1089="nulová",J1089,0)</f>
        <v>0</v>
      </c>
      <c r="BJ1089" s="20" t="s">
        <v>82</v>
      </c>
      <c r="BK1089" s="228">
        <f>ROUND(I1089*H1089,2)</f>
        <v>0</v>
      </c>
      <c r="BL1089" s="20" t="s">
        <v>177</v>
      </c>
      <c r="BM1089" s="227" t="s">
        <v>1489</v>
      </c>
    </row>
    <row r="1090" s="2" customFormat="1">
      <c r="A1090" s="41"/>
      <c r="B1090" s="42"/>
      <c r="C1090" s="43"/>
      <c r="D1090" s="229" t="s">
        <v>179</v>
      </c>
      <c r="E1090" s="43"/>
      <c r="F1090" s="230" t="s">
        <v>1490</v>
      </c>
      <c r="G1090" s="43"/>
      <c r="H1090" s="43"/>
      <c r="I1090" s="231"/>
      <c r="J1090" s="43"/>
      <c r="K1090" s="43"/>
      <c r="L1090" s="47"/>
      <c r="M1090" s="232"/>
      <c r="N1090" s="233"/>
      <c r="O1090" s="87"/>
      <c r="P1090" s="87"/>
      <c r="Q1090" s="87"/>
      <c r="R1090" s="87"/>
      <c r="S1090" s="87"/>
      <c r="T1090" s="88"/>
      <c r="U1090" s="41"/>
      <c r="V1090" s="41"/>
      <c r="W1090" s="41"/>
      <c r="X1090" s="41"/>
      <c r="Y1090" s="41"/>
      <c r="Z1090" s="41"/>
      <c r="AA1090" s="41"/>
      <c r="AB1090" s="41"/>
      <c r="AC1090" s="41"/>
      <c r="AD1090" s="41"/>
      <c r="AE1090" s="41"/>
      <c r="AT1090" s="20" t="s">
        <v>179</v>
      </c>
      <c r="AU1090" s="20" t="s">
        <v>84</v>
      </c>
    </row>
    <row r="1091" s="2" customFormat="1">
      <c r="A1091" s="41"/>
      <c r="B1091" s="42"/>
      <c r="C1091" s="43"/>
      <c r="D1091" s="234" t="s">
        <v>181</v>
      </c>
      <c r="E1091" s="43"/>
      <c r="F1091" s="235" t="s">
        <v>1491</v>
      </c>
      <c r="G1091" s="43"/>
      <c r="H1091" s="43"/>
      <c r="I1091" s="231"/>
      <c r="J1091" s="43"/>
      <c r="K1091" s="43"/>
      <c r="L1091" s="47"/>
      <c r="M1091" s="232"/>
      <c r="N1091" s="233"/>
      <c r="O1091" s="87"/>
      <c r="P1091" s="87"/>
      <c r="Q1091" s="87"/>
      <c r="R1091" s="87"/>
      <c r="S1091" s="87"/>
      <c r="T1091" s="88"/>
      <c r="U1091" s="41"/>
      <c r="V1091" s="41"/>
      <c r="W1091" s="41"/>
      <c r="X1091" s="41"/>
      <c r="Y1091" s="41"/>
      <c r="Z1091" s="41"/>
      <c r="AA1091" s="41"/>
      <c r="AB1091" s="41"/>
      <c r="AC1091" s="41"/>
      <c r="AD1091" s="41"/>
      <c r="AE1091" s="41"/>
      <c r="AT1091" s="20" t="s">
        <v>181</v>
      </c>
      <c r="AU1091" s="20" t="s">
        <v>84</v>
      </c>
    </row>
    <row r="1092" s="14" customFormat="1">
      <c r="A1092" s="14"/>
      <c r="B1092" s="246"/>
      <c r="C1092" s="247"/>
      <c r="D1092" s="229" t="s">
        <v>183</v>
      </c>
      <c r="E1092" s="248" t="s">
        <v>19</v>
      </c>
      <c r="F1092" s="249" t="s">
        <v>1492</v>
      </c>
      <c r="G1092" s="247"/>
      <c r="H1092" s="250">
        <v>2</v>
      </c>
      <c r="I1092" s="251"/>
      <c r="J1092" s="247"/>
      <c r="K1092" s="247"/>
      <c r="L1092" s="252"/>
      <c r="M1092" s="253"/>
      <c r="N1092" s="254"/>
      <c r="O1092" s="254"/>
      <c r="P1092" s="254"/>
      <c r="Q1092" s="254"/>
      <c r="R1092" s="254"/>
      <c r="S1092" s="254"/>
      <c r="T1092" s="255"/>
      <c r="U1092" s="14"/>
      <c r="V1092" s="14"/>
      <c r="W1092" s="14"/>
      <c r="X1092" s="14"/>
      <c r="Y1092" s="14"/>
      <c r="Z1092" s="14"/>
      <c r="AA1092" s="14"/>
      <c r="AB1092" s="14"/>
      <c r="AC1092" s="14"/>
      <c r="AD1092" s="14"/>
      <c r="AE1092" s="14"/>
      <c r="AT1092" s="256" t="s">
        <v>183</v>
      </c>
      <c r="AU1092" s="256" t="s">
        <v>84</v>
      </c>
      <c r="AV1092" s="14" t="s">
        <v>84</v>
      </c>
      <c r="AW1092" s="14" t="s">
        <v>37</v>
      </c>
      <c r="AX1092" s="14" t="s">
        <v>75</v>
      </c>
      <c r="AY1092" s="256" t="s">
        <v>170</v>
      </c>
    </row>
    <row r="1093" s="14" customFormat="1">
      <c r="A1093" s="14"/>
      <c r="B1093" s="246"/>
      <c r="C1093" s="247"/>
      <c r="D1093" s="229" t="s">
        <v>183</v>
      </c>
      <c r="E1093" s="248" t="s">
        <v>19</v>
      </c>
      <c r="F1093" s="249" t="s">
        <v>1493</v>
      </c>
      <c r="G1093" s="247"/>
      <c r="H1093" s="250">
        <v>3</v>
      </c>
      <c r="I1093" s="251"/>
      <c r="J1093" s="247"/>
      <c r="K1093" s="247"/>
      <c r="L1093" s="252"/>
      <c r="M1093" s="253"/>
      <c r="N1093" s="254"/>
      <c r="O1093" s="254"/>
      <c r="P1093" s="254"/>
      <c r="Q1093" s="254"/>
      <c r="R1093" s="254"/>
      <c r="S1093" s="254"/>
      <c r="T1093" s="255"/>
      <c r="U1093" s="14"/>
      <c r="V1093" s="14"/>
      <c r="W1093" s="14"/>
      <c r="X1093" s="14"/>
      <c r="Y1093" s="14"/>
      <c r="Z1093" s="14"/>
      <c r="AA1093" s="14"/>
      <c r="AB1093" s="14"/>
      <c r="AC1093" s="14"/>
      <c r="AD1093" s="14"/>
      <c r="AE1093" s="14"/>
      <c r="AT1093" s="256" t="s">
        <v>183</v>
      </c>
      <c r="AU1093" s="256" t="s">
        <v>84</v>
      </c>
      <c r="AV1093" s="14" t="s">
        <v>84</v>
      </c>
      <c r="AW1093" s="14" t="s">
        <v>37</v>
      </c>
      <c r="AX1093" s="14" t="s">
        <v>75</v>
      </c>
      <c r="AY1093" s="256" t="s">
        <v>170</v>
      </c>
    </row>
    <row r="1094" s="14" customFormat="1">
      <c r="A1094" s="14"/>
      <c r="B1094" s="246"/>
      <c r="C1094" s="247"/>
      <c r="D1094" s="229" t="s">
        <v>183</v>
      </c>
      <c r="E1094" s="248" t="s">
        <v>19</v>
      </c>
      <c r="F1094" s="249" t="s">
        <v>1494</v>
      </c>
      <c r="G1094" s="247"/>
      <c r="H1094" s="250">
        <v>4</v>
      </c>
      <c r="I1094" s="251"/>
      <c r="J1094" s="247"/>
      <c r="K1094" s="247"/>
      <c r="L1094" s="252"/>
      <c r="M1094" s="253"/>
      <c r="N1094" s="254"/>
      <c r="O1094" s="254"/>
      <c r="P1094" s="254"/>
      <c r="Q1094" s="254"/>
      <c r="R1094" s="254"/>
      <c r="S1094" s="254"/>
      <c r="T1094" s="255"/>
      <c r="U1094" s="14"/>
      <c r="V1094" s="14"/>
      <c r="W1094" s="14"/>
      <c r="X1094" s="14"/>
      <c r="Y1094" s="14"/>
      <c r="Z1094" s="14"/>
      <c r="AA1094" s="14"/>
      <c r="AB1094" s="14"/>
      <c r="AC1094" s="14"/>
      <c r="AD1094" s="14"/>
      <c r="AE1094" s="14"/>
      <c r="AT1094" s="256" t="s">
        <v>183</v>
      </c>
      <c r="AU1094" s="256" t="s">
        <v>84</v>
      </c>
      <c r="AV1094" s="14" t="s">
        <v>84</v>
      </c>
      <c r="AW1094" s="14" t="s">
        <v>37</v>
      </c>
      <c r="AX1094" s="14" t="s">
        <v>75</v>
      </c>
      <c r="AY1094" s="256" t="s">
        <v>170</v>
      </c>
    </row>
    <row r="1095" s="14" customFormat="1">
      <c r="A1095" s="14"/>
      <c r="B1095" s="246"/>
      <c r="C1095" s="247"/>
      <c r="D1095" s="229" t="s">
        <v>183</v>
      </c>
      <c r="E1095" s="248" t="s">
        <v>19</v>
      </c>
      <c r="F1095" s="249" t="s">
        <v>1495</v>
      </c>
      <c r="G1095" s="247"/>
      <c r="H1095" s="250">
        <v>1</v>
      </c>
      <c r="I1095" s="251"/>
      <c r="J1095" s="247"/>
      <c r="K1095" s="247"/>
      <c r="L1095" s="252"/>
      <c r="M1095" s="253"/>
      <c r="N1095" s="254"/>
      <c r="O1095" s="254"/>
      <c r="P1095" s="254"/>
      <c r="Q1095" s="254"/>
      <c r="R1095" s="254"/>
      <c r="S1095" s="254"/>
      <c r="T1095" s="255"/>
      <c r="U1095" s="14"/>
      <c r="V1095" s="14"/>
      <c r="W1095" s="14"/>
      <c r="X1095" s="14"/>
      <c r="Y1095" s="14"/>
      <c r="Z1095" s="14"/>
      <c r="AA1095" s="14"/>
      <c r="AB1095" s="14"/>
      <c r="AC1095" s="14"/>
      <c r="AD1095" s="14"/>
      <c r="AE1095" s="14"/>
      <c r="AT1095" s="256" t="s">
        <v>183</v>
      </c>
      <c r="AU1095" s="256" t="s">
        <v>84</v>
      </c>
      <c r="AV1095" s="14" t="s">
        <v>84</v>
      </c>
      <c r="AW1095" s="14" t="s">
        <v>37</v>
      </c>
      <c r="AX1095" s="14" t="s">
        <v>75</v>
      </c>
      <c r="AY1095" s="256" t="s">
        <v>170</v>
      </c>
    </row>
    <row r="1096" s="14" customFormat="1">
      <c r="A1096" s="14"/>
      <c r="B1096" s="246"/>
      <c r="C1096" s="247"/>
      <c r="D1096" s="229" t="s">
        <v>183</v>
      </c>
      <c r="E1096" s="248" t="s">
        <v>19</v>
      </c>
      <c r="F1096" s="249" t="s">
        <v>1496</v>
      </c>
      <c r="G1096" s="247"/>
      <c r="H1096" s="250">
        <v>1</v>
      </c>
      <c r="I1096" s="251"/>
      <c r="J1096" s="247"/>
      <c r="K1096" s="247"/>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183</v>
      </c>
      <c r="AU1096" s="256" t="s">
        <v>84</v>
      </c>
      <c r="AV1096" s="14" t="s">
        <v>84</v>
      </c>
      <c r="AW1096" s="14" t="s">
        <v>37</v>
      </c>
      <c r="AX1096" s="14" t="s">
        <v>75</v>
      </c>
      <c r="AY1096" s="256" t="s">
        <v>170</v>
      </c>
    </row>
    <row r="1097" s="14" customFormat="1">
      <c r="A1097" s="14"/>
      <c r="B1097" s="246"/>
      <c r="C1097" s="247"/>
      <c r="D1097" s="229" t="s">
        <v>183</v>
      </c>
      <c r="E1097" s="248" t="s">
        <v>19</v>
      </c>
      <c r="F1097" s="249" t="s">
        <v>1497</v>
      </c>
      <c r="G1097" s="247"/>
      <c r="H1097" s="250">
        <v>2</v>
      </c>
      <c r="I1097" s="251"/>
      <c r="J1097" s="247"/>
      <c r="K1097" s="247"/>
      <c r="L1097" s="252"/>
      <c r="M1097" s="253"/>
      <c r="N1097" s="254"/>
      <c r="O1097" s="254"/>
      <c r="P1097" s="254"/>
      <c r="Q1097" s="254"/>
      <c r="R1097" s="254"/>
      <c r="S1097" s="254"/>
      <c r="T1097" s="255"/>
      <c r="U1097" s="14"/>
      <c r="V1097" s="14"/>
      <c r="W1097" s="14"/>
      <c r="X1097" s="14"/>
      <c r="Y1097" s="14"/>
      <c r="Z1097" s="14"/>
      <c r="AA1097" s="14"/>
      <c r="AB1097" s="14"/>
      <c r="AC1097" s="14"/>
      <c r="AD1097" s="14"/>
      <c r="AE1097" s="14"/>
      <c r="AT1097" s="256" t="s">
        <v>183</v>
      </c>
      <c r="AU1097" s="256" t="s">
        <v>84</v>
      </c>
      <c r="AV1097" s="14" t="s">
        <v>84</v>
      </c>
      <c r="AW1097" s="14" t="s">
        <v>37</v>
      </c>
      <c r="AX1097" s="14" t="s">
        <v>75</v>
      </c>
      <c r="AY1097" s="256" t="s">
        <v>170</v>
      </c>
    </row>
    <row r="1098" s="14" customFormat="1">
      <c r="A1098" s="14"/>
      <c r="B1098" s="246"/>
      <c r="C1098" s="247"/>
      <c r="D1098" s="229" t="s">
        <v>183</v>
      </c>
      <c r="E1098" s="248" t="s">
        <v>19</v>
      </c>
      <c r="F1098" s="249" t="s">
        <v>1498</v>
      </c>
      <c r="G1098" s="247"/>
      <c r="H1098" s="250">
        <v>3</v>
      </c>
      <c r="I1098" s="251"/>
      <c r="J1098" s="247"/>
      <c r="K1098" s="247"/>
      <c r="L1098" s="252"/>
      <c r="M1098" s="253"/>
      <c r="N1098" s="254"/>
      <c r="O1098" s="254"/>
      <c r="P1098" s="254"/>
      <c r="Q1098" s="254"/>
      <c r="R1098" s="254"/>
      <c r="S1098" s="254"/>
      <c r="T1098" s="255"/>
      <c r="U1098" s="14"/>
      <c r="V1098" s="14"/>
      <c r="W1098" s="14"/>
      <c r="X1098" s="14"/>
      <c r="Y1098" s="14"/>
      <c r="Z1098" s="14"/>
      <c r="AA1098" s="14"/>
      <c r="AB1098" s="14"/>
      <c r="AC1098" s="14"/>
      <c r="AD1098" s="14"/>
      <c r="AE1098" s="14"/>
      <c r="AT1098" s="256" t="s">
        <v>183</v>
      </c>
      <c r="AU1098" s="256" t="s">
        <v>84</v>
      </c>
      <c r="AV1098" s="14" t="s">
        <v>84</v>
      </c>
      <c r="AW1098" s="14" t="s">
        <v>37</v>
      </c>
      <c r="AX1098" s="14" t="s">
        <v>75</v>
      </c>
      <c r="AY1098" s="256" t="s">
        <v>170</v>
      </c>
    </row>
    <row r="1099" s="14" customFormat="1">
      <c r="A1099" s="14"/>
      <c r="B1099" s="246"/>
      <c r="C1099" s="247"/>
      <c r="D1099" s="229" t="s">
        <v>183</v>
      </c>
      <c r="E1099" s="248" t="s">
        <v>19</v>
      </c>
      <c r="F1099" s="249" t="s">
        <v>1499</v>
      </c>
      <c r="G1099" s="247"/>
      <c r="H1099" s="250">
        <v>4</v>
      </c>
      <c r="I1099" s="251"/>
      <c r="J1099" s="247"/>
      <c r="K1099" s="247"/>
      <c r="L1099" s="252"/>
      <c r="M1099" s="253"/>
      <c r="N1099" s="254"/>
      <c r="O1099" s="254"/>
      <c r="P1099" s="254"/>
      <c r="Q1099" s="254"/>
      <c r="R1099" s="254"/>
      <c r="S1099" s="254"/>
      <c r="T1099" s="255"/>
      <c r="U1099" s="14"/>
      <c r="V1099" s="14"/>
      <c r="W1099" s="14"/>
      <c r="X1099" s="14"/>
      <c r="Y1099" s="14"/>
      <c r="Z1099" s="14"/>
      <c r="AA1099" s="14"/>
      <c r="AB1099" s="14"/>
      <c r="AC1099" s="14"/>
      <c r="AD1099" s="14"/>
      <c r="AE1099" s="14"/>
      <c r="AT1099" s="256" t="s">
        <v>183</v>
      </c>
      <c r="AU1099" s="256" t="s">
        <v>84</v>
      </c>
      <c r="AV1099" s="14" t="s">
        <v>84</v>
      </c>
      <c r="AW1099" s="14" t="s">
        <v>37</v>
      </c>
      <c r="AX1099" s="14" t="s">
        <v>75</v>
      </c>
      <c r="AY1099" s="256" t="s">
        <v>170</v>
      </c>
    </row>
    <row r="1100" s="14" customFormat="1">
      <c r="A1100" s="14"/>
      <c r="B1100" s="246"/>
      <c r="C1100" s="247"/>
      <c r="D1100" s="229" t="s">
        <v>183</v>
      </c>
      <c r="E1100" s="248" t="s">
        <v>19</v>
      </c>
      <c r="F1100" s="249" t="s">
        <v>1500</v>
      </c>
      <c r="G1100" s="247"/>
      <c r="H1100" s="250">
        <v>2</v>
      </c>
      <c r="I1100" s="251"/>
      <c r="J1100" s="247"/>
      <c r="K1100" s="247"/>
      <c r="L1100" s="252"/>
      <c r="M1100" s="253"/>
      <c r="N1100" s="254"/>
      <c r="O1100" s="254"/>
      <c r="P1100" s="254"/>
      <c r="Q1100" s="254"/>
      <c r="R1100" s="254"/>
      <c r="S1100" s="254"/>
      <c r="T1100" s="255"/>
      <c r="U1100" s="14"/>
      <c r="V1100" s="14"/>
      <c r="W1100" s="14"/>
      <c r="X1100" s="14"/>
      <c r="Y1100" s="14"/>
      <c r="Z1100" s="14"/>
      <c r="AA1100" s="14"/>
      <c r="AB1100" s="14"/>
      <c r="AC1100" s="14"/>
      <c r="AD1100" s="14"/>
      <c r="AE1100" s="14"/>
      <c r="AT1100" s="256" t="s">
        <v>183</v>
      </c>
      <c r="AU1100" s="256" t="s">
        <v>84</v>
      </c>
      <c r="AV1100" s="14" t="s">
        <v>84</v>
      </c>
      <c r="AW1100" s="14" t="s">
        <v>37</v>
      </c>
      <c r="AX1100" s="14" t="s">
        <v>75</v>
      </c>
      <c r="AY1100" s="256" t="s">
        <v>170</v>
      </c>
    </row>
    <row r="1101" s="14" customFormat="1">
      <c r="A1101" s="14"/>
      <c r="B1101" s="246"/>
      <c r="C1101" s="247"/>
      <c r="D1101" s="229" t="s">
        <v>183</v>
      </c>
      <c r="E1101" s="248" t="s">
        <v>19</v>
      </c>
      <c r="F1101" s="249" t="s">
        <v>1501</v>
      </c>
      <c r="G1101" s="247"/>
      <c r="H1101" s="250">
        <v>2</v>
      </c>
      <c r="I1101" s="251"/>
      <c r="J1101" s="247"/>
      <c r="K1101" s="247"/>
      <c r="L1101" s="252"/>
      <c r="M1101" s="253"/>
      <c r="N1101" s="254"/>
      <c r="O1101" s="254"/>
      <c r="P1101" s="254"/>
      <c r="Q1101" s="254"/>
      <c r="R1101" s="254"/>
      <c r="S1101" s="254"/>
      <c r="T1101" s="255"/>
      <c r="U1101" s="14"/>
      <c r="V1101" s="14"/>
      <c r="W1101" s="14"/>
      <c r="X1101" s="14"/>
      <c r="Y1101" s="14"/>
      <c r="Z1101" s="14"/>
      <c r="AA1101" s="14"/>
      <c r="AB1101" s="14"/>
      <c r="AC1101" s="14"/>
      <c r="AD1101" s="14"/>
      <c r="AE1101" s="14"/>
      <c r="AT1101" s="256" t="s">
        <v>183</v>
      </c>
      <c r="AU1101" s="256" t="s">
        <v>84</v>
      </c>
      <c r="AV1101" s="14" t="s">
        <v>84</v>
      </c>
      <c r="AW1101" s="14" t="s">
        <v>37</v>
      </c>
      <c r="AX1101" s="14" t="s">
        <v>75</v>
      </c>
      <c r="AY1101" s="256" t="s">
        <v>170</v>
      </c>
    </row>
    <row r="1102" s="14" customFormat="1">
      <c r="A1102" s="14"/>
      <c r="B1102" s="246"/>
      <c r="C1102" s="247"/>
      <c r="D1102" s="229" t="s">
        <v>183</v>
      </c>
      <c r="E1102" s="248" t="s">
        <v>19</v>
      </c>
      <c r="F1102" s="249" t="s">
        <v>1502</v>
      </c>
      <c r="G1102" s="247"/>
      <c r="H1102" s="250">
        <v>1</v>
      </c>
      <c r="I1102" s="251"/>
      <c r="J1102" s="247"/>
      <c r="K1102" s="247"/>
      <c r="L1102" s="252"/>
      <c r="M1102" s="253"/>
      <c r="N1102" s="254"/>
      <c r="O1102" s="254"/>
      <c r="P1102" s="254"/>
      <c r="Q1102" s="254"/>
      <c r="R1102" s="254"/>
      <c r="S1102" s="254"/>
      <c r="T1102" s="255"/>
      <c r="U1102" s="14"/>
      <c r="V1102" s="14"/>
      <c r="W1102" s="14"/>
      <c r="X1102" s="14"/>
      <c r="Y1102" s="14"/>
      <c r="Z1102" s="14"/>
      <c r="AA1102" s="14"/>
      <c r="AB1102" s="14"/>
      <c r="AC1102" s="14"/>
      <c r="AD1102" s="14"/>
      <c r="AE1102" s="14"/>
      <c r="AT1102" s="256" t="s">
        <v>183</v>
      </c>
      <c r="AU1102" s="256" t="s">
        <v>84</v>
      </c>
      <c r="AV1102" s="14" t="s">
        <v>84</v>
      </c>
      <c r="AW1102" s="14" t="s">
        <v>37</v>
      </c>
      <c r="AX1102" s="14" t="s">
        <v>75</v>
      </c>
      <c r="AY1102" s="256" t="s">
        <v>170</v>
      </c>
    </row>
    <row r="1103" s="14" customFormat="1">
      <c r="A1103" s="14"/>
      <c r="B1103" s="246"/>
      <c r="C1103" s="247"/>
      <c r="D1103" s="229" t="s">
        <v>183</v>
      </c>
      <c r="E1103" s="248" t="s">
        <v>19</v>
      </c>
      <c r="F1103" s="249" t="s">
        <v>1503</v>
      </c>
      <c r="G1103" s="247"/>
      <c r="H1103" s="250">
        <v>3</v>
      </c>
      <c r="I1103" s="251"/>
      <c r="J1103" s="247"/>
      <c r="K1103" s="247"/>
      <c r="L1103" s="252"/>
      <c r="M1103" s="253"/>
      <c r="N1103" s="254"/>
      <c r="O1103" s="254"/>
      <c r="P1103" s="254"/>
      <c r="Q1103" s="254"/>
      <c r="R1103" s="254"/>
      <c r="S1103" s="254"/>
      <c r="T1103" s="255"/>
      <c r="U1103" s="14"/>
      <c r="V1103" s="14"/>
      <c r="W1103" s="14"/>
      <c r="X1103" s="14"/>
      <c r="Y1103" s="14"/>
      <c r="Z1103" s="14"/>
      <c r="AA1103" s="14"/>
      <c r="AB1103" s="14"/>
      <c r="AC1103" s="14"/>
      <c r="AD1103" s="14"/>
      <c r="AE1103" s="14"/>
      <c r="AT1103" s="256" t="s">
        <v>183</v>
      </c>
      <c r="AU1103" s="256" t="s">
        <v>84</v>
      </c>
      <c r="AV1103" s="14" t="s">
        <v>84</v>
      </c>
      <c r="AW1103" s="14" t="s">
        <v>37</v>
      </c>
      <c r="AX1103" s="14" t="s">
        <v>75</v>
      </c>
      <c r="AY1103" s="256" t="s">
        <v>170</v>
      </c>
    </row>
    <row r="1104" s="14" customFormat="1">
      <c r="A1104" s="14"/>
      <c r="B1104" s="246"/>
      <c r="C1104" s="247"/>
      <c r="D1104" s="229" t="s">
        <v>183</v>
      </c>
      <c r="E1104" s="248" t="s">
        <v>19</v>
      </c>
      <c r="F1104" s="249" t="s">
        <v>1504</v>
      </c>
      <c r="G1104" s="247"/>
      <c r="H1104" s="250">
        <v>5</v>
      </c>
      <c r="I1104" s="251"/>
      <c r="J1104" s="247"/>
      <c r="K1104" s="247"/>
      <c r="L1104" s="252"/>
      <c r="M1104" s="253"/>
      <c r="N1104" s="254"/>
      <c r="O1104" s="254"/>
      <c r="P1104" s="254"/>
      <c r="Q1104" s="254"/>
      <c r="R1104" s="254"/>
      <c r="S1104" s="254"/>
      <c r="T1104" s="255"/>
      <c r="U1104" s="14"/>
      <c r="V1104" s="14"/>
      <c r="W1104" s="14"/>
      <c r="X1104" s="14"/>
      <c r="Y1104" s="14"/>
      <c r="Z1104" s="14"/>
      <c r="AA1104" s="14"/>
      <c r="AB1104" s="14"/>
      <c r="AC1104" s="14"/>
      <c r="AD1104" s="14"/>
      <c r="AE1104" s="14"/>
      <c r="AT1104" s="256" t="s">
        <v>183</v>
      </c>
      <c r="AU1104" s="256" t="s">
        <v>84</v>
      </c>
      <c r="AV1104" s="14" t="s">
        <v>84</v>
      </c>
      <c r="AW1104" s="14" t="s">
        <v>37</v>
      </c>
      <c r="AX1104" s="14" t="s">
        <v>75</v>
      </c>
      <c r="AY1104" s="256" t="s">
        <v>170</v>
      </c>
    </row>
    <row r="1105" s="14" customFormat="1">
      <c r="A1105" s="14"/>
      <c r="B1105" s="246"/>
      <c r="C1105" s="247"/>
      <c r="D1105" s="229" t="s">
        <v>183</v>
      </c>
      <c r="E1105" s="248" t="s">
        <v>19</v>
      </c>
      <c r="F1105" s="249" t="s">
        <v>1505</v>
      </c>
      <c r="G1105" s="247"/>
      <c r="H1105" s="250">
        <v>1</v>
      </c>
      <c r="I1105" s="251"/>
      <c r="J1105" s="247"/>
      <c r="K1105" s="247"/>
      <c r="L1105" s="252"/>
      <c r="M1105" s="253"/>
      <c r="N1105" s="254"/>
      <c r="O1105" s="254"/>
      <c r="P1105" s="254"/>
      <c r="Q1105" s="254"/>
      <c r="R1105" s="254"/>
      <c r="S1105" s="254"/>
      <c r="T1105" s="255"/>
      <c r="U1105" s="14"/>
      <c r="V1105" s="14"/>
      <c r="W1105" s="14"/>
      <c r="X1105" s="14"/>
      <c r="Y1105" s="14"/>
      <c r="Z1105" s="14"/>
      <c r="AA1105" s="14"/>
      <c r="AB1105" s="14"/>
      <c r="AC1105" s="14"/>
      <c r="AD1105" s="14"/>
      <c r="AE1105" s="14"/>
      <c r="AT1105" s="256" t="s">
        <v>183</v>
      </c>
      <c r="AU1105" s="256" t="s">
        <v>84</v>
      </c>
      <c r="AV1105" s="14" t="s">
        <v>84</v>
      </c>
      <c r="AW1105" s="14" t="s">
        <v>37</v>
      </c>
      <c r="AX1105" s="14" t="s">
        <v>75</v>
      </c>
      <c r="AY1105" s="256" t="s">
        <v>170</v>
      </c>
    </row>
    <row r="1106" s="14" customFormat="1">
      <c r="A1106" s="14"/>
      <c r="B1106" s="246"/>
      <c r="C1106" s="247"/>
      <c r="D1106" s="229" t="s">
        <v>183</v>
      </c>
      <c r="E1106" s="248" t="s">
        <v>19</v>
      </c>
      <c r="F1106" s="249" t="s">
        <v>1506</v>
      </c>
      <c r="G1106" s="247"/>
      <c r="H1106" s="250">
        <v>1</v>
      </c>
      <c r="I1106" s="251"/>
      <c r="J1106" s="247"/>
      <c r="K1106" s="247"/>
      <c r="L1106" s="252"/>
      <c r="M1106" s="253"/>
      <c r="N1106" s="254"/>
      <c r="O1106" s="254"/>
      <c r="P1106" s="254"/>
      <c r="Q1106" s="254"/>
      <c r="R1106" s="254"/>
      <c r="S1106" s="254"/>
      <c r="T1106" s="255"/>
      <c r="U1106" s="14"/>
      <c r="V1106" s="14"/>
      <c r="W1106" s="14"/>
      <c r="X1106" s="14"/>
      <c r="Y1106" s="14"/>
      <c r="Z1106" s="14"/>
      <c r="AA1106" s="14"/>
      <c r="AB1106" s="14"/>
      <c r="AC1106" s="14"/>
      <c r="AD1106" s="14"/>
      <c r="AE1106" s="14"/>
      <c r="AT1106" s="256" t="s">
        <v>183</v>
      </c>
      <c r="AU1106" s="256" t="s">
        <v>84</v>
      </c>
      <c r="AV1106" s="14" t="s">
        <v>84</v>
      </c>
      <c r="AW1106" s="14" t="s">
        <v>37</v>
      </c>
      <c r="AX1106" s="14" t="s">
        <v>75</v>
      </c>
      <c r="AY1106" s="256" t="s">
        <v>170</v>
      </c>
    </row>
    <row r="1107" s="15" customFormat="1">
      <c r="A1107" s="15"/>
      <c r="B1107" s="257"/>
      <c r="C1107" s="258"/>
      <c r="D1107" s="229" t="s">
        <v>183</v>
      </c>
      <c r="E1107" s="259" t="s">
        <v>19</v>
      </c>
      <c r="F1107" s="260" t="s">
        <v>186</v>
      </c>
      <c r="G1107" s="258"/>
      <c r="H1107" s="261">
        <v>35</v>
      </c>
      <c r="I1107" s="262"/>
      <c r="J1107" s="258"/>
      <c r="K1107" s="258"/>
      <c r="L1107" s="263"/>
      <c r="M1107" s="264"/>
      <c r="N1107" s="265"/>
      <c r="O1107" s="265"/>
      <c r="P1107" s="265"/>
      <c r="Q1107" s="265"/>
      <c r="R1107" s="265"/>
      <c r="S1107" s="265"/>
      <c r="T1107" s="266"/>
      <c r="U1107" s="15"/>
      <c r="V1107" s="15"/>
      <c r="W1107" s="15"/>
      <c r="X1107" s="15"/>
      <c r="Y1107" s="15"/>
      <c r="Z1107" s="15"/>
      <c r="AA1107" s="15"/>
      <c r="AB1107" s="15"/>
      <c r="AC1107" s="15"/>
      <c r="AD1107" s="15"/>
      <c r="AE1107" s="15"/>
      <c r="AT1107" s="267" t="s">
        <v>183</v>
      </c>
      <c r="AU1107" s="267" t="s">
        <v>84</v>
      </c>
      <c r="AV1107" s="15" t="s">
        <v>177</v>
      </c>
      <c r="AW1107" s="15" t="s">
        <v>37</v>
      </c>
      <c r="AX1107" s="15" t="s">
        <v>82</v>
      </c>
      <c r="AY1107" s="267" t="s">
        <v>170</v>
      </c>
    </row>
    <row r="1108" s="2" customFormat="1" ht="16.5" customHeight="1">
      <c r="A1108" s="41"/>
      <c r="B1108" s="42"/>
      <c r="C1108" s="285" t="s">
        <v>1507</v>
      </c>
      <c r="D1108" s="285" t="s">
        <v>461</v>
      </c>
      <c r="E1108" s="286" t="s">
        <v>1508</v>
      </c>
      <c r="F1108" s="287" t="s">
        <v>1509</v>
      </c>
      <c r="G1108" s="288" t="s">
        <v>266</v>
      </c>
      <c r="H1108" s="289">
        <v>5</v>
      </c>
      <c r="I1108" s="290"/>
      <c r="J1108" s="291">
        <f>ROUND(I1108*H1108,2)</f>
        <v>0</v>
      </c>
      <c r="K1108" s="287" t="s">
        <v>176</v>
      </c>
      <c r="L1108" s="292"/>
      <c r="M1108" s="293" t="s">
        <v>19</v>
      </c>
      <c r="N1108" s="294" t="s">
        <v>46</v>
      </c>
      <c r="O1108" s="87"/>
      <c r="P1108" s="225">
        <f>O1108*H1108</f>
        <v>0</v>
      </c>
      <c r="Q1108" s="225">
        <v>0.012250000000000001</v>
      </c>
      <c r="R1108" s="225">
        <f>Q1108*H1108</f>
        <v>0.061249999999999999</v>
      </c>
      <c r="S1108" s="225">
        <v>0</v>
      </c>
      <c r="T1108" s="226">
        <f>S1108*H1108</f>
        <v>0</v>
      </c>
      <c r="U1108" s="41"/>
      <c r="V1108" s="41"/>
      <c r="W1108" s="41"/>
      <c r="X1108" s="41"/>
      <c r="Y1108" s="41"/>
      <c r="Z1108" s="41"/>
      <c r="AA1108" s="41"/>
      <c r="AB1108" s="41"/>
      <c r="AC1108" s="41"/>
      <c r="AD1108" s="41"/>
      <c r="AE1108" s="41"/>
      <c r="AR1108" s="227" t="s">
        <v>234</v>
      </c>
      <c r="AT1108" s="227" t="s">
        <v>461</v>
      </c>
      <c r="AU1108" s="227" t="s">
        <v>84</v>
      </c>
      <c r="AY1108" s="20" t="s">
        <v>170</v>
      </c>
      <c r="BE1108" s="228">
        <f>IF(N1108="základní",J1108,0)</f>
        <v>0</v>
      </c>
      <c r="BF1108" s="228">
        <f>IF(N1108="snížená",J1108,0)</f>
        <v>0</v>
      </c>
      <c r="BG1108" s="228">
        <f>IF(N1108="zákl. přenesená",J1108,0)</f>
        <v>0</v>
      </c>
      <c r="BH1108" s="228">
        <f>IF(N1108="sníž. přenesená",J1108,0)</f>
        <v>0</v>
      </c>
      <c r="BI1108" s="228">
        <f>IF(N1108="nulová",J1108,0)</f>
        <v>0</v>
      </c>
      <c r="BJ1108" s="20" t="s">
        <v>82</v>
      </c>
      <c r="BK1108" s="228">
        <f>ROUND(I1108*H1108,2)</f>
        <v>0</v>
      </c>
      <c r="BL1108" s="20" t="s">
        <v>177</v>
      </c>
      <c r="BM1108" s="227" t="s">
        <v>1510</v>
      </c>
    </row>
    <row r="1109" s="2" customFormat="1">
      <c r="A1109" s="41"/>
      <c r="B1109" s="42"/>
      <c r="C1109" s="43"/>
      <c r="D1109" s="229" t="s">
        <v>179</v>
      </c>
      <c r="E1109" s="43"/>
      <c r="F1109" s="230" t="s">
        <v>1509</v>
      </c>
      <c r="G1109" s="43"/>
      <c r="H1109" s="43"/>
      <c r="I1109" s="231"/>
      <c r="J1109" s="43"/>
      <c r="K1109" s="43"/>
      <c r="L1109" s="47"/>
      <c r="M1109" s="232"/>
      <c r="N1109" s="233"/>
      <c r="O1109" s="87"/>
      <c r="P1109" s="87"/>
      <c r="Q1109" s="87"/>
      <c r="R1109" s="87"/>
      <c r="S1109" s="87"/>
      <c r="T1109" s="88"/>
      <c r="U1109" s="41"/>
      <c r="V1109" s="41"/>
      <c r="W1109" s="41"/>
      <c r="X1109" s="41"/>
      <c r="Y1109" s="41"/>
      <c r="Z1109" s="41"/>
      <c r="AA1109" s="41"/>
      <c r="AB1109" s="41"/>
      <c r="AC1109" s="41"/>
      <c r="AD1109" s="41"/>
      <c r="AE1109" s="41"/>
      <c r="AT1109" s="20" t="s">
        <v>179</v>
      </c>
      <c r="AU1109" s="20" t="s">
        <v>84</v>
      </c>
    </row>
    <row r="1110" s="14" customFormat="1">
      <c r="A1110" s="14"/>
      <c r="B1110" s="246"/>
      <c r="C1110" s="247"/>
      <c r="D1110" s="229" t="s">
        <v>183</v>
      </c>
      <c r="E1110" s="248" t="s">
        <v>19</v>
      </c>
      <c r="F1110" s="249" t="s">
        <v>1492</v>
      </c>
      <c r="G1110" s="247"/>
      <c r="H1110" s="250">
        <v>2</v>
      </c>
      <c r="I1110" s="251"/>
      <c r="J1110" s="247"/>
      <c r="K1110" s="247"/>
      <c r="L1110" s="252"/>
      <c r="M1110" s="253"/>
      <c r="N1110" s="254"/>
      <c r="O1110" s="254"/>
      <c r="P1110" s="254"/>
      <c r="Q1110" s="254"/>
      <c r="R1110" s="254"/>
      <c r="S1110" s="254"/>
      <c r="T1110" s="255"/>
      <c r="U1110" s="14"/>
      <c r="V1110" s="14"/>
      <c r="W1110" s="14"/>
      <c r="X1110" s="14"/>
      <c r="Y1110" s="14"/>
      <c r="Z1110" s="14"/>
      <c r="AA1110" s="14"/>
      <c r="AB1110" s="14"/>
      <c r="AC1110" s="14"/>
      <c r="AD1110" s="14"/>
      <c r="AE1110" s="14"/>
      <c r="AT1110" s="256" t="s">
        <v>183</v>
      </c>
      <c r="AU1110" s="256" t="s">
        <v>84</v>
      </c>
      <c r="AV1110" s="14" t="s">
        <v>84</v>
      </c>
      <c r="AW1110" s="14" t="s">
        <v>37</v>
      </c>
      <c r="AX1110" s="14" t="s">
        <v>75</v>
      </c>
      <c r="AY1110" s="256" t="s">
        <v>170</v>
      </c>
    </row>
    <row r="1111" s="14" customFormat="1">
      <c r="A1111" s="14"/>
      <c r="B1111" s="246"/>
      <c r="C1111" s="247"/>
      <c r="D1111" s="229" t="s">
        <v>183</v>
      </c>
      <c r="E1111" s="248" t="s">
        <v>19</v>
      </c>
      <c r="F1111" s="249" t="s">
        <v>1493</v>
      </c>
      <c r="G1111" s="247"/>
      <c r="H1111" s="250">
        <v>3</v>
      </c>
      <c r="I1111" s="251"/>
      <c r="J1111" s="247"/>
      <c r="K1111" s="247"/>
      <c r="L1111" s="252"/>
      <c r="M1111" s="253"/>
      <c r="N1111" s="254"/>
      <c r="O1111" s="254"/>
      <c r="P1111" s="254"/>
      <c r="Q1111" s="254"/>
      <c r="R1111" s="254"/>
      <c r="S1111" s="254"/>
      <c r="T1111" s="255"/>
      <c r="U1111" s="14"/>
      <c r="V1111" s="14"/>
      <c r="W1111" s="14"/>
      <c r="X1111" s="14"/>
      <c r="Y1111" s="14"/>
      <c r="Z1111" s="14"/>
      <c r="AA1111" s="14"/>
      <c r="AB1111" s="14"/>
      <c r="AC1111" s="14"/>
      <c r="AD1111" s="14"/>
      <c r="AE1111" s="14"/>
      <c r="AT1111" s="256" t="s">
        <v>183</v>
      </c>
      <c r="AU1111" s="256" t="s">
        <v>84</v>
      </c>
      <c r="AV1111" s="14" t="s">
        <v>84</v>
      </c>
      <c r="AW1111" s="14" t="s">
        <v>37</v>
      </c>
      <c r="AX1111" s="14" t="s">
        <v>75</v>
      </c>
      <c r="AY1111" s="256" t="s">
        <v>170</v>
      </c>
    </row>
    <row r="1112" s="15" customFormat="1">
      <c r="A1112" s="15"/>
      <c r="B1112" s="257"/>
      <c r="C1112" s="258"/>
      <c r="D1112" s="229" t="s">
        <v>183</v>
      </c>
      <c r="E1112" s="259" t="s">
        <v>19</v>
      </c>
      <c r="F1112" s="260" t="s">
        <v>186</v>
      </c>
      <c r="G1112" s="258"/>
      <c r="H1112" s="261">
        <v>5</v>
      </c>
      <c r="I1112" s="262"/>
      <c r="J1112" s="258"/>
      <c r="K1112" s="258"/>
      <c r="L1112" s="263"/>
      <c r="M1112" s="264"/>
      <c r="N1112" s="265"/>
      <c r="O1112" s="265"/>
      <c r="P1112" s="265"/>
      <c r="Q1112" s="265"/>
      <c r="R1112" s="265"/>
      <c r="S1112" s="265"/>
      <c r="T1112" s="266"/>
      <c r="U1112" s="15"/>
      <c r="V1112" s="15"/>
      <c r="W1112" s="15"/>
      <c r="X1112" s="15"/>
      <c r="Y1112" s="15"/>
      <c r="Z1112" s="15"/>
      <c r="AA1112" s="15"/>
      <c r="AB1112" s="15"/>
      <c r="AC1112" s="15"/>
      <c r="AD1112" s="15"/>
      <c r="AE1112" s="15"/>
      <c r="AT1112" s="267" t="s">
        <v>183</v>
      </c>
      <c r="AU1112" s="267" t="s">
        <v>84</v>
      </c>
      <c r="AV1112" s="15" t="s">
        <v>177</v>
      </c>
      <c r="AW1112" s="15" t="s">
        <v>37</v>
      </c>
      <c r="AX1112" s="15" t="s">
        <v>82</v>
      </c>
      <c r="AY1112" s="267" t="s">
        <v>170</v>
      </c>
    </row>
    <row r="1113" s="2" customFormat="1" ht="16.5" customHeight="1">
      <c r="A1113" s="41"/>
      <c r="B1113" s="42"/>
      <c r="C1113" s="285" t="s">
        <v>1511</v>
      </c>
      <c r="D1113" s="285" t="s">
        <v>461</v>
      </c>
      <c r="E1113" s="286" t="s">
        <v>1512</v>
      </c>
      <c r="F1113" s="287" t="s">
        <v>1513</v>
      </c>
      <c r="G1113" s="288" t="s">
        <v>266</v>
      </c>
      <c r="H1113" s="289">
        <v>1</v>
      </c>
      <c r="I1113" s="290"/>
      <c r="J1113" s="291">
        <f>ROUND(I1113*H1113,2)</f>
        <v>0</v>
      </c>
      <c r="K1113" s="287" t="s">
        <v>176</v>
      </c>
      <c r="L1113" s="292"/>
      <c r="M1113" s="293" t="s">
        <v>19</v>
      </c>
      <c r="N1113" s="294" t="s">
        <v>46</v>
      </c>
      <c r="O1113" s="87"/>
      <c r="P1113" s="225">
        <f>O1113*H1113</f>
        <v>0</v>
      </c>
      <c r="Q1113" s="225">
        <v>0.012489999999999999</v>
      </c>
      <c r="R1113" s="225">
        <f>Q1113*H1113</f>
        <v>0.012489999999999999</v>
      </c>
      <c r="S1113" s="225">
        <v>0</v>
      </c>
      <c r="T1113" s="226">
        <f>S1113*H1113</f>
        <v>0</v>
      </c>
      <c r="U1113" s="41"/>
      <c r="V1113" s="41"/>
      <c r="W1113" s="41"/>
      <c r="X1113" s="41"/>
      <c r="Y1113" s="41"/>
      <c r="Z1113" s="41"/>
      <c r="AA1113" s="41"/>
      <c r="AB1113" s="41"/>
      <c r="AC1113" s="41"/>
      <c r="AD1113" s="41"/>
      <c r="AE1113" s="41"/>
      <c r="AR1113" s="227" t="s">
        <v>234</v>
      </c>
      <c r="AT1113" s="227" t="s">
        <v>461</v>
      </c>
      <c r="AU1113" s="227" t="s">
        <v>84</v>
      </c>
      <c r="AY1113" s="20" t="s">
        <v>170</v>
      </c>
      <c r="BE1113" s="228">
        <f>IF(N1113="základní",J1113,0)</f>
        <v>0</v>
      </c>
      <c r="BF1113" s="228">
        <f>IF(N1113="snížená",J1113,0)</f>
        <v>0</v>
      </c>
      <c r="BG1113" s="228">
        <f>IF(N1113="zákl. přenesená",J1113,0)</f>
        <v>0</v>
      </c>
      <c r="BH1113" s="228">
        <f>IF(N1113="sníž. přenesená",J1113,0)</f>
        <v>0</v>
      </c>
      <c r="BI1113" s="228">
        <f>IF(N1113="nulová",J1113,0)</f>
        <v>0</v>
      </c>
      <c r="BJ1113" s="20" t="s">
        <v>82</v>
      </c>
      <c r="BK1113" s="228">
        <f>ROUND(I1113*H1113,2)</f>
        <v>0</v>
      </c>
      <c r="BL1113" s="20" t="s">
        <v>177</v>
      </c>
      <c r="BM1113" s="227" t="s">
        <v>1514</v>
      </c>
    </row>
    <row r="1114" s="2" customFormat="1">
      <c r="A1114" s="41"/>
      <c r="B1114" s="42"/>
      <c r="C1114" s="43"/>
      <c r="D1114" s="229" t="s">
        <v>179</v>
      </c>
      <c r="E1114" s="43"/>
      <c r="F1114" s="230" t="s">
        <v>1513</v>
      </c>
      <c r="G1114" s="43"/>
      <c r="H1114" s="43"/>
      <c r="I1114" s="231"/>
      <c r="J1114" s="43"/>
      <c r="K1114" s="43"/>
      <c r="L1114" s="47"/>
      <c r="M1114" s="232"/>
      <c r="N1114" s="233"/>
      <c r="O1114" s="87"/>
      <c r="P1114" s="87"/>
      <c r="Q1114" s="87"/>
      <c r="R1114" s="87"/>
      <c r="S1114" s="87"/>
      <c r="T1114" s="88"/>
      <c r="U1114" s="41"/>
      <c r="V1114" s="41"/>
      <c r="W1114" s="41"/>
      <c r="X1114" s="41"/>
      <c r="Y1114" s="41"/>
      <c r="Z1114" s="41"/>
      <c r="AA1114" s="41"/>
      <c r="AB1114" s="41"/>
      <c r="AC1114" s="41"/>
      <c r="AD1114" s="41"/>
      <c r="AE1114" s="41"/>
      <c r="AT1114" s="20" t="s">
        <v>179</v>
      </c>
      <c r="AU1114" s="20" t="s">
        <v>84</v>
      </c>
    </row>
    <row r="1115" s="14" customFormat="1">
      <c r="A1115" s="14"/>
      <c r="B1115" s="246"/>
      <c r="C1115" s="247"/>
      <c r="D1115" s="229" t="s">
        <v>183</v>
      </c>
      <c r="E1115" s="248" t="s">
        <v>19</v>
      </c>
      <c r="F1115" s="249" t="s">
        <v>1496</v>
      </c>
      <c r="G1115" s="247"/>
      <c r="H1115" s="250">
        <v>1</v>
      </c>
      <c r="I1115" s="251"/>
      <c r="J1115" s="247"/>
      <c r="K1115" s="247"/>
      <c r="L1115" s="252"/>
      <c r="M1115" s="253"/>
      <c r="N1115" s="254"/>
      <c r="O1115" s="254"/>
      <c r="P1115" s="254"/>
      <c r="Q1115" s="254"/>
      <c r="R1115" s="254"/>
      <c r="S1115" s="254"/>
      <c r="T1115" s="255"/>
      <c r="U1115" s="14"/>
      <c r="V1115" s="14"/>
      <c r="W1115" s="14"/>
      <c r="X1115" s="14"/>
      <c r="Y1115" s="14"/>
      <c r="Z1115" s="14"/>
      <c r="AA1115" s="14"/>
      <c r="AB1115" s="14"/>
      <c r="AC1115" s="14"/>
      <c r="AD1115" s="14"/>
      <c r="AE1115" s="14"/>
      <c r="AT1115" s="256" t="s">
        <v>183</v>
      </c>
      <c r="AU1115" s="256" t="s">
        <v>84</v>
      </c>
      <c r="AV1115" s="14" t="s">
        <v>84</v>
      </c>
      <c r="AW1115" s="14" t="s">
        <v>37</v>
      </c>
      <c r="AX1115" s="14" t="s">
        <v>75</v>
      </c>
      <c r="AY1115" s="256" t="s">
        <v>170</v>
      </c>
    </row>
    <row r="1116" s="15" customFormat="1">
      <c r="A1116" s="15"/>
      <c r="B1116" s="257"/>
      <c r="C1116" s="258"/>
      <c r="D1116" s="229" t="s">
        <v>183</v>
      </c>
      <c r="E1116" s="259" t="s">
        <v>19</v>
      </c>
      <c r="F1116" s="260" t="s">
        <v>186</v>
      </c>
      <c r="G1116" s="258"/>
      <c r="H1116" s="261">
        <v>1</v>
      </c>
      <c r="I1116" s="262"/>
      <c r="J1116" s="258"/>
      <c r="K1116" s="258"/>
      <c r="L1116" s="263"/>
      <c r="M1116" s="264"/>
      <c r="N1116" s="265"/>
      <c r="O1116" s="265"/>
      <c r="P1116" s="265"/>
      <c r="Q1116" s="265"/>
      <c r="R1116" s="265"/>
      <c r="S1116" s="265"/>
      <c r="T1116" s="266"/>
      <c r="U1116" s="15"/>
      <c r="V1116" s="15"/>
      <c r="W1116" s="15"/>
      <c r="X1116" s="15"/>
      <c r="Y1116" s="15"/>
      <c r="Z1116" s="15"/>
      <c r="AA1116" s="15"/>
      <c r="AB1116" s="15"/>
      <c r="AC1116" s="15"/>
      <c r="AD1116" s="15"/>
      <c r="AE1116" s="15"/>
      <c r="AT1116" s="267" t="s">
        <v>183</v>
      </c>
      <c r="AU1116" s="267" t="s">
        <v>84</v>
      </c>
      <c r="AV1116" s="15" t="s">
        <v>177</v>
      </c>
      <c r="AW1116" s="15" t="s">
        <v>37</v>
      </c>
      <c r="AX1116" s="15" t="s">
        <v>82</v>
      </c>
      <c r="AY1116" s="267" t="s">
        <v>170</v>
      </c>
    </row>
    <row r="1117" s="2" customFormat="1" ht="16.5" customHeight="1">
      <c r="A1117" s="41"/>
      <c r="B1117" s="42"/>
      <c r="C1117" s="285" t="s">
        <v>1515</v>
      </c>
      <c r="D1117" s="285" t="s">
        <v>461</v>
      </c>
      <c r="E1117" s="286" t="s">
        <v>1516</v>
      </c>
      <c r="F1117" s="287" t="s">
        <v>1517</v>
      </c>
      <c r="G1117" s="288" t="s">
        <v>266</v>
      </c>
      <c r="H1117" s="289">
        <v>6</v>
      </c>
      <c r="I1117" s="290"/>
      <c r="J1117" s="291">
        <f>ROUND(I1117*H1117,2)</f>
        <v>0</v>
      </c>
      <c r="K1117" s="287" t="s">
        <v>176</v>
      </c>
      <c r="L1117" s="292"/>
      <c r="M1117" s="293" t="s">
        <v>19</v>
      </c>
      <c r="N1117" s="294" t="s">
        <v>46</v>
      </c>
      <c r="O1117" s="87"/>
      <c r="P1117" s="225">
        <f>O1117*H1117</f>
        <v>0</v>
      </c>
      <c r="Q1117" s="225">
        <v>0.014890000000000001</v>
      </c>
      <c r="R1117" s="225">
        <f>Q1117*H1117</f>
        <v>0.089340000000000003</v>
      </c>
      <c r="S1117" s="225">
        <v>0</v>
      </c>
      <c r="T1117" s="226">
        <f>S1117*H1117</f>
        <v>0</v>
      </c>
      <c r="U1117" s="41"/>
      <c r="V1117" s="41"/>
      <c r="W1117" s="41"/>
      <c r="X1117" s="41"/>
      <c r="Y1117" s="41"/>
      <c r="Z1117" s="41"/>
      <c r="AA1117" s="41"/>
      <c r="AB1117" s="41"/>
      <c r="AC1117" s="41"/>
      <c r="AD1117" s="41"/>
      <c r="AE1117" s="41"/>
      <c r="AR1117" s="227" t="s">
        <v>234</v>
      </c>
      <c r="AT1117" s="227" t="s">
        <v>461</v>
      </c>
      <c r="AU1117" s="227" t="s">
        <v>84</v>
      </c>
      <c r="AY1117" s="20" t="s">
        <v>170</v>
      </c>
      <c r="BE1117" s="228">
        <f>IF(N1117="základní",J1117,0)</f>
        <v>0</v>
      </c>
      <c r="BF1117" s="228">
        <f>IF(N1117="snížená",J1117,0)</f>
        <v>0</v>
      </c>
      <c r="BG1117" s="228">
        <f>IF(N1117="zákl. přenesená",J1117,0)</f>
        <v>0</v>
      </c>
      <c r="BH1117" s="228">
        <f>IF(N1117="sníž. přenesená",J1117,0)</f>
        <v>0</v>
      </c>
      <c r="BI1117" s="228">
        <f>IF(N1117="nulová",J1117,0)</f>
        <v>0</v>
      </c>
      <c r="BJ1117" s="20" t="s">
        <v>82</v>
      </c>
      <c r="BK1117" s="228">
        <f>ROUND(I1117*H1117,2)</f>
        <v>0</v>
      </c>
      <c r="BL1117" s="20" t="s">
        <v>177</v>
      </c>
      <c r="BM1117" s="227" t="s">
        <v>1518</v>
      </c>
    </row>
    <row r="1118" s="2" customFormat="1">
      <c r="A1118" s="41"/>
      <c r="B1118" s="42"/>
      <c r="C1118" s="43"/>
      <c r="D1118" s="229" t="s">
        <v>179</v>
      </c>
      <c r="E1118" s="43"/>
      <c r="F1118" s="230" t="s">
        <v>1517</v>
      </c>
      <c r="G1118" s="43"/>
      <c r="H1118" s="43"/>
      <c r="I1118" s="231"/>
      <c r="J1118" s="43"/>
      <c r="K1118" s="43"/>
      <c r="L1118" s="47"/>
      <c r="M1118" s="232"/>
      <c r="N1118" s="233"/>
      <c r="O1118" s="87"/>
      <c r="P1118" s="87"/>
      <c r="Q1118" s="87"/>
      <c r="R1118" s="87"/>
      <c r="S1118" s="87"/>
      <c r="T1118" s="88"/>
      <c r="U1118" s="41"/>
      <c r="V1118" s="41"/>
      <c r="W1118" s="41"/>
      <c r="X1118" s="41"/>
      <c r="Y1118" s="41"/>
      <c r="Z1118" s="41"/>
      <c r="AA1118" s="41"/>
      <c r="AB1118" s="41"/>
      <c r="AC1118" s="41"/>
      <c r="AD1118" s="41"/>
      <c r="AE1118" s="41"/>
      <c r="AT1118" s="20" t="s">
        <v>179</v>
      </c>
      <c r="AU1118" s="20" t="s">
        <v>84</v>
      </c>
    </row>
    <row r="1119" s="14" customFormat="1">
      <c r="A1119" s="14"/>
      <c r="B1119" s="246"/>
      <c r="C1119" s="247"/>
      <c r="D1119" s="229" t="s">
        <v>183</v>
      </c>
      <c r="E1119" s="248" t="s">
        <v>19</v>
      </c>
      <c r="F1119" s="249" t="s">
        <v>1494</v>
      </c>
      <c r="G1119" s="247"/>
      <c r="H1119" s="250">
        <v>4</v>
      </c>
      <c r="I1119" s="251"/>
      <c r="J1119" s="247"/>
      <c r="K1119" s="247"/>
      <c r="L1119" s="252"/>
      <c r="M1119" s="253"/>
      <c r="N1119" s="254"/>
      <c r="O1119" s="254"/>
      <c r="P1119" s="254"/>
      <c r="Q1119" s="254"/>
      <c r="R1119" s="254"/>
      <c r="S1119" s="254"/>
      <c r="T1119" s="255"/>
      <c r="U1119" s="14"/>
      <c r="V1119" s="14"/>
      <c r="W1119" s="14"/>
      <c r="X1119" s="14"/>
      <c r="Y1119" s="14"/>
      <c r="Z1119" s="14"/>
      <c r="AA1119" s="14"/>
      <c r="AB1119" s="14"/>
      <c r="AC1119" s="14"/>
      <c r="AD1119" s="14"/>
      <c r="AE1119" s="14"/>
      <c r="AT1119" s="256" t="s">
        <v>183</v>
      </c>
      <c r="AU1119" s="256" t="s">
        <v>84</v>
      </c>
      <c r="AV1119" s="14" t="s">
        <v>84</v>
      </c>
      <c r="AW1119" s="14" t="s">
        <v>37</v>
      </c>
      <c r="AX1119" s="14" t="s">
        <v>75</v>
      </c>
      <c r="AY1119" s="256" t="s">
        <v>170</v>
      </c>
    </row>
    <row r="1120" s="14" customFormat="1">
      <c r="A1120" s="14"/>
      <c r="B1120" s="246"/>
      <c r="C1120" s="247"/>
      <c r="D1120" s="229" t="s">
        <v>183</v>
      </c>
      <c r="E1120" s="248" t="s">
        <v>19</v>
      </c>
      <c r="F1120" s="249" t="s">
        <v>1495</v>
      </c>
      <c r="G1120" s="247"/>
      <c r="H1120" s="250">
        <v>1</v>
      </c>
      <c r="I1120" s="251"/>
      <c r="J1120" s="247"/>
      <c r="K1120" s="247"/>
      <c r="L1120" s="252"/>
      <c r="M1120" s="253"/>
      <c r="N1120" s="254"/>
      <c r="O1120" s="254"/>
      <c r="P1120" s="254"/>
      <c r="Q1120" s="254"/>
      <c r="R1120" s="254"/>
      <c r="S1120" s="254"/>
      <c r="T1120" s="255"/>
      <c r="U1120" s="14"/>
      <c r="V1120" s="14"/>
      <c r="W1120" s="14"/>
      <c r="X1120" s="14"/>
      <c r="Y1120" s="14"/>
      <c r="Z1120" s="14"/>
      <c r="AA1120" s="14"/>
      <c r="AB1120" s="14"/>
      <c r="AC1120" s="14"/>
      <c r="AD1120" s="14"/>
      <c r="AE1120" s="14"/>
      <c r="AT1120" s="256" t="s">
        <v>183</v>
      </c>
      <c r="AU1120" s="256" t="s">
        <v>84</v>
      </c>
      <c r="AV1120" s="14" t="s">
        <v>84</v>
      </c>
      <c r="AW1120" s="14" t="s">
        <v>37</v>
      </c>
      <c r="AX1120" s="14" t="s">
        <v>75</v>
      </c>
      <c r="AY1120" s="256" t="s">
        <v>170</v>
      </c>
    </row>
    <row r="1121" s="14" customFormat="1">
      <c r="A1121" s="14"/>
      <c r="B1121" s="246"/>
      <c r="C1121" s="247"/>
      <c r="D1121" s="229" t="s">
        <v>183</v>
      </c>
      <c r="E1121" s="248" t="s">
        <v>19</v>
      </c>
      <c r="F1121" s="249" t="s">
        <v>1506</v>
      </c>
      <c r="G1121" s="247"/>
      <c r="H1121" s="250">
        <v>1</v>
      </c>
      <c r="I1121" s="251"/>
      <c r="J1121" s="247"/>
      <c r="K1121" s="247"/>
      <c r="L1121" s="252"/>
      <c r="M1121" s="253"/>
      <c r="N1121" s="254"/>
      <c r="O1121" s="254"/>
      <c r="P1121" s="254"/>
      <c r="Q1121" s="254"/>
      <c r="R1121" s="254"/>
      <c r="S1121" s="254"/>
      <c r="T1121" s="255"/>
      <c r="U1121" s="14"/>
      <c r="V1121" s="14"/>
      <c r="W1121" s="14"/>
      <c r="X1121" s="14"/>
      <c r="Y1121" s="14"/>
      <c r="Z1121" s="14"/>
      <c r="AA1121" s="14"/>
      <c r="AB1121" s="14"/>
      <c r="AC1121" s="14"/>
      <c r="AD1121" s="14"/>
      <c r="AE1121" s="14"/>
      <c r="AT1121" s="256" t="s">
        <v>183</v>
      </c>
      <c r="AU1121" s="256" t="s">
        <v>84</v>
      </c>
      <c r="AV1121" s="14" t="s">
        <v>84</v>
      </c>
      <c r="AW1121" s="14" t="s">
        <v>37</v>
      </c>
      <c r="AX1121" s="14" t="s">
        <v>75</v>
      </c>
      <c r="AY1121" s="256" t="s">
        <v>170</v>
      </c>
    </row>
    <row r="1122" s="15" customFormat="1">
      <c r="A1122" s="15"/>
      <c r="B1122" s="257"/>
      <c r="C1122" s="258"/>
      <c r="D1122" s="229" t="s">
        <v>183</v>
      </c>
      <c r="E1122" s="259" t="s">
        <v>19</v>
      </c>
      <c r="F1122" s="260" t="s">
        <v>186</v>
      </c>
      <c r="G1122" s="258"/>
      <c r="H1122" s="261">
        <v>6</v>
      </c>
      <c r="I1122" s="262"/>
      <c r="J1122" s="258"/>
      <c r="K1122" s="258"/>
      <c r="L1122" s="263"/>
      <c r="M1122" s="264"/>
      <c r="N1122" s="265"/>
      <c r="O1122" s="265"/>
      <c r="P1122" s="265"/>
      <c r="Q1122" s="265"/>
      <c r="R1122" s="265"/>
      <c r="S1122" s="265"/>
      <c r="T1122" s="266"/>
      <c r="U1122" s="15"/>
      <c r="V1122" s="15"/>
      <c r="W1122" s="15"/>
      <c r="X1122" s="15"/>
      <c r="Y1122" s="15"/>
      <c r="Z1122" s="15"/>
      <c r="AA1122" s="15"/>
      <c r="AB1122" s="15"/>
      <c r="AC1122" s="15"/>
      <c r="AD1122" s="15"/>
      <c r="AE1122" s="15"/>
      <c r="AT1122" s="267" t="s">
        <v>183</v>
      </c>
      <c r="AU1122" s="267" t="s">
        <v>84</v>
      </c>
      <c r="AV1122" s="15" t="s">
        <v>177</v>
      </c>
      <c r="AW1122" s="15" t="s">
        <v>37</v>
      </c>
      <c r="AX1122" s="15" t="s">
        <v>82</v>
      </c>
      <c r="AY1122" s="267" t="s">
        <v>170</v>
      </c>
    </row>
    <row r="1123" s="2" customFormat="1" ht="16.5" customHeight="1">
      <c r="A1123" s="41"/>
      <c r="B1123" s="42"/>
      <c r="C1123" s="285" t="s">
        <v>1519</v>
      </c>
      <c r="D1123" s="285" t="s">
        <v>461</v>
      </c>
      <c r="E1123" s="286" t="s">
        <v>1520</v>
      </c>
      <c r="F1123" s="287" t="s">
        <v>1521</v>
      </c>
      <c r="G1123" s="288" t="s">
        <v>266</v>
      </c>
      <c r="H1123" s="289">
        <v>11</v>
      </c>
      <c r="I1123" s="290"/>
      <c r="J1123" s="291">
        <f>ROUND(I1123*H1123,2)</f>
        <v>0</v>
      </c>
      <c r="K1123" s="287" t="s">
        <v>176</v>
      </c>
      <c r="L1123" s="292"/>
      <c r="M1123" s="293" t="s">
        <v>19</v>
      </c>
      <c r="N1123" s="294" t="s">
        <v>46</v>
      </c>
      <c r="O1123" s="87"/>
      <c r="P1123" s="225">
        <f>O1123*H1123</f>
        <v>0</v>
      </c>
      <c r="Q1123" s="225">
        <v>0.01521</v>
      </c>
      <c r="R1123" s="225">
        <f>Q1123*H1123</f>
        <v>0.16730999999999999</v>
      </c>
      <c r="S1123" s="225">
        <v>0</v>
      </c>
      <c r="T1123" s="226">
        <f>S1123*H1123</f>
        <v>0</v>
      </c>
      <c r="U1123" s="41"/>
      <c r="V1123" s="41"/>
      <c r="W1123" s="41"/>
      <c r="X1123" s="41"/>
      <c r="Y1123" s="41"/>
      <c r="Z1123" s="41"/>
      <c r="AA1123" s="41"/>
      <c r="AB1123" s="41"/>
      <c r="AC1123" s="41"/>
      <c r="AD1123" s="41"/>
      <c r="AE1123" s="41"/>
      <c r="AR1123" s="227" t="s">
        <v>234</v>
      </c>
      <c r="AT1123" s="227" t="s">
        <v>461</v>
      </c>
      <c r="AU1123" s="227" t="s">
        <v>84</v>
      </c>
      <c r="AY1123" s="20" t="s">
        <v>170</v>
      </c>
      <c r="BE1123" s="228">
        <f>IF(N1123="základní",J1123,0)</f>
        <v>0</v>
      </c>
      <c r="BF1123" s="228">
        <f>IF(N1123="snížená",J1123,0)</f>
        <v>0</v>
      </c>
      <c r="BG1123" s="228">
        <f>IF(N1123="zákl. přenesená",J1123,0)</f>
        <v>0</v>
      </c>
      <c r="BH1123" s="228">
        <f>IF(N1123="sníž. přenesená",J1123,0)</f>
        <v>0</v>
      </c>
      <c r="BI1123" s="228">
        <f>IF(N1123="nulová",J1123,0)</f>
        <v>0</v>
      </c>
      <c r="BJ1123" s="20" t="s">
        <v>82</v>
      </c>
      <c r="BK1123" s="228">
        <f>ROUND(I1123*H1123,2)</f>
        <v>0</v>
      </c>
      <c r="BL1123" s="20" t="s">
        <v>177</v>
      </c>
      <c r="BM1123" s="227" t="s">
        <v>1522</v>
      </c>
    </row>
    <row r="1124" s="2" customFormat="1">
      <c r="A1124" s="41"/>
      <c r="B1124" s="42"/>
      <c r="C1124" s="43"/>
      <c r="D1124" s="229" t="s">
        <v>179</v>
      </c>
      <c r="E1124" s="43"/>
      <c r="F1124" s="230" t="s">
        <v>1521</v>
      </c>
      <c r="G1124" s="43"/>
      <c r="H1124" s="43"/>
      <c r="I1124" s="231"/>
      <c r="J1124" s="43"/>
      <c r="K1124" s="43"/>
      <c r="L1124" s="47"/>
      <c r="M1124" s="232"/>
      <c r="N1124" s="233"/>
      <c r="O1124" s="87"/>
      <c r="P1124" s="87"/>
      <c r="Q1124" s="87"/>
      <c r="R1124" s="87"/>
      <c r="S1124" s="87"/>
      <c r="T1124" s="88"/>
      <c r="U1124" s="41"/>
      <c r="V1124" s="41"/>
      <c r="W1124" s="41"/>
      <c r="X1124" s="41"/>
      <c r="Y1124" s="41"/>
      <c r="Z1124" s="41"/>
      <c r="AA1124" s="41"/>
      <c r="AB1124" s="41"/>
      <c r="AC1124" s="41"/>
      <c r="AD1124" s="41"/>
      <c r="AE1124" s="41"/>
      <c r="AT1124" s="20" t="s">
        <v>179</v>
      </c>
      <c r="AU1124" s="20" t="s">
        <v>84</v>
      </c>
    </row>
    <row r="1125" s="14" customFormat="1">
      <c r="A1125" s="14"/>
      <c r="B1125" s="246"/>
      <c r="C1125" s="247"/>
      <c r="D1125" s="229" t="s">
        <v>183</v>
      </c>
      <c r="E1125" s="248" t="s">
        <v>19</v>
      </c>
      <c r="F1125" s="249" t="s">
        <v>1497</v>
      </c>
      <c r="G1125" s="247"/>
      <c r="H1125" s="250">
        <v>2</v>
      </c>
      <c r="I1125" s="251"/>
      <c r="J1125" s="247"/>
      <c r="K1125" s="247"/>
      <c r="L1125" s="252"/>
      <c r="M1125" s="253"/>
      <c r="N1125" s="254"/>
      <c r="O1125" s="254"/>
      <c r="P1125" s="254"/>
      <c r="Q1125" s="254"/>
      <c r="R1125" s="254"/>
      <c r="S1125" s="254"/>
      <c r="T1125" s="255"/>
      <c r="U1125" s="14"/>
      <c r="V1125" s="14"/>
      <c r="W1125" s="14"/>
      <c r="X1125" s="14"/>
      <c r="Y1125" s="14"/>
      <c r="Z1125" s="14"/>
      <c r="AA1125" s="14"/>
      <c r="AB1125" s="14"/>
      <c r="AC1125" s="14"/>
      <c r="AD1125" s="14"/>
      <c r="AE1125" s="14"/>
      <c r="AT1125" s="256" t="s">
        <v>183</v>
      </c>
      <c r="AU1125" s="256" t="s">
        <v>84</v>
      </c>
      <c r="AV1125" s="14" t="s">
        <v>84</v>
      </c>
      <c r="AW1125" s="14" t="s">
        <v>37</v>
      </c>
      <c r="AX1125" s="14" t="s">
        <v>75</v>
      </c>
      <c r="AY1125" s="256" t="s">
        <v>170</v>
      </c>
    </row>
    <row r="1126" s="14" customFormat="1">
      <c r="A1126" s="14"/>
      <c r="B1126" s="246"/>
      <c r="C1126" s="247"/>
      <c r="D1126" s="229" t="s">
        <v>183</v>
      </c>
      <c r="E1126" s="248" t="s">
        <v>19</v>
      </c>
      <c r="F1126" s="249" t="s">
        <v>1498</v>
      </c>
      <c r="G1126" s="247"/>
      <c r="H1126" s="250">
        <v>3</v>
      </c>
      <c r="I1126" s="251"/>
      <c r="J1126" s="247"/>
      <c r="K1126" s="247"/>
      <c r="L1126" s="252"/>
      <c r="M1126" s="253"/>
      <c r="N1126" s="254"/>
      <c r="O1126" s="254"/>
      <c r="P1126" s="254"/>
      <c r="Q1126" s="254"/>
      <c r="R1126" s="254"/>
      <c r="S1126" s="254"/>
      <c r="T1126" s="255"/>
      <c r="U1126" s="14"/>
      <c r="V1126" s="14"/>
      <c r="W1126" s="14"/>
      <c r="X1126" s="14"/>
      <c r="Y1126" s="14"/>
      <c r="Z1126" s="14"/>
      <c r="AA1126" s="14"/>
      <c r="AB1126" s="14"/>
      <c r="AC1126" s="14"/>
      <c r="AD1126" s="14"/>
      <c r="AE1126" s="14"/>
      <c r="AT1126" s="256" t="s">
        <v>183</v>
      </c>
      <c r="AU1126" s="256" t="s">
        <v>84</v>
      </c>
      <c r="AV1126" s="14" t="s">
        <v>84</v>
      </c>
      <c r="AW1126" s="14" t="s">
        <v>37</v>
      </c>
      <c r="AX1126" s="14" t="s">
        <v>75</v>
      </c>
      <c r="AY1126" s="256" t="s">
        <v>170</v>
      </c>
    </row>
    <row r="1127" s="14" customFormat="1">
      <c r="A1127" s="14"/>
      <c r="B1127" s="246"/>
      <c r="C1127" s="247"/>
      <c r="D1127" s="229" t="s">
        <v>183</v>
      </c>
      <c r="E1127" s="248" t="s">
        <v>19</v>
      </c>
      <c r="F1127" s="249" t="s">
        <v>1499</v>
      </c>
      <c r="G1127" s="247"/>
      <c r="H1127" s="250">
        <v>4</v>
      </c>
      <c r="I1127" s="251"/>
      <c r="J1127" s="247"/>
      <c r="K1127" s="247"/>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183</v>
      </c>
      <c r="AU1127" s="256" t="s">
        <v>84</v>
      </c>
      <c r="AV1127" s="14" t="s">
        <v>84</v>
      </c>
      <c r="AW1127" s="14" t="s">
        <v>37</v>
      </c>
      <c r="AX1127" s="14" t="s">
        <v>75</v>
      </c>
      <c r="AY1127" s="256" t="s">
        <v>170</v>
      </c>
    </row>
    <row r="1128" s="14" customFormat="1">
      <c r="A1128" s="14"/>
      <c r="B1128" s="246"/>
      <c r="C1128" s="247"/>
      <c r="D1128" s="229" t="s">
        <v>183</v>
      </c>
      <c r="E1128" s="248" t="s">
        <v>19</v>
      </c>
      <c r="F1128" s="249" t="s">
        <v>1500</v>
      </c>
      <c r="G1128" s="247"/>
      <c r="H1128" s="250">
        <v>2</v>
      </c>
      <c r="I1128" s="251"/>
      <c r="J1128" s="247"/>
      <c r="K1128" s="247"/>
      <c r="L1128" s="252"/>
      <c r="M1128" s="253"/>
      <c r="N1128" s="254"/>
      <c r="O1128" s="254"/>
      <c r="P1128" s="254"/>
      <c r="Q1128" s="254"/>
      <c r="R1128" s="254"/>
      <c r="S1128" s="254"/>
      <c r="T1128" s="255"/>
      <c r="U1128" s="14"/>
      <c r="V1128" s="14"/>
      <c r="W1128" s="14"/>
      <c r="X1128" s="14"/>
      <c r="Y1128" s="14"/>
      <c r="Z1128" s="14"/>
      <c r="AA1128" s="14"/>
      <c r="AB1128" s="14"/>
      <c r="AC1128" s="14"/>
      <c r="AD1128" s="14"/>
      <c r="AE1128" s="14"/>
      <c r="AT1128" s="256" t="s">
        <v>183</v>
      </c>
      <c r="AU1128" s="256" t="s">
        <v>84</v>
      </c>
      <c r="AV1128" s="14" t="s">
        <v>84</v>
      </c>
      <c r="AW1128" s="14" t="s">
        <v>37</v>
      </c>
      <c r="AX1128" s="14" t="s">
        <v>75</v>
      </c>
      <c r="AY1128" s="256" t="s">
        <v>170</v>
      </c>
    </row>
    <row r="1129" s="15" customFormat="1">
      <c r="A1129" s="15"/>
      <c r="B1129" s="257"/>
      <c r="C1129" s="258"/>
      <c r="D1129" s="229" t="s">
        <v>183</v>
      </c>
      <c r="E1129" s="259" t="s">
        <v>19</v>
      </c>
      <c r="F1129" s="260" t="s">
        <v>186</v>
      </c>
      <c r="G1129" s="258"/>
      <c r="H1129" s="261">
        <v>11</v>
      </c>
      <c r="I1129" s="262"/>
      <c r="J1129" s="258"/>
      <c r="K1129" s="258"/>
      <c r="L1129" s="263"/>
      <c r="M1129" s="264"/>
      <c r="N1129" s="265"/>
      <c r="O1129" s="265"/>
      <c r="P1129" s="265"/>
      <c r="Q1129" s="265"/>
      <c r="R1129" s="265"/>
      <c r="S1129" s="265"/>
      <c r="T1129" s="266"/>
      <c r="U1129" s="15"/>
      <c r="V1129" s="15"/>
      <c r="W1129" s="15"/>
      <c r="X1129" s="15"/>
      <c r="Y1129" s="15"/>
      <c r="Z1129" s="15"/>
      <c r="AA1129" s="15"/>
      <c r="AB1129" s="15"/>
      <c r="AC1129" s="15"/>
      <c r="AD1129" s="15"/>
      <c r="AE1129" s="15"/>
      <c r="AT1129" s="267" t="s">
        <v>183</v>
      </c>
      <c r="AU1129" s="267" t="s">
        <v>84</v>
      </c>
      <c r="AV1129" s="15" t="s">
        <v>177</v>
      </c>
      <c r="AW1129" s="15" t="s">
        <v>37</v>
      </c>
      <c r="AX1129" s="15" t="s">
        <v>82</v>
      </c>
      <c r="AY1129" s="267" t="s">
        <v>170</v>
      </c>
    </row>
    <row r="1130" s="2" customFormat="1" ht="16.5" customHeight="1">
      <c r="A1130" s="41"/>
      <c r="B1130" s="42"/>
      <c r="C1130" s="285" t="s">
        <v>1523</v>
      </c>
      <c r="D1130" s="285" t="s">
        <v>461</v>
      </c>
      <c r="E1130" s="286" t="s">
        <v>1524</v>
      </c>
      <c r="F1130" s="287" t="s">
        <v>1525</v>
      </c>
      <c r="G1130" s="288" t="s">
        <v>266</v>
      </c>
      <c r="H1130" s="289">
        <v>4</v>
      </c>
      <c r="I1130" s="290"/>
      <c r="J1130" s="291">
        <f>ROUND(I1130*H1130,2)</f>
        <v>0</v>
      </c>
      <c r="K1130" s="287" t="s">
        <v>176</v>
      </c>
      <c r="L1130" s="292"/>
      <c r="M1130" s="293" t="s">
        <v>19</v>
      </c>
      <c r="N1130" s="294" t="s">
        <v>46</v>
      </c>
      <c r="O1130" s="87"/>
      <c r="P1130" s="225">
        <f>O1130*H1130</f>
        <v>0</v>
      </c>
      <c r="Q1130" s="225">
        <v>0.01553</v>
      </c>
      <c r="R1130" s="225">
        <f>Q1130*H1130</f>
        <v>0.062120000000000002</v>
      </c>
      <c r="S1130" s="225">
        <v>0</v>
      </c>
      <c r="T1130" s="226">
        <f>S1130*H1130</f>
        <v>0</v>
      </c>
      <c r="U1130" s="41"/>
      <c r="V1130" s="41"/>
      <c r="W1130" s="41"/>
      <c r="X1130" s="41"/>
      <c r="Y1130" s="41"/>
      <c r="Z1130" s="41"/>
      <c r="AA1130" s="41"/>
      <c r="AB1130" s="41"/>
      <c r="AC1130" s="41"/>
      <c r="AD1130" s="41"/>
      <c r="AE1130" s="41"/>
      <c r="AR1130" s="227" t="s">
        <v>234</v>
      </c>
      <c r="AT1130" s="227" t="s">
        <v>461</v>
      </c>
      <c r="AU1130" s="227" t="s">
        <v>84</v>
      </c>
      <c r="AY1130" s="20" t="s">
        <v>170</v>
      </c>
      <c r="BE1130" s="228">
        <f>IF(N1130="základní",J1130,0)</f>
        <v>0</v>
      </c>
      <c r="BF1130" s="228">
        <f>IF(N1130="snížená",J1130,0)</f>
        <v>0</v>
      </c>
      <c r="BG1130" s="228">
        <f>IF(N1130="zákl. přenesená",J1130,0)</f>
        <v>0</v>
      </c>
      <c r="BH1130" s="228">
        <f>IF(N1130="sníž. přenesená",J1130,0)</f>
        <v>0</v>
      </c>
      <c r="BI1130" s="228">
        <f>IF(N1130="nulová",J1130,0)</f>
        <v>0</v>
      </c>
      <c r="BJ1130" s="20" t="s">
        <v>82</v>
      </c>
      <c r="BK1130" s="228">
        <f>ROUND(I1130*H1130,2)</f>
        <v>0</v>
      </c>
      <c r="BL1130" s="20" t="s">
        <v>177</v>
      </c>
      <c r="BM1130" s="227" t="s">
        <v>1526</v>
      </c>
    </row>
    <row r="1131" s="2" customFormat="1">
      <c r="A1131" s="41"/>
      <c r="B1131" s="42"/>
      <c r="C1131" s="43"/>
      <c r="D1131" s="229" t="s">
        <v>179</v>
      </c>
      <c r="E1131" s="43"/>
      <c r="F1131" s="230" t="s">
        <v>1525</v>
      </c>
      <c r="G1131" s="43"/>
      <c r="H1131" s="43"/>
      <c r="I1131" s="231"/>
      <c r="J1131" s="43"/>
      <c r="K1131" s="43"/>
      <c r="L1131" s="47"/>
      <c r="M1131" s="232"/>
      <c r="N1131" s="233"/>
      <c r="O1131" s="87"/>
      <c r="P1131" s="87"/>
      <c r="Q1131" s="87"/>
      <c r="R1131" s="87"/>
      <c r="S1131" s="87"/>
      <c r="T1131" s="88"/>
      <c r="U1131" s="41"/>
      <c r="V1131" s="41"/>
      <c r="W1131" s="41"/>
      <c r="X1131" s="41"/>
      <c r="Y1131" s="41"/>
      <c r="Z1131" s="41"/>
      <c r="AA1131" s="41"/>
      <c r="AB1131" s="41"/>
      <c r="AC1131" s="41"/>
      <c r="AD1131" s="41"/>
      <c r="AE1131" s="41"/>
      <c r="AT1131" s="20" t="s">
        <v>179</v>
      </c>
      <c r="AU1131" s="20" t="s">
        <v>84</v>
      </c>
    </row>
    <row r="1132" s="14" customFormat="1">
      <c r="A1132" s="14"/>
      <c r="B1132" s="246"/>
      <c r="C1132" s="247"/>
      <c r="D1132" s="229" t="s">
        <v>183</v>
      </c>
      <c r="E1132" s="248" t="s">
        <v>19</v>
      </c>
      <c r="F1132" s="249" t="s">
        <v>1503</v>
      </c>
      <c r="G1132" s="247"/>
      <c r="H1132" s="250">
        <v>3</v>
      </c>
      <c r="I1132" s="251"/>
      <c r="J1132" s="247"/>
      <c r="K1132" s="247"/>
      <c r="L1132" s="252"/>
      <c r="M1132" s="253"/>
      <c r="N1132" s="254"/>
      <c r="O1132" s="254"/>
      <c r="P1132" s="254"/>
      <c r="Q1132" s="254"/>
      <c r="R1132" s="254"/>
      <c r="S1132" s="254"/>
      <c r="T1132" s="255"/>
      <c r="U1132" s="14"/>
      <c r="V1132" s="14"/>
      <c r="W1132" s="14"/>
      <c r="X1132" s="14"/>
      <c r="Y1132" s="14"/>
      <c r="Z1132" s="14"/>
      <c r="AA1132" s="14"/>
      <c r="AB1132" s="14"/>
      <c r="AC1132" s="14"/>
      <c r="AD1132" s="14"/>
      <c r="AE1132" s="14"/>
      <c r="AT1132" s="256" t="s">
        <v>183</v>
      </c>
      <c r="AU1132" s="256" t="s">
        <v>84</v>
      </c>
      <c r="AV1132" s="14" t="s">
        <v>84</v>
      </c>
      <c r="AW1132" s="14" t="s">
        <v>37</v>
      </c>
      <c r="AX1132" s="14" t="s">
        <v>75</v>
      </c>
      <c r="AY1132" s="256" t="s">
        <v>170</v>
      </c>
    </row>
    <row r="1133" s="14" customFormat="1">
      <c r="A1133" s="14"/>
      <c r="B1133" s="246"/>
      <c r="C1133" s="247"/>
      <c r="D1133" s="229" t="s">
        <v>183</v>
      </c>
      <c r="E1133" s="248" t="s">
        <v>19</v>
      </c>
      <c r="F1133" s="249" t="s">
        <v>1505</v>
      </c>
      <c r="G1133" s="247"/>
      <c r="H1133" s="250">
        <v>1</v>
      </c>
      <c r="I1133" s="251"/>
      <c r="J1133" s="247"/>
      <c r="K1133" s="247"/>
      <c r="L1133" s="252"/>
      <c r="M1133" s="253"/>
      <c r="N1133" s="254"/>
      <c r="O1133" s="254"/>
      <c r="P1133" s="254"/>
      <c r="Q1133" s="254"/>
      <c r="R1133" s="254"/>
      <c r="S1133" s="254"/>
      <c r="T1133" s="255"/>
      <c r="U1133" s="14"/>
      <c r="V1133" s="14"/>
      <c r="W1133" s="14"/>
      <c r="X1133" s="14"/>
      <c r="Y1133" s="14"/>
      <c r="Z1133" s="14"/>
      <c r="AA1133" s="14"/>
      <c r="AB1133" s="14"/>
      <c r="AC1133" s="14"/>
      <c r="AD1133" s="14"/>
      <c r="AE1133" s="14"/>
      <c r="AT1133" s="256" t="s">
        <v>183</v>
      </c>
      <c r="AU1133" s="256" t="s">
        <v>84</v>
      </c>
      <c r="AV1133" s="14" t="s">
        <v>84</v>
      </c>
      <c r="AW1133" s="14" t="s">
        <v>37</v>
      </c>
      <c r="AX1133" s="14" t="s">
        <v>75</v>
      </c>
      <c r="AY1133" s="256" t="s">
        <v>170</v>
      </c>
    </row>
    <row r="1134" s="15" customFormat="1">
      <c r="A1134" s="15"/>
      <c r="B1134" s="257"/>
      <c r="C1134" s="258"/>
      <c r="D1134" s="229" t="s">
        <v>183</v>
      </c>
      <c r="E1134" s="259" t="s">
        <v>19</v>
      </c>
      <c r="F1134" s="260" t="s">
        <v>186</v>
      </c>
      <c r="G1134" s="258"/>
      <c r="H1134" s="261">
        <v>4</v>
      </c>
      <c r="I1134" s="262"/>
      <c r="J1134" s="258"/>
      <c r="K1134" s="258"/>
      <c r="L1134" s="263"/>
      <c r="M1134" s="264"/>
      <c r="N1134" s="265"/>
      <c r="O1134" s="265"/>
      <c r="P1134" s="265"/>
      <c r="Q1134" s="265"/>
      <c r="R1134" s="265"/>
      <c r="S1134" s="265"/>
      <c r="T1134" s="266"/>
      <c r="U1134" s="15"/>
      <c r="V1134" s="15"/>
      <c r="W1134" s="15"/>
      <c r="X1134" s="15"/>
      <c r="Y1134" s="15"/>
      <c r="Z1134" s="15"/>
      <c r="AA1134" s="15"/>
      <c r="AB1134" s="15"/>
      <c r="AC1134" s="15"/>
      <c r="AD1134" s="15"/>
      <c r="AE1134" s="15"/>
      <c r="AT1134" s="267" t="s">
        <v>183</v>
      </c>
      <c r="AU1134" s="267" t="s">
        <v>84</v>
      </c>
      <c r="AV1134" s="15" t="s">
        <v>177</v>
      </c>
      <c r="AW1134" s="15" t="s">
        <v>37</v>
      </c>
      <c r="AX1134" s="15" t="s">
        <v>82</v>
      </c>
      <c r="AY1134" s="267" t="s">
        <v>170</v>
      </c>
    </row>
    <row r="1135" s="2" customFormat="1" ht="16.5" customHeight="1">
      <c r="A1135" s="41"/>
      <c r="B1135" s="42"/>
      <c r="C1135" s="285" t="s">
        <v>1527</v>
      </c>
      <c r="D1135" s="285" t="s">
        <v>461</v>
      </c>
      <c r="E1135" s="286" t="s">
        <v>1528</v>
      </c>
      <c r="F1135" s="287" t="s">
        <v>1529</v>
      </c>
      <c r="G1135" s="288" t="s">
        <v>266</v>
      </c>
      <c r="H1135" s="289">
        <v>2</v>
      </c>
      <c r="I1135" s="290"/>
      <c r="J1135" s="291">
        <f>ROUND(I1135*H1135,2)</f>
        <v>0</v>
      </c>
      <c r="K1135" s="287" t="s">
        <v>19</v>
      </c>
      <c r="L1135" s="292"/>
      <c r="M1135" s="293" t="s">
        <v>19</v>
      </c>
      <c r="N1135" s="294" t="s">
        <v>46</v>
      </c>
      <c r="O1135" s="87"/>
      <c r="P1135" s="225">
        <f>O1135*H1135</f>
        <v>0</v>
      </c>
      <c r="Q1135" s="225">
        <v>0.02333</v>
      </c>
      <c r="R1135" s="225">
        <f>Q1135*H1135</f>
        <v>0.04666</v>
      </c>
      <c r="S1135" s="225">
        <v>0</v>
      </c>
      <c r="T1135" s="226">
        <f>S1135*H1135</f>
        <v>0</v>
      </c>
      <c r="U1135" s="41"/>
      <c r="V1135" s="41"/>
      <c r="W1135" s="41"/>
      <c r="X1135" s="41"/>
      <c r="Y1135" s="41"/>
      <c r="Z1135" s="41"/>
      <c r="AA1135" s="41"/>
      <c r="AB1135" s="41"/>
      <c r="AC1135" s="41"/>
      <c r="AD1135" s="41"/>
      <c r="AE1135" s="41"/>
      <c r="AR1135" s="227" t="s">
        <v>234</v>
      </c>
      <c r="AT1135" s="227" t="s">
        <v>461</v>
      </c>
      <c r="AU1135" s="227" t="s">
        <v>84</v>
      </c>
      <c r="AY1135" s="20" t="s">
        <v>170</v>
      </c>
      <c r="BE1135" s="228">
        <f>IF(N1135="základní",J1135,0)</f>
        <v>0</v>
      </c>
      <c r="BF1135" s="228">
        <f>IF(N1135="snížená",J1135,0)</f>
        <v>0</v>
      </c>
      <c r="BG1135" s="228">
        <f>IF(N1135="zákl. přenesená",J1135,0)</f>
        <v>0</v>
      </c>
      <c r="BH1135" s="228">
        <f>IF(N1135="sníž. přenesená",J1135,0)</f>
        <v>0</v>
      </c>
      <c r="BI1135" s="228">
        <f>IF(N1135="nulová",J1135,0)</f>
        <v>0</v>
      </c>
      <c r="BJ1135" s="20" t="s">
        <v>82</v>
      </c>
      <c r="BK1135" s="228">
        <f>ROUND(I1135*H1135,2)</f>
        <v>0</v>
      </c>
      <c r="BL1135" s="20" t="s">
        <v>177</v>
      </c>
      <c r="BM1135" s="227" t="s">
        <v>1530</v>
      </c>
    </row>
    <row r="1136" s="2" customFormat="1">
      <c r="A1136" s="41"/>
      <c r="B1136" s="42"/>
      <c r="C1136" s="43"/>
      <c r="D1136" s="229" t="s">
        <v>179</v>
      </c>
      <c r="E1136" s="43"/>
      <c r="F1136" s="230" t="s">
        <v>1529</v>
      </c>
      <c r="G1136" s="43"/>
      <c r="H1136" s="43"/>
      <c r="I1136" s="231"/>
      <c r="J1136" s="43"/>
      <c r="K1136" s="43"/>
      <c r="L1136" s="47"/>
      <c r="M1136" s="232"/>
      <c r="N1136" s="233"/>
      <c r="O1136" s="87"/>
      <c r="P1136" s="87"/>
      <c r="Q1136" s="87"/>
      <c r="R1136" s="87"/>
      <c r="S1136" s="87"/>
      <c r="T1136" s="88"/>
      <c r="U1136" s="41"/>
      <c r="V1136" s="41"/>
      <c r="W1136" s="41"/>
      <c r="X1136" s="41"/>
      <c r="Y1136" s="41"/>
      <c r="Z1136" s="41"/>
      <c r="AA1136" s="41"/>
      <c r="AB1136" s="41"/>
      <c r="AC1136" s="41"/>
      <c r="AD1136" s="41"/>
      <c r="AE1136" s="41"/>
      <c r="AT1136" s="20" t="s">
        <v>179</v>
      </c>
      <c r="AU1136" s="20" t="s">
        <v>84</v>
      </c>
    </row>
    <row r="1137" s="2" customFormat="1">
      <c r="A1137" s="41"/>
      <c r="B1137" s="42"/>
      <c r="C1137" s="43"/>
      <c r="D1137" s="229" t="s">
        <v>231</v>
      </c>
      <c r="E1137" s="43"/>
      <c r="F1137" s="268" t="s">
        <v>1323</v>
      </c>
      <c r="G1137" s="43"/>
      <c r="H1137" s="43"/>
      <c r="I1137" s="231"/>
      <c r="J1137" s="43"/>
      <c r="K1137" s="43"/>
      <c r="L1137" s="47"/>
      <c r="M1137" s="232"/>
      <c r="N1137" s="233"/>
      <c r="O1137" s="87"/>
      <c r="P1137" s="87"/>
      <c r="Q1137" s="87"/>
      <c r="R1137" s="87"/>
      <c r="S1137" s="87"/>
      <c r="T1137" s="88"/>
      <c r="U1137" s="41"/>
      <c r="V1137" s="41"/>
      <c r="W1137" s="41"/>
      <c r="X1137" s="41"/>
      <c r="Y1137" s="41"/>
      <c r="Z1137" s="41"/>
      <c r="AA1137" s="41"/>
      <c r="AB1137" s="41"/>
      <c r="AC1137" s="41"/>
      <c r="AD1137" s="41"/>
      <c r="AE1137" s="41"/>
      <c r="AT1137" s="20" t="s">
        <v>231</v>
      </c>
      <c r="AU1137" s="20" t="s">
        <v>84</v>
      </c>
    </row>
    <row r="1138" s="14" customFormat="1">
      <c r="A1138" s="14"/>
      <c r="B1138" s="246"/>
      <c r="C1138" s="247"/>
      <c r="D1138" s="229" t="s">
        <v>183</v>
      </c>
      <c r="E1138" s="248" t="s">
        <v>19</v>
      </c>
      <c r="F1138" s="249" t="s">
        <v>1501</v>
      </c>
      <c r="G1138" s="247"/>
      <c r="H1138" s="250">
        <v>2</v>
      </c>
      <c r="I1138" s="251"/>
      <c r="J1138" s="247"/>
      <c r="K1138" s="247"/>
      <c r="L1138" s="252"/>
      <c r="M1138" s="253"/>
      <c r="N1138" s="254"/>
      <c r="O1138" s="254"/>
      <c r="P1138" s="254"/>
      <c r="Q1138" s="254"/>
      <c r="R1138" s="254"/>
      <c r="S1138" s="254"/>
      <c r="T1138" s="255"/>
      <c r="U1138" s="14"/>
      <c r="V1138" s="14"/>
      <c r="W1138" s="14"/>
      <c r="X1138" s="14"/>
      <c r="Y1138" s="14"/>
      <c r="Z1138" s="14"/>
      <c r="AA1138" s="14"/>
      <c r="AB1138" s="14"/>
      <c r="AC1138" s="14"/>
      <c r="AD1138" s="14"/>
      <c r="AE1138" s="14"/>
      <c r="AT1138" s="256" t="s">
        <v>183</v>
      </c>
      <c r="AU1138" s="256" t="s">
        <v>84</v>
      </c>
      <c r="AV1138" s="14" t="s">
        <v>84</v>
      </c>
      <c r="AW1138" s="14" t="s">
        <v>37</v>
      </c>
      <c r="AX1138" s="14" t="s">
        <v>75</v>
      </c>
      <c r="AY1138" s="256" t="s">
        <v>170</v>
      </c>
    </row>
    <row r="1139" s="15" customFormat="1">
      <c r="A1139" s="15"/>
      <c r="B1139" s="257"/>
      <c r="C1139" s="258"/>
      <c r="D1139" s="229" t="s">
        <v>183</v>
      </c>
      <c r="E1139" s="259" t="s">
        <v>19</v>
      </c>
      <c r="F1139" s="260" t="s">
        <v>186</v>
      </c>
      <c r="G1139" s="258"/>
      <c r="H1139" s="261">
        <v>2</v>
      </c>
      <c r="I1139" s="262"/>
      <c r="J1139" s="258"/>
      <c r="K1139" s="258"/>
      <c r="L1139" s="263"/>
      <c r="M1139" s="264"/>
      <c r="N1139" s="265"/>
      <c r="O1139" s="265"/>
      <c r="P1139" s="265"/>
      <c r="Q1139" s="265"/>
      <c r="R1139" s="265"/>
      <c r="S1139" s="265"/>
      <c r="T1139" s="266"/>
      <c r="U1139" s="15"/>
      <c r="V1139" s="15"/>
      <c r="W1139" s="15"/>
      <c r="X1139" s="15"/>
      <c r="Y1139" s="15"/>
      <c r="Z1139" s="15"/>
      <c r="AA1139" s="15"/>
      <c r="AB1139" s="15"/>
      <c r="AC1139" s="15"/>
      <c r="AD1139" s="15"/>
      <c r="AE1139" s="15"/>
      <c r="AT1139" s="267" t="s">
        <v>183</v>
      </c>
      <c r="AU1139" s="267" t="s">
        <v>84</v>
      </c>
      <c r="AV1139" s="15" t="s">
        <v>177</v>
      </c>
      <c r="AW1139" s="15" t="s">
        <v>37</v>
      </c>
      <c r="AX1139" s="15" t="s">
        <v>82</v>
      </c>
      <c r="AY1139" s="267" t="s">
        <v>170</v>
      </c>
    </row>
    <row r="1140" s="2" customFormat="1" ht="16.5" customHeight="1">
      <c r="A1140" s="41"/>
      <c r="B1140" s="42"/>
      <c r="C1140" s="285" t="s">
        <v>1531</v>
      </c>
      <c r="D1140" s="285" t="s">
        <v>461</v>
      </c>
      <c r="E1140" s="286" t="s">
        <v>1532</v>
      </c>
      <c r="F1140" s="287" t="s">
        <v>1533</v>
      </c>
      <c r="G1140" s="288" t="s">
        <v>266</v>
      </c>
      <c r="H1140" s="289">
        <v>1</v>
      </c>
      <c r="I1140" s="290"/>
      <c r="J1140" s="291">
        <f>ROUND(I1140*H1140,2)</f>
        <v>0</v>
      </c>
      <c r="K1140" s="287" t="s">
        <v>19</v>
      </c>
      <c r="L1140" s="292"/>
      <c r="M1140" s="293" t="s">
        <v>19</v>
      </c>
      <c r="N1140" s="294" t="s">
        <v>46</v>
      </c>
      <c r="O1140" s="87"/>
      <c r="P1140" s="225">
        <f>O1140*H1140</f>
        <v>0</v>
      </c>
      <c r="Q1140" s="225">
        <v>0.017500000000000002</v>
      </c>
      <c r="R1140" s="225">
        <f>Q1140*H1140</f>
        <v>0.017500000000000002</v>
      </c>
      <c r="S1140" s="225">
        <v>0</v>
      </c>
      <c r="T1140" s="226">
        <f>S1140*H1140</f>
        <v>0</v>
      </c>
      <c r="U1140" s="41"/>
      <c r="V1140" s="41"/>
      <c r="W1140" s="41"/>
      <c r="X1140" s="41"/>
      <c r="Y1140" s="41"/>
      <c r="Z1140" s="41"/>
      <c r="AA1140" s="41"/>
      <c r="AB1140" s="41"/>
      <c r="AC1140" s="41"/>
      <c r="AD1140" s="41"/>
      <c r="AE1140" s="41"/>
      <c r="AR1140" s="227" t="s">
        <v>234</v>
      </c>
      <c r="AT1140" s="227" t="s">
        <v>461</v>
      </c>
      <c r="AU1140" s="227" t="s">
        <v>84</v>
      </c>
      <c r="AY1140" s="20" t="s">
        <v>170</v>
      </c>
      <c r="BE1140" s="228">
        <f>IF(N1140="základní",J1140,0)</f>
        <v>0</v>
      </c>
      <c r="BF1140" s="228">
        <f>IF(N1140="snížená",J1140,0)</f>
        <v>0</v>
      </c>
      <c r="BG1140" s="228">
        <f>IF(N1140="zákl. přenesená",J1140,0)</f>
        <v>0</v>
      </c>
      <c r="BH1140" s="228">
        <f>IF(N1140="sníž. přenesená",J1140,0)</f>
        <v>0</v>
      </c>
      <c r="BI1140" s="228">
        <f>IF(N1140="nulová",J1140,0)</f>
        <v>0</v>
      </c>
      <c r="BJ1140" s="20" t="s">
        <v>82</v>
      </c>
      <c r="BK1140" s="228">
        <f>ROUND(I1140*H1140,2)</f>
        <v>0</v>
      </c>
      <c r="BL1140" s="20" t="s">
        <v>177</v>
      </c>
      <c r="BM1140" s="227" t="s">
        <v>1534</v>
      </c>
    </row>
    <row r="1141" s="2" customFormat="1">
      <c r="A1141" s="41"/>
      <c r="B1141" s="42"/>
      <c r="C1141" s="43"/>
      <c r="D1141" s="229" t="s">
        <v>179</v>
      </c>
      <c r="E1141" s="43"/>
      <c r="F1141" s="230" t="s">
        <v>1533</v>
      </c>
      <c r="G1141" s="43"/>
      <c r="H1141" s="43"/>
      <c r="I1141" s="231"/>
      <c r="J1141" s="43"/>
      <c r="K1141" s="43"/>
      <c r="L1141" s="47"/>
      <c r="M1141" s="232"/>
      <c r="N1141" s="233"/>
      <c r="O1141" s="87"/>
      <c r="P1141" s="87"/>
      <c r="Q1141" s="87"/>
      <c r="R1141" s="87"/>
      <c r="S1141" s="87"/>
      <c r="T1141" s="88"/>
      <c r="U1141" s="41"/>
      <c r="V1141" s="41"/>
      <c r="W1141" s="41"/>
      <c r="X1141" s="41"/>
      <c r="Y1141" s="41"/>
      <c r="Z1141" s="41"/>
      <c r="AA1141" s="41"/>
      <c r="AB1141" s="41"/>
      <c r="AC1141" s="41"/>
      <c r="AD1141" s="41"/>
      <c r="AE1141" s="41"/>
      <c r="AT1141" s="20" t="s">
        <v>179</v>
      </c>
      <c r="AU1141" s="20" t="s">
        <v>84</v>
      </c>
    </row>
    <row r="1142" s="2" customFormat="1">
      <c r="A1142" s="41"/>
      <c r="B1142" s="42"/>
      <c r="C1142" s="43"/>
      <c r="D1142" s="229" t="s">
        <v>231</v>
      </c>
      <c r="E1142" s="43"/>
      <c r="F1142" s="268" t="s">
        <v>1323</v>
      </c>
      <c r="G1142" s="43"/>
      <c r="H1142" s="43"/>
      <c r="I1142" s="231"/>
      <c r="J1142" s="43"/>
      <c r="K1142" s="43"/>
      <c r="L1142" s="47"/>
      <c r="M1142" s="232"/>
      <c r="N1142" s="233"/>
      <c r="O1142" s="87"/>
      <c r="P1142" s="87"/>
      <c r="Q1142" s="87"/>
      <c r="R1142" s="87"/>
      <c r="S1142" s="87"/>
      <c r="T1142" s="88"/>
      <c r="U1142" s="41"/>
      <c r="V1142" s="41"/>
      <c r="W1142" s="41"/>
      <c r="X1142" s="41"/>
      <c r="Y1142" s="41"/>
      <c r="Z1142" s="41"/>
      <c r="AA1142" s="41"/>
      <c r="AB1142" s="41"/>
      <c r="AC1142" s="41"/>
      <c r="AD1142" s="41"/>
      <c r="AE1142" s="41"/>
      <c r="AT1142" s="20" t="s">
        <v>231</v>
      </c>
      <c r="AU1142" s="20" t="s">
        <v>84</v>
      </c>
    </row>
    <row r="1143" s="13" customFormat="1">
      <c r="A1143" s="13"/>
      <c r="B1143" s="236"/>
      <c r="C1143" s="237"/>
      <c r="D1143" s="229" t="s">
        <v>183</v>
      </c>
      <c r="E1143" s="238" t="s">
        <v>19</v>
      </c>
      <c r="F1143" s="239" t="s">
        <v>1535</v>
      </c>
      <c r="G1143" s="237"/>
      <c r="H1143" s="238" t="s">
        <v>19</v>
      </c>
      <c r="I1143" s="240"/>
      <c r="J1143" s="237"/>
      <c r="K1143" s="237"/>
      <c r="L1143" s="241"/>
      <c r="M1143" s="242"/>
      <c r="N1143" s="243"/>
      <c r="O1143" s="243"/>
      <c r="P1143" s="243"/>
      <c r="Q1143" s="243"/>
      <c r="R1143" s="243"/>
      <c r="S1143" s="243"/>
      <c r="T1143" s="244"/>
      <c r="U1143" s="13"/>
      <c r="V1143" s="13"/>
      <c r="W1143" s="13"/>
      <c r="X1143" s="13"/>
      <c r="Y1143" s="13"/>
      <c r="Z1143" s="13"/>
      <c r="AA1143" s="13"/>
      <c r="AB1143" s="13"/>
      <c r="AC1143" s="13"/>
      <c r="AD1143" s="13"/>
      <c r="AE1143" s="13"/>
      <c r="AT1143" s="245" t="s">
        <v>183</v>
      </c>
      <c r="AU1143" s="245" t="s">
        <v>84</v>
      </c>
      <c r="AV1143" s="13" t="s">
        <v>82</v>
      </c>
      <c r="AW1143" s="13" t="s">
        <v>37</v>
      </c>
      <c r="AX1143" s="13" t="s">
        <v>75</v>
      </c>
      <c r="AY1143" s="245" t="s">
        <v>170</v>
      </c>
    </row>
    <row r="1144" s="14" customFormat="1">
      <c r="A1144" s="14"/>
      <c r="B1144" s="246"/>
      <c r="C1144" s="247"/>
      <c r="D1144" s="229" t="s">
        <v>183</v>
      </c>
      <c r="E1144" s="248" t="s">
        <v>19</v>
      </c>
      <c r="F1144" s="249" t="s">
        <v>1502</v>
      </c>
      <c r="G1144" s="247"/>
      <c r="H1144" s="250">
        <v>1</v>
      </c>
      <c r="I1144" s="251"/>
      <c r="J1144" s="247"/>
      <c r="K1144" s="247"/>
      <c r="L1144" s="252"/>
      <c r="M1144" s="253"/>
      <c r="N1144" s="254"/>
      <c r="O1144" s="254"/>
      <c r="P1144" s="254"/>
      <c r="Q1144" s="254"/>
      <c r="R1144" s="254"/>
      <c r="S1144" s="254"/>
      <c r="T1144" s="255"/>
      <c r="U1144" s="14"/>
      <c r="V1144" s="14"/>
      <c r="W1144" s="14"/>
      <c r="X1144" s="14"/>
      <c r="Y1144" s="14"/>
      <c r="Z1144" s="14"/>
      <c r="AA1144" s="14"/>
      <c r="AB1144" s="14"/>
      <c r="AC1144" s="14"/>
      <c r="AD1144" s="14"/>
      <c r="AE1144" s="14"/>
      <c r="AT1144" s="256" t="s">
        <v>183</v>
      </c>
      <c r="AU1144" s="256" t="s">
        <v>84</v>
      </c>
      <c r="AV1144" s="14" t="s">
        <v>84</v>
      </c>
      <c r="AW1144" s="14" t="s">
        <v>37</v>
      </c>
      <c r="AX1144" s="14" t="s">
        <v>75</v>
      </c>
      <c r="AY1144" s="256" t="s">
        <v>170</v>
      </c>
    </row>
    <row r="1145" s="15" customFormat="1">
      <c r="A1145" s="15"/>
      <c r="B1145" s="257"/>
      <c r="C1145" s="258"/>
      <c r="D1145" s="229" t="s">
        <v>183</v>
      </c>
      <c r="E1145" s="259" t="s">
        <v>19</v>
      </c>
      <c r="F1145" s="260" t="s">
        <v>186</v>
      </c>
      <c r="G1145" s="258"/>
      <c r="H1145" s="261">
        <v>1</v>
      </c>
      <c r="I1145" s="262"/>
      <c r="J1145" s="258"/>
      <c r="K1145" s="258"/>
      <c r="L1145" s="263"/>
      <c r="M1145" s="264"/>
      <c r="N1145" s="265"/>
      <c r="O1145" s="265"/>
      <c r="P1145" s="265"/>
      <c r="Q1145" s="265"/>
      <c r="R1145" s="265"/>
      <c r="S1145" s="265"/>
      <c r="T1145" s="266"/>
      <c r="U1145" s="15"/>
      <c r="V1145" s="15"/>
      <c r="W1145" s="15"/>
      <c r="X1145" s="15"/>
      <c r="Y1145" s="15"/>
      <c r="Z1145" s="15"/>
      <c r="AA1145" s="15"/>
      <c r="AB1145" s="15"/>
      <c r="AC1145" s="15"/>
      <c r="AD1145" s="15"/>
      <c r="AE1145" s="15"/>
      <c r="AT1145" s="267" t="s">
        <v>183</v>
      </c>
      <c r="AU1145" s="267" t="s">
        <v>84</v>
      </c>
      <c r="AV1145" s="15" t="s">
        <v>177</v>
      </c>
      <c r="AW1145" s="15" t="s">
        <v>37</v>
      </c>
      <c r="AX1145" s="15" t="s">
        <v>82</v>
      </c>
      <c r="AY1145" s="267" t="s">
        <v>170</v>
      </c>
    </row>
    <row r="1146" s="2" customFormat="1" ht="16.5" customHeight="1">
      <c r="A1146" s="41"/>
      <c r="B1146" s="42"/>
      <c r="C1146" s="285" t="s">
        <v>1536</v>
      </c>
      <c r="D1146" s="285" t="s">
        <v>461</v>
      </c>
      <c r="E1146" s="286" t="s">
        <v>1537</v>
      </c>
      <c r="F1146" s="287" t="s">
        <v>1538</v>
      </c>
      <c r="G1146" s="288" t="s">
        <v>266</v>
      </c>
      <c r="H1146" s="289">
        <v>5</v>
      </c>
      <c r="I1146" s="290"/>
      <c r="J1146" s="291">
        <f>ROUND(I1146*H1146,2)</f>
        <v>0</v>
      </c>
      <c r="K1146" s="287" t="s">
        <v>19</v>
      </c>
      <c r="L1146" s="292"/>
      <c r="M1146" s="293" t="s">
        <v>19</v>
      </c>
      <c r="N1146" s="294" t="s">
        <v>46</v>
      </c>
      <c r="O1146" s="87"/>
      <c r="P1146" s="225">
        <f>O1146*H1146</f>
        <v>0</v>
      </c>
      <c r="Q1146" s="225">
        <v>0.0178</v>
      </c>
      <c r="R1146" s="225">
        <f>Q1146*H1146</f>
        <v>0.088999999999999996</v>
      </c>
      <c r="S1146" s="225">
        <v>0</v>
      </c>
      <c r="T1146" s="226">
        <f>S1146*H1146</f>
        <v>0</v>
      </c>
      <c r="U1146" s="41"/>
      <c r="V1146" s="41"/>
      <c r="W1146" s="41"/>
      <c r="X1146" s="41"/>
      <c r="Y1146" s="41"/>
      <c r="Z1146" s="41"/>
      <c r="AA1146" s="41"/>
      <c r="AB1146" s="41"/>
      <c r="AC1146" s="41"/>
      <c r="AD1146" s="41"/>
      <c r="AE1146" s="41"/>
      <c r="AR1146" s="227" t="s">
        <v>234</v>
      </c>
      <c r="AT1146" s="227" t="s">
        <v>461</v>
      </c>
      <c r="AU1146" s="227" t="s">
        <v>84</v>
      </c>
      <c r="AY1146" s="20" t="s">
        <v>170</v>
      </c>
      <c r="BE1146" s="228">
        <f>IF(N1146="základní",J1146,0)</f>
        <v>0</v>
      </c>
      <c r="BF1146" s="228">
        <f>IF(N1146="snížená",J1146,0)</f>
        <v>0</v>
      </c>
      <c r="BG1146" s="228">
        <f>IF(N1146="zákl. přenesená",J1146,0)</f>
        <v>0</v>
      </c>
      <c r="BH1146" s="228">
        <f>IF(N1146="sníž. přenesená",J1146,0)</f>
        <v>0</v>
      </c>
      <c r="BI1146" s="228">
        <f>IF(N1146="nulová",J1146,0)</f>
        <v>0</v>
      </c>
      <c r="BJ1146" s="20" t="s">
        <v>82</v>
      </c>
      <c r="BK1146" s="228">
        <f>ROUND(I1146*H1146,2)</f>
        <v>0</v>
      </c>
      <c r="BL1146" s="20" t="s">
        <v>177</v>
      </c>
      <c r="BM1146" s="227" t="s">
        <v>1539</v>
      </c>
    </row>
    <row r="1147" s="2" customFormat="1">
      <c r="A1147" s="41"/>
      <c r="B1147" s="42"/>
      <c r="C1147" s="43"/>
      <c r="D1147" s="229" t="s">
        <v>179</v>
      </c>
      <c r="E1147" s="43"/>
      <c r="F1147" s="230" t="s">
        <v>1538</v>
      </c>
      <c r="G1147" s="43"/>
      <c r="H1147" s="43"/>
      <c r="I1147" s="231"/>
      <c r="J1147" s="43"/>
      <c r="K1147" s="43"/>
      <c r="L1147" s="47"/>
      <c r="M1147" s="232"/>
      <c r="N1147" s="233"/>
      <c r="O1147" s="87"/>
      <c r="P1147" s="87"/>
      <c r="Q1147" s="87"/>
      <c r="R1147" s="87"/>
      <c r="S1147" s="87"/>
      <c r="T1147" s="88"/>
      <c r="U1147" s="41"/>
      <c r="V1147" s="41"/>
      <c r="W1147" s="41"/>
      <c r="X1147" s="41"/>
      <c r="Y1147" s="41"/>
      <c r="Z1147" s="41"/>
      <c r="AA1147" s="41"/>
      <c r="AB1147" s="41"/>
      <c r="AC1147" s="41"/>
      <c r="AD1147" s="41"/>
      <c r="AE1147" s="41"/>
      <c r="AT1147" s="20" t="s">
        <v>179</v>
      </c>
      <c r="AU1147" s="20" t="s">
        <v>84</v>
      </c>
    </row>
    <row r="1148" s="2" customFormat="1">
      <c r="A1148" s="41"/>
      <c r="B1148" s="42"/>
      <c r="C1148" s="43"/>
      <c r="D1148" s="229" t="s">
        <v>231</v>
      </c>
      <c r="E1148" s="43"/>
      <c r="F1148" s="268" t="s">
        <v>1323</v>
      </c>
      <c r="G1148" s="43"/>
      <c r="H1148" s="43"/>
      <c r="I1148" s="231"/>
      <c r="J1148" s="43"/>
      <c r="K1148" s="43"/>
      <c r="L1148" s="47"/>
      <c r="M1148" s="232"/>
      <c r="N1148" s="233"/>
      <c r="O1148" s="87"/>
      <c r="P1148" s="87"/>
      <c r="Q1148" s="87"/>
      <c r="R1148" s="87"/>
      <c r="S1148" s="87"/>
      <c r="T1148" s="88"/>
      <c r="U1148" s="41"/>
      <c r="V1148" s="41"/>
      <c r="W1148" s="41"/>
      <c r="X1148" s="41"/>
      <c r="Y1148" s="41"/>
      <c r="Z1148" s="41"/>
      <c r="AA1148" s="41"/>
      <c r="AB1148" s="41"/>
      <c r="AC1148" s="41"/>
      <c r="AD1148" s="41"/>
      <c r="AE1148" s="41"/>
      <c r="AT1148" s="20" t="s">
        <v>231</v>
      </c>
      <c r="AU1148" s="20" t="s">
        <v>84</v>
      </c>
    </row>
    <row r="1149" s="13" customFormat="1">
      <c r="A1149" s="13"/>
      <c r="B1149" s="236"/>
      <c r="C1149" s="237"/>
      <c r="D1149" s="229" t="s">
        <v>183</v>
      </c>
      <c r="E1149" s="238" t="s">
        <v>19</v>
      </c>
      <c r="F1149" s="239" t="s">
        <v>1535</v>
      </c>
      <c r="G1149" s="237"/>
      <c r="H1149" s="238" t="s">
        <v>19</v>
      </c>
      <c r="I1149" s="240"/>
      <c r="J1149" s="237"/>
      <c r="K1149" s="237"/>
      <c r="L1149" s="241"/>
      <c r="M1149" s="242"/>
      <c r="N1149" s="243"/>
      <c r="O1149" s="243"/>
      <c r="P1149" s="243"/>
      <c r="Q1149" s="243"/>
      <c r="R1149" s="243"/>
      <c r="S1149" s="243"/>
      <c r="T1149" s="244"/>
      <c r="U1149" s="13"/>
      <c r="V1149" s="13"/>
      <c r="W1149" s="13"/>
      <c r="X1149" s="13"/>
      <c r="Y1149" s="13"/>
      <c r="Z1149" s="13"/>
      <c r="AA1149" s="13"/>
      <c r="AB1149" s="13"/>
      <c r="AC1149" s="13"/>
      <c r="AD1149" s="13"/>
      <c r="AE1149" s="13"/>
      <c r="AT1149" s="245" t="s">
        <v>183</v>
      </c>
      <c r="AU1149" s="245" t="s">
        <v>84</v>
      </c>
      <c r="AV1149" s="13" t="s">
        <v>82</v>
      </c>
      <c r="AW1149" s="13" t="s">
        <v>37</v>
      </c>
      <c r="AX1149" s="13" t="s">
        <v>75</v>
      </c>
      <c r="AY1149" s="245" t="s">
        <v>170</v>
      </c>
    </row>
    <row r="1150" s="14" customFormat="1">
      <c r="A1150" s="14"/>
      <c r="B1150" s="246"/>
      <c r="C1150" s="247"/>
      <c r="D1150" s="229" t="s">
        <v>183</v>
      </c>
      <c r="E1150" s="248" t="s">
        <v>19</v>
      </c>
      <c r="F1150" s="249" t="s">
        <v>1504</v>
      </c>
      <c r="G1150" s="247"/>
      <c r="H1150" s="250">
        <v>5</v>
      </c>
      <c r="I1150" s="251"/>
      <c r="J1150" s="247"/>
      <c r="K1150" s="247"/>
      <c r="L1150" s="252"/>
      <c r="M1150" s="253"/>
      <c r="N1150" s="254"/>
      <c r="O1150" s="254"/>
      <c r="P1150" s="254"/>
      <c r="Q1150" s="254"/>
      <c r="R1150" s="254"/>
      <c r="S1150" s="254"/>
      <c r="T1150" s="255"/>
      <c r="U1150" s="14"/>
      <c r="V1150" s="14"/>
      <c r="W1150" s="14"/>
      <c r="X1150" s="14"/>
      <c r="Y1150" s="14"/>
      <c r="Z1150" s="14"/>
      <c r="AA1150" s="14"/>
      <c r="AB1150" s="14"/>
      <c r="AC1150" s="14"/>
      <c r="AD1150" s="14"/>
      <c r="AE1150" s="14"/>
      <c r="AT1150" s="256" t="s">
        <v>183</v>
      </c>
      <c r="AU1150" s="256" t="s">
        <v>84</v>
      </c>
      <c r="AV1150" s="14" t="s">
        <v>84</v>
      </c>
      <c r="AW1150" s="14" t="s">
        <v>37</v>
      </c>
      <c r="AX1150" s="14" t="s">
        <v>75</v>
      </c>
      <c r="AY1150" s="256" t="s">
        <v>170</v>
      </c>
    </row>
    <row r="1151" s="15" customFormat="1">
      <c r="A1151" s="15"/>
      <c r="B1151" s="257"/>
      <c r="C1151" s="258"/>
      <c r="D1151" s="229" t="s">
        <v>183</v>
      </c>
      <c r="E1151" s="259" t="s">
        <v>19</v>
      </c>
      <c r="F1151" s="260" t="s">
        <v>186</v>
      </c>
      <c r="G1151" s="258"/>
      <c r="H1151" s="261">
        <v>5</v>
      </c>
      <c r="I1151" s="262"/>
      <c r="J1151" s="258"/>
      <c r="K1151" s="258"/>
      <c r="L1151" s="263"/>
      <c r="M1151" s="264"/>
      <c r="N1151" s="265"/>
      <c r="O1151" s="265"/>
      <c r="P1151" s="265"/>
      <c r="Q1151" s="265"/>
      <c r="R1151" s="265"/>
      <c r="S1151" s="265"/>
      <c r="T1151" s="266"/>
      <c r="U1151" s="15"/>
      <c r="V1151" s="15"/>
      <c r="W1151" s="15"/>
      <c r="X1151" s="15"/>
      <c r="Y1151" s="15"/>
      <c r="Z1151" s="15"/>
      <c r="AA1151" s="15"/>
      <c r="AB1151" s="15"/>
      <c r="AC1151" s="15"/>
      <c r="AD1151" s="15"/>
      <c r="AE1151" s="15"/>
      <c r="AT1151" s="267" t="s">
        <v>183</v>
      </c>
      <c r="AU1151" s="267" t="s">
        <v>84</v>
      </c>
      <c r="AV1151" s="15" t="s">
        <v>177</v>
      </c>
      <c r="AW1151" s="15" t="s">
        <v>37</v>
      </c>
      <c r="AX1151" s="15" t="s">
        <v>82</v>
      </c>
      <c r="AY1151" s="267" t="s">
        <v>170</v>
      </c>
    </row>
    <row r="1152" s="2" customFormat="1" ht="16.5" customHeight="1">
      <c r="A1152" s="41"/>
      <c r="B1152" s="42"/>
      <c r="C1152" s="216" t="s">
        <v>1540</v>
      </c>
      <c r="D1152" s="216" t="s">
        <v>172</v>
      </c>
      <c r="E1152" s="217" t="s">
        <v>1541</v>
      </c>
      <c r="F1152" s="218" t="s">
        <v>1542</v>
      </c>
      <c r="G1152" s="219" t="s">
        <v>266</v>
      </c>
      <c r="H1152" s="220">
        <v>14</v>
      </c>
      <c r="I1152" s="221"/>
      <c r="J1152" s="222">
        <f>ROUND(I1152*H1152,2)</f>
        <v>0</v>
      </c>
      <c r="K1152" s="218" t="s">
        <v>176</v>
      </c>
      <c r="L1152" s="47"/>
      <c r="M1152" s="223" t="s">
        <v>19</v>
      </c>
      <c r="N1152" s="224" t="s">
        <v>46</v>
      </c>
      <c r="O1152" s="87"/>
      <c r="P1152" s="225">
        <f>O1152*H1152</f>
        <v>0</v>
      </c>
      <c r="Q1152" s="225">
        <v>0.090660000000000004</v>
      </c>
      <c r="R1152" s="225">
        <f>Q1152*H1152</f>
        <v>1.2692400000000002</v>
      </c>
      <c r="S1152" s="225">
        <v>0</v>
      </c>
      <c r="T1152" s="226">
        <f>S1152*H1152</f>
        <v>0</v>
      </c>
      <c r="U1152" s="41"/>
      <c r="V1152" s="41"/>
      <c r="W1152" s="41"/>
      <c r="X1152" s="41"/>
      <c r="Y1152" s="41"/>
      <c r="Z1152" s="41"/>
      <c r="AA1152" s="41"/>
      <c r="AB1152" s="41"/>
      <c r="AC1152" s="41"/>
      <c r="AD1152" s="41"/>
      <c r="AE1152" s="41"/>
      <c r="AR1152" s="227" t="s">
        <v>177</v>
      </c>
      <c r="AT1152" s="227" t="s">
        <v>172</v>
      </c>
      <c r="AU1152" s="227" t="s">
        <v>84</v>
      </c>
      <c r="AY1152" s="20" t="s">
        <v>170</v>
      </c>
      <c r="BE1152" s="228">
        <f>IF(N1152="základní",J1152,0)</f>
        <v>0</v>
      </c>
      <c r="BF1152" s="228">
        <f>IF(N1152="snížená",J1152,0)</f>
        <v>0</v>
      </c>
      <c r="BG1152" s="228">
        <f>IF(N1152="zákl. přenesená",J1152,0)</f>
        <v>0</v>
      </c>
      <c r="BH1152" s="228">
        <f>IF(N1152="sníž. přenesená",J1152,0)</f>
        <v>0</v>
      </c>
      <c r="BI1152" s="228">
        <f>IF(N1152="nulová",J1152,0)</f>
        <v>0</v>
      </c>
      <c r="BJ1152" s="20" t="s">
        <v>82</v>
      </c>
      <c r="BK1152" s="228">
        <f>ROUND(I1152*H1152,2)</f>
        <v>0</v>
      </c>
      <c r="BL1152" s="20" t="s">
        <v>177</v>
      </c>
      <c r="BM1152" s="227" t="s">
        <v>1543</v>
      </c>
    </row>
    <row r="1153" s="2" customFormat="1">
      <c r="A1153" s="41"/>
      <c r="B1153" s="42"/>
      <c r="C1153" s="43"/>
      <c r="D1153" s="229" t="s">
        <v>179</v>
      </c>
      <c r="E1153" s="43"/>
      <c r="F1153" s="230" t="s">
        <v>1544</v>
      </c>
      <c r="G1153" s="43"/>
      <c r="H1153" s="43"/>
      <c r="I1153" s="231"/>
      <c r="J1153" s="43"/>
      <c r="K1153" s="43"/>
      <c r="L1153" s="47"/>
      <c r="M1153" s="232"/>
      <c r="N1153" s="233"/>
      <c r="O1153" s="87"/>
      <c r="P1153" s="87"/>
      <c r="Q1153" s="87"/>
      <c r="R1153" s="87"/>
      <c r="S1153" s="87"/>
      <c r="T1153" s="88"/>
      <c r="U1153" s="41"/>
      <c r="V1153" s="41"/>
      <c r="W1153" s="41"/>
      <c r="X1153" s="41"/>
      <c r="Y1153" s="41"/>
      <c r="Z1153" s="41"/>
      <c r="AA1153" s="41"/>
      <c r="AB1153" s="41"/>
      <c r="AC1153" s="41"/>
      <c r="AD1153" s="41"/>
      <c r="AE1153" s="41"/>
      <c r="AT1153" s="20" t="s">
        <v>179</v>
      </c>
      <c r="AU1153" s="20" t="s">
        <v>84</v>
      </c>
    </row>
    <row r="1154" s="2" customFormat="1">
      <c r="A1154" s="41"/>
      <c r="B1154" s="42"/>
      <c r="C1154" s="43"/>
      <c r="D1154" s="234" t="s">
        <v>181</v>
      </c>
      <c r="E1154" s="43"/>
      <c r="F1154" s="235" t="s">
        <v>1545</v>
      </c>
      <c r="G1154" s="43"/>
      <c r="H1154" s="43"/>
      <c r="I1154" s="231"/>
      <c r="J1154" s="43"/>
      <c r="K1154" s="43"/>
      <c r="L1154" s="47"/>
      <c r="M1154" s="232"/>
      <c r="N1154" s="233"/>
      <c r="O1154" s="87"/>
      <c r="P1154" s="87"/>
      <c r="Q1154" s="87"/>
      <c r="R1154" s="87"/>
      <c r="S1154" s="87"/>
      <c r="T1154" s="88"/>
      <c r="U1154" s="41"/>
      <c r="V1154" s="41"/>
      <c r="W1154" s="41"/>
      <c r="X1154" s="41"/>
      <c r="Y1154" s="41"/>
      <c r="Z1154" s="41"/>
      <c r="AA1154" s="41"/>
      <c r="AB1154" s="41"/>
      <c r="AC1154" s="41"/>
      <c r="AD1154" s="41"/>
      <c r="AE1154" s="41"/>
      <c r="AT1154" s="20" t="s">
        <v>181</v>
      </c>
      <c r="AU1154" s="20" t="s">
        <v>84</v>
      </c>
    </row>
    <row r="1155" s="2" customFormat="1" ht="16.5" customHeight="1">
      <c r="A1155" s="41"/>
      <c r="B1155" s="42"/>
      <c r="C1155" s="285" t="s">
        <v>1546</v>
      </c>
      <c r="D1155" s="285" t="s">
        <v>461</v>
      </c>
      <c r="E1155" s="286" t="s">
        <v>1524</v>
      </c>
      <c r="F1155" s="287" t="s">
        <v>1525</v>
      </c>
      <c r="G1155" s="288" t="s">
        <v>266</v>
      </c>
      <c r="H1155" s="289">
        <v>3</v>
      </c>
      <c r="I1155" s="290"/>
      <c r="J1155" s="291">
        <f>ROUND(I1155*H1155,2)</f>
        <v>0</v>
      </c>
      <c r="K1155" s="287" t="s">
        <v>176</v>
      </c>
      <c r="L1155" s="292"/>
      <c r="M1155" s="293" t="s">
        <v>19</v>
      </c>
      <c r="N1155" s="294" t="s">
        <v>46</v>
      </c>
      <c r="O1155" s="87"/>
      <c r="P1155" s="225">
        <f>O1155*H1155</f>
        <v>0</v>
      </c>
      <c r="Q1155" s="225">
        <v>0.01553</v>
      </c>
      <c r="R1155" s="225">
        <f>Q1155*H1155</f>
        <v>0.046589999999999999</v>
      </c>
      <c r="S1155" s="225">
        <v>0</v>
      </c>
      <c r="T1155" s="226">
        <f>S1155*H1155</f>
        <v>0</v>
      </c>
      <c r="U1155" s="41"/>
      <c r="V1155" s="41"/>
      <c r="W1155" s="41"/>
      <c r="X1155" s="41"/>
      <c r="Y1155" s="41"/>
      <c r="Z1155" s="41"/>
      <c r="AA1155" s="41"/>
      <c r="AB1155" s="41"/>
      <c r="AC1155" s="41"/>
      <c r="AD1155" s="41"/>
      <c r="AE1155" s="41"/>
      <c r="AR1155" s="227" t="s">
        <v>234</v>
      </c>
      <c r="AT1155" s="227" t="s">
        <v>461</v>
      </c>
      <c r="AU1155" s="227" t="s">
        <v>84</v>
      </c>
      <c r="AY1155" s="20" t="s">
        <v>170</v>
      </c>
      <c r="BE1155" s="228">
        <f>IF(N1155="základní",J1155,0)</f>
        <v>0</v>
      </c>
      <c r="BF1155" s="228">
        <f>IF(N1155="snížená",J1155,0)</f>
        <v>0</v>
      </c>
      <c r="BG1155" s="228">
        <f>IF(N1155="zákl. přenesená",J1155,0)</f>
        <v>0</v>
      </c>
      <c r="BH1155" s="228">
        <f>IF(N1155="sníž. přenesená",J1155,0)</f>
        <v>0</v>
      </c>
      <c r="BI1155" s="228">
        <f>IF(N1155="nulová",J1155,0)</f>
        <v>0</v>
      </c>
      <c r="BJ1155" s="20" t="s">
        <v>82</v>
      </c>
      <c r="BK1155" s="228">
        <f>ROUND(I1155*H1155,2)</f>
        <v>0</v>
      </c>
      <c r="BL1155" s="20" t="s">
        <v>177</v>
      </c>
      <c r="BM1155" s="227" t="s">
        <v>1547</v>
      </c>
    </row>
    <row r="1156" s="2" customFormat="1">
      <c r="A1156" s="41"/>
      <c r="B1156" s="42"/>
      <c r="C1156" s="43"/>
      <c r="D1156" s="229" t="s">
        <v>179</v>
      </c>
      <c r="E1156" s="43"/>
      <c r="F1156" s="230" t="s">
        <v>1525</v>
      </c>
      <c r="G1156" s="43"/>
      <c r="H1156" s="43"/>
      <c r="I1156" s="231"/>
      <c r="J1156" s="43"/>
      <c r="K1156" s="43"/>
      <c r="L1156" s="47"/>
      <c r="M1156" s="232"/>
      <c r="N1156" s="233"/>
      <c r="O1156" s="87"/>
      <c r="P1156" s="87"/>
      <c r="Q1156" s="87"/>
      <c r="R1156" s="87"/>
      <c r="S1156" s="87"/>
      <c r="T1156" s="88"/>
      <c r="U1156" s="41"/>
      <c r="V1156" s="41"/>
      <c r="W1156" s="41"/>
      <c r="X1156" s="41"/>
      <c r="Y1156" s="41"/>
      <c r="Z1156" s="41"/>
      <c r="AA1156" s="41"/>
      <c r="AB1156" s="41"/>
      <c r="AC1156" s="41"/>
      <c r="AD1156" s="41"/>
      <c r="AE1156" s="41"/>
      <c r="AT1156" s="20" t="s">
        <v>179</v>
      </c>
      <c r="AU1156" s="20" t="s">
        <v>84</v>
      </c>
    </row>
    <row r="1157" s="14" customFormat="1">
      <c r="A1157" s="14"/>
      <c r="B1157" s="246"/>
      <c r="C1157" s="247"/>
      <c r="D1157" s="229" t="s">
        <v>183</v>
      </c>
      <c r="E1157" s="248" t="s">
        <v>19</v>
      </c>
      <c r="F1157" s="249" t="s">
        <v>1548</v>
      </c>
      <c r="G1157" s="247"/>
      <c r="H1157" s="250">
        <v>3</v>
      </c>
      <c r="I1157" s="251"/>
      <c r="J1157" s="247"/>
      <c r="K1157" s="247"/>
      <c r="L1157" s="252"/>
      <c r="M1157" s="253"/>
      <c r="N1157" s="254"/>
      <c r="O1157" s="254"/>
      <c r="P1157" s="254"/>
      <c r="Q1157" s="254"/>
      <c r="R1157" s="254"/>
      <c r="S1157" s="254"/>
      <c r="T1157" s="255"/>
      <c r="U1157" s="14"/>
      <c r="V1157" s="14"/>
      <c r="W1157" s="14"/>
      <c r="X1157" s="14"/>
      <c r="Y1157" s="14"/>
      <c r="Z1157" s="14"/>
      <c r="AA1157" s="14"/>
      <c r="AB1157" s="14"/>
      <c r="AC1157" s="14"/>
      <c r="AD1157" s="14"/>
      <c r="AE1157" s="14"/>
      <c r="AT1157" s="256" t="s">
        <v>183</v>
      </c>
      <c r="AU1157" s="256" t="s">
        <v>84</v>
      </c>
      <c r="AV1157" s="14" t="s">
        <v>84</v>
      </c>
      <c r="AW1157" s="14" t="s">
        <v>37</v>
      </c>
      <c r="AX1157" s="14" t="s">
        <v>75</v>
      </c>
      <c r="AY1157" s="256" t="s">
        <v>170</v>
      </c>
    </row>
    <row r="1158" s="15" customFormat="1">
      <c r="A1158" s="15"/>
      <c r="B1158" s="257"/>
      <c r="C1158" s="258"/>
      <c r="D1158" s="229" t="s">
        <v>183</v>
      </c>
      <c r="E1158" s="259" t="s">
        <v>19</v>
      </c>
      <c r="F1158" s="260" t="s">
        <v>186</v>
      </c>
      <c r="G1158" s="258"/>
      <c r="H1158" s="261">
        <v>3</v>
      </c>
      <c r="I1158" s="262"/>
      <c r="J1158" s="258"/>
      <c r="K1158" s="258"/>
      <c r="L1158" s="263"/>
      <c r="M1158" s="264"/>
      <c r="N1158" s="265"/>
      <c r="O1158" s="265"/>
      <c r="P1158" s="265"/>
      <c r="Q1158" s="265"/>
      <c r="R1158" s="265"/>
      <c r="S1158" s="265"/>
      <c r="T1158" s="266"/>
      <c r="U1158" s="15"/>
      <c r="V1158" s="15"/>
      <c r="W1158" s="15"/>
      <c r="X1158" s="15"/>
      <c r="Y1158" s="15"/>
      <c r="Z1158" s="15"/>
      <c r="AA1158" s="15"/>
      <c r="AB1158" s="15"/>
      <c r="AC1158" s="15"/>
      <c r="AD1158" s="15"/>
      <c r="AE1158" s="15"/>
      <c r="AT1158" s="267" t="s">
        <v>183</v>
      </c>
      <c r="AU1158" s="267" t="s">
        <v>84</v>
      </c>
      <c r="AV1158" s="15" t="s">
        <v>177</v>
      </c>
      <c r="AW1158" s="15" t="s">
        <v>37</v>
      </c>
      <c r="AX1158" s="15" t="s">
        <v>82</v>
      </c>
      <c r="AY1158" s="267" t="s">
        <v>170</v>
      </c>
    </row>
    <row r="1159" s="2" customFormat="1" ht="16.5" customHeight="1">
      <c r="A1159" s="41"/>
      <c r="B1159" s="42"/>
      <c r="C1159" s="285" t="s">
        <v>1549</v>
      </c>
      <c r="D1159" s="285" t="s">
        <v>461</v>
      </c>
      <c r="E1159" s="286" t="s">
        <v>1550</v>
      </c>
      <c r="F1159" s="287" t="s">
        <v>1551</v>
      </c>
      <c r="G1159" s="288" t="s">
        <v>266</v>
      </c>
      <c r="H1159" s="289">
        <v>5</v>
      </c>
      <c r="I1159" s="290"/>
      <c r="J1159" s="291">
        <f>ROUND(I1159*H1159,2)</f>
        <v>0</v>
      </c>
      <c r="K1159" s="287" t="s">
        <v>19</v>
      </c>
      <c r="L1159" s="292"/>
      <c r="M1159" s="293" t="s">
        <v>19</v>
      </c>
      <c r="N1159" s="294" t="s">
        <v>46</v>
      </c>
      <c r="O1159" s="87"/>
      <c r="P1159" s="225">
        <f>O1159*H1159</f>
        <v>0</v>
      </c>
      <c r="Q1159" s="225">
        <v>0.023810000000000001</v>
      </c>
      <c r="R1159" s="225">
        <f>Q1159*H1159</f>
        <v>0.11905</v>
      </c>
      <c r="S1159" s="225">
        <v>0</v>
      </c>
      <c r="T1159" s="226">
        <f>S1159*H1159</f>
        <v>0</v>
      </c>
      <c r="U1159" s="41"/>
      <c r="V1159" s="41"/>
      <c r="W1159" s="41"/>
      <c r="X1159" s="41"/>
      <c r="Y1159" s="41"/>
      <c r="Z1159" s="41"/>
      <c r="AA1159" s="41"/>
      <c r="AB1159" s="41"/>
      <c r="AC1159" s="41"/>
      <c r="AD1159" s="41"/>
      <c r="AE1159" s="41"/>
      <c r="AR1159" s="227" t="s">
        <v>234</v>
      </c>
      <c r="AT1159" s="227" t="s">
        <v>461</v>
      </c>
      <c r="AU1159" s="227" t="s">
        <v>84</v>
      </c>
      <c r="AY1159" s="20" t="s">
        <v>170</v>
      </c>
      <c r="BE1159" s="228">
        <f>IF(N1159="základní",J1159,0)</f>
        <v>0</v>
      </c>
      <c r="BF1159" s="228">
        <f>IF(N1159="snížená",J1159,0)</f>
        <v>0</v>
      </c>
      <c r="BG1159" s="228">
        <f>IF(N1159="zákl. přenesená",J1159,0)</f>
        <v>0</v>
      </c>
      <c r="BH1159" s="228">
        <f>IF(N1159="sníž. přenesená",J1159,0)</f>
        <v>0</v>
      </c>
      <c r="BI1159" s="228">
        <f>IF(N1159="nulová",J1159,0)</f>
        <v>0</v>
      </c>
      <c r="BJ1159" s="20" t="s">
        <v>82</v>
      </c>
      <c r="BK1159" s="228">
        <f>ROUND(I1159*H1159,2)</f>
        <v>0</v>
      </c>
      <c r="BL1159" s="20" t="s">
        <v>177</v>
      </c>
      <c r="BM1159" s="227" t="s">
        <v>1552</v>
      </c>
    </row>
    <row r="1160" s="2" customFormat="1">
      <c r="A1160" s="41"/>
      <c r="B1160" s="42"/>
      <c r="C1160" s="43"/>
      <c r="D1160" s="229" t="s">
        <v>179</v>
      </c>
      <c r="E1160" s="43"/>
      <c r="F1160" s="230" t="s">
        <v>1551</v>
      </c>
      <c r="G1160" s="43"/>
      <c r="H1160" s="43"/>
      <c r="I1160" s="231"/>
      <c r="J1160" s="43"/>
      <c r="K1160" s="43"/>
      <c r="L1160" s="47"/>
      <c r="M1160" s="232"/>
      <c r="N1160" s="233"/>
      <c r="O1160" s="87"/>
      <c r="P1160" s="87"/>
      <c r="Q1160" s="87"/>
      <c r="R1160" s="87"/>
      <c r="S1160" s="87"/>
      <c r="T1160" s="88"/>
      <c r="U1160" s="41"/>
      <c r="V1160" s="41"/>
      <c r="W1160" s="41"/>
      <c r="X1160" s="41"/>
      <c r="Y1160" s="41"/>
      <c r="Z1160" s="41"/>
      <c r="AA1160" s="41"/>
      <c r="AB1160" s="41"/>
      <c r="AC1160" s="41"/>
      <c r="AD1160" s="41"/>
      <c r="AE1160" s="41"/>
      <c r="AT1160" s="20" t="s">
        <v>179</v>
      </c>
      <c r="AU1160" s="20" t="s">
        <v>84</v>
      </c>
    </row>
    <row r="1161" s="2" customFormat="1">
      <c r="A1161" s="41"/>
      <c r="B1161" s="42"/>
      <c r="C1161" s="43"/>
      <c r="D1161" s="229" t="s">
        <v>231</v>
      </c>
      <c r="E1161" s="43"/>
      <c r="F1161" s="268" t="s">
        <v>1323</v>
      </c>
      <c r="G1161" s="43"/>
      <c r="H1161" s="43"/>
      <c r="I1161" s="231"/>
      <c r="J1161" s="43"/>
      <c r="K1161" s="43"/>
      <c r="L1161" s="47"/>
      <c r="M1161" s="232"/>
      <c r="N1161" s="233"/>
      <c r="O1161" s="87"/>
      <c r="P1161" s="87"/>
      <c r="Q1161" s="87"/>
      <c r="R1161" s="87"/>
      <c r="S1161" s="87"/>
      <c r="T1161" s="88"/>
      <c r="U1161" s="41"/>
      <c r="V1161" s="41"/>
      <c r="W1161" s="41"/>
      <c r="X1161" s="41"/>
      <c r="Y1161" s="41"/>
      <c r="Z1161" s="41"/>
      <c r="AA1161" s="41"/>
      <c r="AB1161" s="41"/>
      <c r="AC1161" s="41"/>
      <c r="AD1161" s="41"/>
      <c r="AE1161" s="41"/>
      <c r="AT1161" s="20" t="s">
        <v>231</v>
      </c>
      <c r="AU1161" s="20" t="s">
        <v>84</v>
      </c>
    </row>
    <row r="1162" s="14" customFormat="1">
      <c r="A1162" s="14"/>
      <c r="B1162" s="246"/>
      <c r="C1162" s="247"/>
      <c r="D1162" s="229" t="s">
        <v>183</v>
      </c>
      <c r="E1162" s="248" t="s">
        <v>19</v>
      </c>
      <c r="F1162" s="249" t="s">
        <v>1553</v>
      </c>
      <c r="G1162" s="247"/>
      <c r="H1162" s="250">
        <v>4</v>
      </c>
      <c r="I1162" s="251"/>
      <c r="J1162" s="247"/>
      <c r="K1162" s="247"/>
      <c r="L1162" s="252"/>
      <c r="M1162" s="253"/>
      <c r="N1162" s="254"/>
      <c r="O1162" s="254"/>
      <c r="P1162" s="254"/>
      <c r="Q1162" s="254"/>
      <c r="R1162" s="254"/>
      <c r="S1162" s="254"/>
      <c r="T1162" s="255"/>
      <c r="U1162" s="14"/>
      <c r="V1162" s="14"/>
      <c r="W1162" s="14"/>
      <c r="X1162" s="14"/>
      <c r="Y1162" s="14"/>
      <c r="Z1162" s="14"/>
      <c r="AA1162" s="14"/>
      <c r="AB1162" s="14"/>
      <c r="AC1162" s="14"/>
      <c r="AD1162" s="14"/>
      <c r="AE1162" s="14"/>
      <c r="AT1162" s="256" t="s">
        <v>183</v>
      </c>
      <c r="AU1162" s="256" t="s">
        <v>84</v>
      </c>
      <c r="AV1162" s="14" t="s">
        <v>84</v>
      </c>
      <c r="AW1162" s="14" t="s">
        <v>37</v>
      </c>
      <c r="AX1162" s="14" t="s">
        <v>75</v>
      </c>
      <c r="AY1162" s="256" t="s">
        <v>170</v>
      </c>
    </row>
    <row r="1163" s="14" customFormat="1">
      <c r="A1163" s="14"/>
      <c r="B1163" s="246"/>
      <c r="C1163" s="247"/>
      <c r="D1163" s="229" t="s">
        <v>183</v>
      </c>
      <c r="E1163" s="248" t="s">
        <v>19</v>
      </c>
      <c r="F1163" s="249" t="s">
        <v>1554</v>
      </c>
      <c r="G1163" s="247"/>
      <c r="H1163" s="250">
        <v>1</v>
      </c>
      <c r="I1163" s="251"/>
      <c r="J1163" s="247"/>
      <c r="K1163" s="247"/>
      <c r="L1163" s="252"/>
      <c r="M1163" s="253"/>
      <c r="N1163" s="254"/>
      <c r="O1163" s="254"/>
      <c r="P1163" s="254"/>
      <c r="Q1163" s="254"/>
      <c r="R1163" s="254"/>
      <c r="S1163" s="254"/>
      <c r="T1163" s="255"/>
      <c r="U1163" s="14"/>
      <c r="V1163" s="14"/>
      <c r="W1163" s="14"/>
      <c r="X1163" s="14"/>
      <c r="Y1163" s="14"/>
      <c r="Z1163" s="14"/>
      <c r="AA1163" s="14"/>
      <c r="AB1163" s="14"/>
      <c r="AC1163" s="14"/>
      <c r="AD1163" s="14"/>
      <c r="AE1163" s="14"/>
      <c r="AT1163" s="256" t="s">
        <v>183</v>
      </c>
      <c r="AU1163" s="256" t="s">
        <v>84</v>
      </c>
      <c r="AV1163" s="14" t="s">
        <v>84</v>
      </c>
      <c r="AW1163" s="14" t="s">
        <v>37</v>
      </c>
      <c r="AX1163" s="14" t="s">
        <v>75</v>
      </c>
      <c r="AY1163" s="256" t="s">
        <v>170</v>
      </c>
    </row>
    <row r="1164" s="15" customFormat="1">
      <c r="A1164" s="15"/>
      <c r="B1164" s="257"/>
      <c r="C1164" s="258"/>
      <c r="D1164" s="229" t="s">
        <v>183</v>
      </c>
      <c r="E1164" s="259" t="s">
        <v>19</v>
      </c>
      <c r="F1164" s="260" t="s">
        <v>186</v>
      </c>
      <c r="G1164" s="258"/>
      <c r="H1164" s="261">
        <v>5</v>
      </c>
      <c r="I1164" s="262"/>
      <c r="J1164" s="258"/>
      <c r="K1164" s="258"/>
      <c r="L1164" s="263"/>
      <c r="M1164" s="264"/>
      <c r="N1164" s="265"/>
      <c r="O1164" s="265"/>
      <c r="P1164" s="265"/>
      <c r="Q1164" s="265"/>
      <c r="R1164" s="265"/>
      <c r="S1164" s="265"/>
      <c r="T1164" s="266"/>
      <c r="U1164" s="15"/>
      <c r="V1164" s="15"/>
      <c r="W1164" s="15"/>
      <c r="X1164" s="15"/>
      <c r="Y1164" s="15"/>
      <c r="Z1164" s="15"/>
      <c r="AA1164" s="15"/>
      <c r="AB1164" s="15"/>
      <c r="AC1164" s="15"/>
      <c r="AD1164" s="15"/>
      <c r="AE1164" s="15"/>
      <c r="AT1164" s="267" t="s">
        <v>183</v>
      </c>
      <c r="AU1164" s="267" t="s">
        <v>84</v>
      </c>
      <c r="AV1164" s="15" t="s">
        <v>177</v>
      </c>
      <c r="AW1164" s="15" t="s">
        <v>37</v>
      </c>
      <c r="AX1164" s="15" t="s">
        <v>82</v>
      </c>
      <c r="AY1164" s="267" t="s">
        <v>170</v>
      </c>
    </row>
    <row r="1165" s="2" customFormat="1" ht="16.5" customHeight="1">
      <c r="A1165" s="41"/>
      <c r="B1165" s="42"/>
      <c r="C1165" s="285" t="s">
        <v>1555</v>
      </c>
      <c r="D1165" s="285" t="s">
        <v>461</v>
      </c>
      <c r="E1165" s="286" t="s">
        <v>1556</v>
      </c>
      <c r="F1165" s="287" t="s">
        <v>1557</v>
      </c>
      <c r="G1165" s="288" t="s">
        <v>266</v>
      </c>
      <c r="H1165" s="289">
        <v>6</v>
      </c>
      <c r="I1165" s="290"/>
      <c r="J1165" s="291">
        <f>ROUND(I1165*H1165,2)</f>
        <v>0</v>
      </c>
      <c r="K1165" s="287" t="s">
        <v>19</v>
      </c>
      <c r="L1165" s="292"/>
      <c r="M1165" s="293" t="s">
        <v>19</v>
      </c>
      <c r="N1165" s="294" t="s">
        <v>46</v>
      </c>
      <c r="O1165" s="87"/>
      <c r="P1165" s="225">
        <f>O1165*H1165</f>
        <v>0</v>
      </c>
      <c r="Q1165" s="225">
        <v>0.023810000000000001</v>
      </c>
      <c r="R1165" s="225">
        <f>Q1165*H1165</f>
        <v>0.14286000000000002</v>
      </c>
      <c r="S1165" s="225">
        <v>0</v>
      </c>
      <c r="T1165" s="226">
        <f>S1165*H1165</f>
        <v>0</v>
      </c>
      <c r="U1165" s="41"/>
      <c r="V1165" s="41"/>
      <c r="W1165" s="41"/>
      <c r="X1165" s="41"/>
      <c r="Y1165" s="41"/>
      <c r="Z1165" s="41"/>
      <c r="AA1165" s="41"/>
      <c r="AB1165" s="41"/>
      <c r="AC1165" s="41"/>
      <c r="AD1165" s="41"/>
      <c r="AE1165" s="41"/>
      <c r="AR1165" s="227" t="s">
        <v>234</v>
      </c>
      <c r="AT1165" s="227" t="s">
        <v>461</v>
      </c>
      <c r="AU1165" s="227" t="s">
        <v>84</v>
      </c>
      <c r="AY1165" s="20" t="s">
        <v>170</v>
      </c>
      <c r="BE1165" s="228">
        <f>IF(N1165="základní",J1165,0)</f>
        <v>0</v>
      </c>
      <c r="BF1165" s="228">
        <f>IF(N1165="snížená",J1165,0)</f>
        <v>0</v>
      </c>
      <c r="BG1165" s="228">
        <f>IF(N1165="zákl. přenesená",J1165,0)</f>
        <v>0</v>
      </c>
      <c r="BH1165" s="228">
        <f>IF(N1165="sníž. přenesená",J1165,0)</f>
        <v>0</v>
      </c>
      <c r="BI1165" s="228">
        <f>IF(N1165="nulová",J1165,0)</f>
        <v>0</v>
      </c>
      <c r="BJ1165" s="20" t="s">
        <v>82</v>
      </c>
      <c r="BK1165" s="228">
        <f>ROUND(I1165*H1165,2)</f>
        <v>0</v>
      </c>
      <c r="BL1165" s="20" t="s">
        <v>177</v>
      </c>
      <c r="BM1165" s="227" t="s">
        <v>1558</v>
      </c>
    </row>
    <row r="1166" s="2" customFormat="1">
      <c r="A1166" s="41"/>
      <c r="B1166" s="42"/>
      <c r="C1166" s="43"/>
      <c r="D1166" s="229" t="s">
        <v>179</v>
      </c>
      <c r="E1166" s="43"/>
      <c r="F1166" s="230" t="s">
        <v>1557</v>
      </c>
      <c r="G1166" s="43"/>
      <c r="H1166" s="43"/>
      <c r="I1166" s="231"/>
      <c r="J1166" s="43"/>
      <c r="K1166" s="43"/>
      <c r="L1166" s="47"/>
      <c r="M1166" s="232"/>
      <c r="N1166" s="233"/>
      <c r="O1166" s="87"/>
      <c r="P1166" s="87"/>
      <c r="Q1166" s="87"/>
      <c r="R1166" s="87"/>
      <c r="S1166" s="87"/>
      <c r="T1166" s="88"/>
      <c r="U1166" s="41"/>
      <c r="V1166" s="41"/>
      <c r="W1166" s="41"/>
      <c r="X1166" s="41"/>
      <c r="Y1166" s="41"/>
      <c r="Z1166" s="41"/>
      <c r="AA1166" s="41"/>
      <c r="AB1166" s="41"/>
      <c r="AC1166" s="41"/>
      <c r="AD1166" s="41"/>
      <c r="AE1166" s="41"/>
      <c r="AT1166" s="20" t="s">
        <v>179</v>
      </c>
      <c r="AU1166" s="20" t="s">
        <v>84</v>
      </c>
    </row>
    <row r="1167" s="2" customFormat="1">
      <c r="A1167" s="41"/>
      <c r="B1167" s="42"/>
      <c r="C1167" s="43"/>
      <c r="D1167" s="229" t="s">
        <v>231</v>
      </c>
      <c r="E1167" s="43"/>
      <c r="F1167" s="268" t="s">
        <v>1323</v>
      </c>
      <c r="G1167" s="43"/>
      <c r="H1167" s="43"/>
      <c r="I1167" s="231"/>
      <c r="J1167" s="43"/>
      <c r="K1167" s="43"/>
      <c r="L1167" s="47"/>
      <c r="M1167" s="232"/>
      <c r="N1167" s="233"/>
      <c r="O1167" s="87"/>
      <c r="P1167" s="87"/>
      <c r="Q1167" s="87"/>
      <c r="R1167" s="87"/>
      <c r="S1167" s="87"/>
      <c r="T1167" s="88"/>
      <c r="U1167" s="41"/>
      <c r="V1167" s="41"/>
      <c r="W1167" s="41"/>
      <c r="X1167" s="41"/>
      <c r="Y1167" s="41"/>
      <c r="Z1167" s="41"/>
      <c r="AA1167" s="41"/>
      <c r="AB1167" s="41"/>
      <c r="AC1167" s="41"/>
      <c r="AD1167" s="41"/>
      <c r="AE1167" s="41"/>
      <c r="AT1167" s="20" t="s">
        <v>231</v>
      </c>
      <c r="AU1167" s="20" t="s">
        <v>84</v>
      </c>
    </row>
    <row r="1168" s="13" customFormat="1">
      <c r="A1168" s="13"/>
      <c r="B1168" s="236"/>
      <c r="C1168" s="237"/>
      <c r="D1168" s="229" t="s">
        <v>183</v>
      </c>
      <c r="E1168" s="238" t="s">
        <v>19</v>
      </c>
      <c r="F1168" s="239" t="s">
        <v>1535</v>
      </c>
      <c r="G1168" s="237"/>
      <c r="H1168" s="238" t="s">
        <v>19</v>
      </c>
      <c r="I1168" s="240"/>
      <c r="J1168" s="237"/>
      <c r="K1168" s="237"/>
      <c r="L1168" s="241"/>
      <c r="M1168" s="242"/>
      <c r="N1168" s="243"/>
      <c r="O1168" s="243"/>
      <c r="P1168" s="243"/>
      <c r="Q1168" s="243"/>
      <c r="R1168" s="243"/>
      <c r="S1168" s="243"/>
      <c r="T1168" s="244"/>
      <c r="U1168" s="13"/>
      <c r="V1168" s="13"/>
      <c r="W1168" s="13"/>
      <c r="X1168" s="13"/>
      <c r="Y1168" s="13"/>
      <c r="Z1168" s="13"/>
      <c r="AA1168" s="13"/>
      <c r="AB1168" s="13"/>
      <c r="AC1168" s="13"/>
      <c r="AD1168" s="13"/>
      <c r="AE1168" s="13"/>
      <c r="AT1168" s="245" t="s">
        <v>183</v>
      </c>
      <c r="AU1168" s="245" t="s">
        <v>84</v>
      </c>
      <c r="AV1168" s="13" t="s">
        <v>82</v>
      </c>
      <c r="AW1168" s="13" t="s">
        <v>37</v>
      </c>
      <c r="AX1168" s="13" t="s">
        <v>75</v>
      </c>
      <c r="AY1168" s="245" t="s">
        <v>170</v>
      </c>
    </row>
    <row r="1169" s="14" customFormat="1">
      <c r="A1169" s="14"/>
      <c r="B1169" s="246"/>
      <c r="C1169" s="247"/>
      <c r="D1169" s="229" t="s">
        <v>183</v>
      </c>
      <c r="E1169" s="248" t="s">
        <v>19</v>
      </c>
      <c r="F1169" s="249" t="s">
        <v>1559</v>
      </c>
      <c r="G1169" s="247"/>
      <c r="H1169" s="250">
        <v>6</v>
      </c>
      <c r="I1169" s="251"/>
      <c r="J1169" s="247"/>
      <c r="K1169" s="247"/>
      <c r="L1169" s="252"/>
      <c r="M1169" s="253"/>
      <c r="N1169" s="254"/>
      <c r="O1169" s="254"/>
      <c r="P1169" s="254"/>
      <c r="Q1169" s="254"/>
      <c r="R1169" s="254"/>
      <c r="S1169" s="254"/>
      <c r="T1169" s="255"/>
      <c r="U1169" s="14"/>
      <c r="V1169" s="14"/>
      <c r="W1169" s="14"/>
      <c r="X1169" s="14"/>
      <c r="Y1169" s="14"/>
      <c r="Z1169" s="14"/>
      <c r="AA1169" s="14"/>
      <c r="AB1169" s="14"/>
      <c r="AC1169" s="14"/>
      <c r="AD1169" s="14"/>
      <c r="AE1169" s="14"/>
      <c r="AT1169" s="256" t="s">
        <v>183</v>
      </c>
      <c r="AU1169" s="256" t="s">
        <v>84</v>
      </c>
      <c r="AV1169" s="14" t="s">
        <v>84</v>
      </c>
      <c r="AW1169" s="14" t="s">
        <v>37</v>
      </c>
      <c r="AX1169" s="14" t="s">
        <v>75</v>
      </c>
      <c r="AY1169" s="256" t="s">
        <v>170</v>
      </c>
    </row>
    <row r="1170" s="15" customFormat="1">
      <c r="A1170" s="15"/>
      <c r="B1170" s="257"/>
      <c r="C1170" s="258"/>
      <c r="D1170" s="229" t="s">
        <v>183</v>
      </c>
      <c r="E1170" s="259" t="s">
        <v>19</v>
      </c>
      <c r="F1170" s="260" t="s">
        <v>186</v>
      </c>
      <c r="G1170" s="258"/>
      <c r="H1170" s="261">
        <v>6</v>
      </c>
      <c r="I1170" s="262"/>
      <c r="J1170" s="258"/>
      <c r="K1170" s="258"/>
      <c r="L1170" s="263"/>
      <c r="M1170" s="264"/>
      <c r="N1170" s="265"/>
      <c r="O1170" s="265"/>
      <c r="P1170" s="265"/>
      <c r="Q1170" s="265"/>
      <c r="R1170" s="265"/>
      <c r="S1170" s="265"/>
      <c r="T1170" s="266"/>
      <c r="U1170" s="15"/>
      <c r="V1170" s="15"/>
      <c r="W1170" s="15"/>
      <c r="X1170" s="15"/>
      <c r="Y1170" s="15"/>
      <c r="Z1170" s="15"/>
      <c r="AA1170" s="15"/>
      <c r="AB1170" s="15"/>
      <c r="AC1170" s="15"/>
      <c r="AD1170" s="15"/>
      <c r="AE1170" s="15"/>
      <c r="AT1170" s="267" t="s">
        <v>183</v>
      </c>
      <c r="AU1170" s="267" t="s">
        <v>84</v>
      </c>
      <c r="AV1170" s="15" t="s">
        <v>177</v>
      </c>
      <c r="AW1170" s="15" t="s">
        <v>37</v>
      </c>
      <c r="AX1170" s="15" t="s">
        <v>82</v>
      </c>
      <c r="AY1170" s="267" t="s">
        <v>170</v>
      </c>
    </row>
    <row r="1171" s="12" customFormat="1" ht="22.8" customHeight="1">
      <c r="A1171" s="12"/>
      <c r="B1171" s="200"/>
      <c r="C1171" s="201"/>
      <c r="D1171" s="202" t="s">
        <v>74</v>
      </c>
      <c r="E1171" s="214" t="s">
        <v>244</v>
      </c>
      <c r="F1171" s="214" t="s">
        <v>275</v>
      </c>
      <c r="G1171" s="201"/>
      <c r="H1171" s="201"/>
      <c r="I1171" s="204"/>
      <c r="J1171" s="215">
        <f>BK1171</f>
        <v>0</v>
      </c>
      <c r="K1171" s="201"/>
      <c r="L1171" s="206"/>
      <c r="M1171" s="207"/>
      <c r="N1171" s="208"/>
      <c r="O1171" s="208"/>
      <c r="P1171" s="209">
        <f>SUM(P1172:P1303)</f>
        <v>0</v>
      </c>
      <c r="Q1171" s="208"/>
      <c r="R1171" s="209">
        <f>SUM(R1172:R1303)</f>
        <v>0.38014349999999997</v>
      </c>
      <c r="S1171" s="208"/>
      <c r="T1171" s="210">
        <f>SUM(T1172:T1303)</f>
        <v>31.737290000000002</v>
      </c>
      <c r="U1171" s="12"/>
      <c r="V1171" s="12"/>
      <c r="W1171" s="12"/>
      <c r="X1171" s="12"/>
      <c r="Y1171" s="12"/>
      <c r="Z1171" s="12"/>
      <c r="AA1171" s="12"/>
      <c r="AB1171" s="12"/>
      <c r="AC1171" s="12"/>
      <c r="AD1171" s="12"/>
      <c r="AE1171" s="12"/>
      <c r="AR1171" s="211" t="s">
        <v>82</v>
      </c>
      <c r="AT1171" s="212" t="s">
        <v>74</v>
      </c>
      <c r="AU1171" s="212" t="s">
        <v>82</v>
      </c>
      <c r="AY1171" s="211" t="s">
        <v>170</v>
      </c>
      <c r="BK1171" s="213">
        <f>SUM(BK1172:BK1303)</f>
        <v>0</v>
      </c>
    </row>
    <row r="1172" s="2" customFormat="1" ht="24.15" customHeight="1">
      <c r="A1172" s="41"/>
      <c r="B1172" s="42"/>
      <c r="C1172" s="216" t="s">
        <v>1560</v>
      </c>
      <c r="D1172" s="216" t="s">
        <v>172</v>
      </c>
      <c r="E1172" s="217" t="s">
        <v>1561</v>
      </c>
      <c r="F1172" s="218" t="s">
        <v>1562</v>
      </c>
      <c r="G1172" s="219" t="s">
        <v>175</v>
      </c>
      <c r="H1172" s="220">
        <v>723.11500000000001</v>
      </c>
      <c r="I1172" s="221"/>
      <c r="J1172" s="222">
        <f>ROUND(I1172*H1172,2)</f>
        <v>0</v>
      </c>
      <c r="K1172" s="218" t="s">
        <v>176</v>
      </c>
      <c r="L1172" s="47"/>
      <c r="M1172" s="223" t="s">
        <v>19</v>
      </c>
      <c r="N1172" s="224" t="s">
        <v>46</v>
      </c>
      <c r="O1172" s="87"/>
      <c r="P1172" s="225">
        <f>O1172*H1172</f>
        <v>0</v>
      </c>
      <c r="Q1172" s="225">
        <v>0</v>
      </c>
      <c r="R1172" s="225">
        <f>Q1172*H1172</f>
        <v>0</v>
      </c>
      <c r="S1172" s="225">
        <v>0</v>
      </c>
      <c r="T1172" s="226">
        <f>S1172*H1172</f>
        <v>0</v>
      </c>
      <c r="U1172" s="41"/>
      <c r="V1172" s="41"/>
      <c r="W1172" s="41"/>
      <c r="X1172" s="41"/>
      <c r="Y1172" s="41"/>
      <c r="Z1172" s="41"/>
      <c r="AA1172" s="41"/>
      <c r="AB1172" s="41"/>
      <c r="AC1172" s="41"/>
      <c r="AD1172" s="41"/>
      <c r="AE1172" s="41"/>
      <c r="AR1172" s="227" t="s">
        <v>177</v>
      </c>
      <c r="AT1172" s="227" t="s">
        <v>172</v>
      </c>
      <c r="AU1172" s="227" t="s">
        <v>84</v>
      </c>
      <c r="AY1172" s="20" t="s">
        <v>170</v>
      </c>
      <c r="BE1172" s="228">
        <f>IF(N1172="základní",J1172,0)</f>
        <v>0</v>
      </c>
      <c r="BF1172" s="228">
        <f>IF(N1172="snížená",J1172,0)</f>
        <v>0</v>
      </c>
      <c r="BG1172" s="228">
        <f>IF(N1172="zákl. přenesená",J1172,0)</f>
        <v>0</v>
      </c>
      <c r="BH1172" s="228">
        <f>IF(N1172="sníž. přenesená",J1172,0)</f>
        <v>0</v>
      </c>
      <c r="BI1172" s="228">
        <f>IF(N1172="nulová",J1172,0)</f>
        <v>0</v>
      </c>
      <c r="BJ1172" s="20" t="s">
        <v>82</v>
      </c>
      <c r="BK1172" s="228">
        <f>ROUND(I1172*H1172,2)</f>
        <v>0</v>
      </c>
      <c r="BL1172" s="20" t="s">
        <v>177</v>
      </c>
      <c r="BM1172" s="227" t="s">
        <v>1563</v>
      </c>
    </row>
    <row r="1173" s="2" customFormat="1">
      <c r="A1173" s="41"/>
      <c r="B1173" s="42"/>
      <c r="C1173" s="43"/>
      <c r="D1173" s="229" t="s">
        <v>179</v>
      </c>
      <c r="E1173" s="43"/>
      <c r="F1173" s="230" t="s">
        <v>1564</v>
      </c>
      <c r="G1173" s="43"/>
      <c r="H1173" s="43"/>
      <c r="I1173" s="231"/>
      <c r="J1173" s="43"/>
      <c r="K1173" s="43"/>
      <c r="L1173" s="47"/>
      <c r="M1173" s="232"/>
      <c r="N1173" s="233"/>
      <c r="O1173" s="87"/>
      <c r="P1173" s="87"/>
      <c r="Q1173" s="87"/>
      <c r="R1173" s="87"/>
      <c r="S1173" s="87"/>
      <c r="T1173" s="88"/>
      <c r="U1173" s="41"/>
      <c r="V1173" s="41"/>
      <c r="W1173" s="41"/>
      <c r="X1173" s="41"/>
      <c r="Y1173" s="41"/>
      <c r="Z1173" s="41"/>
      <c r="AA1173" s="41"/>
      <c r="AB1173" s="41"/>
      <c r="AC1173" s="41"/>
      <c r="AD1173" s="41"/>
      <c r="AE1173" s="41"/>
      <c r="AT1173" s="20" t="s">
        <v>179</v>
      </c>
      <c r="AU1173" s="20" t="s">
        <v>84</v>
      </c>
    </row>
    <row r="1174" s="2" customFormat="1">
      <c r="A1174" s="41"/>
      <c r="B1174" s="42"/>
      <c r="C1174" s="43"/>
      <c r="D1174" s="234" t="s">
        <v>181</v>
      </c>
      <c r="E1174" s="43"/>
      <c r="F1174" s="235" t="s">
        <v>1565</v>
      </c>
      <c r="G1174" s="43"/>
      <c r="H1174" s="43"/>
      <c r="I1174" s="231"/>
      <c r="J1174" s="43"/>
      <c r="K1174" s="43"/>
      <c r="L1174" s="47"/>
      <c r="M1174" s="232"/>
      <c r="N1174" s="233"/>
      <c r="O1174" s="87"/>
      <c r="P1174" s="87"/>
      <c r="Q1174" s="87"/>
      <c r="R1174" s="87"/>
      <c r="S1174" s="87"/>
      <c r="T1174" s="88"/>
      <c r="U1174" s="41"/>
      <c r="V1174" s="41"/>
      <c r="W1174" s="41"/>
      <c r="X1174" s="41"/>
      <c r="Y1174" s="41"/>
      <c r="Z1174" s="41"/>
      <c r="AA1174" s="41"/>
      <c r="AB1174" s="41"/>
      <c r="AC1174" s="41"/>
      <c r="AD1174" s="41"/>
      <c r="AE1174" s="41"/>
      <c r="AT1174" s="20" t="s">
        <v>181</v>
      </c>
      <c r="AU1174" s="20" t="s">
        <v>84</v>
      </c>
    </row>
    <row r="1175" s="14" customFormat="1">
      <c r="A1175" s="14"/>
      <c r="B1175" s="246"/>
      <c r="C1175" s="247"/>
      <c r="D1175" s="229" t="s">
        <v>183</v>
      </c>
      <c r="E1175" s="248" t="s">
        <v>19</v>
      </c>
      <c r="F1175" s="249" t="s">
        <v>1566</v>
      </c>
      <c r="G1175" s="247"/>
      <c r="H1175" s="250">
        <v>653.95000000000005</v>
      </c>
      <c r="I1175" s="251"/>
      <c r="J1175" s="247"/>
      <c r="K1175" s="247"/>
      <c r="L1175" s="252"/>
      <c r="M1175" s="253"/>
      <c r="N1175" s="254"/>
      <c r="O1175" s="254"/>
      <c r="P1175" s="254"/>
      <c r="Q1175" s="254"/>
      <c r="R1175" s="254"/>
      <c r="S1175" s="254"/>
      <c r="T1175" s="255"/>
      <c r="U1175" s="14"/>
      <c r="V1175" s="14"/>
      <c r="W1175" s="14"/>
      <c r="X1175" s="14"/>
      <c r="Y1175" s="14"/>
      <c r="Z1175" s="14"/>
      <c r="AA1175" s="14"/>
      <c r="AB1175" s="14"/>
      <c r="AC1175" s="14"/>
      <c r="AD1175" s="14"/>
      <c r="AE1175" s="14"/>
      <c r="AT1175" s="256" t="s">
        <v>183</v>
      </c>
      <c r="AU1175" s="256" t="s">
        <v>84</v>
      </c>
      <c r="AV1175" s="14" t="s">
        <v>84</v>
      </c>
      <c r="AW1175" s="14" t="s">
        <v>37</v>
      </c>
      <c r="AX1175" s="14" t="s">
        <v>75</v>
      </c>
      <c r="AY1175" s="256" t="s">
        <v>170</v>
      </c>
    </row>
    <row r="1176" s="14" customFormat="1">
      <c r="A1176" s="14"/>
      <c r="B1176" s="246"/>
      <c r="C1176" s="247"/>
      <c r="D1176" s="229" t="s">
        <v>183</v>
      </c>
      <c r="E1176" s="248" t="s">
        <v>19</v>
      </c>
      <c r="F1176" s="249" t="s">
        <v>1567</v>
      </c>
      <c r="G1176" s="247"/>
      <c r="H1176" s="250">
        <v>69.165000000000006</v>
      </c>
      <c r="I1176" s="251"/>
      <c r="J1176" s="247"/>
      <c r="K1176" s="247"/>
      <c r="L1176" s="252"/>
      <c r="M1176" s="253"/>
      <c r="N1176" s="254"/>
      <c r="O1176" s="254"/>
      <c r="P1176" s="254"/>
      <c r="Q1176" s="254"/>
      <c r="R1176" s="254"/>
      <c r="S1176" s="254"/>
      <c r="T1176" s="255"/>
      <c r="U1176" s="14"/>
      <c r="V1176" s="14"/>
      <c r="W1176" s="14"/>
      <c r="X1176" s="14"/>
      <c r="Y1176" s="14"/>
      <c r="Z1176" s="14"/>
      <c r="AA1176" s="14"/>
      <c r="AB1176" s="14"/>
      <c r="AC1176" s="14"/>
      <c r="AD1176" s="14"/>
      <c r="AE1176" s="14"/>
      <c r="AT1176" s="256" t="s">
        <v>183</v>
      </c>
      <c r="AU1176" s="256" t="s">
        <v>84</v>
      </c>
      <c r="AV1176" s="14" t="s">
        <v>84</v>
      </c>
      <c r="AW1176" s="14" t="s">
        <v>37</v>
      </c>
      <c r="AX1176" s="14" t="s">
        <v>75</v>
      </c>
      <c r="AY1176" s="256" t="s">
        <v>170</v>
      </c>
    </row>
    <row r="1177" s="15" customFormat="1">
      <c r="A1177" s="15"/>
      <c r="B1177" s="257"/>
      <c r="C1177" s="258"/>
      <c r="D1177" s="229" t="s">
        <v>183</v>
      </c>
      <c r="E1177" s="259" t="s">
        <v>19</v>
      </c>
      <c r="F1177" s="260" t="s">
        <v>186</v>
      </c>
      <c r="G1177" s="258"/>
      <c r="H1177" s="261">
        <v>723.11500000000001</v>
      </c>
      <c r="I1177" s="262"/>
      <c r="J1177" s="258"/>
      <c r="K1177" s="258"/>
      <c r="L1177" s="263"/>
      <c r="M1177" s="264"/>
      <c r="N1177" s="265"/>
      <c r="O1177" s="265"/>
      <c r="P1177" s="265"/>
      <c r="Q1177" s="265"/>
      <c r="R1177" s="265"/>
      <c r="S1177" s="265"/>
      <c r="T1177" s="266"/>
      <c r="U1177" s="15"/>
      <c r="V1177" s="15"/>
      <c r="W1177" s="15"/>
      <c r="X1177" s="15"/>
      <c r="Y1177" s="15"/>
      <c r="Z1177" s="15"/>
      <c r="AA1177" s="15"/>
      <c r="AB1177" s="15"/>
      <c r="AC1177" s="15"/>
      <c r="AD1177" s="15"/>
      <c r="AE1177" s="15"/>
      <c r="AT1177" s="267" t="s">
        <v>183</v>
      </c>
      <c r="AU1177" s="267" t="s">
        <v>84</v>
      </c>
      <c r="AV1177" s="15" t="s">
        <v>177</v>
      </c>
      <c r="AW1177" s="15" t="s">
        <v>37</v>
      </c>
      <c r="AX1177" s="15" t="s">
        <v>82</v>
      </c>
      <c r="AY1177" s="267" t="s">
        <v>170</v>
      </c>
    </row>
    <row r="1178" s="2" customFormat="1" ht="24.15" customHeight="1">
      <c r="A1178" s="41"/>
      <c r="B1178" s="42"/>
      <c r="C1178" s="216" t="s">
        <v>1568</v>
      </c>
      <c r="D1178" s="216" t="s">
        <v>172</v>
      </c>
      <c r="E1178" s="217" t="s">
        <v>1569</v>
      </c>
      <c r="F1178" s="218" t="s">
        <v>1570</v>
      </c>
      <c r="G1178" s="219" t="s">
        <v>175</v>
      </c>
      <c r="H1178" s="220">
        <v>65080.349999999999</v>
      </c>
      <c r="I1178" s="221"/>
      <c r="J1178" s="222">
        <f>ROUND(I1178*H1178,2)</f>
        <v>0</v>
      </c>
      <c r="K1178" s="218" t="s">
        <v>176</v>
      </c>
      <c r="L1178" s="47"/>
      <c r="M1178" s="223" t="s">
        <v>19</v>
      </c>
      <c r="N1178" s="224" t="s">
        <v>46</v>
      </c>
      <c r="O1178" s="87"/>
      <c r="P1178" s="225">
        <f>O1178*H1178</f>
        <v>0</v>
      </c>
      <c r="Q1178" s="225">
        <v>0</v>
      </c>
      <c r="R1178" s="225">
        <f>Q1178*H1178</f>
        <v>0</v>
      </c>
      <c r="S1178" s="225">
        <v>0</v>
      </c>
      <c r="T1178" s="226">
        <f>S1178*H1178</f>
        <v>0</v>
      </c>
      <c r="U1178" s="41"/>
      <c r="V1178" s="41"/>
      <c r="W1178" s="41"/>
      <c r="X1178" s="41"/>
      <c r="Y1178" s="41"/>
      <c r="Z1178" s="41"/>
      <c r="AA1178" s="41"/>
      <c r="AB1178" s="41"/>
      <c r="AC1178" s="41"/>
      <c r="AD1178" s="41"/>
      <c r="AE1178" s="41"/>
      <c r="AR1178" s="227" t="s">
        <v>177</v>
      </c>
      <c r="AT1178" s="227" t="s">
        <v>172</v>
      </c>
      <c r="AU1178" s="227" t="s">
        <v>84</v>
      </c>
      <c r="AY1178" s="20" t="s">
        <v>170</v>
      </c>
      <c r="BE1178" s="228">
        <f>IF(N1178="základní",J1178,0)</f>
        <v>0</v>
      </c>
      <c r="BF1178" s="228">
        <f>IF(N1178="snížená",J1178,0)</f>
        <v>0</v>
      </c>
      <c r="BG1178" s="228">
        <f>IF(N1178="zákl. přenesená",J1178,0)</f>
        <v>0</v>
      </c>
      <c r="BH1178" s="228">
        <f>IF(N1178="sníž. přenesená",J1178,0)</f>
        <v>0</v>
      </c>
      <c r="BI1178" s="228">
        <f>IF(N1178="nulová",J1178,0)</f>
        <v>0</v>
      </c>
      <c r="BJ1178" s="20" t="s">
        <v>82</v>
      </c>
      <c r="BK1178" s="228">
        <f>ROUND(I1178*H1178,2)</f>
        <v>0</v>
      </c>
      <c r="BL1178" s="20" t="s">
        <v>177</v>
      </c>
      <c r="BM1178" s="227" t="s">
        <v>1571</v>
      </c>
    </row>
    <row r="1179" s="2" customFormat="1">
      <c r="A1179" s="41"/>
      <c r="B1179" s="42"/>
      <c r="C1179" s="43"/>
      <c r="D1179" s="229" t="s">
        <v>179</v>
      </c>
      <c r="E1179" s="43"/>
      <c r="F1179" s="230" t="s">
        <v>1572</v>
      </c>
      <c r="G1179" s="43"/>
      <c r="H1179" s="43"/>
      <c r="I1179" s="231"/>
      <c r="J1179" s="43"/>
      <c r="K1179" s="43"/>
      <c r="L1179" s="47"/>
      <c r="M1179" s="232"/>
      <c r="N1179" s="233"/>
      <c r="O1179" s="87"/>
      <c r="P1179" s="87"/>
      <c r="Q1179" s="87"/>
      <c r="R1179" s="87"/>
      <c r="S1179" s="87"/>
      <c r="T1179" s="88"/>
      <c r="U1179" s="41"/>
      <c r="V1179" s="41"/>
      <c r="W1179" s="41"/>
      <c r="X1179" s="41"/>
      <c r="Y1179" s="41"/>
      <c r="Z1179" s="41"/>
      <c r="AA1179" s="41"/>
      <c r="AB1179" s="41"/>
      <c r="AC1179" s="41"/>
      <c r="AD1179" s="41"/>
      <c r="AE1179" s="41"/>
      <c r="AT1179" s="20" t="s">
        <v>179</v>
      </c>
      <c r="AU1179" s="20" t="s">
        <v>84</v>
      </c>
    </row>
    <row r="1180" s="2" customFormat="1">
      <c r="A1180" s="41"/>
      <c r="B1180" s="42"/>
      <c r="C1180" s="43"/>
      <c r="D1180" s="234" t="s">
        <v>181</v>
      </c>
      <c r="E1180" s="43"/>
      <c r="F1180" s="235" t="s">
        <v>1573</v>
      </c>
      <c r="G1180" s="43"/>
      <c r="H1180" s="43"/>
      <c r="I1180" s="231"/>
      <c r="J1180" s="43"/>
      <c r="K1180" s="43"/>
      <c r="L1180" s="47"/>
      <c r="M1180" s="232"/>
      <c r="N1180" s="233"/>
      <c r="O1180" s="87"/>
      <c r="P1180" s="87"/>
      <c r="Q1180" s="87"/>
      <c r="R1180" s="87"/>
      <c r="S1180" s="87"/>
      <c r="T1180" s="88"/>
      <c r="U1180" s="41"/>
      <c r="V1180" s="41"/>
      <c r="W1180" s="41"/>
      <c r="X1180" s="41"/>
      <c r="Y1180" s="41"/>
      <c r="Z1180" s="41"/>
      <c r="AA1180" s="41"/>
      <c r="AB1180" s="41"/>
      <c r="AC1180" s="41"/>
      <c r="AD1180" s="41"/>
      <c r="AE1180" s="41"/>
      <c r="AT1180" s="20" t="s">
        <v>181</v>
      </c>
      <c r="AU1180" s="20" t="s">
        <v>84</v>
      </c>
    </row>
    <row r="1181" s="14" customFormat="1">
      <c r="A1181" s="14"/>
      <c r="B1181" s="246"/>
      <c r="C1181" s="247"/>
      <c r="D1181" s="229" t="s">
        <v>183</v>
      </c>
      <c r="E1181" s="248" t="s">
        <v>19</v>
      </c>
      <c r="F1181" s="249" t="s">
        <v>1574</v>
      </c>
      <c r="G1181" s="247"/>
      <c r="H1181" s="250">
        <v>65080.349999999999</v>
      </c>
      <c r="I1181" s="251"/>
      <c r="J1181" s="247"/>
      <c r="K1181" s="247"/>
      <c r="L1181" s="252"/>
      <c r="M1181" s="253"/>
      <c r="N1181" s="254"/>
      <c r="O1181" s="254"/>
      <c r="P1181" s="254"/>
      <c r="Q1181" s="254"/>
      <c r="R1181" s="254"/>
      <c r="S1181" s="254"/>
      <c r="T1181" s="255"/>
      <c r="U1181" s="14"/>
      <c r="V1181" s="14"/>
      <c r="W1181" s="14"/>
      <c r="X1181" s="14"/>
      <c r="Y1181" s="14"/>
      <c r="Z1181" s="14"/>
      <c r="AA1181" s="14"/>
      <c r="AB1181" s="14"/>
      <c r="AC1181" s="14"/>
      <c r="AD1181" s="14"/>
      <c r="AE1181" s="14"/>
      <c r="AT1181" s="256" t="s">
        <v>183</v>
      </c>
      <c r="AU1181" s="256" t="s">
        <v>84</v>
      </c>
      <c r="AV1181" s="14" t="s">
        <v>84</v>
      </c>
      <c r="AW1181" s="14" t="s">
        <v>37</v>
      </c>
      <c r="AX1181" s="14" t="s">
        <v>82</v>
      </c>
      <c r="AY1181" s="256" t="s">
        <v>170</v>
      </c>
    </row>
    <row r="1182" s="2" customFormat="1" ht="24.15" customHeight="1">
      <c r="A1182" s="41"/>
      <c r="B1182" s="42"/>
      <c r="C1182" s="216" t="s">
        <v>1575</v>
      </c>
      <c r="D1182" s="216" t="s">
        <v>172</v>
      </c>
      <c r="E1182" s="217" t="s">
        <v>1576</v>
      </c>
      <c r="F1182" s="218" t="s">
        <v>1577</v>
      </c>
      <c r="G1182" s="219" t="s">
        <v>175</v>
      </c>
      <c r="H1182" s="220">
        <v>723.11500000000001</v>
      </c>
      <c r="I1182" s="221"/>
      <c r="J1182" s="222">
        <f>ROUND(I1182*H1182,2)</f>
        <v>0</v>
      </c>
      <c r="K1182" s="218" t="s">
        <v>176</v>
      </c>
      <c r="L1182" s="47"/>
      <c r="M1182" s="223" t="s">
        <v>19</v>
      </c>
      <c r="N1182" s="224" t="s">
        <v>46</v>
      </c>
      <c r="O1182" s="87"/>
      <c r="P1182" s="225">
        <f>O1182*H1182</f>
        <v>0</v>
      </c>
      <c r="Q1182" s="225">
        <v>0</v>
      </c>
      <c r="R1182" s="225">
        <f>Q1182*H1182</f>
        <v>0</v>
      </c>
      <c r="S1182" s="225">
        <v>0</v>
      </c>
      <c r="T1182" s="226">
        <f>S1182*H1182</f>
        <v>0</v>
      </c>
      <c r="U1182" s="41"/>
      <c r="V1182" s="41"/>
      <c r="W1182" s="41"/>
      <c r="X1182" s="41"/>
      <c r="Y1182" s="41"/>
      <c r="Z1182" s="41"/>
      <c r="AA1182" s="41"/>
      <c r="AB1182" s="41"/>
      <c r="AC1182" s="41"/>
      <c r="AD1182" s="41"/>
      <c r="AE1182" s="41"/>
      <c r="AR1182" s="227" t="s">
        <v>177</v>
      </c>
      <c r="AT1182" s="227" t="s">
        <v>172</v>
      </c>
      <c r="AU1182" s="227" t="s">
        <v>84</v>
      </c>
      <c r="AY1182" s="20" t="s">
        <v>170</v>
      </c>
      <c r="BE1182" s="228">
        <f>IF(N1182="základní",J1182,0)</f>
        <v>0</v>
      </c>
      <c r="BF1182" s="228">
        <f>IF(N1182="snížená",J1182,0)</f>
        <v>0</v>
      </c>
      <c r="BG1182" s="228">
        <f>IF(N1182="zákl. přenesená",J1182,0)</f>
        <v>0</v>
      </c>
      <c r="BH1182" s="228">
        <f>IF(N1182="sníž. přenesená",J1182,0)</f>
        <v>0</v>
      </c>
      <c r="BI1182" s="228">
        <f>IF(N1182="nulová",J1182,0)</f>
        <v>0</v>
      </c>
      <c r="BJ1182" s="20" t="s">
        <v>82</v>
      </c>
      <c r="BK1182" s="228">
        <f>ROUND(I1182*H1182,2)</f>
        <v>0</v>
      </c>
      <c r="BL1182" s="20" t="s">
        <v>177</v>
      </c>
      <c r="BM1182" s="227" t="s">
        <v>1578</v>
      </c>
    </row>
    <row r="1183" s="2" customFormat="1">
      <c r="A1183" s="41"/>
      <c r="B1183" s="42"/>
      <c r="C1183" s="43"/>
      <c r="D1183" s="229" t="s">
        <v>179</v>
      </c>
      <c r="E1183" s="43"/>
      <c r="F1183" s="230" t="s">
        <v>1579</v>
      </c>
      <c r="G1183" s="43"/>
      <c r="H1183" s="43"/>
      <c r="I1183" s="231"/>
      <c r="J1183" s="43"/>
      <c r="K1183" s="43"/>
      <c r="L1183" s="47"/>
      <c r="M1183" s="232"/>
      <c r="N1183" s="233"/>
      <c r="O1183" s="87"/>
      <c r="P1183" s="87"/>
      <c r="Q1183" s="87"/>
      <c r="R1183" s="87"/>
      <c r="S1183" s="87"/>
      <c r="T1183" s="88"/>
      <c r="U1183" s="41"/>
      <c r="V1183" s="41"/>
      <c r="W1183" s="41"/>
      <c r="X1183" s="41"/>
      <c r="Y1183" s="41"/>
      <c r="Z1183" s="41"/>
      <c r="AA1183" s="41"/>
      <c r="AB1183" s="41"/>
      <c r="AC1183" s="41"/>
      <c r="AD1183" s="41"/>
      <c r="AE1183" s="41"/>
      <c r="AT1183" s="20" t="s">
        <v>179</v>
      </c>
      <c r="AU1183" s="20" t="s">
        <v>84</v>
      </c>
    </row>
    <row r="1184" s="2" customFormat="1">
      <c r="A1184" s="41"/>
      <c r="B1184" s="42"/>
      <c r="C1184" s="43"/>
      <c r="D1184" s="234" t="s">
        <v>181</v>
      </c>
      <c r="E1184" s="43"/>
      <c r="F1184" s="235" t="s">
        <v>1580</v>
      </c>
      <c r="G1184" s="43"/>
      <c r="H1184" s="43"/>
      <c r="I1184" s="231"/>
      <c r="J1184" s="43"/>
      <c r="K1184" s="43"/>
      <c r="L1184" s="47"/>
      <c r="M1184" s="232"/>
      <c r="N1184" s="233"/>
      <c r="O1184" s="87"/>
      <c r="P1184" s="87"/>
      <c r="Q1184" s="87"/>
      <c r="R1184" s="87"/>
      <c r="S1184" s="87"/>
      <c r="T1184" s="88"/>
      <c r="U1184" s="41"/>
      <c r="V1184" s="41"/>
      <c r="W1184" s="41"/>
      <c r="X1184" s="41"/>
      <c r="Y1184" s="41"/>
      <c r="Z1184" s="41"/>
      <c r="AA1184" s="41"/>
      <c r="AB1184" s="41"/>
      <c r="AC1184" s="41"/>
      <c r="AD1184" s="41"/>
      <c r="AE1184" s="41"/>
      <c r="AT1184" s="20" t="s">
        <v>181</v>
      </c>
      <c r="AU1184" s="20" t="s">
        <v>84</v>
      </c>
    </row>
    <row r="1185" s="2" customFormat="1" ht="16.5" customHeight="1">
      <c r="A1185" s="41"/>
      <c r="B1185" s="42"/>
      <c r="C1185" s="216" t="s">
        <v>1581</v>
      </c>
      <c r="D1185" s="216" t="s">
        <v>172</v>
      </c>
      <c r="E1185" s="217" t="s">
        <v>1582</v>
      </c>
      <c r="F1185" s="218" t="s">
        <v>1583</v>
      </c>
      <c r="G1185" s="219" t="s">
        <v>175</v>
      </c>
      <c r="H1185" s="220">
        <v>723.11500000000001</v>
      </c>
      <c r="I1185" s="221"/>
      <c r="J1185" s="222">
        <f>ROUND(I1185*H1185,2)</f>
        <v>0</v>
      </c>
      <c r="K1185" s="218" t="s">
        <v>176</v>
      </c>
      <c r="L1185" s="47"/>
      <c r="M1185" s="223" t="s">
        <v>19</v>
      </c>
      <c r="N1185" s="224" t="s">
        <v>46</v>
      </c>
      <c r="O1185" s="87"/>
      <c r="P1185" s="225">
        <f>O1185*H1185</f>
        <v>0</v>
      </c>
      <c r="Q1185" s="225">
        <v>0</v>
      </c>
      <c r="R1185" s="225">
        <f>Q1185*H1185</f>
        <v>0</v>
      </c>
      <c r="S1185" s="225">
        <v>0</v>
      </c>
      <c r="T1185" s="226">
        <f>S1185*H1185</f>
        <v>0</v>
      </c>
      <c r="U1185" s="41"/>
      <c r="V1185" s="41"/>
      <c r="W1185" s="41"/>
      <c r="X1185" s="41"/>
      <c r="Y1185" s="41"/>
      <c r="Z1185" s="41"/>
      <c r="AA1185" s="41"/>
      <c r="AB1185" s="41"/>
      <c r="AC1185" s="41"/>
      <c r="AD1185" s="41"/>
      <c r="AE1185" s="41"/>
      <c r="AR1185" s="227" t="s">
        <v>177</v>
      </c>
      <c r="AT1185" s="227" t="s">
        <v>172</v>
      </c>
      <c r="AU1185" s="227" t="s">
        <v>84</v>
      </c>
      <c r="AY1185" s="20" t="s">
        <v>170</v>
      </c>
      <c r="BE1185" s="228">
        <f>IF(N1185="základní",J1185,0)</f>
        <v>0</v>
      </c>
      <c r="BF1185" s="228">
        <f>IF(N1185="snížená",J1185,0)</f>
        <v>0</v>
      </c>
      <c r="BG1185" s="228">
        <f>IF(N1185="zákl. přenesená",J1185,0)</f>
        <v>0</v>
      </c>
      <c r="BH1185" s="228">
        <f>IF(N1185="sníž. přenesená",J1185,0)</f>
        <v>0</v>
      </c>
      <c r="BI1185" s="228">
        <f>IF(N1185="nulová",J1185,0)</f>
        <v>0</v>
      </c>
      <c r="BJ1185" s="20" t="s">
        <v>82</v>
      </c>
      <c r="BK1185" s="228">
        <f>ROUND(I1185*H1185,2)</f>
        <v>0</v>
      </c>
      <c r="BL1185" s="20" t="s">
        <v>177</v>
      </c>
      <c r="BM1185" s="227" t="s">
        <v>1584</v>
      </c>
    </row>
    <row r="1186" s="2" customFormat="1">
      <c r="A1186" s="41"/>
      <c r="B1186" s="42"/>
      <c r="C1186" s="43"/>
      <c r="D1186" s="229" t="s">
        <v>179</v>
      </c>
      <c r="E1186" s="43"/>
      <c r="F1186" s="230" t="s">
        <v>1585</v>
      </c>
      <c r="G1186" s="43"/>
      <c r="H1186" s="43"/>
      <c r="I1186" s="231"/>
      <c r="J1186" s="43"/>
      <c r="K1186" s="43"/>
      <c r="L1186" s="47"/>
      <c r="M1186" s="232"/>
      <c r="N1186" s="233"/>
      <c r="O1186" s="87"/>
      <c r="P1186" s="87"/>
      <c r="Q1186" s="87"/>
      <c r="R1186" s="87"/>
      <c r="S1186" s="87"/>
      <c r="T1186" s="88"/>
      <c r="U1186" s="41"/>
      <c r="V1186" s="41"/>
      <c r="W1186" s="41"/>
      <c r="X1186" s="41"/>
      <c r="Y1186" s="41"/>
      <c r="Z1186" s="41"/>
      <c r="AA1186" s="41"/>
      <c r="AB1186" s="41"/>
      <c r="AC1186" s="41"/>
      <c r="AD1186" s="41"/>
      <c r="AE1186" s="41"/>
      <c r="AT1186" s="20" t="s">
        <v>179</v>
      </c>
      <c r="AU1186" s="20" t="s">
        <v>84</v>
      </c>
    </row>
    <row r="1187" s="2" customFormat="1">
      <c r="A1187" s="41"/>
      <c r="B1187" s="42"/>
      <c r="C1187" s="43"/>
      <c r="D1187" s="234" t="s">
        <v>181</v>
      </c>
      <c r="E1187" s="43"/>
      <c r="F1187" s="235" t="s">
        <v>1586</v>
      </c>
      <c r="G1187" s="43"/>
      <c r="H1187" s="43"/>
      <c r="I1187" s="231"/>
      <c r="J1187" s="43"/>
      <c r="K1187" s="43"/>
      <c r="L1187" s="47"/>
      <c r="M1187" s="232"/>
      <c r="N1187" s="233"/>
      <c r="O1187" s="87"/>
      <c r="P1187" s="87"/>
      <c r="Q1187" s="87"/>
      <c r="R1187" s="87"/>
      <c r="S1187" s="87"/>
      <c r="T1187" s="88"/>
      <c r="U1187" s="41"/>
      <c r="V1187" s="41"/>
      <c r="W1187" s="41"/>
      <c r="X1187" s="41"/>
      <c r="Y1187" s="41"/>
      <c r="Z1187" s="41"/>
      <c r="AA1187" s="41"/>
      <c r="AB1187" s="41"/>
      <c r="AC1187" s="41"/>
      <c r="AD1187" s="41"/>
      <c r="AE1187" s="41"/>
      <c r="AT1187" s="20" t="s">
        <v>181</v>
      </c>
      <c r="AU1187" s="20" t="s">
        <v>84</v>
      </c>
    </row>
    <row r="1188" s="2" customFormat="1" ht="16.5" customHeight="1">
      <c r="A1188" s="41"/>
      <c r="B1188" s="42"/>
      <c r="C1188" s="216" t="s">
        <v>1587</v>
      </c>
      <c r="D1188" s="216" t="s">
        <v>172</v>
      </c>
      <c r="E1188" s="217" t="s">
        <v>1588</v>
      </c>
      <c r="F1188" s="218" t="s">
        <v>1589</v>
      </c>
      <c r="G1188" s="219" t="s">
        <v>175</v>
      </c>
      <c r="H1188" s="220">
        <v>65080.349999999999</v>
      </c>
      <c r="I1188" s="221"/>
      <c r="J1188" s="222">
        <f>ROUND(I1188*H1188,2)</f>
        <v>0</v>
      </c>
      <c r="K1188" s="218" t="s">
        <v>176</v>
      </c>
      <c r="L1188" s="47"/>
      <c r="M1188" s="223" t="s">
        <v>19</v>
      </c>
      <c r="N1188" s="224" t="s">
        <v>46</v>
      </c>
      <c r="O1188" s="87"/>
      <c r="P1188" s="225">
        <f>O1188*H1188</f>
        <v>0</v>
      </c>
      <c r="Q1188" s="225">
        <v>0</v>
      </c>
      <c r="R1188" s="225">
        <f>Q1188*H1188</f>
        <v>0</v>
      </c>
      <c r="S1188" s="225">
        <v>0</v>
      </c>
      <c r="T1188" s="226">
        <f>S1188*H1188</f>
        <v>0</v>
      </c>
      <c r="U1188" s="41"/>
      <c r="V1188" s="41"/>
      <c r="W1188" s="41"/>
      <c r="X1188" s="41"/>
      <c r="Y1188" s="41"/>
      <c r="Z1188" s="41"/>
      <c r="AA1188" s="41"/>
      <c r="AB1188" s="41"/>
      <c r="AC1188" s="41"/>
      <c r="AD1188" s="41"/>
      <c r="AE1188" s="41"/>
      <c r="AR1188" s="227" t="s">
        <v>177</v>
      </c>
      <c r="AT1188" s="227" t="s">
        <v>172</v>
      </c>
      <c r="AU1188" s="227" t="s">
        <v>84</v>
      </c>
      <c r="AY1188" s="20" t="s">
        <v>170</v>
      </c>
      <c r="BE1188" s="228">
        <f>IF(N1188="základní",J1188,0)</f>
        <v>0</v>
      </c>
      <c r="BF1188" s="228">
        <f>IF(N1188="snížená",J1188,0)</f>
        <v>0</v>
      </c>
      <c r="BG1188" s="228">
        <f>IF(N1188="zákl. přenesená",J1188,0)</f>
        <v>0</v>
      </c>
      <c r="BH1188" s="228">
        <f>IF(N1188="sníž. přenesená",J1188,0)</f>
        <v>0</v>
      </c>
      <c r="BI1188" s="228">
        <f>IF(N1188="nulová",J1188,0)</f>
        <v>0</v>
      </c>
      <c r="BJ1188" s="20" t="s">
        <v>82</v>
      </c>
      <c r="BK1188" s="228">
        <f>ROUND(I1188*H1188,2)</f>
        <v>0</v>
      </c>
      <c r="BL1188" s="20" t="s">
        <v>177</v>
      </c>
      <c r="BM1188" s="227" t="s">
        <v>1590</v>
      </c>
    </row>
    <row r="1189" s="2" customFormat="1">
      <c r="A1189" s="41"/>
      <c r="B1189" s="42"/>
      <c r="C1189" s="43"/>
      <c r="D1189" s="229" t="s">
        <v>179</v>
      </c>
      <c r="E1189" s="43"/>
      <c r="F1189" s="230" t="s">
        <v>1591</v>
      </c>
      <c r="G1189" s="43"/>
      <c r="H1189" s="43"/>
      <c r="I1189" s="231"/>
      <c r="J1189" s="43"/>
      <c r="K1189" s="43"/>
      <c r="L1189" s="47"/>
      <c r="M1189" s="232"/>
      <c r="N1189" s="233"/>
      <c r="O1189" s="87"/>
      <c r="P1189" s="87"/>
      <c r="Q1189" s="87"/>
      <c r="R1189" s="87"/>
      <c r="S1189" s="87"/>
      <c r="T1189" s="88"/>
      <c r="U1189" s="41"/>
      <c r="V1189" s="41"/>
      <c r="W1189" s="41"/>
      <c r="X1189" s="41"/>
      <c r="Y1189" s="41"/>
      <c r="Z1189" s="41"/>
      <c r="AA1189" s="41"/>
      <c r="AB1189" s="41"/>
      <c r="AC1189" s="41"/>
      <c r="AD1189" s="41"/>
      <c r="AE1189" s="41"/>
      <c r="AT1189" s="20" t="s">
        <v>179</v>
      </c>
      <c r="AU1189" s="20" t="s">
        <v>84</v>
      </c>
    </row>
    <row r="1190" s="2" customFormat="1">
      <c r="A1190" s="41"/>
      <c r="B1190" s="42"/>
      <c r="C1190" s="43"/>
      <c r="D1190" s="234" t="s">
        <v>181</v>
      </c>
      <c r="E1190" s="43"/>
      <c r="F1190" s="235" t="s">
        <v>1592</v>
      </c>
      <c r="G1190" s="43"/>
      <c r="H1190" s="43"/>
      <c r="I1190" s="231"/>
      <c r="J1190" s="43"/>
      <c r="K1190" s="43"/>
      <c r="L1190" s="47"/>
      <c r="M1190" s="232"/>
      <c r="N1190" s="233"/>
      <c r="O1190" s="87"/>
      <c r="P1190" s="87"/>
      <c r="Q1190" s="87"/>
      <c r="R1190" s="87"/>
      <c r="S1190" s="87"/>
      <c r="T1190" s="88"/>
      <c r="U1190" s="41"/>
      <c r="V1190" s="41"/>
      <c r="W1190" s="41"/>
      <c r="X1190" s="41"/>
      <c r="Y1190" s="41"/>
      <c r="Z1190" s="41"/>
      <c r="AA1190" s="41"/>
      <c r="AB1190" s="41"/>
      <c r="AC1190" s="41"/>
      <c r="AD1190" s="41"/>
      <c r="AE1190" s="41"/>
      <c r="AT1190" s="20" t="s">
        <v>181</v>
      </c>
      <c r="AU1190" s="20" t="s">
        <v>84</v>
      </c>
    </row>
    <row r="1191" s="14" customFormat="1">
      <c r="A1191" s="14"/>
      <c r="B1191" s="246"/>
      <c r="C1191" s="247"/>
      <c r="D1191" s="229" t="s">
        <v>183</v>
      </c>
      <c r="E1191" s="248" t="s">
        <v>19</v>
      </c>
      <c r="F1191" s="249" t="s">
        <v>1574</v>
      </c>
      <c r="G1191" s="247"/>
      <c r="H1191" s="250">
        <v>65080.349999999999</v>
      </c>
      <c r="I1191" s="251"/>
      <c r="J1191" s="247"/>
      <c r="K1191" s="247"/>
      <c r="L1191" s="252"/>
      <c r="M1191" s="253"/>
      <c r="N1191" s="254"/>
      <c r="O1191" s="254"/>
      <c r="P1191" s="254"/>
      <c r="Q1191" s="254"/>
      <c r="R1191" s="254"/>
      <c r="S1191" s="254"/>
      <c r="T1191" s="255"/>
      <c r="U1191" s="14"/>
      <c r="V1191" s="14"/>
      <c r="W1191" s="14"/>
      <c r="X1191" s="14"/>
      <c r="Y1191" s="14"/>
      <c r="Z1191" s="14"/>
      <c r="AA1191" s="14"/>
      <c r="AB1191" s="14"/>
      <c r="AC1191" s="14"/>
      <c r="AD1191" s="14"/>
      <c r="AE1191" s="14"/>
      <c r="AT1191" s="256" t="s">
        <v>183</v>
      </c>
      <c r="AU1191" s="256" t="s">
        <v>84</v>
      </c>
      <c r="AV1191" s="14" t="s">
        <v>84</v>
      </c>
      <c r="AW1191" s="14" t="s">
        <v>37</v>
      </c>
      <c r="AX1191" s="14" t="s">
        <v>82</v>
      </c>
      <c r="AY1191" s="256" t="s">
        <v>170</v>
      </c>
    </row>
    <row r="1192" s="2" customFormat="1" ht="16.5" customHeight="1">
      <c r="A1192" s="41"/>
      <c r="B1192" s="42"/>
      <c r="C1192" s="216" t="s">
        <v>1593</v>
      </c>
      <c r="D1192" s="216" t="s">
        <v>172</v>
      </c>
      <c r="E1192" s="217" t="s">
        <v>1594</v>
      </c>
      <c r="F1192" s="218" t="s">
        <v>1595</v>
      </c>
      <c r="G1192" s="219" t="s">
        <v>175</v>
      </c>
      <c r="H1192" s="220">
        <v>723.11500000000001</v>
      </c>
      <c r="I1192" s="221"/>
      <c r="J1192" s="222">
        <f>ROUND(I1192*H1192,2)</f>
        <v>0</v>
      </c>
      <c r="K1192" s="218" t="s">
        <v>176</v>
      </c>
      <c r="L1192" s="47"/>
      <c r="M1192" s="223" t="s">
        <v>19</v>
      </c>
      <c r="N1192" s="224" t="s">
        <v>46</v>
      </c>
      <c r="O1192" s="87"/>
      <c r="P1192" s="225">
        <f>O1192*H1192</f>
        <v>0</v>
      </c>
      <c r="Q1192" s="225">
        <v>0</v>
      </c>
      <c r="R1192" s="225">
        <f>Q1192*H1192</f>
        <v>0</v>
      </c>
      <c r="S1192" s="225">
        <v>0</v>
      </c>
      <c r="T1192" s="226">
        <f>S1192*H1192</f>
        <v>0</v>
      </c>
      <c r="U1192" s="41"/>
      <c r="V1192" s="41"/>
      <c r="W1192" s="41"/>
      <c r="X1192" s="41"/>
      <c r="Y1192" s="41"/>
      <c r="Z1192" s="41"/>
      <c r="AA1192" s="41"/>
      <c r="AB1192" s="41"/>
      <c r="AC1192" s="41"/>
      <c r="AD1192" s="41"/>
      <c r="AE1192" s="41"/>
      <c r="AR1192" s="227" t="s">
        <v>177</v>
      </c>
      <c r="AT1192" s="227" t="s">
        <v>172</v>
      </c>
      <c r="AU1192" s="227" t="s">
        <v>84</v>
      </c>
      <c r="AY1192" s="20" t="s">
        <v>170</v>
      </c>
      <c r="BE1192" s="228">
        <f>IF(N1192="základní",J1192,0)</f>
        <v>0</v>
      </c>
      <c r="BF1192" s="228">
        <f>IF(N1192="snížená",J1192,0)</f>
        <v>0</v>
      </c>
      <c r="BG1192" s="228">
        <f>IF(N1192="zákl. přenesená",J1192,0)</f>
        <v>0</v>
      </c>
      <c r="BH1192" s="228">
        <f>IF(N1192="sníž. přenesená",J1192,0)</f>
        <v>0</v>
      </c>
      <c r="BI1192" s="228">
        <f>IF(N1192="nulová",J1192,0)</f>
        <v>0</v>
      </c>
      <c r="BJ1192" s="20" t="s">
        <v>82</v>
      </c>
      <c r="BK1192" s="228">
        <f>ROUND(I1192*H1192,2)</f>
        <v>0</v>
      </c>
      <c r="BL1192" s="20" t="s">
        <v>177</v>
      </c>
      <c r="BM1192" s="227" t="s">
        <v>1596</v>
      </c>
    </row>
    <row r="1193" s="2" customFormat="1">
      <c r="A1193" s="41"/>
      <c r="B1193" s="42"/>
      <c r="C1193" s="43"/>
      <c r="D1193" s="229" t="s">
        <v>179</v>
      </c>
      <c r="E1193" s="43"/>
      <c r="F1193" s="230" t="s">
        <v>1597</v>
      </c>
      <c r="G1193" s="43"/>
      <c r="H1193" s="43"/>
      <c r="I1193" s="231"/>
      <c r="J1193" s="43"/>
      <c r="K1193" s="43"/>
      <c r="L1193" s="47"/>
      <c r="M1193" s="232"/>
      <c r="N1193" s="233"/>
      <c r="O1193" s="87"/>
      <c r="P1193" s="87"/>
      <c r="Q1193" s="87"/>
      <c r="R1193" s="87"/>
      <c r="S1193" s="87"/>
      <c r="T1193" s="88"/>
      <c r="U1193" s="41"/>
      <c r="V1193" s="41"/>
      <c r="W1193" s="41"/>
      <c r="X1193" s="41"/>
      <c r="Y1193" s="41"/>
      <c r="Z1193" s="41"/>
      <c r="AA1193" s="41"/>
      <c r="AB1193" s="41"/>
      <c r="AC1193" s="41"/>
      <c r="AD1193" s="41"/>
      <c r="AE1193" s="41"/>
      <c r="AT1193" s="20" t="s">
        <v>179</v>
      </c>
      <c r="AU1193" s="20" t="s">
        <v>84</v>
      </c>
    </row>
    <row r="1194" s="2" customFormat="1">
      <c r="A1194" s="41"/>
      <c r="B1194" s="42"/>
      <c r="C1194" s="43"/>
      <c r="D1194" s="234" t="s">
        <v>181</v>
      </c>
      <c r="E1194" s="43"/>
      <c r="F1194" s="235" t="s">
        <v>1598</v>
      </c>
      <c r="G1194" s="43"/>
      <c r="H1194" s="43"/>
      <c r="I1194" s="231"/>
      <c r="J1194" s="43"/>
      <c r="K1194" s="43"/>
      <c r="L1194" s="47"/>
      <c r="M1194" s="232"/>
      <c r="N1194" s="233"/>
      <c r="O1194" s="87"/>
      <c r="P1194" s="87"/>
      <c r="Q1194" s="87"/>
      <c r="R1194" s="87"/>
      <c r="S1194" s="87"/>
      <c r="T1194" s="88"/>
      <c r="U1194" s="41"/>
      <c r="V1194" s="41"/>
      <c r="W1194" s="41"/>
      <c r="X1194" s="41"/>
      <c r="Y1194" s="41"/>
      <c r="Z1194" s="41"/>
      <c r="AA1194" s="41"/>
      <c r="AB1194" s="41"/>
      <c r="AC1194" s="41"/>
      <c r="AD1194" s="41"/>
      <c r="AE1194" s="41"/>
      <c r="AT1194" s="20" t="s">
        <v>181</v>
      </c>
      <c r="AU1194" s="20" t="s">
        <v>84</v>
      </c>
    </row>
    <row r="1195" s="2" customFormat="1" ht="21.75" customHeight="1">
      <c r="A1195" s="41"/>
      <c r="B1195" s="42"/>
      <c r="C1195" s="216" t="s">
        <v>1599</v>
      </c>
      <c r="D1195" s="216" t="s">
        <v>172</v>
      </c>
      <c r="E1195" s="217" t="s">
        <v>1600</v>
      </c>
      <c r="F1195" s="218" t="s">
        <v>1601</v>
      </c>
      <c r="G1195" s="219" t="s">
        <v>175</v>
      </c>
      <c r="H1195" s="220">
        <v>996.79999999999995</v>
      </c>
      <c r="I1195" s="221"/>
      <c r="J1195" s="222">
        <f>ROUND(I1195*H1195,2)</f>
        <v>0</v>
      </c>
      <c r="K1195" s="218" t="s">
        <v>176</v>
      </c>
      <c r="L1195" s="47"/>
      <c r="M1195" s="223" t="s">
        <v>19</v>
      </c>
      <c r="N1195" s="224" t="s">
        <v>46</v>
      </c>
      <c r="O1195" s="87"/>
      <c r="P1195" s="225">
        <f>O1195*H1195</f>
        <v>0</v>
      </c>
      <c r="Q1195" s="225">
        <v>0</v>
      </c>
      <c r="R1195" s="225">
        <f>Q1195*H1195</f>
        <v>0</v>
      </c>
      <c r="S1195" s="225">
        <v>0</v>
      </c>
      <c r="T1195" s="226">
        <f>S1195*H1195</f>
        <v>0</v>
      </c>
      <c r="U1195" s="41"/>
      <c r="V1195" s="41"/>
      <c r="W1195" s="41"/>
      <c r="X1195" s="41"/>
      <c r="Y1195" s="41"/>
      <c r="Z1195" s="41"/>
      <c r="AA1195" s="41"/>
      <c r="AB1195" s="41"/>
      <c r="AC1195" s="41"/>
      <c r="AD1195" s="41"/>
      <c r="AE1195" s="41"/>
      <c r="AR1195" s="227" t="s">
        <v>177</v>
      </c>
      <c r="AT1195" s="227" t="s">
        <v>172</v>
      </c>
      <c r="AU1195" s="227" t="s">
        <v>84</v>
      </c>
      <c r="AY1195" s="20" t="s">
        <v>170</v>
      </c>
      <c r="BE1195" s="228">
        <f>IF(N1195="základní",J1195,0)</f>
        <v>0</v>
      </c>
      <c r="BF1195" s="228">
        <f>IF(N1195="snížená",J1195,0)</f>
        <v>0</v>
      </c>
      <c r="BG1195" s="228">
        <f>IF(N1195="zákl. přenesená",J1195,0)</f>
        <v>0</v>
      </c>
      <c r="BH1195" s="228">
        <f>IF(N1195="sníž. přenesená",J1195,0)</f>
        <v>0</v>
      </c>
      <c r="BI1195" s="228">
        <f>IF(N1195="nulová",J1195,0)</f>
        <v>0</v>
      </c>
      <c r="BJ1195" s="20" t="s">
        <v>82</v>
      </c>
      <c r="BK1195" s="228">
        <f>ROUND(I1195*H1195,2)</f>
        <v>0</v>
      </c>
      <c r="BL1195" s="20" t="s">
        <v>177</v>
      </c>
      <c r="BM1195" s="227" t="s">
        <v>1602</v>
      </c>
    </row>
    <row r="1196" s="2" customFormat="1">
      <c r="A1196" s="41"/>
      <c r="B1196" s="42"/>
      <c r="C1196" s="43"/>
      <c r="D1196" s="229" t="s">
        <v>179</v>
      </c>
      <c r="E1196" s="43"/>
      <c r="F1196" s="230" t="s">
        <v>1603</v>
      </c>
      <c r="G1196" s="43"/>
      <c r="H1196" s="43"/>
      <c r="I1196" s="231"/>
      <c r="J1196" s="43"/>
      <c r="K1196" s="43"/>
      <c r="L1196" s="47"/>
      <c r="M1196" s="232"/>
      <c r="N1196" s="233"/>
      <c r="O1196" s="87"/>
      <c r="P1196" s="87"/>
      <c r="Q1196" s="87"/>
      <c r="R1196" s="87"/>
      <c r="S1196" s="87"/>
      <c r="T1196" s="88"/>
      <c r="U1196" s="41"/>
      <c r="V1196" s="41"/>
      <c r="W1196" s="41"/>
      <c r="X1196" s="41"/>
      <c r="Y1196" s="41"/>
      <c r="Z1196" s="41"/>
      <c r="AA1196" s="41"/>
      <c r="AB1196" s="41"/>
      <c r="AC1196" s="41"/>
      <c r="AD1196" s="41"/>
      <c r="AE1196" s="41"/>
      <c r="AT1196" s="20" t="s">
        <v>179</v>
      </c>
      <c r="AU1196" s="20" t="s">
        <v>84</v>
      </c>
    </row>
    <row r="1197" s="2" customFormat="1">
      <c r="A1197" s="41"/>
      <c r="B1197" s="42"/>
      <c r="C1197" s="43"/>
      <c r="D1197" s="234" t="s">
        <v>181</v>
      </c>
      <c r="E1197" s="43"/>
      <c r="F1197" s="235" t="s">
        <v>1604</v>
      </c>
      <c r="G1197" s="43"/>
      <c r="H1197" s="43"/>
      <c r="I1197" s="231"/>
      <c r="J1197" s="43"/>
      <c r="K1197" s="43"/>
      <c r="L1197" s="47"/>
      <c r="M1197" s="232"/>
      <c r="N1197" s="233"/>
      <c r="O1197" s="87"/>
      <c r="P1197" s="87"/>
      <c r="Q1197" s="87"/>
      <c r="R1197" s="87"/>
      <c r="S1197" s="87"/>
      <c r="T1197" s="88"/>
      <c r="U1197" s="41"/>
      <c r="V1197" s="41"/>
      <c r="W1197" s="41"/>
      <c r="X1197" s="41"/>
      <c r="Y1197" s="41"/>
      <c r="Z1197" s="41"/>
      <c r="AA1197" s="41"/>
      <c r="AB1197" s="41"/>
      <c r="AC1197" s="41"/>
      <c r="AD1197" s="41"/>
      <c r="AE1197" s="41"/>
      <c r="AT1197" s="20" t="s">
        <v>181</v>
      </c>
      <c r="AU1197" s="20" t="s">
        <v>84</v>
      </c>
    </row>
    <row r="1198" s="13" customFormat="1">
      <c r="A1198" s="13"/>
      <c r="B1198" s="236"/>
      <c r="C1198" s="237"/>
      <c r="D1198" s="229" t="s">
        <v>183</v>
      </c>
      <c r="E1198" s="238" t="s">
        <v>19</v>
      </c>
      <c r="F1198" s="239" t="s">
        <v>760</v>
      </c>
      <c r="G1198" s="237"/>
      <c r="H1198" s="238" t="s">
        <v>19</v>
      </c>
      <c r="I1198" s="240"/>
      <c r="J1198" s="237"/>
      <c r="K1198" s="237"/>
      <c r="L1198" s="241"/>
      <c r="M1198" s="242"/>
      <c r="N1198" s="243"/>
      <c r="O1198" s="243"/>
      <c r="P1198" s="243"/>
      <c r="Q1198" s="243"/>
      <c r="R1198" s="243"/>
      <c r="S1198" s="243"/>
      <c r="T1198" s="244"/>
      <c r="U1198" s="13"/>
      <c r="V1198" s="13"/>
      <c r="W1198" s="13"/>
      <c r="X1198" s="13"/>
      <c r="Y1198" s="13"/>
      <c r="Z1198" s="13"/>
      <c r="AA1198" s="13"/>
      <c r="AB1198" s="13"/>
      <c r="AC1198" s="13"/>
      <c r="AD1198" s="13"/>
      <c r="AE1198" s="13"/>
      <c r="AT1198" s="245" t="s">
        <v>183</v>
      </c>
      <c r="AU1198" s="245" t="s">
        <v>84</v>
      </c>
      <c r="AV1198" s="13" t="s">
        <v>82</v>
      </c>
      <c r="AW1198" s="13" t="s">
        <v>37</v>
      </c>
      <c r="AX1198" s="13" t="s">
        <v>75</v>
      </c>
      <c r="AY1198" s="245" t="s">
        <v>170</v>
      </c>
    </row>
    <row r="1199" s="14" customFormat="1">
      <c r="A1199" s="14"/>
      <c r="B1199" s="246"/>
      <c r="C1199" s="247"/>
      <c r="D1199" s="229" t="s">
        <v>183</v>
      </c>
      <c r="E1199" s="248" t="s">
        <v>19</v>
      </c>
      <c r="F1199" s="249" t="s">
        <v>1605</v>
      </c>
      <c r="G1199" s="247"/>
      <c r="H1199" s="250">
        <v>64.769999999999996</v>
      </c>
      <c r="I1199" s="251"/>
      <c r="J1199" s="247"/>
      <c r="K1199" s="247"/>
      <c r="L1199" s="252"/>
      <c r="M1199" s="253"/>
      <c r="N1199" s="254"/>
      <c r="O1199" s="254"/>
      <c r="P1199" s="254"/>
      <c r="Q1199" s="254"/>
      <c r="R1199" s="254"/>
      <c r="S1199" s="254"/>
      <c r="T1199" s="255"/>
      <c r="U1199" s="14"/>
      <c r="V1199" s="14"/>
      <c r="W1199" s="14"/>
      <c r="X1199" s="14"/>
      <c r="Y1199" s="14"/>
      <c r="Z1199" s="14"/>
      <c r="AA1199" s="14"/>
      <c r="AB1199" s="14"/>
      <c r="AC1199" s="14"/>
      <c r="AD1199" s="14"/>
      <c r="AE1199" s="14"/>
      <c r="AT1199" s="256" t="s">
        <v>183</v>
      </c>
      <c r="AU1199" s="256" t="s">
        <v>84</v>
      </c>
      <c r="AV1199" s="14" t="s">
        <v>84</v>
      </c>
      <c r="AW1199" s="14" t="s">
        <v>37</v>
      </c>
      <c r="AX1199" s="14" t="s">
        <v>75</v>
      </c>
      <c r="AY1199" s="256" t="s">
        <v>170</v>
      </c>
    </row>
    <row r="1200" s="14" customFormat="1">
      <c r="A1200" s="14"/>
      <c r="B1200" s="246"/>
      <c r="C1200" s="247"/>
      <c r="D1200" s="229" t="s">
        <v>183</v>
      </c>
      <c r="E1200" s="248" t="s">
        <v>19</v>
      </c>
      <c r="F1200" s="249" t="s">
        <v>1606</v>
      </c>
      <c r="G1200" s="247"/>
      <c r="H1200" s="250">
        <v>83.670000000000002</v>
      </c>
      <c r="I1200" s="251"/>
      <c r="J1200" s="247"/>
      <c r="K1200" s="247"/>
      <c r="L1200" s="252"/>
      <c r="M1200" s="253"/>
      <c r="N1200" s="254"/>
      <c r="O1200" s="254"/>
      <c r="P1200" s="254"/>
      <c r="Q1200" s="254"/>
      <c r="R1200" s="254"/>
      <c r="S1200" s="254"/>
      <c r="T1200" s="255"/>
      <c r="U1200" s="14"/>
      <c r="V1200" s="14"/>
      <c r="W1200" s="14"/>
      <c r="X1200" s="14"/>
      <c r="Y1200" s="14"/>
      <c r="Z1200" s="14"/>
      <c r="AA1200" s="14"/>
      <c r="AB1200" s="14"/>
      <c r="AC1200" s="14"/>
      <c r="AD1200" s="14"/>
      <c r="AE1200" s="14"/>
      <c r="AT1200" s="256" t="s">
        <v>183</v>
      </c>
      <c r="AU1200" s="256" t="s">
        <v>84</v>
      </c>
      <c r="AV1200" s="14" t="s">
        <v>84</v>
      </c>
      <c r="AW1200" s="14" t="s">
        <v>37</v>
      </c>
      <c r="AX1200" s="14" t="s">
        <v>75</v>
      </c>
      <c r="AY1200" s="256" t="s">
        <v>170</v>
      </c>
    </row>
    <row r="1201" s="14" customFormat="1">
      <c r="A1201" s="14"/>
      <c r="B1201" s="246"/>
      <c r="C1201" s="247"/>
      <c r="D1201" s="229" t="s">
        <v>183</v>
      </c>
      <c r="E1201" s="248" t="s">
        <v>19</v>
      </c>
      <c r="F1201" s="249" t="s">
        <v>1607</v>
      </c>
      <c r="G1201" s="247"/>
      <c r="H1201" s="250">
        <v>219.55000000000001</v>
      </c>
      <c r="I1201" s="251"/>
      <c r="J1201" s="247"/>
      <c r="K1201" s="247"/>
      <c r="L1201" s="252"/>
      <c r="M1201" s="253"/>
      <c r="N1201" s="254"/>
      <c r="O1201" s="254"/>
      <c r="P1201" s="254"/>
      <c r="Q1201" s="254"/>
      <c r="R1201" s="254"/>
      <c r="S1201" s="254"/>
      <c r="T1201" s="255"/>
      <c r="U1201" s="14"/>
      <c r="V1201" s="14"/>
      <c r="W1201" s="14"/>
      <c r="X1201" s="14"/>
      <c r="Y1201" s="14"/>
      <c r="Z1201" s="14"/>
      <c r="AA1201" s="14"/>
      <c r="AB1201" s="14"/>
      <c r="AC1201" s="14"/>
      <c r="AD1201" s="14"/>
      <c r="AE1201" s="14"/>
      <c r="AT1201" s="256" t="s">
        <v>183</v>
      </c>
      <c r="AU1201" s="256" t="s">
        <v>84</v>
      </c>
      <c r="AV1201" s="14" t="s">
        <v>84</v>
      </c>
      <c r="AW1201" s="14" t="s">
        <v>37</v>
      </c>
      <c r="AX1201" s="14" t="s">
        <v>75</v>
      </c>
      <c r="AY1201" s="256" t="s">
        <v>170</v>
      </c>
    </row>
    <row r="1202" s="13" customFormat="1">
      <c r="A1202" s="13"/>
      <c r="B1202" s="236"/>
      <c r="C1202" s="237"/>
      <c r="D1202" s="229" t="s">
        <v>183</v>
      </c>
      <c r="E1202" s="238" t="s">
        <v>19</v>
      </c>
      <c r="F1202" s="239" t="s">
        <v>764</v>
      </c>
      <c r="G1202" s="237"/>
      <c r="H1202" s="238" t="s">
        <v>19</v>
      </c>
      <c r="I1202" s="240"/>
      <c r="J1202" s="237"/>
      <c r="K1202" s="237"/>
      <c r="L1202" s="241"/>
      <c r="M1202" s="242"/>
      <c r="N1202" s="243"/>
      <c r="O1202" s="243"/>
      <c r="P1202" s="243"/>
      <c r="Q1202" s="243"/>
      <c r="R1202" s="243"/>
      <c r="S1202" s="243"/>
      <c r="T1202" s="244"/>
      <c r="U1202" s="13"/>
      <c r="V1202" s="13"/>
      <c r="W1202" s="13"/>
      <c r="X1202" s="13"/>
      <c r="Y1202" s="13"/>
      <c r="Z1202" s="13"/>
      <c r="AA1202" s="13"/>
      <c r="AB1202" s="13"/>
      <c r="AC1202" s="13"/>
      <c r="AD1202" s="13"/>
      <c r="AE1202" s="13"/>
      <c r="AT1202" s="245" t="s">
        <v>183</v>
      </c>
      <c r="AU1202" s="245" t="s">
        <v>84</v>
      </c>
      <c r="AV1202" s="13" t="s">
        <v>82</v>
      </c>
      <c r="AW1202" s="13" t="s">
        <v>37</v>
      </c>
      <c r="AX1202" s="13" t="s">
        <v>75</v>
      </c>
      <c r="AY1202" s="245" t="s">
        <v>170</v>
      </c>
    </row>
    <row r="1203" s="14" customFormat="1">
      <c r="A1203" s="14"/>
      <c r="B1203" s="246"/>
      <c r="C1203" s="247"/>
      <c r="D1203" s="229" t="s">
        <v>183</v>
      </c>
      <c r="E1203" s="248" t="s">
        <v>19</v>
      </c>
      <c r="F1203" s="249" t="s">
        <v>1608</v>
      </c>
      <c r="G1203" s="247"/>
      <c r="H1203" s="250">
        <v>70.510000000000005</v>
      </c>
      <c r="I1203" s="251"/>
      <c r="J1203" s="247"/>
      <c r="K1203" s="247"/>
      <c r="L1203" s="252"/>
      <c r="M1203" s="253"/>
      <c r="N1203" s="254"/>
      <c r="O1203" s="254"/>
      <c r="P1203" s="254"/>
      <c r="Q1203" s="254"/>
      <c r="R1203" s="254"/>
      <c r="S1203" s="254"/>
      <c r="T1203" s="255"/>
      <c r="U1203" s="14"/>
      <c r="V1203" s="14"/>
      <c r="W1203" s="14"/>
      <c r="X1203" s="14"/>
      <c r="Y1203" s="14"/>
      <c r="Z1203" s="14"/>
      <c r="AA1203" s="14"/>
      <c r="AB1203" s="14"/>
      <c r="AC1203" s="14"/>
      <c r="AD1203" s="14"/>
      <c r="AE1203" s="14"/>
      <c r="AT1203" s="256" t="s">
        <v>183</v>
      </c>
      <c r="AU1203" s="256" t="s">
        <v>84</v>
      </c>
      <c r="AV1203" s="14" t="s">
        <v>84</v>
      </c>
      <c r="AW1203" s="14" t="s">
        <v>37</v>
      </c>
      <c r="AX1203" s="14" t="s">
        <v>75</v>
      </c>
      <c r="AY1203" s="256" t="s">
        <v>170</v>
      </c>
    </row>
    <row r="1204" s="14" customFormat="1">
      <c r="A1204" s="14"/>
      <c r="B1204" s="246"/>
      <c r="C1204" s="247"/>
      <c r="D1204" s="229" t="s">
        <v>183</v>
      </c>
      <c r="E1204" s="248" t="s">
        <v>19</v>
      </c>
      <c r="F1204" s="249" t="s">
        <v>1609</v>
      </c>
      <c r="G1204" s="247"/>
      <c r="H1204" s="250">
        <v>169.02000000000001</v>
      </c>
      <c r="I1204" s="251"/>
      <c r="J1204" s="247"/>
      <c r="K1204" s="247"/>
      <c r="L1204" s="252"/>
      <c r="M1204" s="253"/>
      <c r="N1204" s="254"/>
      <c r="O1204" s="254"/>
      <c r="P1204" s="254"/>
      <c r="Q1204" s="254"/>
      <c r="R1204" s="254"/>
      <c r="S1204" s="254"/>
      <c r="T1204" s="255"/>
      <c r="U1204" s="14"/>
      <c r="V1204" s="14"/>
      <c r="W1204" s="14"/>
      <c r="X1204" s="14"/>
      <c r="Y1204" s="14"/>
      <c r="Z1204" s="14"/>
      <c r="AA1204" s="14"/>
      <c r="AB1204" s="14"/>
      <c r="AC1204" s="14"/>
      <c r="AD1204" s="14"/>
      <c r="AE1204" s="14"/>
      <c r="AT1204" s="256" t="s">
        <v>183</v>
      </c>
      <c r="AU1204" s="256" t="s">
        <v>84</v>
      </c>
      <c r="AV1204" s="14" t="s">
        <v>84</v>
      </c>
      <c r="AW1204" s="14" t="s">
        <v>37</v>
      </c>
      <c r="AX1204" s="14" t="s">
        <v>75</v>
      </c>
      <c r="AY1204" s="256" t="s">
        <v>170</v>
      </c>
    </row>
    <row r="1205" s="14" customFormat="1">
      <c r="A1205" s="14"/>
      <c r="B1205" s="246"/>
      <c r="C1205" s="247"/>
      <c r="D1205" s="229" t="s">
        <v>183</v>
      </c>
      <c r="E1205" s="248" t="s">
        <v>19</v>
      </c>
      <c r="F1205" s="249" t="s">
        <v>1610</v>
      </c>
      <c r="G1205" s="247"/>
      <c r="H1205" s="250">
        <v>74.400000000000006</v>
      </c>
      <c r="I1205" s="251"/>
      <c r="J1205" s="247"/>
      <c r="K1205" s="247"/>
      <c r="L1205" s="252"/>
      <c r="M1205" s="253"/>
      <c r="N1205" s="254"/>
      <c r="O1205" s="254"/>
      <c r="P1205" s="254"/>
      <c r="Q1205" s="254"/>
      <c r="R1205" s="254"/>
      <c r="S1205" s="254"/>
      <c r="T1205" s="255"/>
      <c r="U1205" s="14"/>
      <c r="V1205" s="14"/>
      <c r="W1205" s="14"/>
      <c r="X1205" s="14"/>
      <c r="Y1205" s="14"/>
      <c r="Z1205" s="14"/>
      <c r="AA1205" s="14"/>
      <c r="AB1205" s="14"/>
      <c r="AC1205" s="14"/>
      <c r="AD1205" s="14"/>
      <c r="AE1205" s="14"/>
      <c r="AT1205" s="256" t="s">
        <v>183</v>
      </c>
      <c r="AU1205" s="256" t="s">
        <v>84</v>
      </c>
      <c r="AV1205" s="14" t="s">
        <v>84</v>
      </c>
      <c r="AW1205" s="14" t="s">
        <v>37</v>
      </c>
      <c r="AX1205" s="14" t="s">
        <v>75</v>
      </c>
      <c r="AY1205" s="256" t="s">
        <v>170</v>
      </c>
    </row>
    <row r="1206" s="13" customFormat="1">
      <c r="A1206" s="13"/>
      <c r="B1206" s="236"/>
      <c r="C1206" s="237"/>
      <c r="D1206" s="229" t="s">
        <v>183</v>
      </c>
      <c r="E1206" s="238" t="s">
        <v>19</v>
      </c>
      <c r="F1206" s="239" t="s">
        <v>767</v>
      </c>
      <c r="G1206" s="237"/>
      <c r="H1206" s="238" t="s">
        <v>19</v>
      </c>
      <c r="I1206" s="240"/>
      <c r="J1206" s="237"/>
      <c r="K1206" s="237"/>
      <c r="L1206" s="241"/>
      <c r="M1206" s="242"/>
      <c r="N1206" s="243"/>
      <c r="O1206" s="243"/>
      <c r="P1206" s="243"/>
      <c r="Q1206" s="243"/>
      <c r="R1206" s="243"/>
      <c r="S1206" s="243"/>
      <c r="T1206" s="244"/>
      <c r="U1206" s="13"/>
      <c r="V1206" s="13"/>
      <c r="W1206" s="13"/>
      <c r="X1206" s="13"/>
      <c r="Y1206" s="13"/>
      <c r="Z1206" s="13"/>
      <c r="AA1206" s="13"/>
      <c r="AB1206" s="13"/>
      <c r="AC1206" s="13"/>
      <c r="AD1206" s="13"/>
      <c r="AE1206" s="13"/>
      <c r="AT1206" s="245" t="s">
        <v>183</v>
      </c>
      <c r="AU1206" s="245" t="s">
        <v>84</v>
      </c>
      <c r="AV1206" s="13" t="s">
        <v>82</v>
      </c>
      <c r="AW1206" s="13" t="s">
        <v>37</v>
      </c>
      <c r="AX1206" s="13" t="s">
        <v>75</v>
      </c>
      <c r="AY1206" s="245" t="s">
        <v>170</v>
      </c>
    </row>
    <row r="1207" s="14" customFormat="1">
      <c r="A1207" s="14"/>
      <c r="B1207" s="246"/>
      <c r="C1207" s="247"/>
      <c r="D1207" s="229" t="s">
        <v>183</v>
      </c>
      <c r="E1207" s="248" t="s">
        <v>19</v>
      </c>
      <c r="F1207" s="249" t="s">
        <v>1611</v>
      </c>
      <c r="G1207" s="247"/>
      <c r="H1207" s="250">
        <v>61.920000000000002</v>
      </c>
      <c r="I1207" s="251"/>
      <c r="J1207" s="247"/>
      <c r="K1207" s="247"/>
      <c r="L1207" s="252"/>
      <c r="M1207" s="253"/>
      <c r="N1207" s="254"/>
      <c r="O1207" s="254"/>
      <c r="P1207" s="254"/>
      <c r="Q1207" s="254"/>
      <c r="R1207" s="254"/>
      <c r="S1207" s="254"/>
      <c r="T1207" s="255"/>
      <c r="U1207" s="14"/>
      <c r="V1207" s="14"/>
      <c r="W1207" s="14"/>
      <c r="X1207" s="14"/>
      <c r="Y1207" s="14"/>
      <c r="Z1207" s="14"/>
      <c r="AA1207" s="14"/>
      <c r="AB1207" s="14"/>
      <c r="AC1207" s="14"/>
      <c r="AD1207" s="14"/>
      <c r="AE1207" s="14"/>
      <c r="AT1207" s="256" t="s">
        <v>183</v>
      </c>
      <c r="AU1207" s="256" t="s">
        <v>84</v>
      </c>
      <c r="AV1207" s="14" t="s">
        <v>84</v>
      </c>
      <c r="AW1207" s="14" t="s">
        <v>37</v>
      </c>
      <c r="AX1207" s="14" t="s">
        <v>75</v>
      </c>
      <c r="AY1207" s="256" t="s">
        <v>170</v>
      </c>
    </row>
    <row r="1208" s="14" customFormat="1">
      <c r="A1208" s="14"/>
      <c r="B1208" s="246"/>
      <c r="C1208" s="247"/>
      <c r="D1208" s="229" t="s">
        <v>183</v>
      </c>
      <c r="E1208" s="248" t="s">
        <v>19</v>
      </c>
      <c r="F1208" s="249" t="s">
        <v>1612</v>
      </c>
      <c r="G1208" s="247"/>
      <c r="H1208" s="250">
        <v>107.16</v>
      </c>
      <c r="I1208" s="251"/>
      <c r="J1208" s="247"/>
      <c r="K1208" s="247"/>
      <c r="L1208" s="252"/>
      <c r="M1208" s="253"/>
      <c r="N1208" s="254"/>
      <c r="O1208" s="254"/>
      <c r="P1208" s="254"/>
      <c r="Q1208" s="254"/>
      <c r="R1208" s="254"/>
      <c r="S1208" s="254"/>
      <c r="T1208" s="255"/>
      <c r="U1208" s="14"/>
      <c r="V1208" s="14"/>
      <c r="W1208" s="14"/>
      <c r="X1208" s="14"/>
      <c r="Y1208" s="14"/>
      <c r="Z1208" s="14"/>
      <c r="AA1208" s="14"/>
      <c r="AB1208" s="14"/>
      <c r="AC1208" s="14"/>
      <c r="AD1208" s="14"/>
      <c r="AE1208" s="14"/>
      <c r="AT1208" s="256" t="s">
        <v>183</v>
      </c>
      <c r="AU1208" s="256" t="s">
        <v>84</v>
      </c>
      <c r="AV1208" s="14" t="s">
        <v>84</v>
      </c>
      <c r="AW1208" s="14" t="s">
        <v>37</v>
      </c>
      <c r="AX1208" s="14" t="s">
        <v>75</v>
      </c>
      <c r="AY1208" s="256" t="s">
        <v>170</v>
      </c>
    </row>
    <row r="1209" s="14" customFormat="1">
      <c r="A1209" s="14"/>
      <c r="B1209" s="246"/>
      <c r="C1209" s="247"/>
      <c r="D1209" s="229" t="s">
        <v>183</v>
      </c>
      <c r="E1209" s="248" t="s">
        <v>19</v>
      </c>
      <c r="F1209" s="249" t="s">
        <v>1613</v>
      </c>
      <c r="G1209" s="247"/>
      <c r="H1209" s="250">
        <v>145.80000000000001</v>
      </c>
      <c r="I1209" s="251"/>
      <c r="J1209" s="247"/>
      <c r="K1209" s="247"/>
      <c r="L1209" s="252"/>
      <c r="M1209" s="253"/>
      <c r="N1209" s="254"/>
      <c r="O1209" s="254"/>
      <c r="P1209" s="254"/>
      <c r="Q1209" s="254"/>
      <c r="R1209" s="254"/>
      <c r="S1209" s="254"/>
      <c r="T1209" s="255"/>
      <c r="U1209" s="14"/>
      <c r="V1209" s="14"/>
      <c r="W1209" s="14"/>
      <c r="X1209" s="14"/>
      <c r="Y1209" s="14"/>
      <c r="Z1209" s="14"/>
      <c r="AA1209" s="14"/>
      <c r="AB1209" s="14"/>
      <c r="AC1209" s="14"/>
      <c r="AD1209" s="14"/>
      <c r="AE1209" s="14"/>
      <c r="AT1209" s="256" t="s">
        <v>183</v>
      </c>
      <c r="AU1209" s="256" t="s">
        <v>84</v>
      </c>
      <c r="AV1209" s="14" t="s">
        <v>84</v>
      </c>
      <c r="AW1209" s="14" t="s">
        <v>37</v>
      </c>
      <c r="AX1209" s="14" t="s">
        <v>75</v>
      </c>
      <c r="AY1209" s="256" t="s">
        <v>170</v>
      </c>
    </row>
    <row r="1210" s="15" customFormat="1">
      <c r="A1210" s="15"/>
      <c r="B1210" s="257"/>
      <c r="C1210" s="258"/>
      <c r="D1210" s="229" t="s">
        <v>183</v>
      </c>
      <c r="E1210" s="259" t="s">
        <v>19</v>
      </c>
      <c r="F1210" s="260" t="s">
        <v>186</v>
      </c>
      <c r="G1210" s="258"/>
      <c r="H1210" s="261">
        <v>996.79999999999995</v>
      </c>
      <c r="I1210" s="262"/>
      <c r="J1210" s="258"/>
      <c r="K1210" s="258"/>
      <c r="L1210" s="263"/>
      <c r="M1210" s="264"/>
      <c r="N1210" s="265"/>
      <c r="O1210" s="265"/>
      <c r="P1210" s="265"/>
      <c r="Q1210" s="265"/>
      <c r="R1210" s="265"/>
      <c r="S1210" s="265"/>
      <c r="T1210" s="266"/>
      <c r="U1210" s="15"/>
      <c r="V1210" s="15"/>
      <c r="W1210" s="15"/>
      <c r="X1210" s="15"/>
      <c r="Y1210" s="15"/>
      <c r="Z1210" s="15"/>
      <c r="AA1210" s="15"/>
      <c r="AB1210" s="15"/>
      <c r="AC1210" s="15"/>
      <c r="AD1210" s="15"/>
      <c r="AE1210" s="15"/>
      <c r="AT1210" s="267" t="s">
        <v>183</v>
      </c>
      <c r="AU1210" s="267" t="s">
        <v>84</v>
      </c>
      <c r="AV1210" s="15" t="s">
        <v>177</v>
      </c>
      <c r="AW1210" s="15" t="s">
        <v>37</v>
      </c>
      <c r="AX1210" s="15" t="s">
        <v>82</v>
      </c>
      <c r="AY1210" s="267" t="s">
        <v>170</v>
      </c>
    </row>
    <row r="1211" s="2" customFormat="1" ht="16.5" customHeight="1">
      <c r="A1211" s="41"/>
      <c r="B1211" s="42"/>
      <c r="C1211" s="216" t="s">
        <v>1614</v>
      </c>
      <c r="D1211" s="216" t="s">
        <v>172</v>
      </c>
      <c r="E1211" s="217" t="s">
        <v>1615</v>
      </c>
      <c r="F1211" s="218" t="s">
        <v>1616</v>
      </c>
      <c r="G1211" s="219" t="s">
        <v>201</v>
      </c>
      <c r="H1211" s="220">
        <v>10.199999999999999</v>
      </c>
      <c r="I1211" s="221"/>
      <c r="J1211" s="222">
        <f>ROUND(I1211*H1211,2)</f>
        <v>0</v>
      </c>
      <c r="K1211" s="218" t="s">
        <v>176</v>
      </c>
      <c r="L1211" s="47"/>
      <c r="M1211" s="223" t="s">
        <v>19</v>
      </c>
      <c r="N1211" s="224" t="s">
        <v>46</v>
      </c>
      <c r="O1211" s="87"/>
      <c r="P1211" s="225">
        <f>O1211*H1211</f>
        <v>0</v>
      </c>
      <c r="Q1211" s="225">
        <v>0</v>
      </c>
      <c r="R1211" s="225">
        <f>Q1211*H1211</f>
        <v>0</v>
      </c>
      <c r="S1211" s="225">
        <v>0</v>
      </c>
      <c r="T1211" s="226">
        <f>S1211*H1211</f>
        <v>0</v>
      </c>
      <c r="U1211" s="41"/>
      <c r="V1211" s="41"/>
      <c r="W1211" s="41"/>
      <c r="X1211" s="41"/>
      <c r="Y1211" s="41"/>
      <c r="Z1211" s="41"/>
      <c r="AA1211" s="41"/>
      <c r="AB1211" s="41"/>
      <c r="AC1211" s="41"/>
      <c r="AD1211" s="41"/>
      <c r="AE1211" s="41"/>
      <c r="AR1211" s="227" t="s">
        <v>177</v>
      </c>
      <c r="AT1211" s="227" t="s">
        <v>172</v>
      </c>
      <c r="AU1211" s="227" t="s">
        <v>84</v>
      </c>
      <c r="AY1211" s="20" t="s">
        <v>170</v>
      </c>
      <c r="BE1211" s="228">
        <f>IF(N1211="základní",J1211,0)</f>
        <v>0</v>
      </c>
      <c r="BF1211" s="228">
        <f>IF(N1211="snížená",J1211,0)</f>
        <v>0</v>
      </c>
      <c r="BG1211" s="228">
        <f>IF(N1211="zákl. přenesená",J1211,0)</f>
        <v>0</v>
      </c>
      <c r="BH1211" s="228">
        <f>IF(N1211="sníž. přenesená",J1211,0)</f>
        <v>0</v>
      </c>
      <c r="BI1211" s="228">
        <f>IF(N1211="nulová",J1211,0)</f>
        <v>0</v>
      </c>
      <c r="BJ1211" s="20" t="s">
        <v>82</v>
      </c>
      <c r="BK1211" s="228">
        <f>ROUND(I1211*H1211,2)</f>
        <v>0</v>
      </c>
      <c r="BL1211" s="20" t="s">
        <v>177</v>
      </c>
      <c r="BM1211" s="227" t="s">
        <v>1617</v>
      </c>
    </row>
    <row r="1212" s="2" customFormat="1">
      <c r="A1212" s="41"/>
      <c r="B1212" s="42"/>
      <c r="C1212" s="43"/>
      <c r="D1212" s="229" t="s">
        <v>179</v>
      </c>
      <c r="E1212" s="43"/>
      <c r="F1212" s="230" t="s">
        <v>1618</v>
      </c>
      <c r="G1212" s="43"/>
      <c r="H1212" s="43"/>
      <c r="I1212" s="231"/>
      <c r="J1212" s="43"/>
      <c r="K1212" s="43"/>
      <c r="L1212" s="47"/>
      <c r="M1212" s="232"/>
      <c r="N1212" s="233"/>
      <c r="O1212" s="87"/>
      <c r="P1212" s="87"/>
      <c r="Q1212" s="87"/>
      <c r="R1212" s="87"/>
      <c r="S1212" s="87"/>
      <c r="T1212" s="88"/>
      <c r="U1212" s="41"/>
      <c r="V1212" s="41"/>
      <c r="W1212" s="41"/>
      <c r="X1212" s="41"/>
      <c r="Y1212" s="41"/>
      <c r="Z1212" s="41"/>
      <c r="AA1212" s="41"/>
      <c r="AB1212" s="41"/>
      <c r="AC1212" s="41"/>
      <c r="AD1212" s="41"/>
      <c r="AE1212" s="41"/>
      <c r="AT1212" s="20" t="s">
        <v>179</v>
      </c>
      <c r="AU1212" s="20" t="s">
        <v>84</v>
      </c>
    </row>
    <row r="1213" s="2" customFormat="1">
      <c r="A1213" s="41"/>
      <c r="B1213" s="42"/>
      <c r="C1213" s="43"/>
      <c r="D1213" s="234" t="s">
        <v>181</v>
      </c>
      <c r="E1213" s="43"/>
      <c r="F1213" s="235" t="s">
        <v>1619</v>
      </c>
      <c r="G1213" s="43"/>
      <c r="H1213" s="43"/>
      <c r="I1213" s="231"/>
      <c r="J1213" s="43"/>
      <c r="K1213" s="43"/>
      <c r="L1213" s="47"/>
      <c r="M1213" s="232"/>
      <c r="N1213" s="233"/>
      <c r="O1213" s="87"/>
      <c r="P1213" s="87"/>
      <c r="Q1213" s="87"/>
      <c r="R1213" s="87"/>
      <c r="S1213" s="87"/>
      <c r="T1213" s="88"/>
      <c r="U1213" s="41"/>
      <c r="V1213" s="41"/>
      <c r="W1213" s="41"/>
      <c r="X1213" s="41"/>
      <c r="Y1213" s="41"/>
      <c r="Z1213" s="41"/>
      <c r="AA1213" s="41"/>
      <c r="AB1213" s="41"/>
      <c r="AC1213" s="41"/>
      <c r="AD1213" s="41"/>
      <c r="AE1213" s="41"/>
      <c r="AT1213" s="20" t="s">
        <v>181</v>
      </c>
      <c r="AU1213" s="20" t="s">
        <v>84</v>
      </c>
    </row>
    <row r="1214" s="14" customFormat="1">
      <c r="A1214" s="14"/>
      <c r="B1214" s="246"/>
      <c r="C1214" s="247"/>
      <c r="D1214" s="229" t="s">
        <v>183</v>
      </c>
      <c r="E1214" s="248" t="s">
        <v>19</v>
      </c>
      <c r="F1214" s="249" t="s">
        <v>1620</v>
      </c>
      <c r="G1214" s="247"/>
      <c r="H1214" s="250">
        <v>10.199999999999999</v>
      </c>
      <c r="I1214" s="251"/>
      <c r="J1214" s="247"/>
      <c r="K1214" s="247"/>
      <c r="L1214" s="252"/>
      <c r="M1214" s="253"/>
      <c r="N1214" s="254"/>
      <c r="O1214" s="254"/>
      <c r="P1214" s="254"/>
      <c r="Q1214" s="254"/>
      <c r="R1214" s="254"/>
      <c r="S1214" s="254"/>
      <c r="T1214" s="255"/>
      <c r="U1214" s="14"/>
      <c r="V1214" s="14"/>
      <c r="W1214" s="14"/>
      <c r="X1214" s="14"/>
      <c r="Y1214" s="14"/>
      <c r="Z1214" s="14"/>
      <c r="AA1214" s="14"/>
      <c r="AB1214" s="14"/>
      <c r="AC1214" s="14"/>
      <c r="AD1214" s="14"/>
      <c r="AE1214" s="14"/>
      <c r="AT1214" s="256" t="s">
        <v>183</v>
      </c>
      <c r="AU1214" s="256" t="s">
        <v>84</v>
      </c>
      <c r="AV1214" s="14" t="s">
        <v>84</v>
      </c>
      <c r="AW1214" s="14" t="s">
        <v>37</v>
      </c>
      <c r="AX1214" s="14" t="s">
        <v>75</v>
      </c>
      <c r="AY1214" s="256" t="s">
        <v>170</v>
      </c>
    </row>
    <row r="1215" s="15" customFormat="1">
      <c r="A1215" s="15"/>
      <c r="B1215" s="257"/>
      <c r="C1215" s="258"/>
      <c r="D1215" s="229" t="s">
        <v>183</v>
      </c>
      <c r="E1215" s="259" t="s">
        <v>19</v>
      </c>
      <c r="F1215" s="260" t="s">
        <v>186</v>
      </c>
      <c r="G1215" s="258"/>
      <c r="H1215" s="261">
        <v>10.199999999999999</v>
      </c>
      <c r="I1215" s="262"/>
      <c r="J1215" s="258"/>
      <c r="K1215" s="258"/>
      <c r="L1215" s="263"/>
      <c r="M1215" s="264"/>
      <c r="N1215" s="265"/>
      <c r="O1215" s="265"/>
      <c r="P1215" s="265"/>
      <c r="Q1215" s="265"/>
      <c r="R1215" s="265"/>
      <c r="S1215" s="265"/>
      <c r="T1215" s="266"/>
      <c r="U1215" s="15"/>
      <c r="V1215" s="15"/>
      <c r="W1215" s="15"/>
      <c r="X1215" s="15"/>
      <c r="Y1215" s="15"/>
      <c r="Z1215" s="15"/>
      <c r="AA1215" s="15"/>
      <c r="AB1215" s="15"/>
      <c r="AC1215" s="15"/>
      <c r="AD1215" s="15"/>
      <c r="AE1215" s="15"/>
      <c r="AT1215" s="267" t="s">
        <v>183</v>
      </c>
      <c r="AU1215" s="267" t="s">
        <v>84</v>
      </c>
      <c r="AV1215" s="15" t="s">
        <v>177</v>
      </c>
      <c r="AW1215" s="15" t="s">
        <v>37</v>
      </c>
      <c r="AX1215" s="15" t="s">
        <v>82</v>
      </c>
      <c r="AY1215" s="267" t="s">
        <v>170</v>
      </c>
    </row>
    <row r="1216" s="2" customFormat="1" ht="16.5" customHeight="1">
      <c r="A1216" s="41"/>
      <c r="B1216" s="42"/>
      <c r="C1216" s="216" t="s">
        <v>1621</v>
      </c>
      <c r="D1216" s="216" t="s">
        <v>172</v>
      </c>
      <c r="E1216" s="217" t="s">
        <v>1622</v>
      </c>
      <c r="F1216" s="218" t="s">
        <v>1623</v>
      </c>
      <c r="G1216" s="219" t="s">
        <v>201</v>
      </c>
      <c r="H1216" s="220">
        <v>612</v>
      </c>
      <c r="I1216" s="221"/>
      <c r="J1216" s="222">
        <f>ROUND(I1216*H1216,2)</f>
        <v>0</v>
      </c>
      <c r="K1216" s="218" t="s">
        <v>176</v>
      </c>
      <c r="L1216" s="47"/>
      <c r="M1216" s="223" t="s">
        <v>19</v>
      </c>
      <c r="N1216" s="224" t="s">
        <v>46</v>
      </c>
      <c r="O1216" s="87"/>
      <c r="P1216" s="225">
        <f>O1216*H1216</f>
        <v>0</v>
      </c>
      <c r="Q1216" s="225">
        <v>0</v>
      </c>
      <c r="R1216" s="225">
        <f>Q1216*H1216</f>
        <v>0</v>
      </c>
      <c r="S1216" s="225">
        <v>0</v>
      </c>
      <c r="T1216" s="226">
        <f>S1216*H1216</f>
        <v>0</v>
      </c>
      <c r="U1216" s="41"/>
      <c r="V1216" s="41"/>
      <c r="W1216" s="41"/>
      <c r="X1216" s="41"/>
      <c r="Y1216" s="41"/>
      <c r="Z1216" s="41"/>
      <c r="AA1216" s="41"/>
      <c r="AB1216" s="41"/>
      <c r="AC1216" s="41"/>
      <c r="AD1216" s="41"/>
      <c r="AE1216" s="41"/>
      <c r="AR1216" s="227" t="s">
        <v>177</v>
      </c>
      <c r="AT1216" s="227" t="s">
        <v>172</v>
      </c>
      <c r="AU1216" s="227" t="s">
        <v>84</v>
      </c>
      <c r="AY1216" s="20" t="s">
        <v>170</v>
      </c>
      <c r="BE1216" s="228">
        <f>IF(N1216="základní",J1216,0)</f>
        <v>0</v>
      </c>
      <c r="BF1216" s="228">
        <f>IF(N1216="snížená",J1216,0)</f>
        <v>0</v>
      </c>
      <c r="BG1216" s="228">
        <f>IF(N1216="zákl. přenesená",J1216,0)</f>
        <v>0</v>
      </c>
      <c r="BH1216" s="228">
        <f>IF(N1216="sníž. přenesená",J1216,0)</f>
        <v>0</v>
      </c>
      <c r="BI1216" s="228">
        <f>IF(N1216="nulová",J1216,0)</f>
        <v>0</v>
      </c>
      <c r="BJ1216" s="20" t="s">
        <v>82</v>
      </c>
      <c r="BK1216" s="228">
        <f>ROUND(I1216*H1216,2)</f>
        <v>0</v>
      </c>
      <c r="BL1216" s="20" t="s">
        <v>177</v>
      </c>
      <c r="BM1216" s="227" t="s">
        <v>1624</v>
      </c>
    </row>
    <row r="1217" s="2" customFormat="1">
      <c r="A1217" s="41"/>
      <c r="B1217" s="42"/>
      <c r="C1217" s="43"/>
      <c r="D1217" s="229" t="s">
        <v>179</v>
      </c>
      <c r="E1217" s="43"/>
      <c r="F1217" s="230" t="s">
        <v>1625</v>
      </c>
      <c r="G1217" s="43"/>
      <c r="H1217" s="43"/>
      <c r="I1217" s="231"/>
      <c r="J1217" s="43"/>
      <c r="K1217" s="43"/>
      <c r="L1217" s="47"/>
      <c r="M1217" s="232"/>
      <c r="N1217" s="233"/>
      <c r="O1217" s="87"/>
      <c r="P1217" s="87"/>
      <c r="Q1217" s="87"/>
      <c r="R1217" s="87"/>
      <c r="S1217" s="87"/>
      <c r="T1217" s="88"/>
      <c r="U1217" s="41"/>
      <c r="V1217" s="41"/>
      <c r="W1217" s="41"/>
      <c r="X1217" s="41"/>
      <c r="Y1217" s="41"/>
      <c r="Z1217" s="41"/>
      <c r="AA1217" s="41"/>
      <c r="AB1217" s="41"/>
      <c r="AC1217" s="41"/>
      <c r="AD1217" s="41"/>
      <c r="AE1217" s="41"/>
      <c r="AT1217" s="20" t="s">
        <v>179</v>
      </c>
      <c r="AU1217" s="20" t="s">
        <v>84</v>
      </c>
    </row>
    <row r="1218" s="2" customFormat="1">
      <c r="A1218" s="41"/>
      <c r="B1218" s="42"/>
      <c r="C1218" s="43"/>
      <c r="D1218" s="234" t="s">
        <v>181</v>
      </c>
      <c r="E1218" s="43"/>
      <c r="F1218" s="235" t="s">
        <v>1626</v>
      </c>
      <c r="G1218" s="43"/>
      <c r="H1218" s="43"/>
      <c r="I1218" s="231"/>
      <c r="J1218" s="43"/>
      <c r="K1218" s="43"/>
      <c r="L1218" s="47"/>
      <c r="M1218" s="232"/>
      <c r="N1218" s="233"/>
      <c r="O1218" s="87"/>
      <c r="P1218" s="87"/>
      <c r="Q1218" s="87"/>
      <c r="R1218" s="87"/>
      <c r="S1218" s="87"/>
      <c r="T1218" s="88"/>
      <c r="U1218" s="41"/>
      <c r="V1218" s="41"/>
      <c r="W1218" s="41"/>
      <c r="X1218" s="41"/>
      <c r="Y1218" s="41"/>
      <c r="Z1218" s="41"/>
      <c r="AA1218" s="41"/>
      <c r="AB1218" s="41"/>
      <c r="AC1218" s="41"/>
      <c r="AD1218" s="41"/>
      <c r="AE1218" s="41"/>
      <c r="AT1218" s="20" t="s">
        <v>181</v>
      </c>
      <c r="AU1218" s="20" t="s">
        <v>84</v>
      </c>
    </row>
    <row r="1219" s="14" customFormat="1">
      <c r="A1219" s="14"/>
      <c r="B1219" s="246"/>
      <c r="C1219" s="247"/>
      <c r="D1219" s="229" t="s">
        <v>183</v>
      </c>
      <c r="E1219" s="248" t="s">
        <v>19</v>
      </c>
      <c r="F1219" s="249" t="s">
        <v>1627</v>
      </c>
      <c r="G1219" s="247"/>
      <c r="H1219" s="250">
        <v>612</v>
      </c>
      <c r="I1219" s="251"/>
      <c r="J1219" s="247"/>
      <c r="K1219" s="247"/>
      <c r="L1219" s="252"/>
      <c r="M1219" s="253"/>
      <c r="N1219" s="254"/>
      <c r="O1219" s="254"/>
      <c r="P1219" s="254"/>
      <c r="Q1219" s="254"/>
      <c r="R1219" s="254"/>
      <c r="S1219" s="254"/>
      <c r="T1219" s="255"/>
      <c r="U1219" s="14"/>
      <c r="V1219" s="14"/>
      <c r="W1219" s="14"/>
      <c r="X1219" s="14"/>
      <c r="Y1219" s="14"/>
      <c r="Z1219" s="14"/>
      <c r="AA1219" s="14"/>
      <c r="AB1219" s="14"/>
      <c r="AC1219" s="14"/>
      <c r="AD1219" s="14"/>
      <c r="AE1219" s="14"/>
      <c r="AT1219" s="256" t="s">
        <v>183</v>
      </c>
      <c r="AU1219" s="256" t="s">
        <v>84</v>
      </c>
      <c r="AV1219" s="14" t="s">
        <v>84</v>
      </c>
      <c r="AW1219" s="14" t="s">
        <v>37</v>
      </c>
      <c r="AX1219" s="14" t="s">
        <v>82</v>
      </c>
      <c r="AY1219" s="256" t="s">
        <v>170</v>
      </c>
    </row>
    <row r="1220" s="2" customFormat="1" ht="16.5" customHeight="1">
      <c r="A1220" s="41"/>
      <c r="B1220" s="42"/>
      <c r="C1220" s="216" t="s">
        <v>1628</v>
      </c>
      <c r="D1220" s="216" t="s">
        <v>172</v>
      </c>
      <c r="E1220" s="217" t="s">
        <v>1629</v>
      </c>
      <c r="F1220" s="218" t="s">
        <v>1630</v>
      </c>
      <c r="G1220" s="219" t="s">
        <v>201</v>
      </c>
      <c r="H1220" s="220">
        <v>10.199999999999999</v>
      </c>
      <c r="I1220" s="221"/>
      <c r="J1220" s="222">
        <f>ROUND(I1220*H1220,2)</f>
        <v>0</v>
      </c>
      <c r="K1220" s="218" t="s">
        <v>176</v>
      </c>
      <c r="L1220" s="47"/>
      <c r="M1220" s="223" t="s">
        <v>19</v>
      </c>
      <c r="N1220" s="224" t="s">
        <v>46</v>
      </c>
      <c r="O1220" s="87"/>
      <c r="P1220" s="225">
        <f>O1220*H1220</f>
        <v>0</v>
      </c>
      <c r="Q1220" s="225">
        <v>0</v>
      </c>
      <c r="R1220" s="225">
        <f>Q1220*H1220</f>
        <v>0</v>
      </c>
      <c r="S1220" s="225">
        <v>0</v>
      </c>
      <c r="T1220" s="226">
        <f>S1220*H1220</f>
        <v>0</v>
      </c>
      <c r="U1220" s="41"/>
      <c r="V1220" s="41"/>
      <c r="W1220" s="41"/>
      <c r="X1220" s="41"/>
      <c r="Y1220" s="41"/>
      <c r="Z1220" s="41"/>
      <c r="AA1220" s="41"/>
      <c r="AB1220" s="41"/>
      <c r="AC1220" s="41"/>
      <c r="AD1220" s="41"/>
      <c r="AE1220" s="41"/>
      <c r="AR1220" s="227" t="s">
        <v>177</v>
      </c>
      <c r="AT1220" s="227" t="s">
        <v>172</v>
      </c>
      <c r="AU1220" s="227" t="s">
        <v>84</v>
      </c>
      <c r="AY1220" s="20" t="s">
        <v>170</v>
      </c>
      <c r="BE1220" s="228">
        <f>IF(N1220="základní",J1220,0)</f>
        <v>0</v>
      </c>
      <c r="BF1220" s="228">
        <f>IF(N1220="snížená",J1220,0)</f>
        <v>0</v>
      </c>
      <c r="BG1220" s="228">
        <f>IF(N1220="zákl. přenesená",J1220,0)</f>
        <v>0</v>
      </c>
      <c r="BH1220" s="228">
        <f>IF(N1220="sníž. přenesená",J1220,0)</f>
        <v>0</v>
      </c>
      <c r="BI1220" s="228">
        <f>IF(N1220="nulová",J1220,0)</f>
        <v>0</v>
      </c>
      <c r="BJ1220" s="20" t="s">
        <v>82</v>
      </c>
      <c r="BK1220" s="228">
        <f>ROUND(I1220*H1220,2)</f>
        <v>0</v>
      </c>
      <c r="BL1220" s="20" t="s">
        <v>177</v>
      </c>
      <c r="BM1220" s="227" t="s">
        <v>1631</v>
      </c>
    </row>
    <row r="1221" s="2" customFormat="1">
      <c r="A1221" s="41"/>
      <c r="B1221" s="42"/>
      <c r="C1221" s="43"/>
      <c r="D1221" s="229" t="s">
        <v>179</v>
      </c>
      <c r="E1221" s="43"/>
      <c r="F1221" s="230" t="s">
        <v>1632</v>
      </c>
      <c r="G1221" s="43"/>
      <c r="H1221" s="43"/>
      <c r="I1221" s="231"/>
      <c r="J1221" s="43"/>
      <c r="K1221" s="43"/>
      <c r="L1221" s="47"/>
      <c r="M1221" s="232"/>
      <c r="N1221" s="233"/>
      <c r="O1221" s="87"/>
      <c r="P1221" s="87"/>
      <c r="Q1221" s="87"/>
      <c r="R1221" s="87"/>
      <c r="S1221" s="87"/>
      <c r="T1221" s="88"/>
      <c r="U1221" s="41"/>
      <c r="V1221" s="41"/>
      <c r="W1221" s="41"/>
      <c r="X1221" s="41"/>
      <c r="Y1221" s="41"/>
      <c r="Z1221" s="41"/>
      <c r="AA1221" s="41"/>
      <c r="AB1221" s="41"/>
      <c r="AC1221" s="41"/>
      <c r="AD1221" s="41"/>
      <c r="AE1221" s="41"/>
      <c r="AT1221" s="20" t="s">
        <v>179</v>
      </c>
      <c r="AU1221" s="20" t="s">
        <v>84</v>
      </c>
    </row>
    <row r="1222" s="2" customFormat="1">
      <c r="A1222" s="41"/>
      <c r="B1222" s="42"/>
      <c r="C1222" s="43"/>
      <c r="D1222" s="234" t="s">
        <v>181</v>
      </c>
      <c r="E1222" s="43"/>
      <c r="F1222" s="235" t="s">
        <v>1633</v>
      </c>
      <c r="G1222" s="43"/>
      <c r="H1222" s="43"/>
      <c r="I1222" s="231"/>
      <c r="J1222" s="43"/>
      <c r="K1222" s="43"/>
      <c r="L1222" s="47"/>
      <c r="M1222" s="232"/>
      <c r="N1222" s="233"/>
      <c r="O1222" s="87"/>
      <c r="P1222" s="87"/>
      <c r="Q1222" s="87"/>
      <c r="R1222" s="87"/>
      <c r="S1222" s="87"/>
      <c r="T1222" s="88"/>
      <c r="U1222" s="41"/>
      <c r="V1222" s="41"/>
      <c r="W1222" s="41"/>
      <c r="X1222" s="41"/>
      <c r="Y1222" s="41"/>
      <c r="Z1222" s="41"/>
      <c r="AA1222" s="41"/>
      <c r="AB1222" s="41"/>
      <c r="AC1222" s="41"/>
      <c r="AD1222" s="41"/>
      <c r="AE1222" s="41"/>
      <c r="AT1222" s="20" t="s">
        <v>181</v>
      </c>
      <c r="AU1222" s="20" t="s">
        <v>84</v>
      </c>
    </row>
    <row r="1223" s="2" customFormat="1" ht="16.5" customHeight="1">
      <c r="A1223" s="41"/>
      <c r="B1223" s="42"/>
      <c r="C1223" s="216" t="s">
        <v>1634</v>
      </c>
      <c r="D1223" s="216" t="s">
        <v>172</v>
      </c>
      <c r="E1223" s="217" t="s">
        <v>1635</v>
      </c>
      <c r="F1223" s="218" t="s">
        <v>1636</v>
      </c>
      <c r="G1223" s="219" t="s">
        <v>175</v>
      </c>
      <c r="H1223" s="220">
        <v>1410.915</v>
      </c>
      <c r="I1223" s="221"/>
      <c r="J1223" s="222">
        <f>ROUND(I1223*H1223,2)</f>
        <v>0</v>
      </c>
      <c r="K1223" s="218" t="s">
        <v>176</v>
      </c>
      <c r="L1223" s="47"/>
      <c r="M1223" s="223" t="s">
        <v>19</v>
      </c>
      <c r="N1223" s="224" t="s">
        <v>46</v>
      </c>
      <c r="O1223" s="87"/>
      <c r="P1223" s="225">
        <f>O1223*H1223</f>
        <v>0</v>
      </c>
      <c r="Q1223" s="225">
        <v>4.0000000000000003E-05</v>
      </c>
      <c r="R1223" s="225">
        <f>Q1223*H1223</f>
        <v>0.056436600000000003</v>
      </c>
      <c r="S1223" s="225">
        <v>0</v>
      </c>
      <c r="T1223" s="226">
        <f>S1223*H1223</f>
        <v>0</v>
      </c>
      <c r="U1223" s="41"/>
      <c r="V1223" s="41"/>
      <c r="W1223" s="41"/>
      <c r="X1223" s="41"/>
      <c r="Y1223" s="41"/>
      <c r="Z1223" s="41"/>
      <c r="AA1223" s="41"/>
      <c r="AB1223" s="41"/>
      <c r="AC1223" s="41"/>
      <c r="AD1223" s="41"/>
      <c r="AE1223" s="41"/>
      <c r="AR1223" s="227" t="s">
        <v>177</v>
      </c>
      <c r="AT1223" s="227" t="s">
        <v>172</v>
      </c>
      <c r="AU1223" s="227" t="s">
        <v>84</v>
      </c>
      <c r="AY1223" s="20" t="s">
        <v>170</v>
      </c>
      <c r="BE1223" s="228">
        <f>IF(N1223="základní",J1223,0)</f>
        <v>0</v>
      </c>
      <c r="BF1223" s="228">
        <f>IF(N1223="snížená",J1223,0)</f>
        <v>0</v>
      </c>
      <c r="BG1223" s="228">
        <f>IF(N1223="zákl. přenesená",J1223,0)</f>
        <v>0</v>
      </c>
      <c r="BH1223" s="228">
        <f>IF(N1223="sníž. přenesená",J1223,0)</f>
        <v>0</v>
      </c>
      <c r="BI1223" s="228">
        <f>IF(N1223="nulová",J1223,0)</f>
        <v>0</v>
      </c>
      <c r="BJ1223" s="20" t="s">
        <v>82</v>
      </c>
      <c r="BK1223" s="228">
        <f>ROUND(I1223*H1223,2)</f>
        <v>0</v>
      </c>
      <c r="BL1223" s="20" t="s">
        <v>177</v>
      </c>
      <c r="BM1223" s="227" t="s">
        <v>1637</v>
      </c>
    </row>
    <row r="1224" s="2" customFormat="1">
      <c r="A1224" s="41"/>
      <c r="B1224" s="42"/>
      <c r="C1224" s="43"/>
      <c r="D1224" s="229" t="s">
        <v>179</v>
      </c>
      <c r="E1224" s="43"/>
      <c r="F1224" s="230" t="s">
        <v>1638</v>
      </c>
      <c r="G1224" s="43"/>
      <c r="H1224" s="43"/>
      <c r="I1224" s="231"/>
      <c r="J1224" s="43"/>
      <c r="K1224" s="43"/>
      <c r="L1224" s="47"/>
      <c r="M1224" s="232"/>
      <c r="N1224" s="233"/>
      <c r="O1224" s="87"/>
      <c r="P1224" s="87"/>
      <c r="Q1224" s="87"/>
      <c r="R1224" s="87"/>
      <c r="S1224" s="87"/>
      <c r="T1224" s="88"/>
      <c r="U1224" s="41"/>
      <c r="V1224" s="41"/>
      <c r="W1224" s="41"/>
      <c r="X1224" s="41"/>
      <c r="Y1224" s="41"/>
      <c r="Z1224" s="41"/>
      <c r="AA1224" s="41"/>
      <c r="AB1224" s="41"/>
      <c r="AC1224" s="41"/>
      <c r="AD1224" s="41"/>
      <c r="AE1224" s="41"/>
      <c r="AT1224" s="20" t="s">
        <v>179</v>
      </c>
      <c r="AU1224" s="20" t="s">
        <v>84</v>
      </c>
    </row>
    <row r="1225" s="2" customFormat="1">
      <c r="A1225" s="41"/>
      <c r="B1225" s="42"/>
      <c r="C1225" s="43"/>
      <c r="D1225" s="234" t="s">
        <v>181</v>
      </c>
      <c r="E1225" s="43"/>
      <c r="F1225" s="235" t="s">
        <v>1639</v>
      </c>
      <c r="G1225" s="43"/>
      <c r="H1225" s="43"/>
      <c r="I1225" s="231"/>
      <c r="J1225" s="43"/>
      <c r="K1225" s="43"/>
      <c r="L1225" s="47"/>
      <c r="M1225" s="232"/>
      <c r="N1225" s="233"/>
      <c r="O1225" s="87"/>
      <c r="P1225" s="87"/>
      <c r="Q1225" s="87"/>
      <c r="R1225" s="87"/>
      <c r="S1225" s="87"/>
      <c r="T1225" s="88"/>
      <c r="U1225" s="41"/>
      <c r="V1225" s="41"/>
      <c r="W1225" s="41"/>
      <c r="X1225" s="41"/>
      <c r="Y1225" s="41"/>
      <c r="Z1225" s="41"/>
      <c r="AA1225" s="41"/>
      <c r="AB1225" s="41"/>
      <c r="AC1225" s="41"/>
      <c r="AD1225" s="41"/>
      <c r="AE1225" s="41"/>
      <c r="AT1225" s="20" t="s">
        <v>181</v>
      </c>
      <c r="AU1225" s="20" t="s">
        <v>84</v>
      </c>
    </row>
    <row r="1226" s="14" customFormat="1">
      <c r="A1226" s="14"/>
      <c r="B1226" s="246"/>
      <c r="C1226" s="247"/>
      <c r="D1226" s="229" t="s">
        <v>183</v>
      </c>
      <c r="E1226" s="248" t="s">
        <v>19</v>
      </c>
      <c r="F1226" s="249" t="s">
        <v>1640</v>
      </c>
      <c r="G1226" s="247"/>
      <c r="H1226" s="250">
        <v>1410.915</v>
      </c>
      <c r="I1226" s="251"/>
      <c r="J1226" s="247"/>
      <c r="K1226" s="247"/>
      <c r="L1226" s="252"/>
      <c r="M1226" s="253"/>
      <c r="N1226" s="254"/>
      <c r="O1226" s="254"/>
      <c r="P1226" s="254"/>
      <c r="Q1226" s="254"/>
      <c r="R1226" s="254"/>
      <c r="S1226" s="254"/>
      <c r="T1226" s="255"/>
      <c r="U1226" s="14"/>
      <c r="V1226" s="14"/>
      <c r="W1226" s="14"/>
      <c r="X1226" s="14"/>
      <c r="Y1226" s="14"/>
      <c r="Z1226" s="14"/>
      <c r="AA1226" s="14"/>
      <c r="AB1226" s="14"/>
      <c r="AC1226" s="14"/>
      <c r="AD1226" s="14"/>
      <c r="AE1226" s="14"/>
      <c r="AT1226" s="256" t="s">
        <v>183</v>
      </c>
      <c r="AU1226" s="256" t="s">
        <v>84</v>
      </c>
      <c r="AV1226" s="14" t="s">
        <v>84</v>
      </c>
      <c r="AW1226" s="14" t="s">
        <v>37</v>
      </c>
      <c r="AX1226" s="14" t="s">
        <v>75</v>
      </c>
      <c r="AY1226" s="256" t="s">
        <v>170</v>
      </c>
    </row>
    <row r="1227" s="15" customFormat="1">
      <c r="A1227" s="15"/>
      <c r="B1227" s="257"/>
      <c r="C1227" s="258"/>
      <c r="D1227" s="229" t="s">
        <v>183</v>
      </c>
      <c r="E1227" s="259" t="s">
        <v>19</v>
      </c>
      <c r="F1227" s="260" t="s">
        <v>186</v>
      </c>
      <c r="G1227" s="258"/>
      <c r="H1227" s="261">
        <v>1410.915</v>
      </c>
      <c r="I1227" s="262"/>
      <c r="J1227" s="258"/>
      <c r="K1227" s="258"/>
      <c r="L1227" s="263"/>
      <c r="M1227" s="264"/>
      <c r="N1227" s="265"/>
      <c r="O1227" s="265"/>
      <c r="P1227" s="265"/>
      <c r="Q1227" s="265"/>
      <c r="R1227" s="265"/>
      <c r="S1227" s="265"/>
      <c r="T1227" s="266"/>
      <c r="U1227" s="15"/>
      <c r="V1227" s="15"/>
      <c r="W1227" s="15"/>
      <c r="X1227" s="15"/>
      <c r="Y1227" s="15"/>
      <c r="Z1227" s="15"/>
      <c r="AA1227" s="15"/>
      <c r="AB1227" s="15"/>
      <c r="AC1227" s="15"/>
      <c r="AD1227" s="15"/>
      <c r="AE1227" s="15"/>
      <c r="AT1227" s="267" t="s">
        <v>183</v>
      </c>
      <c r="AU1227" s="267" t="s">
        <v>84</v>
      </c>
      <c r="AV1227" s="15" t="s">
        <v>177</v>
      </c>
      <c r="AW1227" s="15" t="s">
        <v>37</v>
      </c>
      <c r="AX1227" s="15" t="s">
        <v>82</v>
      </c>
      <c r="AY1227" s="267" t="s">
        <v>170</v>
      </c>
    </row>
    <row r="1228" s="2" customFormat="1" ht="16.5" customHeight="1">
      <c r="A1228" s="41"/>
      <c r="B1228" s="42"/>
      <c r="C1228" s="216" t="s">
        <v>1641</v>
      </c>
      <c r="D1228" s="216" t="s">
        <v>172</v>
      </c>
      <c r="E1228" s="217" t="s">
        <v>1642</v>
      </c>
      <c r="F1228" s="218" t="s">
        <v>1643</v>
      </c>
      <c r="G1228" s="219" t="s">
        <v>266</v>
      </c>
      <c r="H1228" s="220">
        <v>1</v>
      </c>
      <c r="I1228" s="221"/>
      <c r="J1228" s="222">
        <f>ROUND(I1228*H1228,2)</f>
        <v>0</v>
      </c>
      <c r="K1228" s="218" t="s">
        <v>176</v>
      </c>
      <c r="L1228" s="47"/>
      <c r="M1228" s="223" t="s">
        <v>19</v>
      </c>
      <c r="N1228" s="224" t="s">
        <v>46</v>
      </c>
      <c r="O1228" s="87"/>
      <c r="P1228" s="225">
        <f>O1228*H1228</f>
        <v>0</v>
      </c>
      <c r="Q1228" s="225">
        <v>0.0045900000000000003</v>
      </c>
      <c r="R1228" s="225">
        <f>Q1228*H1228</f>
        <v>0.0045900000000000003</v>
      </c>
      <c r="S1228" s="225">
        <v>0</v>
      </c>
      <c r="T1228" s="226">
        <f>S1228*H1228</f>
        <v>0</v>
      </c>
      <c r="U1228" s="41"/>
      <c r="V1228" s="41"/>
      <c r="W1228" s="41"/>
      <c r="X1228" s="41"/>
      <c r="Y1228" s="41"/>
      <c r="Z1228" s="41"/>
      <c r="AA1228" s="41"/>
      <c r="AB1228" s="41"/>
      <c r="AC1228" s="41"/>
      <c r="AD1228" s="41"/>
      <c r="AE1228" s="41"/>
      <c r="AR1228" s="227" t="s">
        <v>177</v>
      </c>
      <c r="AT1228" s="227" t="s">
        <v>172</v>
      </c>
      <c r="AU1228" s="227" t="s">
        <v>84</v>
      </c>
      <c r="AY1228" s="20" t="s">
        <v>170</v>
      </c>
      <c r="BE1228" s="228">
        <f>IF(N1228="základní",J1228,0)</f>
        <v>0</v>
      </c>
      <c r="BF1228" s="228">
        <f>IF(N1228="snížená",J1228,0)</f>
        <v>0</v>
      </c>
      <c r="BG1228" s="228">
        <f>IF(N1228="zákl. přenesená",J1228,0)</f>
        <v>0</v>
      </c>
      <c r="BH1228" s="228">
        <f>IF(N1228="sníž. přenesená",J1228,0)</f>
        <v>0</v>
      </c>
      <c r="BI1228" s="228">
        <f>IF(N1228="nulová",J1228,0)</f>
        <v>0</v>
      </c>
      <c r="BJ1228" s="20" t="s">
        <v>82</v>
      </c>
      <c r="BK1228" s="228">
        <f>ROUND(I1228*H1228,2)</f>
        <v>0</v>
      </c>
      <c r="BL1228" s="20" t="s">
        <v>177</v>
      </c>
      <c r="BM1228" s="227" t="s">
        <v>1644</v>
      </c>
    </row>
    <row r="1229" s="2" customFormat="1">
      <c r="A1229" s="41"/>
      <c r="B1229" s="42"/>
      <c r="C1229" s="43"/>
      <c r="D1229" s="229" t="s">
        <v>179</v>
      </c>
      <c r="E1229" s="43"/>
      <c r="F1229" s="230" t="s">
        <v>1645</v>
      </c>
      <c r="G1229" s="43"/>
      <c r="H1229" s="43"/>
      <c r="I1229" s="231"/>
      <c r="J1229" s="43"/>
      <c r="K1229" s="43"/>
      <c r="L1229" s="47"/>
      <c r="M1229" s="232"/>
      <c r="N1229" s="233"/>
      <c r="O1229" s="87"/>
      <c r="P1229" s="87"/>
      <c r="Q1229" s="87"/>
      <c r="R1229" s="87"/>
      <c r="S1229" s="87"/>
      <c r="T1229" s="88"/>
      <c r="U1229" s="41"/>
      <c r="V1229" s="41"/>
      <c r="W1229" s="41"/>
      <c r="X1229" s="41"/>
      <c r="Y1229" s="41"/>
      <c r="Z1229" s="41"/>
      <c r="AA1229" s="41"/>
      <c r="AB1229" s="41"/>
      <c r="AC1229" s="41"/>
      <c r="AD1229" s="41"/>
      <c r="AE1229" s="41"/>
      <c r="AT1229" s="20" t="s">
        <v>179</v>
      </c>
      <c r="AU1229" s="20" t="s">
        <v>84</v>
      </c>
    </row>
    <row r="1230" s="2" customFormat="1">
      <c r="A1230" s="41"/>
      <c r="B1230" s="42"/>
      <c r="C1230" s="43"/>
      <c r="D1230" s="234" t="s">
        <v>181</v>
      </c>
      <c r="E1230" s="43"/>
      <c r="F1230" s="235" t="s">
        <v>1646</v>
      </c>
      <c r="G1230" s="43"/>
      <c r="H1230" s="43"/>
      <c r="I1230" s="231"/>
      <c r="J1230" s="43"/>
      <c r="K1230" s="43"/>
      <c r="L1230" s="47"/>
      <c r="M1230" s="232"/>
      <c r="N1230" s="233"/>
      <c r="O1230" s="87"/>
      <c r="P1230" s="87"/>
      <c r="Q1230" s="87"/>
      <c r="R1230" s="87"/>
      <c r="S1230" s="87"/>
      <c r="T1230" s="88"/>
      <c r="U1230" s="41"/>
      <c r="V1230" s="41"/>
      <c r="W1230" s="41"/>
      <c r="X1230" s="41"/>
      <c r="Y1230" s="41"/>
      <c r="Z1230" s="41"/>
      <c r="AA1230" s="41"/>
      <c r="AB1230" s="41"/>
      <c r="AC1230" s="41"/>
      <c r="AD1230" s="41"/>
      <c r="AE1230" s="41"/>
      <c r="AT1230" s="20" t="s">
        <v>181</v>
      </c>
      <c r="AU1230" s="20" t="s">
        <v>84</v>
      </c>
    </row>
    <row r="1231" s="13" customFormat="1">
      <c r="A1231" s="13"/>
      <c r="B1231" s="236"/>
      <c r="C1231" s="237"/>
      <c r="D1231" s="229" t="s">
        <v>183</v>
      </c>
      <c r="E1231" s="238" t="s">
        <v>19</v>
      </c>
      <c r="F1231" s="239" t="s">
        <v>1647</v>
      </c>
      <c r="G1231" s="237"/>
      <c r="H1231" s="238" t="s">
        <v>19</v>
      </c>
      <c r="I1231" s="240"/>
      <c r="J1231" s="237"/>
      <c r="K1231" s="237"/>
      <c r="L1231" s="241"/>
      <c r="M1231" s="242"/>
      <c r="N1231" s="243"/>
      <c r="O1231" s="243"/>
      <c r="P1231" s="243"/>
      <c r="Q1231" s="243"/>
      <c r="R1231" s="243"/>
      <c r="S1231" s="243"/>
      <c r="T1231" s="244"/>
      <c r="U1231" s="13"/>
      <c r="V1231" s="13"/>
      <c r="W1231" s="13"/>
      <c r="X1231" s="13"/>
      <c r="Y1231" s="13"/>
      <c r="Z1231" s="13"/>
      <c r="AA1231" s="13"/>
      <c r="AB1231" s="13"/>
      <c r="AC1231" s="13"/>
      <c r="AD1231" s="13"/>
      <c r="AE1231" s="13"/>
      <c r="AT1231" s="245" t="s">
        <v>183</v>
      </c>
      <c r="AU1231" s="245" t="s">
        <v>84</v>
      </c>
      <c r="AV1231" s="13" t="s">
        <v>82</v>
      </c>
      <c r="AW1231" s="13" t="s">
        <v>37</v>
      </c>
      <c r="AX1231" s="13" t="s">
        <v>75</v>
      </c>
      <c r="AY1231" s="245" t="s">
        <v>170</v>
      </c>
    </row>
    <row r="1232" s="14" customFormat="1">
      <c r="A1232" s="14"/>
      <c r="B1232" s="246"/>
      <c r="C1232" s="247"/>
      <c r="D1232" s="229" t="s">
        <v>183</v>
      </c>
      <c r="E1232" s="248" t="s">
        <v>19</v>
      </c>
      <c r="F1232" s="249" t="s">
        <v>863</v>
      </c>
      <c r="G1232" s="247"/>
      <c r="H1232" s="250">
        <v>1</v>
      </c>
      <c r="I1232" s="251"/>
      <c r="J1232" s="247"/>
      <c r="K1232" s="247"/>
      <c r="L1232" s="252"/>
      <c r="M1232" s="253"/>
      <c r="N1232" s="254"/>
      <c r="O1232" s="254"/>
      <c r="P1232" s="254"/>
      <c r="Q1232" s="254"/>
      <c r="R1232" s="254"/>
      <c r="S1232" s="254"/>
      <c r="T1232" s="255"/>
      <c r="U1232" s="14"/>
      <c r="V1232" s="14"/>
      <c r="W1232" s="14"/>
      <c r="X1232" s="14"/>
      <c r="Y1232" s="14"/>
      <c r="Z1232" s="14"/>
      <c r="AA1232" s="14"/>
      <c r="AB1232" s="14"/>
      <c r="AC1232" s="14"/>
      <c r="AD1232" s="14"/>
      <c r="AE1232" s="14"/>
      <c r="AT1232" s="256" t="s">
        <v>183</v>
      </c>
      <c r="AU1232" s="256" t="s">
        <v>84</v>
      </c>
      <c r="AV1232" s="14" t="s">
        <v>84</v>
      </c>
      <c r="AW1232" s="14" t="s">
        <v>37</v>
      </c>
      <c r="AX1232" s="14" t="s">
        <v>75</v>
      </c>
      <c r="AY1232" s="256" t="s">
        <v>170</v>
      </c>
    </row>
    <row r="1233" s="15" customFormat="1">
      <c r="A1233" s="15"/>
      <c r="B1233" s="257"/>
      <c r="C1233" s="258"/>
      <c r="D1233" s="229" t="s">
        <v>183</v>
      </c>
      <c r="E1233" s="259" t="s">
        <v>19</v>
      </c>
      <c r="F1233" s="260" t="s">
        <v>186</v>
      </c>
      <c r="G1233" s="258"/>
      <c r="H1233" s="261">
        <v>1</v>
      </c>
      <c r="I1233" s="262"/>
      <c r="J1233" s="258"/>
      <c r="K1233" s="258"/>
      <c r="L1233" s="263"/>
      <c r="M1233" s="264"/>
      <c r="N1233" s="265"/>
      <c r="O1233" s="265"/>
      <c r="P1233" s="265"/>
      <c r="Q1233" s="265"/>
      <c r="R1233" s="265"/>
      <c r="S1233" s="265"/>
      <c r="T1233" s="266"/>
      <c r="U1233" s="15"/>
      <c r="V1233" s="15"/>
      <c r="W1233" s="15"/>
      <c r="X1233" s="15"/>
      <c r="Y1233" s="15"/>
      <c r="Z1233" s="15"/>
      <c r="AA1233" s="15"/>
      <c r="AB1233" s="15"/>
      <c r="AC1233" s="15"/>
      <c r="AD1233" s="15"/>
      <c r="AE1233" s="15"/>
      <c r="AT1233" s="267" t="s">
        <v>183</v>
      </c>
      <c r="AU1233" s="267" t="s">
        <v>84</v>
      </c>
      <c r="AV1233" s="15" t="s">
        <v>177</v>
      </c>
      <c r="AW1233" s="15" t="s">
        <v>37</v>
      </c>
      <c r="AX1233" s="15" t="s">
        <v>82</v>
      </c>
      <c r="AY1233" s="267" t="s">
        <v>170</v>
      </c>
    </row>
    <row r="1234" s="2" customFormat="1" ht="16.5" customHeight="1">
      <c r="A1234" s="41"/>
      <c r="B1234" s="42"/>
      <c r="C1234" s="285" t="s">
        <v>1648</v>
      </c>
      <c r="D1234" s="285" t="s">
        <v>461</v>
      </c>
      <c r="E1234" s="286" t="s">
        <v>1649</v>
      </c>
      <c r="F1234" s="287" t="s">
        <v>1650</v>
      </c>
      <c r="G1234" s="288" t="s">
        <v>266</v>
      </c>
      <c r="H1234" s="289">
        <v>1</v>
      </c>
      <c r="I1234" s="290"/>
      <c r="J1234" s="291">
        <f>ROUND(I1234*H1234,2)</f>
        <v>0</v>
      </c>
      <c r="K1234" s="287" t="s">
        <v>19</v>
      </c>
      <c r="L1234" s="292"/>
      <c r="M1234" s="293" t="s">
        <v>19</v>
      </c>
      <c r="N1234" s="294" t="s">
        <v>46</v>
      </c>
      <c r="O1234" s="87"/>
      <c r="P1234" s="225">
        <f>O1234*H1234</f>
        <v>0</v>
      </c>
      <c r="Q1234" s="225">
        <v>0.039</v>
      </c>
      <c r="R1234" s="225">
        <f>Q1234*H1234</f>
        <v>0.039</v>
      </c>
      <c r="S1234" s="225">
        <v>0</v>
      </c>
      <c r="T1234" s="226">
        <f>S1234*H1234</f>
        <v>0</v>
      </c>
      <c r="U1234" s="41"/>
      <c r="V1234" s="41"/>
      <c r="W1234" s="41"/>
      <c r="X1234" s="41"/>
      <c r="Y1234" s="41"/>
      <c r="Z1234" s="41"/>
      <c r="AA1234" s="41"/>
      <c r="AB1234" s="41"/>
      <c r="AC1234" s="41"/>
      <c r="AD1234" s="41"/>
      <c r="AE1234" s="41"/>
      <c r="AR1234" s="227" t="s">
        <v>234</v>
      </c>
      <c r="AT1234" s="227" t="s">
        <v>461</v>
      </c>
      <c r="AU1234" s="227" t="s">
        <v>84</v>
      </c>
      <c r="AY1234" s="20" t="s">
        <v>170</v>
      </c>
      <c r="BE1234" s="228">
        <f>IF(N1234="základní",J1234,0)</f>
        <v>0</v>
      </c>
      <c r="BF1234" s="228">
        <f>IF(N1234="snížená",J1234,0)</f>
        <v>0</v>
      </c>
      <c r="BG1234" s="228">
        <f>IF(N1234="zákl. přenesená",J1234,0)</f>
        <v>0</v>
      </c>
      <c r="BH1234" s="228">
        <f>IF(N1234="sníž. přenesená",J1234,0)</f>
        <v>0</v>
      </c>
      <c r="BI1234" s="228">
        <f>IF(N1234="nulová",J1234,0)</f>
        <v>0</v>
      </c>
      <c r="BJ1234" s="20" t="s">
        <v>82</v>
      </c>
      <c r="BK1234" s="228">
        <f>ROUND(I1234*H1234,2)</f>
        <v>0</v>
      </c>
      <c r="BL1234" s="20" t="s">
        <v>177</v>
      </c>
      <c r="BM1234" s="227" t="s">
        <v>1651</v>
      </c>
    </row>
    <row r="1235" s="2" customFormat="1">
      <c r="A1235" s="41"/>
      <c r="B1235" s="42"/>
      <c r="C1235" s="43"/>
      <c r="D1235" s="229" t="s">
        <v>179</v>
      </c>
      <c r="E1235" s="43"/>
      <c r="F1235" s="230" t="s">
        <v>1650</v>
      </c>
      <c r="G1235" s="43"/>
      <c r="H1235" s="43"/>
      <c r="I1235" s="231"/>
      <c r="J1235" s="43"/>
      <c r="K1235" s="43"/>
      <c r="L1235" s="47"/>
      <c r="M1235" s="232"/>
      <c r="N1235" s="233"/>
      <c r="O1235" s="87"/>
      <c r="P1235" s="87"/>
      <c r="Q1235" s="87"/>
      <c r="R1235" s="87"/>
      <c r="S1235" s="87"/>
      <c r="T1235" s="88"/>
      <c r="U1235" s="41"/>
      <c r="V1235" s="41"/>
      <c r="W1235" s="41"/>
      <c r="X1235" s="41"/>
      <c r="Y1235" s="41"/>
      <c r="Z1235" s="41"/>
      <c r="AA1235" s="41"/>
      <c r="AB1235" s="41"/>
      <c r="AC1235" s="41"/>
      <c r="AD1235" s="41"/>
      <c r="AE1235" s="41"/>
      <c r="AT1235" s="20" t="s">
        <v>179</v>
      </c>
      <c r="AU1235" s="20" t="s">
        <v>84</v>
      </c>
    </row>
    <row r="1236" s="2" customFormat="1">
      <c r="A1236" s="41"/>
      <c r="B1236" s="42"/>
      <c r="C1236" s="43"/>
      <c r="D1236" s="229" t="s">
        <v>231</v>
      </c>
      <c r="E1236" s="43"/>
      <c r="F1236" s="268" t="s">
        <v>1323</v>
      </c>
      <c r="G1236" s="43"/>
      <c r="H1236" s="43"/>
      <c r="I1236" s="231"/>
      <c r="J1236" s="43"/>
      <c r="K1236" s="43"/>
      <c r="L1236" s="47"/>
      <c r="M1236" s="232"/>
      <c r="N1236" s="233"/>
      <c r="O1236" s="87"/>
      <c r="P1236" s="87"/>
      <c r="Q1236" s="87"/>
      <c r="R1236" s="87"/>
      <c r="S1236" s="87"/>
      <c r="T1236" s="88"/>
      <c r="U1236" s="41"/>
      <c r="V1236" s="41"/>
      <c r="W1236" s="41"/>
      <c r="X1236" s="41"/>
      <c r="Y1236" s="41"/>
      <c r="Z1236" s="41"/>
      <c r="AA1236" s="41"/>
      <c r="AB1236" s="41"/>
      <c r="AC1236" s="41"/>
      <c r="AD1236" s="41"/>
      <c r="AE1236" s="41"/>
      <c r="AT1236" s="20" t="s">
        <v>231</v>
      </c>
      <c r="AU1236" s="20" t="s">
        <v>84</v>
      </c>
    </row>
    <row r="1237" s="13" customFormat="1">
      <c r="A1237" s="13"/>
      <c r="B1237" s="236"/>
      <c r="C1237" s="237"/>
      <c r="D1237" s="229" t="s">
        <v>183</v>
      </c>
      <c r="E1237" s="238" t="s">
        <v>19</v>
      </c>
      <c r="F1237" s="239" t="s">
        <v>1652</v>
      </c>
      <c r="G1237" s="237"/>
      <c r="H1237" s="238" t="s">
        <v>19</v>
      </c>
      <c r="I1237" s="240"/>
      <c r="J1237" s="237"/>
      <c r="K1237" s="237"/>
      <c r="L1237" s="241"/>
      <c r="M1237" s="242"/>
      <c r="N1237" s="243"/>
      <c r="O1237" s="243"/>
      <c r="P1237" s="243"/>
      <c r="Q1237" s="243"/>
      <c r="R1237" s="243"/>
      <c r="S1237" s="243"/>
      <c r="T1237" s="244"/>
      <c r="U1237" s="13"/>
      <c r="V1237" s="13"/>
      <c r="W1237" s="13"/>
      <c r="X1237" s="13"/>
      <c r="Y1237" s="13"/>
      <c r="Z1237" s="13"/>
      <c r="AA1237" s="13"/>
      <c r="AB1237" s="13"/>
      <c r="AC1237" s="13"/>
      <c r="AD1237" s="13"/>
      <c r="AE1237" s="13"/>
      <c r="AT1237" s="245" t="s">
        <v>183</v>
      </c>
      <c r="AU1237" s="245" t="s">
        <v>84</v>
      </c>
      <c r="AV1237" s="13" t="s">
        <v>82</v>
      </c>
      <c r="AW1237" s="13" t="s">
        <v>37</v>
      </c>
      <c r="AX1237" s="13" t="s">
        <v>75</v>
      </c>
      <c r="AY1237" s="245" t="s">
        <v>170</v>
      </c>
    </row>
    <row r="1238" s="14" customFormat="1">
      <c r="A1238" s="14"/>
      <c r="B1238" s="246"/>
      <c r="C1238" s="247"/>
      <c r="D1238" s="229" t="s">
        <v>183</v>
      </c>
      <c r="E1238" s="248" t="s">
        <v>19</v>
      </c>
      <c r="F1238" s="249" t="s">
        <v>863</v>
      </c>
      <c r="G1238" s="247"/>
      <c r="H1238" s="250">
        <v>1</v>
      </c>
      <c r="I1238" s="251"/>
      <c r="J1238" s="247"/>
      <c r="K1238" s="247"/>
      <c r="L1238" s="252"/>
      <c r="M1238" s="253"/>
      <c r="N1238" s="254"/>
      <c r="O1238" s="254"/>
      <c r="P1238" s="254"/>
      <c r="Q1238" s="254"/>
      <c r="R1238" s="254"/>
      <c r="S1238" s="254"/>
      <c r="T1238" s="255"/>
      <c r="U1238" s="14"/>
      <c r="V1238" s="14"/>
      <c r="W1238" s="14"/>
      <c r="X1238" s="14"/>
      <c r="Y1238" s="14"/>
      <c r="Z1238" s="14"/>
      <c r="AA1238" s="14"/>
      <c r="AB1238" s="14"/>
      <c r="AC1238" s="14"/>
      <c r="AD1238" s="14"/>
      <c r="AE1238" s="14"/>
      <c r="AT1238" s="256" t="s">
        <v>183</v>
      </c>
      <c r="AU1238" s="256" t="s">
        <v>84</v>
      </c>
      <c r="AV1238" s="14" t="s">
        <v>84</v>
      </c>
      <c r="AW1238" s="14" t="s">
        <v>37</v>
      </c>
      <c r="AX1238" s="14" t="s">
        <v>75</v>
      </c>
      <c r="AY1238" s="256" t="s">
        <v>170</v>
      </c>
    </row>
    <row r="1239" s="15" customFormat="1">
      <c r="A1239" s="15"/>
      <c r="B1239" s="257"/>
      <c r="C1239" s="258"/>
      <c r="D1239" s="229" t="s">
        <v>183</v>
      </c>
      <c r="E1239" s="259" t="s">
        <v>19</v>
      </c>
      <c r="F1239" s="260" t="s">
        <v>186</v>
      </c>
      <c r="G1239" s="258"/>
      <c r="H1239" s="261">
        <v>1</v>
      </c>
      <c r="I1239" s="262"/>
      <c r="J1239" s="258"/>
      <c r="K1239" s="258"/>
      <c r="L1239" s="263"/>
      <c r="M1239" s="264"/>
      <c r="N1239" s="265"/>
      <c r="O1239" s="265"/>
      <c r="P1239" s="265"/>
      <c r="Q1239" s="265"/>
      <c r="R1239" s="265"/>
      <c r="S1239" s="265"/>
      <c r="T1239" s="266"/>
      <c r="U1239" s="15"/>
      <c r="V1239" s="15"/>
      <c r="W1239" s="15"/>
      <c r="X1239" s="15"/>
      <c r="Y1239" s="15"/>
      <c r="Z1239" s="15"/>
      <c r="AA1239" s="15"/>
      <c r="AB1239" s="15"/>
      <c r="AC1239" s="15"/>
      <c r="AD1239" s="15"/>
      <c r="AE1239" s="15"/>
      <c r="AT1239" s="267" t="s">
        <v>183</v>
      </c>
      <c r="AU1239" s="267" t="s">
        <v>84</v>
      </c>
      <c r="AV1239" s="15" t="s">
        <v>177</v>
      </c>
      <c r="AW1239" s="15" t="s">
        <v>37</v>
      </c>
      <c r="AX1239" s="15" t="s">
        <v>82</v>
      </c>
      <c r="AY1239" s="267" t="s">
        <v>170</v>
      </c>
    </row>
    <row r="1240" s="2" customFormat="1" ht="16.5" customHeight="1">
      <c r="A1240" s="41"/>
      <c r="B1240" s="42"/>
      <c r="C1240" s="216" t="s">
        <v>1653</v>
      </c>
      <c r="D1240" s="216" t="s">
        <v>172</v>
      </c>
      <c r="E1240" s="217" t="s">
        <v>1654</v>
      </c>
      <c r="F1240" s="218" t="s">
        <v>1655</v>
      </c>
      <c r="G1240" s="219" t="s">
        <v>1656</v>
      </c>
      <c r="H1240" s="220">
        <v>1</v>
      </c>
      <c r="I1240" s="221"/>
      <c r="J1240" s="222">
        <f>ROUND(I1240*H1240,2)</f>
        <v>0</v>
      </c>
      <c r="K1240" s="218" t="s">
        <v>19</v>
      </c>
      <c r="L1240" s="47"/>
      <c r="M1240" s="223" t="s">
        <v>19</v>
      </c>
      <c r="N1240" s="224" t="s">
        <v>46</v>
      </c>
      <c r="O1240" s="87"/>
      <c r="P1240" s="225">
        <f>O1240*H1240</f>
        <v>0</v>
      </c>
      <c r="Q1240" s="225">
        <v>0.0025000000000000001</v>
      </c>
      <c r="R1240" s="225">
        <f>Q1240*H1240</f>
        <v>0.0025000000000000001</v>
      </c>
      <c r="S1240" s="225">
        <v>0</v>
      </c>
      <c r="T1240" s="226">
        <f>S1240*H1240</f>
        <v>0</v>
      </c>
      <c r="U1240" s="41"/>
      <c r="V1240" s="41"/>
      <c r="W1240" s="41"/>
      <c r="X1240" s="41"/>
      <c r="Y1240" s="41"/>
      <c r="Z1240" s="41"/>
      <c r="AA1240" s="41"/>
      <c r="AB1240" s="41"/>
      <c r="AC1240" s="41"/>
      <c r="AD1240" s="41"/>
      <c r="AE1240" s="41"/>
      <c r="AR1240" s="227" t="s">
        <v>177</v>
      </c>
      <c r="AT1240" s="227" t="s">
        <v>172</v>
      </c>
      <c r="AU1240" s="227" t="s">
        <v>84</v>
      </c>
      <c r="AY1240" s="20" t="s">
        <v>170</v>
      </c>
      <c r="BE1240" s="228">
        <f>IF(N1240="základní",J1240,0)</f>
        <v>0</v>
      </c>
      <c r="BF1240" s="228">
        <f>IF(N1240="snížená",J1240,0)</f>
        <v>0</v>
      </c>
      <c r="BG1240" s="228">
        <f>IF(N1240="zákl. přenesená",J1240,0)</f>
        <v>0</v>
      </c>
      <c r="BH1240" s="228">
        <f>IF(N1240="sníž. přenesená",J1240,0)</f>
        <v>0</v>
      </c>
      <c r="BI1240" s="228">
        <f>IF(N1240="nulová",J1240,0)</f>
        <v>0</v>
      </c>
      <c r="BJ1240" s="20" t="s">
        <v>82</v>
      </c>
      <c r="BK1240" s="228">
        <f>ROUND(I1240*H1240,2)</f>
        <v>0</v>
      </c>
      <c r="BL1240" s="20" t="s">
        <v>177</v>
      </c>
      <c r="BM1240" s="227" t="s">
        <v>1657</v>
      </c>
    </row>
    <row r="1241" s="2" customFormat="1">
      <c r="A1241" s="41"/>
      <c r="B1241" s="42"/>
      <c r="C1241" s="43"/>
      <c r="D1241" s="229" t="s">
        <v>179</v>
      </c>
      <c r="E1241" s="43"/>
      <c r="F1241" s="230" t="s">
        <v>1655</v>
      </c>
      <c r="G1241" s="43"/>
      <c r="H1241" s="43"/>
      <c r="I1241" s="231"/>
      <c r="J1241" s="43"/>
      <c r="K1241" s="43"/>
      <c r="L1241" s="47"/>
      <c r="M1241" s="232"/>
      <c r="N1241" s="233"/>
      <c r="O1241" s="87"/>
      <c r="P1241" s="87"/>
      <c r="Q1241" s="87"/>
      <c r="R1241" s="87"/>
      <c r="S1241" s="87"/>
      <c r="T1241" s="88"/>
      <c r="U1241" s="41"/>
      <c r="V1241" s="41"/>
      <c r="W1241" s="41"/>
      <c r="X1241" s="41"/>
      <c r="Y1241" s="41"/>
      <c r="Z1241" s="41"/>
      <c r="AA1241" s="41"/>
      <c r="AB1241" s="41"/>
      <c r="AC1241" s="41"/>
      <c r="AD1241" s="41"/>
      <c r="AE1241" s="41"/>
      <c r="AT1241" s="20" t="s">
        <v>179</v>
      </c>
      <c r="AU1241" s="20" t="s">
        <v>84</v>
      </c>
    </row>
    <row r="1242" s="2" customFormat="1">
      <c r="A1242" s="41"/>
      <c r="B1242" s="42"/>
      <c r="C1242" s="43"/>
      <c r="D1242" s="229" t="s">
        <v>231</v>
      </c>
      <c r="E1242" s="43"/>
      <c r="F1242" s="268" t="s">
        <v>1323</v>
      </c>
      <c r="G1242" s="43"/>
      <c r="H1242" s="43"/>
      <c r="I1242" s="231"/>
      <c r="J1242" s="43"/>
      <c r="K1242" s="43"/>
      <c r="L1242" s="47"/>
      <c r="M1242" s="232"/>
      <c r="N1242" s="233"/>
      <c r="O1242" s="87"/>
      <c r="P1242" s="87"/>
      <c r="Q1242" s="87"/>
      <c r="R1242" s="87"/>
      <c r="S1242" s="87"/>
      <c r="T1242" s="88"/>
      <c r="U1242" s="41"/>
      <c r="V1242" s="41"/>
      <c r="W1242" s="41"/>
      <c r="X1242" s="41"/>
      <c r="Y1242" s="41"/>
      <c r="Z1242" s="41"/>
      <c r="AA1242" s="41"/>
      <c r="AB1242" s="41"/>
      <c r="AC1242" s="41"/>
      <c r="AD1242" s="41"/>
      <c r="AE1242" s="41"/>
      <c r="AT1242" s="20" t="s">
        <v>231</v>
      </c>
      <c r="AU1242" s="20" t="s">
        <v>84</v>
      </c>
    </row>
    <row r="1243" s="13" customFormat="1">
      <c r="A1243" s="13"/>
      <c r="B1243" s="236"/>
      <c r="C1243" s="237"/>
      <c r="D1243" s="229" t="s">
        <v>183</v>
      </c>
      <c r="E1243" s="238" t="s">
        <v>19</v>
      </c>
      <c r="F1243" s="239" t="s">
        <v>1316</v>
      </c>
      <c r="G1243" s="237"/>
      <c r="H1243" s="238" t="s">
        <v>19</v>
      </c>
      <c r="I1243" s="240"/>
      <c r="J1243" s="237"/>
      <c r="K1243" s="237"/>
      <c r="L1243" s="241"/>
      <c r="M1243" s="242"/>
      <c r="N1243" s="243"/>
      <c r="O1243" s="243"/>
      <c r="P1243" s="243"/>
      <c r="Q1243" s="243"/>
      <c r="R1243" s="243"/>
      <c r="S1243" s="243"/>
      <c r="T1243" s="244"/>
      <c r="U1243" s="13"/>
      <c r="V1243" s="13"/>
      <c r="W1243" s="13"/>
      <c r="X1243" s="13"/>
      <c r="Y1243" s="13"/>
      <c r="Z1243" s="13"/>
      <c r="AA1243" s="13"/>
      <c r="AB1243" s="13"/>
      <c r="AC1243" s="13"/>
      <c r="AD1243" s="13"/>
      <c r="AE1243" s="13"/>
      <c r="AT1243" s="245" t="s">
        <v>183</v>
      </c>
      <c r="AU1243" s="245" t="s">
        <v>84</v>
      </c>
      <c r="AV1243" s="13" t="s">
        <v>82</v>
      </c>
      <c r="AW1243" s="13" t="s">
        <v>37</v>
      </c>
      <c r="AX1243" s="13" t="s">
        <v>75</v>
      </c>
      <c r="AY1243" s="245" t="s">
        <v>170</v>
      </c>
    </row>
    <row r="1244" s="13" customFormat="1">
      <c r="A1244" s="13"/>
      <c r="B1244" s="236"/>
      <c r="C1244" s="237"/>
      <c r="D1244" s="229" t="s">
        <v>183</v>
      </c>
      <c r="E1244" s="238" t="s">
        <v>19</v>
      </c>
      <c r="F1244" s="239" t="s">
        <v>1658</v>
      </c>
      <c r="G1244" s="237"/>
      <c r="H1244" s="238" t="s">
        <v>19</v>
      </c>
      <c r="I1244" s="240"/>
      <c r="J1244" s="237"/>
      <c r="K1244" s="237"/>
      <c r="L1244" s="241"/>
      <c r="M1244" s="242"/>
      <c r="N1244" s="243"/>
      <c r="O1244" s="243"/>
      <c r="P1244" s="243"/>
      <c r="Q1244" s="243"/>
      <c r="R1244" s="243"/>
      <c r="S1244" s="243"/>
      <c r="T1244" s="244"/>
      <c r="U1244" s="13"/>
      <c r="V1244" s="13"/>
      <c r="W1244" s="13"/>
      <c r="X1244" s="13"/>
      <c r="Y1244" s="13"/>
      <c r="Z1244" s="13"/>
      <c r="AA1244" s="13"/>
      <c r="AB1244" s="13"/>
      <c r="AC1244" s="13"/>
      <c r="AD1244" s="13"/>
      <c r="AE1244" s="13"/>
      <c r="AT1244" s="245" t="s">
        <v>183</v>
      </c>
      <c r="AU1244" s="245" t="s">
        <v>84</v>
      </c>
      <c r="AV1244" s="13" t="s">
        <v>82</v>
      </c>
      <c r="AW1244" s="13" t="s">
        <v>37</v>
      </c>
      <c r="AX1244" s="13" t="s">
        <v>75</v>
      </c>
      <c r="AY1244" s="245" t="s">
        <v>170</v>
      </c>
    </row>
    <row r="1245" s="13" customFormat="1">
      <c r="A1245" s="13"/>
      <c r="B1245" s="236"/>
      <c r="C1245" s="237"/>
      <c r="D1245" s="229" t="s">
        <v>183</v>
      </c>
      <c r="E1245" s="238" t="s">
        <v>19</v>
      </c>
      <c r="F1245" s="239" t="s">
        <v>1659</v>
      </c>
      <c r="G1245" s="237"/>
      <c r="H1245" s="238" t="s">
        <v>19</v>
      </c>
      <c r="I1245" s="240"/>
      <c r="J1245" s="237"/>
      <c r="K1245" s="237"/>
      <c r="L1245" s="241"/>
      <c r="M1245" s="242"/>
      <c r="N1245" s="243"/>
      <c r="O1245" s="243"/>
      <c r="P1245" s="243"/>
      <c r="Q1245" s="243"/>
      <c r="R1245" s="243"/>
      <c r="S1245" s="243"/>
      <c r="T1245" s="244"/>
      <c r="U1245" s="13"/>
      <c r="V1245" s="13"/>
      <c r="W1245" s="13"/>
      <c r="X1245" s="13"/>
      <c r="Y1245" s="13"/>
      <c r="Z1245" s="13"/>
      <c r="AA1245" s="13"/>
      <c r="AB1245" s="13"/>
      <c r="AC1245" s="13"/>
      <c r="AD1245" s="13"/>
      <c r="AE1245" s="13"/>
      <c r="AT1245" s="245" t="s">
        <v>183</v>
      </c>
      <c r="AU1245" s="245" t="s">
        <v>84</v>
      </c>
      <c r="AV1245" s="13" t="s">
        <v>82</v>
      </c>
      <c r="AW1245" s="13" t="s">
        <v>37</v>
      </c>
      <c r="AX1245" s="13" t="s">
        <v>75</v>
      </c>
      <c r="AY1245" s="245" t="s">
        <v>170</v>
      </c>
    </row>
    <row r="1246" s="14" customFormat="1">
      <c r="A1246" s="14"/>
      <c r="B1246" s="246"/>
      <c r="C1246" s="247"/>
      <c r="D1246" s="229" t="s">
        <v>183</v>
      </c>
      <c r="E1246" s="248" t="s">
        <v>19</v>
      </c>
      <c r="F1246" s="249" t="s">
        <v>863</v>
      </c>
      <c r="G1246" s="247"/>
      <c r="H1246" s="250">
        <v>1</v>
      </c>
      <c r="I1246" s="251"/>
      <c r="J1246" s="247"/>
      <c r="K1246" s="247"/>
      <c r="L1246" s="252"/>
      <c r="M1246" s="253"/>
      <c r="N1246" s="254"/>
      <c r="O1246" s="254"/>
      <c r="P1246" s="254"/>
      <c r="Q1246" s="254"/>
      <c r="R1246" s="254"/>
      <c r="S1246" s="254"/>
      <c r="T1246" s="255"/>
      <c r="U1246" s="14"/>
      <c r="V1246" s="14"/>
      <c r="W1246" s="14"/>
      <c r="X1246" s="14"/>
      <c r="Y1246" s="14"/>
      <c r="Z1246" s="14"/>
      <c r="AA1246" s="14"/>
      <c r="AB1246" s="14"/>
      <c r="AC1246" s="14"/>
      <c r="AD1246" s="14"/>
      <c r="AE1246" s="14"/>
      <c r="AT1246" s="256" t="s">
        <v>183</v>
      </c>
      <c r="AU1246" s="256" t="s">
        <v>84</v>
      </c>
      <c r="AV1246" s="14" t="s">
        <v>84</v>
      </c>
      <c r="AW1246" s="14" t="s">
        <v>37</v>
      </c>
      <c r="AX1246" s="14" t="s">
        <v>75</v>
      </c>
      <c r="AY1246" s="256" t="s">
        <v>170</v>
      </c>
    </row>
    <row r="1247" s="15" customFormat="1">
      <c r="A1247" s="15"/>
      <c r="B1247" s="257"/>
      <c r="C1247" s="258"/>
      <c r="D1247" s="229" t="s">
        <v>183</v>
      </c>
      <c r="E1247" s="259" t="s">
        <v>19</v>
      </c>
      <c r="F1247" s="260" t="s">
        <v>186</v>
      </c>
      <c r="G1247" s="258"/>
      <c r="H1247" s="261">
        <v>1</v>
      </c>
      <c r="I1247" s="262"/>
      <c r="J1247" s="258"/>
      <c r="K1247" s="258"/>
      <c r="L1247" s="263"/>
      <c r="M1247" s="264"/>
      <c r="N1247" s="265"/>
      <c r="O1247" s="265"/>
      <c r="P1247" s="265"/>
      <c r="Q1247" s="265"/>
      <c r="R1247" s="265"/>
      <c r="S1247" s="265"/>
      <c r="T1247" s="266"/>
      <c r="U1247" s="15"/>
      <c r="V1247" s="15"/>
      <c r="W1247" s="15"/>
      <c r="X1247" s="15"/>
      <c r="Y1247" s="15"/>
      <c r="Z1247" s="15"/>
      <c r="AA1247" s="15"/>
      <c r="AB1247" s="15"/>
      <c r="AC1247" s="15"/>
      <c r="AD1247" s="15"/>
      <c r="AE1247" s="15"/>
      <c r="AT1247" s="267" t="s">
        <v>183</v>
      </c>
      <c r="AU1247" s="267" t="s">
        <v>84</v>
      </c>
      <c r="AV1247" s="15" t="s">
        <v>177</v>
      </c>
      <c r="AW1247" s="15" t="s">
        <v>37</v>
      </c>
      <c r="AX1247" s="15" t="s">
        <v>82</v>
      </c>
      <c r="AY1247" s="267" t="s">
        <v>170</v>
      </c>
    </row>
    <row r="1248" s="2" customFormat="1" ht="16.5" customHeight="1">
      <c r="A1248" s="41"/>
      <c r="B1248" s="42"/>
      <c r="C1248" s="216" t="s">
        <v>1660</v>
      </c>
      <c r="D1248" s="216" t="s">
        <v>172</v>
      </c>
      <c r="E1248" s="217" t="s">
        <v>1661</v>
      </c>
      <c r="F1248" s="218" t="s">
        <v>1662</v>
      </c>
      <c r="G1248" s="219" t="s">
        <v>266</v>
      </c>
      <c r="H1248" s="220">
        <v>15</v>
      </c>
      <c r="I1248" s="221"/>
      <c r="J1248" s="222">
        <f>ROUND(I1248*H1248,2)</f>
        <v>0</v>
      </c>
      <c r="K1248" s="218" t="s">
        <v>19</v>
      </c>
      <c r="L1248" s="47"/>
      <c r="M1248" s="223" t="s">
        <v>19</v>
      </c>
      <c r="N1248" s="224" t="s">
        <v>46</v>
      </c>
      <c r="O1248" s="87"/>
      <c r="P1248" s="225">
        <f>O1248*H1248</f>
        <v>0</v>
      </c>
      <c r="Q1248" s="225">
        <v>0.0089999999999999993</v>
      </c>
      <c r="R1248" s="225">
        <f>Q1248*H1248</f>
        <v>0.13499999999999998</v>
      </c>
      <c r="S1248" s="225">
        <v>0</v>
      </c>
      <c r="T1248" s="226">
        <f>S1248*H1248</f>
        <v>0</v>
      </c>
      <c r="U1248" s="41"/>
      <c r="V1248" s="41"/>
      <c r="W1248" s="41"/>
      <c r="X1248" s="41"/>
      <c r="Y1248" s="41"/>
      <c r="Z1248" s="41"/>
      <c r="AA1248" s="41"/>
      <c r="AB1248" s="41"/>
      <c r="AC1248" s="41"/>
      <c r="AD1248" s="41"/>
      <c r="AE1248" s="41"/>
      <c r="AR1248" s="227" t="s">
        <v>177</v>
      </c>
      <c r="AT1248" s="227" t="s">
        <v>172</v>
      </c>
      <c r="AU1248" s="227" t="s">
        <v>84</v>
      </c>
      <c r="AY1248" s="20" t="s">
        <v>170</v>
      </c>
      <c r="BE1248" s="228">
        <f>IF(N1248="základní",J1248,0)</f>
        <v>0</v>
      </c>
      <c r="BF1248" s="228">
        <f>IF(N1248="snížená",J1248,0)</f>
        <v>0</v>
      </c>
      <c r="BG1248" s="228">
        <f>IF(N1248="zákl. přenesená",J1248,0)</f>
        <v>0</v>
      </c>
      <c r="BH1248" s="228">
        <f>IF(N1248="sníž. přenesená",J1248,0)</f>
        <v>0</v>
      </c>
      <c r="BI1248" s="228">
        <f>IF(N1248="nulová",J1248,0)</f>
        <v>0</v>
      </c>
      <c r="BJ1248" s="20" t="s">
        <v>82</v>
      </c>
      <c r="BK1248" s="228">
        <f>ROUND(I1248*H1248,2)</f>
        <v>0</v>
      </c>
      <c r="BL1248" s="20" t="s">
        <v>177</v>
      </c>
      <c r="BM1248" s="227" t="s">
        <v>1663</v>
      </c>
    </row>
    <row r="1249" s="2" customFormat="1">
      <c r="A1249" s="41"/>
      <c r="B1249" s="42"/>
      <c r="C1249" s="43"/>
      <c r="D1249" s="229" t="s">
        <v>179</v>
      </c>
      <c r="E1249" s="43"/>
      <c r="F1249" s="230" t="s">
        <v>1664</v>
      </c>
      <c r="G1249" s="43"/>
      <c r="H1249" s="43"/>
      <c r="I1249" s="231"/>
      <c r="J1249" s="43"/>
      <c r="K1249" s="43"/>
      <c r="L1249" s="47"/>
      <c r="M1249" s="232"/>
      <c r="N1249" s="233"/>
      <c r="O1249" s="87"/>
      <c r="P1249" s="87"/>
      <c r="Q1249" s="87"/>
      <c r="R1249" s="87"/>
      <c r="S1249" s="87"/>
      <c r="T1249" s="88"/>
      <c r="U1249" s="41"/>
      <c r="V1249" s="41"/>
      <c r="W1249" s="41"/>
      <c r="X1249" s="41"/>
      <c r="Y1249" s="41"/>
      <c r="Z1249" s="41"/>
      <c r="AA1249" s="41"/>
      <c r="AB1249" s="41"/>
      <c r="AC1249" s="41"/>
      <c r="AD1249" s="41"/>
      <c r="AE1249" s="41"/>
      <c r="AT1249" s="20" t="s">
        <v>179</v>
      </c>
      <c r="AU1249" s="20" t="s">
        <v>84</v>
      </c>
    </row>
    <row r="1250" s="2" customFormat="1">
      <c r="A1250" s="41"/>
      <c r="B1250" s="42"/>
      <c r="C1250" s="43"/>
      <c r="D1250" s="229" t="s">
        <v>231</v>
      </c>
      <c r="E1250" s="43"/>
      <c r="F1250" s="268" t="s">
        <v>1323</v>
      </c>
      <c r="G1250" s="43"/>
      <c r="H1250" s="43"/>
      <c r="I1250" s="231"/>
      <c r="J1250" s="43"/>
      <c r="K1250" s="43"/>
      <c r="L1250" s="47"/>
      <c r="M1250" s="232"/>
      <c r="N1250" s="233"/>
      <c r="O1250" s="87"/>
      <c r="P1250" s="87"/>
      <c r="Q1250" s="87"/>
      <c r="R1250" s="87"/>
      <c r="S1250" s="87"/>
      <c r="T1250" s="88"/>
      <c r="U1250" s="41"/>
      <c r="V1250" s="41"/>
      <c r="W1250" s="41"/>
      <c r="X1250" s="41"/>
      <c r="Y1250" s="41"/>
      <c r="Z1250" s="41"/>
      <c r="AA1250" s="41"/>
      <c r="AB1250" s="41"/>
      <c r="AC1250" s="41"/>
      <c r="AD1250" s="41"/>
      <c r="AE1250" s="41"/>
      <c r="AT1250" s="20" t="s">
        <v>231</v>
      </c>
      <c r="AU1250" s="20" t="s">
        <v>84</v>
      </c>
    </row>
    <row r="1251" s="13" customFormat="1">
      <c r="A1251" s="13"/>
      <c r="B1251" s="236"/>
      <c r="C1251" s="237"/>
      <c r="D1251" s="229" t="s">
        <v>183</v>
      </c>
      <c r="E1251" s="238" t="s">
        <v>19</v>
      </c>
      <c r="F1251" s="239" t="s">
        <v>1665</v>
      </c>
      <c r="G1251" s="237"/>
      <c r="H1251" s="238" t="s">
        <v>19</v>
      </c>
      <c r="I1251" s="240"/>
      <c r="J1251" s="237"/>
      <c r="K1251" s="237"/>
      <c r="L1251" s="241"/>
      <c r="M1251" s="242"/>
      <c r="N1251" s="243"/>
      <c r="O1251" s="243"/>
      <c r="P1251" s="243"/>
      <c r="Q1251" s="243"/>
      <c r="R1251" s="243"/>
      <c r="S1251" s="243"/>
      <c r="T1251" s="244"/>
      <c r="U1251" s="13"/>
      <c r="V1251" s="13"/>
      <c r="W1251" s="13"/>
      <c r="X1251" s="13"/>
      <c r="Y1251" s="13"/>
      <c r="Z1251" s="13"/>
      <c r="AA1251" s="13"/>
      <c r="AB1251" s="13"/>
      <c r="AC1251" s="13"/>
      <c r="AD1251" s="13"/>
      <c r="AE1251" s="13"/>
      <c r="AT1251" s="245" t="s">
        <v>183</v>
      </c>
      <c r="AU1251" s="245" t="s">
        <v>84</v>
      </c>
      <c r="AV1251" s="13" t="s">
        <v>82</v>
      </c>
      <c r="AW1251" s="13" t="s">
        <v>37</v>
      </c>
      <c r="AX1251" s="13" t="s">
        <v>75</v>
      </c>
      <c r="AY1251" s="245" t="s">
        <v>170</v>
      </c>
    </row>
    <row r="1252" s="14" customFormat="1">
      <c r="A1252" s="14"/>
      <c r="B1252" s="246"/>
      <c r="C1252" s="247"/>
      <c r="D1252" s="229" t="s">
        <v>183</v>
      </c>
      <c r="E1252" s="248" t="s">
        <v>19</v>
      </c>
      <c r="F1252" s="249" t="s">
        <v>1666</v>
      </c>
      <c r="G1252" s="247"/>
      <c r="H1252" s="250">
        <v>15</v>
      </c>
      <c r="I1252" s="251"/>
      <c r="J1252" s="247"/>
      <c r="K1252" s="247"/>
      <c r="L1252" s="252"/>
      <c r="M1252" s="253"/>
      <c r="N1252" s="254"/>
      <c r="O1252" s="254"/>
      <c r="P1252" s="254"/>
      <c r="Q1252" s="254"/>
      <c r="R1252" s="254"/>
      <c r="S1252" s="254"/>
      <c r="T1252" s="255"/>
      <c r="U1252" s="14"/>
      <c r="V1252" s="14"/>
      <c r="W1252" s="14"/>
      <c r="X1252" s="14"/>
      <c r="Y1252" s="14"/>
      <c r="Z1252" s="14"/>
      <c r="AA1252" s="14"/>
      <c r="AB1252" s="14"/>
      <c r="AC1252" s="14"/>
      <c r="AD1252" s="14"/>
      <c r="AE1252" s="14"/>
      <c r="AT1252" s="256" t="s">
        <v>183</v>
      </c>
      <c r="AU1252" s="256" t="s">
        <v>84</v>
      </c>
      <c r="AV1252" s="14" t="s">
        <v>84</v>
      </c>
      <c r="AW1252" s="14" t="s">
        <v>37</v>
      </c>
      <c r="AX1252" s="14" t="s">
        <v>75</v>
      </c>
      <c r="AY1252" s="256" t="s">
        <v>170</v>
      </c>
    </row>
    <row r="1253" s="15" customFormat="1">
      <c r="A1253" s="15"/>
      <c r="B1253" s="257"/>
      <c r="C1253" s="258"/>
      <c r="D1253" s="229" t="s">
        <v>183</v>
      </c>
      <c r="E1253" s="259" t="s">
        <v>19</v>
      </c>
      <c r="F1253" s="260" t="s">
        <v>186</v>
      </c>
      <c r="G1253" s="258"/>
      <c r="H1253" s="261">
        <v>15</v>
      </c>
      <c r="I1253" s="262"/>
      <c r="J1253" s="258"/>
      <c r="K1253" s="258"/>
      <c r="L1253" s="263"/>
      <c r="M1253" s="264"/>
      <c r="N1253" s="265"/>
      <c r="O1253" s="265"/>
      <c r="P1253" s="265"/>
      <c r="Q1253" s="265"/>
      <c r="R1253" s="265"/>
      <c r="S1253" s="265"/>
      <c r="T1253" s="266"/>
      <c r="U1253" s="15"/>
      <c r="V1253" s="15"/>
      <c r="W1253" s="15"/>
      <c r="X1253" s="15"/>
      <c r="Y1253" s="15"/>
      <c r="Z1253" s="15"/>
      <c r="AA1253" s="15"/>
      <c r="AB1253" s="15"/>
      <c r="AC1253" s="15"/>
      <c r="AD1253" s="15"/>
      <c r="AE1253" s="15"/>
      <c r="AT1253" s="267" t="s">
        <v>183</v>
      </c>
      <c r="AU1253" s="267" t="s">
        <v>84</v>
      </c>
      <c r="AV1253" s="15" t="s">
        <v>177</v>
      </c>
      <c r="AW1253" s="15" t="s">
        <v>37</v>
      </c>
      <c r="AX1253" s="15" t="s">
        <v>82</v>
      </c>
      <c r="AY1253" s="267" t="s">
        <v>170</v>
      </c>
    </row>
    <row r="1254" s="2" customFormat="1" ht="16.5" customHeight="1">
      <c r="A1254" s="41"/>
      <c r="B1254" s="42"/>
      <c r="C1254" s="216" t="s">
        <v>1667</v>
      </c>
      <c r="D1254" s="216" t="s">
        <v>172</v>
      </c>
      <c r="E1254" s="217" t="s">
        <v>1668</v>
      </c>
      <c r="F1254" s="218" t="s">
        <v>1669</v>
      </c>
      <c r="G1254" s="219" t="s">
        <v>266</v>
      </c>
      <c r="H1254" s="220">
        <v>4</v>
      </c>
      <c r="I1254" s="221"/>
      <c r="J1254" s="222">
        <f>ROUND(I1254*H1254,2)</f>
        <v>0</v>
      </c>
      <c r="K1254" s="218" t="s">
        <v>19</v>
      </c>
      <c r="L1254" s="47"/>
      <c r="M1254" s="223" t="s">
        <v>19</v>
      </c>
      <c r="N1254" s="224" t="s">
        <v>46</v>
      </c>
      <c r="O1254" s="87"/>
      <c r="P1254" s="225">
        <f>O1254*H1254</f>
        <v>0</v>
      </c>
      <c r="Q1254" s="225">
        <v>0.0089999999999999993</v>
      </c>
      <c r="R1254" s="225">
        <f>Q1254*H1254</f>
        <v>0.035999999999999997</v>
      </c>
      <c r="S1254" s="225">
        <v>0</v>
      </c>
      <c r="T1254" s="226">
        <f>S1254*H1254</f>
        <v>0</v>
      </c>
      <c r="U1254" s="41"/>
      <c r="V1254" s="41"/>
      <c r="W1254" s="41"/>
      <c r="X1254" s="41"/>
      <c r="Y1254" s="41"/>
      <c r="Z1254" s="41"/>
      <c r="AA1254" s="41"/>
      <c r="AB1254" s="41"/>
      <c r="AC1254" s="41"/>
      <c r="AD1254" s="41"/>
      <c r="AE1254" s="41"/>
      <c r="AR1254" s="227" t="s">
        <v>177</v>
      </c>
      <c r="AT1254" s="227" t="s">
        <v>172</v>
      </c>
      <c r="AU1254" s="227" t="s">
        <v>84</v>
      </c>
      <c r="AY1254" s="20" t="s">
        <v>170</v>
      </c>
      <c r="BE1254" s="228">
        <f>IF(N1254="základní",J1254,0)</f>
        <v>0</v>
      </c>
      <c r="BF1254" s="228">
        <f>IF(N1254="snížená",J1254,0)</f>
        <v>0</v>
      </c>
      <c r="BG1254" s="228">
        <f>IF(N1254="zákl. přenesená",J1254,0)</f>
        <v>0</v>
      </c>
      <c r="BH1254" s="228">
        <f>IF(N1254="sníž. přenesená",J1254,0)</f>
        <v>0</v>
      </c>
      <c r="BI1254" s="228">
        <f>IF(N1254="nulová",J1254,0)</f>
        <v>0</v>
      </c>
      <c r="BJ1254" s="20" t="s">
        <v>82</v>
      </c>
      <c r="BK1254" s="228">
        <f>ROUND(I1254*H1254,2)</f>
        <v>0</v>
      </c>
      <c r="BL1254" s="20" t="s">
        <v>177</v>
      </c>
      <c r="BM1254" s="227" t="s">
        <v>1670</v>
      </c>
    </row>
    <row r="1255" s="2" customFormat="1">
      <c r="A1255" s="41"/>
      <c r="B1255" s="42"/>
      <c r="C1255" s="43"/>
      <c r="D1255" s="229" t="s">
        <v>179</v>
      </c>
      <c r="E1255" s="43"/>
      <c r="F1255" s="230" t="s">
        <v>1671</v>
      </c>
      <c r="G1255" s="43"/>
      <c r="H1255" s="43"/>
      <c r="I1255" s="231"/>
      <c r="J1255" s="43"/>
      <c r="K1255" s="43"/>
      <c r="L1255" s="47"/>
      <c r="M1255" s="232"/>
      <c r="N1255" s="233"/>
      <c r="O1255" s="87"/>
      <c r="P1255" s="87"/>
      <c r="Q1255" s="87"/>
      <c r="R1255" s="87"/>
      <c r="S1255" s="87"/>
      <c r="T1255" s="88"/>
      <c r="U1255" s="41"/>
      <c r="V1255" s="41"/>
      <c r="W1255" s="41"/>
      <c r="X1255" s="41"/>
      <c r="Y1255" s="41"/>
      <c r="Z1255" s="41"/>
      <c r="AA1255" s="41"/>
      <c r="AB1255" s="41"/>
      <c r="AC1255" s="41"/>
      <c r="AD1255" s="41"/>
      <c r="AE1255" s="41"/>
      <c r="AT1255" s="20" t="s">
        <v>179</v>
      </c>
      <c r="AU1255" s="20" t="s">
        <v>84</v>
      </c>
    </row>
    <row r="1256" s="2" customFormat="1">
      <c r="A1256" s="41"/>
      <c r="B1256" s="42"/>
      <c r="C1256" s="43"/>
      <c r="D1256" s="229" t="s">
        <v>231</v>
      </c>
      <c r="E1256" s="43"/>
      <c r="F1256" s="268" t="s">
        <v>1323</v>
      </c>
      <c r="G1256" s="43"/>
      <c r="H1256" s="43"/>
      <c r="I1256" s="231"/>
      <c r="J1256" s="43"/>
      <c r="K1256" s="43"/>
      <c r="L1256" s="47"/>
      <c r="M1256" s="232"/>
      <c r="N1256" s="233"/>
      <c r="O1256" s="87"/>
      <c r="P1256" s="87"/>
      <c r="Q1256" s="87"/>
      <c r="R1256" s="87"/>
      <c r="S1256" s="87"/>
      <c r="T1256" s="88"/>
      <c r="U1256" s="41"/>
      <c r="V1256" s="41"/>
      <c r="W1256" s="41"/>
      <c r="X1256" s="41"/>
      <c r="Y1256" s="41"/>
      <c r="Z1256" s="41"/>
      <c r="AA1256" s="41"/>
      <c r="AB1256" s="41"/>
      <c r="AC1256" s="41"/>
      <c r="AD1256" s="41"/>
      <c r="AE1256" s="41"/>
      <c r="AT1256" s="20" t="s">
        <v>231</v>
      </c>
      <c r="AU1256" s="20" t="s">
        <v>84</v>
      </c>
    </row>
    <row r="1257" s="13" customFormat="1">
      <c r="A1257" s="13"/>
      <c r="B1257" s="236"/>
      <c r="C1257" s="237"/>
      <c r="D1257" s="229" t="s">
        <v>183</v>
      </c>
      <c r="E1257" s="238" t="s">
        <v>19</v>
      </c>
      <c r="F1257" s="239" t="s">
        <v>1665</v>
      </c>
      <c r="G1257" s="237"/>
      <c r="H1257" s="238" t="s">
        <v>19</v>
      </c>
      <c r="I1257" s="240"/>
      <c r="J1257" s="237"/>
      <c r="K1257" s="237"/>
      <c r="L1257" s="241"/>
      <c r="M1257" s="242"/>
      <c r="N1257" s="243"/>
      <c r="O1257" s="243"/>
      <c r="P1257" s="243"/>
      <c r="Q1257" s="243"/>
      <c r="R1257" s="243"/>
      <c r="S1257" s="243"/>
      <c r="T1257" s="244"/>
      <c r="U1257" s="13"/>
      <c r="V1257" s="13"/>
      <c r="W1257" s="13"/>
      <c r="X1257" s="13"/>
      <c r="Y1257" s="13"/>
      <c r="Z1257" s="13"/>
      <c r="AA1257" s="13"/>
      <c r="AB1257" s="13"/>
      <c r="AC1257" s="13"/>
      <c r="AD1257" s="13"/>
      <c r="AE1257" s="13"/>
      <c r="AT1257" s="245" t="s">
        <v>183</v>
      </c>
      <c r="AU1257" s="245" t="s">
        <v>84</v>
      </c>
      <c r="AV1257" s="13" t="s">
        <v>82</v>
      </c>
      <c r="AW1257" s="13" t="s">
        <v>37</v>
      </c>
      <c r="AX1257" s="13" t="s">
        <v>75</v>
      </c>
      <c r="AY1257" s="245" t="s">
        <v>170</v>
      </c>
    </row>
    <row r="1258" s="14" customFormat="1">
      <c r="A1258" s="14"/>
      <c r="B1258" s="246"/>
      <c r="C1258" s="247"/>
      <c r="D1258" s="229" t="s">
        <v>183</v>
      </c>
      <c r="E1258" s="248" t="s">
        <v>19</v>
      </c>
      <c r="F1258" s="249" t="s">
        <v>177</v>
      </c>
      <c r="G1258" s="247"/>
      <c r="H1258" s="250">
        <v>4</v>
      </c>
      <c r="I1258" s="251"/>
      <c r="J1258" s="247"/>
      <c r="K1258" s="247"/>
      <c r="L1258" s="252"/>
      <c r="M1258" s="253"/>
      <c r="N1258" s="254"/>
      <c r="O1258" s="254"/>
      <c r="P1258" s="254"/>
      <c r="Q1258" s="254"/>
      <c r="R1258" s="254"/>
      <c r="S1258" s="254"/>
      <c r="T1258" s="255"/>
      <c r="U1258" s="14"/>
      <c r="V1258" s="14"/>
      <c r="W1258" s="14"/>
      <c r="X1258" s="14"/>
      <c r="Y1258" s="14"/>
      <c r="Z1258" s="14"/>
      <c r="AA1258" s="14"/>
      <c r="AB1258" s="14"/>
      <c r="AC1258" s="14"/>
      <c r="AD1258" s="14"/>
      <c r="AE1258" s="14"/>
      <c r="AT1258" s="256" t="s">
        <v>183</v>
      </c>
      <c r="AU1258" s="256" t="s">
        <v>84</v>
      </c>
      <c r="AV1258" s="14" t="s">
        <v>84</v>
      </c>
      <c r="AW1258" s="14" t="s">
        <v>37</v>
      </c>
      <c r="AX1258" s="14" t="s">
        <v>75</v>
      </c>
      <c r="AY1258" s="256" t="s">
        <v>170</v>
      </c>
    </row>
    <row r="1259" s="15" customFormat="1">
      <c r="A1259" s="15"/>
      <c r="B1259" s="257"/>
      <c r="C1259" s="258"/>
      <c r="D1259" s="229" t="s">
        <v>183</v>
      </c>
      <c r="E1259" s="259" t="s">
        <v>19</v>
      </c>
      <c r="F1259" s="260" t="s">
        <v>186</v>
      </c>
      <c r="G1259" s="258"/>
      <c r="H1259" s="261">
        <v>4</v>
      </c>
      <c r="I1259" s="262"/>
      <c r="J1259" s="258"/>
      <c r="K1259" s="258"/>
      <c r="L1259" s="263"/>
      <c r="M1259" s="264"/>
      <c r="N1259" s="265"/>
      <c r="O1259" s="265"/>
      <c r="P1259" s="265"/>
      <c r="Q1259" s="265"/>
      <c r="R1259" s="265"/>
      <c r="S1259" s="265"/>
      <c r="T1259" s="266"/>
      <c r="U1259" s="15"/>
      <c r="V1259" s="15"/>
      <c r="W1259" s="15"/>
      <c r="X1259" s="15"/>
      <c r="Y1259" s="15"/>
      <c r="Z1259" s="15"/>
      <c r="AA1259" s="15"/>
      <c r="AB1259" s="15"/>
      <c r="AC1259" s="15"/>
      <c r="AD1259" s="15"/>
      <c r="AE1259" s="15"/>
      <c r="AT1259" s="267" t="s">
        <v>183</v>
      </c>
      <c r="AU1259" s="267" t="s">
        <v>84</v>
      </c>
      <c r="AV1259" s="15" t="s">
        <v>177</v>
      </c>
      <c r="AW1259" s="15" t="s">
        <v>37</v>
      </c>
      <c r="AX1259" s="15" t="s">
        <v>82</v>
      </c>
      <c r="AY1259" s="267" t="s">
        <v>170</v>
      </c>
    </row>
    <row r="1260" s="2" customFormat="1" ht="16.5" customHeight="1">
      <c r="A1260" s="41"/>
      <c r="B1260" s="42"/>
      <c r="C1260" s="216" t="s">
        <v>1672</v>
      </c>
      <c r="D1260" s="216" t="s">
        <v>172</v>
      </c>
      <c r="E1260" s="217" t="s">
        <v>1673</v>
      </c>
      <c r="F1260" s="218" t="s">
        <v>1674</v>
      </c>
      <c r="G1260" s="219" t="s">
        <v>266</v>
      </c>
      <c r="H1260" s="220">
        <v>9</v>
      </c>
      <c r="I1260" s="221"/>
      <c r="J1260" s="222">
        <f>ROUND(I1260*H1260,2)</f>
        <v>0</v>
      </c>
      <c r="K1260" s="218" t="s">
        <v>19</v>
      </c>
      <c r="L1260" s="47"/>
      <c r="M1260" s="223" t="s">
        <v>19</v>
      </c>
      <c r="N1260" s="224" t="s">
        <v>46</v>
      </c>
      <c r="O1260" s="87"/>
      <c r="P1260" s="225">
        <f>O1260*H1260</f>
        <v>0</v>
      </c>
      <c r="Q1260" s="225">
        <v>0.0117</v>
      </c>
      <c r="R1260" s="225">
        <f>Q1260*H1260</f>
        <v>0.10530000000000001</v>
      </c>
      <c r="S1260" s="225">
        <v>0</v>
      </c>
      <c r="T1260" s="226">
        <f>S1260*H1260</f>
        <v>0</v>
      </c>
      <c r="U1260" s="41"/>
      <c r="V1260" s="41"/>
      <c r="W1260" s="41"/>
      <c r="X1260" s="41"/>
      <c r="Y1260" s="41"/>
      <c r="Z1260" s="41"/>
      <c r="AA1260" s="41"/>
      <c r="AB1260" s="41"/>
      <c r="AC1260" s="41"/>
      <c r="AD1260" s="41"/>
      <c r="AE1260" s="41"/>
      <c r="AR1260" s="227" t="s">
        <v>177</v>
      </c>
      <c r="AT1260" s="227" t="s">
        <v>172</v>
      </c>
      <c r="AU1260" s="227" t="s">
        <v>84</v>
      </c>
      <c r="AY1260" s="20" t="s">
        <v>170</v>
      </c>
      <c r="BE1260" s="228">
        <f>IF(N1260="základní",J1260,0)</f>
        <v>0</v>
      </c>
      <c r="BF1260" s="228">
        <f>IF(N1260="snížená",J1260,0)</f>
        <v>0</v>
      </c>
      <c r="BG1260" s="228">
        <f>IF(N1260="zákl. přenesená",J1260,0)</f>
        <v>0</v>
      </c>
      <c r="BH1260" s="228">
        <f>IF(N1260="sníž. přenesená",J1260,0)</f>
        <v>0</v>
      </c>
      <c r="BI1260" s="228">
        <f>IF(N1260="nulová",J1260,0)</f>
        <v>0</v>
      </c>
      <c r="BJ1260" s="20" t="s">
        <v>82</v>
      </c>
      <c r="BK1260" s="228">
        <f>ROUND(I1260*H1260,2)</f>
        <v>0</v>
      </c>
      <c r="BL1260" s="20" t="s">
        <v>177</v>
      </c>
      <c r="BM1260" s="227" t="s">
        <v>1675</v>
      </c>
    </row>
    <row r="1261" s="2" customFormat="1">
      <c r="A1261" s="41"/>
      <c r="B1261" s="42"/>
      <c r="C1261" s="43"/>
      <c r="D1261" s="229" t="s">
        <v>179</v>
      </c>
      <c r="E1261" s="43"/>
      <c r="F1261" s="230" t="s">
        <v>1674</v>
      </c>
      <c r="G1261" s="43"/>
      <c r="H1261" s="43"/>
      <c r="I1261" s="231"/>
      <c r="J1261" s="43"/>
      <c r="K1261" s="43"/>
      <c r="L1261" s="47"/>
      <c r="M1261" s="232"/>
      <c r="N1261" s="233"/>
      <c r="O1261" s="87"/>
      <c r="P1261" s="87"/>
      <c r="Q1261" s="87"/>
      <c r="R1261" s="87"/>
      <c r="S1261" s="87"/>
      <c r="T1261" s="88"/>
      <c r="U1261" s="41"/>
      <c r="V1261" s="41"/>
      <c r="W1261" s="41"/>
      <c r="X1261" s="41"/>
      <c r="Y1261" s="41"/>
      <c r="Z1261" s="41"/>
      <c r="AA1261" s="41"/>
      <c r="AB1261" s="41"/>
      <c r="AC1261" s="41"/>
      <c r="AD1261" s="41"/>
      <c r="AE1261" s="41"/>
      <c r="AT1261" s="20" t="s">
        <v>179</v>
      </c>
      <c r="AU1261" s="20" t="s">
        <v>84</v>
      </c>
    </row>
    <row r="1262" s="2" customFormat="1">
      <c r="A1262" s="41"/>
      <c r="B1262" s="42"/>
      <c r="C1262" s="43"/>
      <c r="D1262" s="229" t="s">
        <v>231</v>
      </c>
      <c r="E1262" s="43"/>
      <c r="F1262" s="268" t="s">
        <v>1323</v>
      </c>
      <c r="G1262" s="43"/>
      <c r="H1262" s="43"/>
      <c r="I1262" s="231"/>
      <c r="J1262" s="43"/>
      <c r="K1262" s="43"/>
      <c r="L1262" s="47"/>
      <c r="M1262" s="232"/>
      <c r="N1262" s="233"/>
      <c r="O1262" s="87"/>
      <c r="P1262" s="87"/>
      <c r="Q1262" s="87"/>
      <c r="R1262" s="87"/>
      <c r="S1262" s="87"/>
      <c r="T1262" s="88"/>
      <c r="U1262" s="41"/>
      <c r="V1262" s="41"/>
      <c r="W1262" s="41"/>
      <c r="X1262" s="41"/>
      <c r="Y1262" s="41"/>
      <c r="Z1262" s="41"/>
      <c r="AA1262" s="41"/>
      <c r="AB1262" s="41"/>
      <c r="AC1262" s="41"/>
      <c r="AD1262" s="41"/>
      <c r="AE1262" s="41"/>
      <c r="AT1262" s="20" t="s">
        <v>231</v>
      </c>
      <c r="AU1262" s="20" t="s">
        <v>84</v>
      </c>
    </row>
    <row r="1263" s="2" customFormat="1" ht="16.5" customHeight="1">
      <c r="A1263" s="41"/>
      <c r="B1263" s="42"/>
      <c r="C1263" s="216" t="s">
        <v>1676</v>
      </c>
      <c r="D1263" s="216" t="s">
        <v>172</v>
      </c>
      <c r="E1263" s="217" t="s">
        <v>1677</v>
      </c>
      <c r="F1263" s="218" t="s">
        <v>1678</v>
      </c>
      <c r="G1263" s="219" t="s">
        <v>266</v>
      </c>
      <c r="H1263" s="220">
        <v>5</v>
      </c>
      <c r="I1263" s="221"/>
      <c r="J1263" s="222">
        <f>ROUND(I1263*H1263,2)</f>
        <v>0</v>
      </c>
      <c r="K1263" s="218" t="s">
        <v>19</v>
      </c>
      <c r="L1263" s="47"/>
      <c r="M1263" s="223" t="s">
        <v>19</v>
      </c>
      <c r="N1263" s="224" t="s">
        <v>46</v>
      </c>
      <c r="O1263" s="87"/>
      <c r="P1263" s="225">
        <f>O1263*H1263</f>
        <v>0</v>
      </c>
      <c r="Q1263" s="225">
        <v>0</v>
      </c>
      <c r="R1263" s="225">
        <f>Q1263*H1263</f>
        <v>0</v>
      </c>
      <c r="S1263" s="225">
        <v>0</v>
      </c>
      <c r="T1263" s="226">
        <f>S1263*H1263</f>
        <v>0</v>
      </c>
      <c r="U1263" s="41"/>
      <c r="V1263" s="41"/>
      <c r="W1263" s="41"/>
      <c r="X1263" s="41"/>
      <c r="Y1263" s="41"/>
      <c r="Z1263" s="41"/>
      <c r="AA1263" s="41"/>
      <c r="AB1263" s="41"/>
      <c r="AC1263" s="41"/>
      <c r="AD1263" s="41"/>
      <c r="AE1263" s="41"/>
      <c r="AR1263" s="227" t="s">
        <v>177</v>
      </c>
      <c r="AT1263" s="227" t="s">
        <v>172</v>
      </c>
      <c r="AU1263" s="227" t="s">
        <v>84</v>
      </c>
      <c r="AY1263" s="20" t="s">
        <v>170</v>
      </c>
      <c r="BE1263" s="228">
        <f>IF(N1263="základní",J1263,0)</f>
        <v>0</v>
      </c>
      <c r="BF1263" s="228">
        <f>IF(N1263="snížená",J1263,0)</f>
        <v>0</v>
      </c>
      <c r="BG1263" s="228">
        <f>IF(N1263="zákl. přenesená",J1263,0)</f>
        <v>0</v>
      </c>
      <c r="BH1263" s="228">
        <f>IF(N1263="sníž. přenesená",J1263,0)</f>
        <v>0</v>
      </c>
      <c r="BI1263" s="228">
        <f>IF(N1263="nulová",J1263,0)</f>
        <v>0</v>
      </c>
      <c r="BJ1263" s="20" t="s">
        <v>82</v>
      </c>
      <c r="BK1263" s="228">
        <f>ROUND(I1263*H1263,2)</f>
        <v>0</v>
      </c>
      <c r="BL1263" s="20" t="s">
        <v>177</v>
      </c>
      <c r="BM1263" s="227" t="s">
        <v>1679</v>
      </c>
    </row>
    <row r="1264" s="2" customFormat="1">
      <c r="A1264" s="41"/>
      <c r="B1264" s="42"/>
      <c r="C1264" s="43"/>
      <c r="D1264" s="229" t="s">
        <v>179</v>
      </c>
      <c r="E1264" s="43"/>
      <c r="F1264" s="230" t="s">
        <v>1678</v>
      </c>
      <c r="G1264" s="43"/>
      <c r="H1264" s="43"/>
      <c r="I1264" s="231"/>
      <c r="J1264" s="43"/>
      <c r="K1264" s="43"/>
      <c r="L1264" s="47"/>
      <c r="M1264" s="232"/>
      <c r="N1264" s="233"/>
      <c r="O1264" s="87"/>
      <c r="P1264" s="87"/>
      <c r="Q1264" s="87"/>
      <c r="R1264" s="87"/>
      <c r="S1264" s="87"/>
      <c r="T1264" s="88"/>
      <c r="U1264" s="41"/>
      <c r="V1264" s="41"/>
      <c r="W1264" s="41"/>
      <c r="X1264" s="41"/>
      <c r="Y1264" s="41"/>
      <c r="Z1264" s="41"/>
      <c r="AA1264" s="41"/>
      <c r="AB1264" s="41"/>
      <c r="AC1264" s="41"/>
      <c r="AD1264" s="41"/>
      <c r="AE1264" s="41"/>
      <c r="AT1264" s="20" t="s">
        <v>179</v>
      </c>
      <c r="AU1264" s="20" t="s">
        <v>84</v>
      </c>
    </row>
    <row r="1265" s="2" customFormat="1">
      <c r="A1265" s="41"/>
      <c r="B1265" s="42"/>
      <c r="C1265" s="43"/>
      <c r="D1265" s="229" t="s">
        <v>231</v>
      </c>
      <c r="E1265" s="43"/>
      <c r="F1265" s="268" t="s">
        <v>1323</v>
      </c>
      <c r="G1265" s="43"/>
      <c r="H1265" s="43"/>
      <c r="I1265" s="231"/>
      <c r="J1265" s="43"/>
      <c r="K1265" s="43"/>
      <c r="L1265" s="47"/>
      <c r="M1265" s="232"/>
      <c r="N1265" s="233"/>
      <c r="O1265" s="87"/>
      <c r="P1265" s="87"/>
      <c r="Q1265" s="87"/>
      <c r="R1265" s="87"/>
      <c r="S1265" s="87"/>
      <c r="T1265" s="88"/>
      <c r="U1265" s="41"/>
      <c r="V1265" s="41"/>
      <c r="W1265" s="41"/>
      <c r="X1265" s="41"/>
      <c r="Y1265" s="41"/>
      <c r="Z1265" s="41"/>
      <c r="AA1265" s="41"/>
      <c r="AB1265" s="41"/>
      <c r="AC1265" s="41"/>
      <c r="AD1265" s="41"/>
      <c r="AE1265" s="41"/>
      <c r="AT1265" s="20" t="s">
        <v>231</v>
      </c>
      <c r="AU1265" s="20" t="s">
        <v>84</v>
      </c>
    </row>
    <row r="1266" s="13" customFormat="1">
      <c r="A1266" s="13"/>
      <c r="B1266" s="236"/>
      <c r="C1266" s="237"/>
      <c r="D1266" s="229" t="s">
        <v>183</v>
      </c>
      <c r="E1266" s="238" t="s">
        <v>19</v>
      </c>
      <c r="F1266" s="239" t="s">
        <v>1680</v>
      </c>
      <c r="G1266" s="237"/>
      <c r="H1266" s="238" t="s">
        <v>19</v>
      </c>
      <c r="I1266" s="240"/>
      <c r="J1266" s="237"/>
      <c r="K1266" s="237"/>
      <c r="L1266" s="241"/>
      <c r="M1266" s="242"/>
      <c r="N1266" s="243"/>
      <c r="O1266" s="243"/>
      <c r="P1266" s="243"/>
      <c r="Q1266" s="243"/>
      <c r="R1266" s="243"/>
      <c r="S1266" s="243"/>
      <c r="T1266" s="244"/>
      <c r="U1266" s="13"/>
      <c r="V1266" s="13"/>
      <c r="W1266" s="13"/>
      <c r="X1266" s="13"/>
      <c r="Y1266" s="13"/>
      <c r="Z1266" s="13"/>
      <c r="AA1266" s="13"/>
      <c r="AB1266" s="13"/>
      <c r="AC1266" s="13"/>
      <c r="AD1266" s="13"/>
      <c r="AE1266" s="13"/>
      <c r="AT1266" s="245" t="s">
        <v>183</v>
      </c>
      <c r="AU1266" s="245" t="s">
        <v>84</v>
      </c>
      <c r="AV1266" s="13" t="s">
        <v>82</v>
      </c>
      <c r="AW1266" s="13" t="s">
        <v>37</v>
      </c>
      <c r="AX1266" s="13" t="s">
        <v>75</v>
      </c>
      <c r="AY1266" s="245" t="s">
        <v>170</v>
      </c>
    </row>
    <row r="1267" s="14" customFormat="1">
      <c r="A1267" s="14"/>
      <c r="B1267" s="246"/>
      <c r="C1267" s="247"/>
      <c r="D1267" s="229" t="s">
        <v>183</v>
      </c>
      <c r="E1267" s="248" t="s">
        <v>19</v>
      </c>
      <c r="F1267" s="249" t="s">
        <v>855</v>
      </c>
      <c r="G1267" s="247"/>
      <c r="H1267" s="250">
        <v>5</v>
      </c>
      <c r="I1267" s="251"/>
      <c r="J1267" s="247"/>
      <c r="K1267" s="247"/>
      <c r="L1267" s="252"/>
      <c r="M1267" s="253"/>
      <c r="N1267" s="254"/>
      <c r="O1267" s="254"/>
      <c r="P1267" s="254"/>
      <c r="Q1267" s="254"/>
      <c r="R1267" s="254"/>
      <c r="S1267" s="254"/>
      <c r="T1267" s="255"/>
      <c r="U1267" s="14"/>
      <c r="V1267" s="14"/>
      <c r="W1267" s="14"/>
      <c r="X1267" s="14"/>
      <c r="Y1267" s="14"/>
      <c r="Z1267" s="14"/>
      <c r="AA1267" s="14"/>
      <c r="AB1267" s="14"/>
      <c r="AC1267" s="14"/>
      <c r="AD1267" s="14"/>
      <c r="AE1267" s="14"/>
      <c r="AT1267" s="256" t="s">
        <v>183</v>
      </c>
      <c r="AU1267" s="256" t="s">
        <v>84</v>
      </c>
      <c r="AV1267" s="14" t="s">
        <v>84</v>
      </c>
      <c r="AW1267" s="14" t="s">
        <v>37</v>
      </c>
      <c r="AX1267" s="14" t="s">
        <v>75</v>
      </c>
      <c r="AY1267" s="256" t="s">
        <v>170</v>
      </c>
    </row>
    <row r="1268" s="15" customFormat="1">
      <c r="A1268" s="15"/>
      <c r="B1268" s="257"/>
      <c r="C1268" s="258"/>
      <c r="D1268" s="229" t="s">
        <v>183</v>
      </c>
      <c r="E1268" s="259" t="s">
        <v>19</v>
      </c>
      <c r="F1268" s="260" t="s">
        <v>186</v>
      </c>
      <c r="G1268" s="258"/>
      <c r="H1268" s="261">
        <v>5</v>
      </c>
      <c r="I1268" s="262"/>
      <c r="J1268" s="258"/>
      <c r="K1268" s="258"/>
      <c r="L1268" s="263"/>
      <c r="M1268" s="264"/>
      <c r="N1268" s="265"/>
      <c r="O1268" s="265"/>
      <c r="P1268" s="265"/>
      <c r="Q1268" s="265"/>
      <c r="R1268" s="265"/>
      <c r="S1268" s="265"/>
      <c r="T1268" s="266"/>
      <c r="U1268" s="15"/>
      <c r="V1268" s="15"/>
      <c r="W1268" s="15"/>
      <c r="X1268" s="15"/>
      <c r="Y1268" s="15"/>
      <c r="Z1268" s="15"/>
      <c r="AA1268" s="15"/>
      <c r="AB1268" s="15"/>
      <c r="AC1268" s="15"/>
      <c r="AD1268" s="15"/>
      <c r="AE1268" s="15"/>
      <c r="AT1268" s="267" t="s">
        <v>183</v>
      </c>
      <c r="AU1268" s="267" t="s">
        <v>84</v>
      </c>
      <c r="AV1268" s="15" t="s">
        <v>177</v>
      </c>
      <c r="AW1268" s="15" t="s">
        <v>37</v>
      </c>
      <c r="AX1268" s="15" t="s">
        <v>82</v>
      </c>
      <c r="AY1268" s="267" t="s">
        <v>170</v>
      </c>
    </row>
    <row r="1269" s="2" customFormat="1" ht="16.5" customHeight="1">
      <c r="A1269" s="41"/>
      <c r="B1269" s="42"/>
      <c r="C1269" s="216" t="s">
        <v>1681</v>
      </c>
      <c r="D1269" s="216" t="s">
        <v>172</v>
      </c>
      <c r="E1269" s="217" t="s">
        <v>1682</v>
      </c>
      <c r="F1269" s="218" t="s">
        <v>1683</v>
      </c>
      <c r="G1269" s="219" t="s">
        <v>266</v>
      </c>
      <c r="H1269" s="220">
        <v>55</v>
      </c>
      <c r="I1269" s="221"/>
      <c r="J1269" s="222">
        <f>ROUND(I1269*H1269,2)</f>
        <v>0</v>
      </c>
      <c r="K1269" s="218" t="s">
        <v>19</v>
      </c>
      <c r="L1269" s="47"/>
      <c r="M1269" s="223" t="s">
        <v>19</v>
      </c>
      <c r="N1269" s="224" t="s">
        <v>46</v>
      </c>
      <c r="O1269" s="87"/>
      <c r="P1269" s="225">
        <f>O1269*H1269</f>
        <v>0</v>
      </c>
      <c r="Q1269" s="225">
        <v>0</v>
      </c>
      <c r="R1269" s="225">
        <f>Q1269*H1269</f>
        <v>0</v>
      </c>
      <c r="S1269" s="225">
        <v>0</v>
      </c>
      <c r="T1269" s="226">
        <f>S1269*H1269</f>
        <v>0</v>
      </c>
      <c r="U1269" s="41"/>
      <c r="V1269" s="41"/>
      <c r="W1269" s="41"/>
      <c r="X1269" s="41"/>
      <c r="Y1269" s="41"/>
      <c r="Z1269" s="41"/>
      <c r="AA1269" s="41"/>
      <c r="AB1269" s="41"/>
      <c r="AC1269" s="41"/>
      <c r="AD1269" s="41"/>
      <c r="AE1269" s="41"/>
      <c r="AR1269" s="227" t="s">
        <v>177</v>
      </c>
      <c r="AT1269" s="227" t="s">
        <v>172</v>
      </c>
      <c r="AU1269" s="227" t="s">
        <v>84</v>
      </c>
      <c r="AY1269" s="20" t="s">
        <v>170</v>
      </c>
      <c r="BE1269" s="228">
        <f>IF(N1269="základní",J1269,0)</f>
        <v>0</v>
      </c>
      <c r="BF1269" s="228">
        <f>IF(N1269="snížená",J1269,0)</f>
        <v>0</v>
      </c>
      <c r="BG1269" s="228">
        <f>IF(N1269="zákl. přenesená",J1269,0)</f>
        <v>0</v>
      </c>
      <c r="BH1269" s="228">
        <f>IF(N1269="sníž. přenesená",J1269,0)</f>
        <v>0</v>
      </c>
      <c r="BI1269" s="228">
        <f>IF(N1269="nulová",J1269,0)</f>
        <v>0</v>
      </c>
      <c r="BJ1269" s="20" t="s">
        <v>82</v>
      </c>
      <c r="BK1269" s="228">
        <f>ROUND(I1269*H1269,2)</f>
        <v>0</v>
      </c>
      <c r="BL1269" s="20" t="s">
        <v>177</v>
      </c>
      <c r="BM1269" s="227" t="s">
        <v>1684</v>
      </c>
    </row>
    <row r="1270" s="2" customFormat="1">
      <c r="A1270" s="41"/>
      <c r="B1270" s="42"/>
      <c r="C1270" s="43"/>
      <c r="D1270" s="229" t="s">
        <v>179</v>
      </c>
      <c r="E1270" s="43"/>
      <c r="F1270" s="230" t="s">
        <v>1683</v>
      </c>
      <c r="G1270" s="43"/>
      <c r="H1270" s="43"/>
      <c r="I1270" s="231"/>
      <c r="J1270" s="43"/>
      <c r="K1270" s="43"/>
      <c r="L1270" s="47"/>
      <c r="M1270" s="232"/>
      <c r="N1270" s="233"/>
      <c r="O1270" s="87"/>
      <c r="P1270" s="87"/>
      <c r="Q1270" s="87"/>
      <c r="R1270" s="87"/>
      <c r="S1270" s="87"/>
      <c r="T1270" s="88"/>
      <c r="U1270" s="41"/>
      <c r="V1270" s="41"/>
      <c r="W1270" s="41"/>
      <c r="X1270" s="41"/>
      <c r="Y1270" s="41"/>
      <c r="Z1270" s="41"/>
      <c r="AA1270" s="41"/>
      <c r="AB1270" s="41"/>
      <c r="AC1270" s="41"/>
      <c r="AD1270" s="41"/>
      <c r="AE1270" s="41"/>
      <c r="AT1270" s="20" t="s">
        <v>179</v>
      </c>
      <c r="AU1270" s="20" t="s">
        <v>84</v>
      </c>
    </row>
    <row r="1271" s="2" customFormat="1">
      <c r="A1271" s="41"/>
      <c r="B1271" s="42"/>
      <c r="C1271" s="43"/>
      <c r="D1271" s="229" t="s">
        <v>231</v>
      </c>
      <c r="E1271" s="43"/>
      <c r="F1271" s="268" t="s">
        <v>1323</v>
      </c>
      <c r="G1271" s="43"/>
      <c r="H1271" s="43"/>
      <c r="I1271" s="231"/>
      <c r="J1271" s="43"/>
      <c r="K1271" s="43"/>
      <c r="L1271" s="47"/>
      <c r="M1271" s="232"/>
      <c r="N1271" s="233"/>
      <c r="O1271" s="87"/>
      <c r="P1271" s="87"/>
      <c r="Q1271" s="87"/>
      <c r="R1271" s="87"/>
      <c r="S1271" s="87"/>
      <c r="T1271" s="88"/>
      <c r="U1271" s="41"/>
      <c r="V1271" s="41"/>
      <c r="W1271" s="41"/>
      <c r="X1271" s="41"/>
      <c r="Y1271" s="41"/>
      <c r="Z1271" s="41"/>
      <c r="AA1271" s="41"/>
      <c r="AB1271" s="41"/>
      <c r="AC1271" s="41"/>
      <c r="AD1271" s="41"/>
      <c r="AE1271" s="41"/>
      <c r="AT1271" s="20" t="s">
        <v>231</v>
      </c>
      <c r="AU1271" s="20" t="s">
        <v>84</v>
      </c>
    </row>
    <row r="1272" s="13" customFormat="1">
      <c r="A1272" s="13"/>
      <c r="B1272" s="236"/>
      <c r="C1272" s="237"/>
      <c r="D1272" s="229" t="s">
        <v>183</v>
      </c>
      <c r="E1272" s="238" t="s">
        <v>19</v>
      </c>
      <c r="F1272" s="239" t="s">
        <v>1685</v>
      </c>
      <c r="G1272" s="237"/>
      <c r="H1272" s="238" t="s">
        <v>19</v>
      </c>
      <c r="I1272" s="240"/>
      <c r="J1272" s="237"/>
      <c r="K1272" s="237"/>
      <c r="L1272" s="241"/>
      <c r="M1272" s="242"/>
      <c r="N1272" s="243"/>
      <c r="O1272" s="243"/>
      <c r="P1272" s="243"/>
      <c r="Q1272" s="243"/>
      <c r="R1272" s="243"/>
      <c r="S1272" s="243"/>
      <c r="T1272" s="244"/>
      <c r="U1272" s="13"/>
      <c r="V1272" s="13"/>
      <c r="W1272" s="13"/>
      <c r="X1272" s="13"/>
      <c r="Y1272" s="13"/>
      <c r="Z1272" s="13"/>
      <c r="AA1272" s="13"/>
      <c r="AB1272" s="13"/>
      <c r="AC1272" s="13"/>
      <c r="AD1272" s="13"/>
      <c r="AE1272" s="13"/>
      <c r="AT1272" s="245" t="s">
        <v>183</v>
      </c>
      <c r="AU1272" s="245" t="s">
        <v>84</v>
      </c>
      <c r="AV1272" s="13" t="s">
        <v>82</v>
      </c>
      <c r="AW1272" s="13" t="s">
        <v>37</v>
      </c>
      <c r="AX1272" s="13" t="s">
        <v>75</v>
      </c>
      <c r="AY1272" s="245" t="s">
        <v>170</v>
      </c>
    </row>
    <row r="1273" s="14" customFormat="1">
      <c r="A1273" s="14"/>
      <c r="B1273" s="246"/>
      <c r="C1273" s="247"/>
      <c r="D1273" s="229" t="s">
        <v>183</v>
      </c>
      <c r="E1273" s="248" t="s">
        <v>19</v>
      </c>
      <c r="F1273" s="249" t="s">
        <v>1686</v>
      </c>
      <c r="G1273" s="247"/>
      <c r="H1273" s="250">
        <v>55</v>
      </c>
      <c r="I1273" s="251"/>
      <c r="J1273" s="247"/>
      <c r="K1273" s="247"/>
      <c r="L1273" s="252"/>
      <c r="M1273" s="253"/>
      <c r="N1273" s="254"/>
      <c r="O1273" s="254"/>
      <c r="P1273" s="254"/>
      <c r="Q1273" s="254"/>
      <c r="R1273" s="254"/>
      <c r="S1273" s="254"/>
      <c r="T1273" s="255"/>
      <c r="U1273" s="14"/>
      <c r="V1273" s="14"/>
      <c r="W1273" s="14"/>
      <c r="X1273" s="14"/>
      <c r="Y1273" s="14"/>
      <c r="Z1273" s="14"/>
      <c r="AA1273" s="14"/>
      <c r="AB1273" s="14"/>
      <c r="AC1273" s="14"/>
      <c r="AD1273" s="14"/>
      <c r="AE1273" s="14"/>
      <c r="AT1273" s="256" t="s">
        <v>183</v>
      </c>
      <c r="AU1273" s="256" t="s">
        <v>84</v>
      </c>
      <c r="AV1273" s="14" t="s">
        <v>84</v>
      </c>
      <c r="AW1273" s="14" t="s">
        <v>37</v>
      </c>
      <c r="AX1273" s="14" t="s">
        <v>75</v>
      </c>
      <c r="AY1273" s="256" t="s">
        <v>170</v>
      </c>
    </row>
    <row r="1274" s="15" customFormat="1">
      <c r="A1274" s="15"/>
      <c r="B1274" s="257"/>
      <c r="C1274" s="258"/>
      <c r="D1274" s="229" t="s">
        <v>183</v>
      </c>
      <c r="E1274" s="259" t="s">
        <v>19</v>
      </c>
      <c r="F1274" s="260" t="s">
        <v>186</v>
      </c>
      <c r="G1274" s="258"/>
      <c r="H1274" s="261">
        <v>55</v>
      </c>
      <c r="I1274" s="262"/>
      <c r="J1274" s="258"/>
      <c r="K1274" s="258"/>
      <c r="L1274" s="263"/>
      <c r="M1274" s="264"/>
      <c r="N1274" s="265"/>
      <c r="O1274" s="265"/>
      <c r="P1274" s="265"/>
      <c r="Q1274" s="265"/>
      <c r="R1274" s="265"/>
      <c r="S1274" s="265"/>
      <c r="T1274" s="266"/>
      <c r="U1274" s="15"/>
      <c r="V1274" s="15"/>
      <c r="W1274" s="15"/>
      <c r="X1274" s="15"/>
      <c r="Y1274" s="15"/>
      <c r="Z1274" s="15"/>
      <c r="AA1274" s="15"/>
      <c r="AB1274" s="15"/>
      <c r="AC1274" s="15"/>
      <c r="AD1274" s="15"/>
      <c r="AE1274" s="15"/>
      <c r="AT1274" s="267" t="s">
        <v>183</v>
      </c>
      <c r="AU1274" s="267" t="s">
        <v>84</v>
      </c>
      <c r="AV1274" s="15" t="s">
        <v>177</v>
      </c>
      <c r="AW1274" s="15" t="s">
        <v>37</v>
      </c>
      <c r="AX1274" s="15" t="s">
        <v>82</v>
      </c>
      <c r="AY1274" s="267" t="s">
        <v>170</v>
      </c>
    </row>
    <row r="1275" s="2" customFormat="1" ht="24.15" customHeight="1">
      <c r="A1275" s="41"/>
      <c r="B1275" s="42"/>
      <c r="C1275" s="216" t="s">
        <v>1687</v>
      </c>
      <c r="D1275" s="216" t="s">
        <v>172</v>
      </c>
      <c r="E1275" s="217" t="s">
        <v>1688</v>
      </c>
      <c r="F1275" s="218" t="s">
        <v>1689</v>
      </c>
      <c r="G1275" s="219" t="s">
        <v>266</v>
      </c>
      <c r="H1275" s="220">
        <v>60</v>
      </c>
      <c r="I1275" s="221"/>
      <c r="J1275" s="222">
        <f>ROUND(I1275*H1275,2)</f>
        <v>0</v>
      </c>
      <c r="K1275" s="218" t="s">
        <v>19</v>
      </c>
      <c r="L1275" s="47"/>
      <c r="M1275" s="223" t="s">
        <v>19</v>
      </c>
      <c r="N1275" s="224" t="s">
        <v>46</v>
      </c>
      <c r="O1275" s="87"/>
      <c r="P1275" s="225">
        <f>O1275*H1275</f>
        <v>0</v>
      </c>
      <c r="Q1275" s="225">
        <v>0</v>
      </c>
      <c r="R1275" s="225">
        <f>Q1275*H1275</f>
        <v>0</v>
      </c>
      <c r="S1275" s="225">
        <v>0</v>
      </c>
      <c r="T1275" s="226">
        <f>S1275*H1275</f>
        <v>0</v>
      </c>
      <c r="U1275" s="41"/>
      <c r="V1275" s="41"/>
      <c r="W1275" s="41"/>
      <c r="X1275" s="41"/>
      <c r="Y1275" s="41"/>
      <c r="Z1275" s="41"/>
      <c r="AA1275" s="41"/>
      <c r="AB1275" s="41"/>
      <c r="AC1275" s="41"/>
      <c r="AD1275" s="41"/>
      <c r="AE1275" s="41"/>
      <c r="AR1275" s="227" t="s">
        <v>177</v>
      </c>
      <c r="AT1275" s="227" t="s">
        <v>172</v>
      </c>
      <c r="AU1275" s="227" t="s">
        <v>84</v>
      </c>
      <c r="AY1275" s="20" t="s">
        <v>170</v>
      </c>
      <c r="BE1275" s="228">
        <f>IF(N1275="základní",J1275,0)</f>
        <v>0</v>
      </c>
      <c r="BF1275" s="228">
        <f>IF(N1275="snížená",J1275,0)</f>
        <v>0</v>
      </c>
      <c r="BG1275" s="228">
        <f>IF(N1275="zákl. přenesená",J1275,0)</f>
        <v>0</v>
      </c>
      <c r="BH1275" s="228">
        <f>IF(N1275="sníž. přenesená",J1275,0)</f>
        <v>0</v>
      </c>
      <c r="BI1275" s="228">
        <f>IF(N1275="nulová",J1275,0)</f>
        <v>0</v>
      </c>
      <c r="BJ1275" s="20" t="s">
        <v>82</v>
      </c>
      <c r="BK1275" s="228">
        <f>ROUND(I1275*H1275,2)</f>
        <v>0</v>
      </c>
      <c r="BL1275" s="20" t="s">
        <v>177</v>
      </c>
      <c r="BM1275" s="227" t="s">
        <v>1690</v>
      </c>
    </row>
    <row r="1276" s="2" customFormat="1">
      <c r="A1276" s="41"/>
      <c r="B1276" s="42"/>
      <c r="C1276" s="43"/>
      <c r="D1276" s="229" t="s">
        <v>179</v>
      </c>
      <c r="E1276" s="43"/>
      <c r="F1276" s="230" t="s">
        <v>1689</v>
      </c>
      <c r="G1276" s="43"/>
      <c r="H1276" s="43"/>
      <c r="I1276" s="231"/>
      <c r="J1276" s="43"/>
      <c r="K1276" s="43"/>
      <c r="L1276" s="47"/>
      <c r="M1276" s="232"/>
      <c r="N1276" s="233"/>
      <c r="O1276" s="87"/>
      <c r="P1276" s="87"/>
      <c r="Q1276" s="87"/>
      <c r="R1276" s="87"/>
      <c r="S1276" s="87"/>
      <c r="T1276" s="88"/>
      <c r="U1276" s="41"/>
      <c r="V1276" s="41"/>
      <c r="W1276" s="41"/>
      <c r="X1276" s="41"/>
      <c r="Y1276" s="41"/>
      <c r="Z1276" s="41"/>
      <c r="AA1276" s="41"/>
      <c r="AB1276" s="41"/>
      <c r="AC1276" s="41"/>
      <c r="AD1276" s="41"/>
      <c r="AE1276" s="41"/>
      <c r="AT1276" s="20" t="s">
        <v>179</v>
      </c>
      <c r="AU1276" s="20" t="s">
        <v>84</v>
      </c>
    </row>
    <row r="1277" s="2" customFormat="1">
      <c r="A1277" s="41"/>
      <c r="B1277" s="42"/>
      <c r="C1277" s="43"/>
      <c r="D1277" s="229" t="s">
        <v>231</v>
      </c>
      <c r="E1277" s="43"/>
      <c r="F1277" s="268" t="s">
        <v>1323</v>
      </c>
      <c r="G1277" s="43"/>
      <c r="H1277" s="43"/>
      <c r="I1277" s="231"/>
      <c r="J1277" s="43"/>
      <c r="K1277" s="43"/>
      <c r="L1277" s="47"/>
      <c r="M1277" s="232"/>
      <c r="N1277" s="233"/>
      <c r="O1277" s="87"/>
      <c r="P1277" s="87"/>
      <c r="Q1277" s="87"/>
      <c r="R1277" s="87"/>
      <c r="S1277" s="87"/>
      <c r="T1277" s="88"/>
      <c r="U1277" s="41"/>
      <c r="V1277" s="41"/>
      <c r="W1277" s="41"/>
      <c r="X1277" s="41"/>
      <c r="Y1277" s="41"/>
      <c r="Z1277" s="41"/>
      <c r="AA1277" s="41"/>
      <c r="AB1277" s="41"/>
      <c r="AC1277" s="41"/>
      <c r="AD1277" s="41"/>
      <c r="AE1277" s="41"/>
      <c r="AT1277" s="20" t="s">
        <v>231</v>
      </c>
      <c r="AU1277" s="20" t="s">
        <v>84</v>
      </c>
    </row>
    <row r="1278" s="13" customFormat="1">
      <c r="A1278" s="13"/>
      <c r="B1278" s="236"/>
      <c r="C1278" s="237"/>
      <c r="D1278" s="229" t="s">
        <v>183</v>
      </c>
      <c r="E1278" s="238" t="s">
        <v>19</v>
      </c>
      <c r="F1278" s="239" t="s">
        <v>1691</v>
      </c>
      <c r="G1278" s="237"/>
      <c r="H1278" s="238" t="s">
        <v>19</v>
      </c>
      <c r="I1278" s="240"/>
      <c r="J1278" s="237"/>
      <c r="K1278" s="237"/>
      <c r="L1278" s="241"/>
      <c r="M1278" s="242"/>
      <c r="N1278" s="243"/>
      <c r="O1278" s="243"/>
      <c r="P1278" s="243"/>
      <c r="Q1278" s="243"/>
      <c r="R1278" s="243"/>
      <c r="S1278" s="243"/>
      <c r="T1278" s="244"/>
      <c r="U1278" s="13"/>
      <c r="V1278" s="13"/>
      <c r="W1278" s="13"/>
      <c r="X1278" s="13"/>
      <c r="Y1278" s="13"/>
      <c r="Z1278" s="13"/>
      <c r="AA1278" s="13"/>
      <c r="AB1278" s="13"/>
      <c r="AC1278" s="13"/>
      <c r="AD1278" s="13"/>
      <c r="AE1278" s="13"/>
      <c r="AT1278" s="245" t="s">
        <v>183</v>
      </c>
      <c r="AU1278" s="245" t="s">
        <v>84</v>
      </c>
      <c r="AV1278" s="13" t="s">
        <v>82</v>
      </c>
      <c r="AW1278" s="13" t="s">
        <v>37</v>
      </c>
      <c r="AX1278" s="13" t="s">
        <v>75</v>
      </c>
      <c r="AY1278" s="245" t="s">
        <v>170</v>
      </c>
    </row>
    <row r="1279" s="14" customFormat="1">
      <c r="A1279" s="14"/>
      <c r="B1279" s="246"/>
      <c r="C1279" s="247"/>
      <c r="D1279" s="229" t="s">
        <v>183</v>
      </c>
      <c r="E1279" s="248" t="s">
        <v>19</v>
      </c>
      <c r="F1279" s="249" t="s">
        <v>1692</v>
      </c>
      <c r="G1279" s="247"/>
      <c r="H1279" s="250">
        <v>60</v>
      </c>
      <c r="I1279" s="251"/>
      <c r="J1279" s="247"/>
      <c r="K1279" s="247"/>
      <c r="L1279" s="252"/>
      <c r="M1279" s="253"/>
      <c r="N1279" s="254"/>
      <c r="O1279" s="254"/>
      <c r="P1279" s="254"/>
      <c r="Q1279" s="254"/>
      <c r="R1279" s="254"/>
      <c r="S1279" s="254"/>
      <c r="T1279" s="255"/>
      <c r="U1279" s="14"/>
      <c r="V1279" s="14"/>
      <c r="W1279" s="14"/>
      <c r="X1279" s="14"/>
      <c r="Y1279" s="14"/>
      <c r="Z1279" s="14"/>
      <c r="AA1279" s="14"/>
      <c r="AB1279" s="14"/>
      <c r="AC1279" s="14"/>
      <c r="AD1279" s="14"/>
      <c r="AE1279" s="14"/>
      <c r="AT1279" s="256" t="s">
        <v>183</v>
      </c>
      <c r="AU1279" s="256" t="s">
        <v>84</v>
      </c>
      <c r="AV1279" s="14" t="s">
        <v>84</v>
      </c>
      <c r="AW1279" s="14" t="s">
        <v>37</v>
      </c>
      <c r="AX1279" s="14" t="s">
        <v>75</v>
      </c>
      <c r="AY1279" s="256" t="s">
        <v>170</v>
      </c>
    </row>
    <row r="1280" s="15" customFormat="1">
      <c r="A1280" s="15"/>
      <c r="B1280" s="257"/>
      <c r="C1280" s="258"/>
      <c r="D1280" s="229" t="s">
        <v>183</v>
      </c>
      <c r="E1280" s="259" t="s">
        <v>19</v>
      </c>
      <c r="F1280" s="260" t="s">
        <v>186</v>
      </c>
      <c r="G1280" s="258"/>
      <c r="H1280" s="261">
        <v>60</v>
      </c>
      <c r="I1280" s="262"/>
      <c r="J1280" s="258"/>
      <c r="K1280" s="258"/>
      <c r="L1280" s="263"/>
      <c r="M1280" s="264"/>
      <c r="N1280" s="265"/>
      <c r="O1280" s="265"/>
      <c r="P1280" s="265"/>
      <c r="Q1280" s="265"/>
      <c r="R1280" s="265"/>
      <c r="S1280" s="265"/>
      <c r="T1280" s="266"/>
      <c r="U1280" s="15"/>
      <c r="V1280" s="15"/>
      <c r="W1280" s="15"/>
      <c r="X1280" s="15"/>
      <c r="Y1280" s="15"/>
      <c r="Z1280" s="15"/>
      <c r="AA1280" s="15"/>
      <c r="AB1280" s="15"/>
      <c r="AC1280" s="15"/>
      <c r="AD1280" s="15"/>
      <c r="AE1280" s="15"/>
      <c r="AT1280" s="267" t="s">
        <v>183</v>
      </c>
      <c r="AU1280" s="267" t="s">
        <v>84</v>
      </c>
      <c r="AV1280" s="15" t="s">
        <v>177</v>
      </c>
      <c r="AW1280" s="15" t="s">
        <v>37</v>
      </c>
      <c r="AX1280" s="15" t="s">
        <v>82</v>
      </c>
      <c r="AY1280" s="267" t="s">
        <v>170</v>
      </c>
    </row>
    <row r="1281" s="2" customFormat="1" ht="24.15" customHeight="1">
      <c r="A1281" s="41"/>
      <c r="B1281" s="42"/>
      <c r="C1281" s="216" t="s">
        <v>1693</v>
      </c>
      <c r="D1281" s="216" t="s">
        <v>172</v>
      </c>
      <c r="E1281" s="217" t="s">
        <v>1694</v>
      </c>
      <c r="F1281" s="218" t="s">
        <v>1695</v>
      </c>
      <c r="G1281" s="219" t="s">
        <v>266</v>
      </c>
      <c r="H1281" s="220">
        <v>60</v>
      </c>
      <c r="I1281" s="221"/>
      <c r="J1281" s="222">
        <f>ROUND(I1281*H1281,2)</f>
        <v>0</v>
      </c>
      <c r="K1281" s="218" t="s">
        <v>19</v>
      </c>
      <c r="L1281" s="47"/>
      <c r="M1281" s="223" t="s">
        <v>19</v>
      </c>
      <c r="N1281" s="224" t="s">
        <v>46</v>
      </c>
      <c r="O1281" s="87"/>
      <c r="P1281" s="225">
        <f>O1281*H1281</f>
        <v>0</v>
      </c>
      <c r="Q1281" s="225">
        <v>0</v>
      </c>
      <c r="R1281" s="225">
        <f>Q1281*H1281</f>
        <v>0</v>
      </c>
      <c r="S1281" s="225">
        <v>0</v>
      </c>
      <c r="T1281" s="226">
        <f>S1281*H1281</f>
        <v>0</v>
      </c>
      <c r="U1281" s="41"/>
      <c r="V1281" s="41"/>
      <c r="W1281" s="41"/>
      <c r="X1281" s="41"/>
      <c r="Y1281" s="41"/>
      <c r="Z1281" s="41"/>
      <c r="AA1281" s="41"/>
      <c r="AB1281" s="41"/>
      <c r="AC1281" s="41"/>
      <c r="AD1281" s="41"/>
      <c r="AE1281" s="41"/>
      <c r="AR1281" s="227" t="s">
        <v>177</v>
      </c>
      <c r="AT1281" s="227" t="s">
        <v>172</v>
      </c>
      <c r="AU1281" s="227" t="s">
        <v>84</v>
      </c>
      <c r="AY1281" s="20" t="s">
        <v>170</v>
      </c>
      <c r="BE1281" s="228">
        <f>IF(N1281="základní",J1281,0)</f>
        <v>0</v>
      </c>
      <c r="BF1281" s="228">
        <f>IF(N1281="snížená",J1281,0)</f>
        <v>0</v>
      </c>
      <c r="BG1281" s="228">
        <f>IF(N1281="zákl. přenesená",J1281,0)</f>
        <v>0</v>
      </c>
      <c r="BH1281" s="228">
        <f>IF(N1281="sníž. přenesená",J1281,0)</f>
        <v>0</v>
      </c>
      <c r="BI1281" s="228">
        <f>IF(N1281="nulová",J1281,0)</f>
        <v>0</v>
      </c>
      <c r="BJ1281" s="20" t="s">
        <v>82</v>
      </c>
      <c r="BK1281" s="228">
        <f>ROUND(I1281*H1281,2)</f>
        <v>0</v>
      </c>
      <c r="BL1281" s="20" t="s">
        <v>177</v>
      </c>
      <c r="BM1281" s="227" t="s">
        <v>1696</v>
      </c>
    </row>
    <row r="1282" s="2" customFormat="1">
      <c r="A1282" s="41"/>
      <c r="B1282" s="42"/>
      <c r="C1282" s="43"/>
      <c r="D1282" s="229" t="s">
        <v>179</v>
      </c>
      <c r="E1282" s="43"/>
      <c r="F1282" s="230" t="s">
        <v>1695</v>
      </c>
      <c r="G1282" s="43"/>
      <c r="H1282" s="43"/>
      <c r="I1282" s="231"/>
      <c r="J1282" s="43"/>
      <c r="K1282" s="43"/>
      <c r="L1282" s="47"/>
      <c r="M1282" s="232"/>
      <c r="N1282" s="233"/>
      <c r="O1282" s="87"/>
      <c r="P1282" s="87"/>
      <c r="Q1282" s="87"/>
      <c r="R1282" s="87"/>
      <c r="S1282" s="87"/>
      <c r="T1282" s="88"/>
      <c r="U1282" s="41"/>
      <c r="V1282" s="41"/>
      <c r="W1282" s="41"/>
      <c r="X1282" s="41"/>
      <c r="Y1282" s="41"/>
      <c r="Z1282" s="41"/>
      <c r="AA1282" s="41"/>
      <c r="AB1282" s="41"/>
      <c r="AC1282" s="41"/>
      <c r="AD1282" s="41"/>
      <c r="AE1282" s="41"/>
      <c r="AT1282" s="20" t="s">
        <v>179</v>
      </c>
      <c r="AU1282" s="20" t="s">
        <v>84</v>
      </c>
    </row>
    <row r="1283" s="2" customFormat="1">
      <c r="A1283" s="41"/>
      <c r="B1283" s="42"/>
      <c r="C1283" s="43"/>
      <c r="D1283" s="229" t="s">
        <v>231</v>
      </c>
      <c r="E1283" s="43"/>
      <c r="F1283" s="268" t="s">
        <v>1323</v>
      </c>
      <c r="G1283" s="43"/>
      <c r="H1283" s="43"/>
      <c r="I1283" s="231"/>
      <c r="J1283" s="43"/>
      <c r="K1283" s="43"/>
      <c r="L1283" s="47"/>
      <c r="M1283" s="232"/>
      <c r="N1283" s="233"/>
      <c r="O1283" s="87"/>
      <c r="P1283" s="87"/>
      <c r="Q1283" s="87"/>
      <c r="R1283" s="87"/>
      <c r="S1283" s="87"/>
      <c r="T1283" s="88"/>
      <c r="U1283" s="41"/>
      <c r="V1283" s="41"/>
      <c r="W1283" s="41"/>
      <c r="X1283" s="41"/>
      <c r="Y1283" s="41"/>
      <c r="Z1283" s="41"/>
      <c r="AA1283" s="41"/>
      <c r="AB1283" s="41"/>
      <c r="AC1283" s="41"/>
      <c r="AD1283" s="41"/>
      <c r="AE1283" s="41"/>
      <c r="AT1283" s="20" t="s">
        <v>231</v>
      </c>
      <c r="AU1283" s="20" t="s">
        <v>84</v>
      </c>
    </row>
    <row r="1284" s="13" customFormat="1">
      <c r="A1284" s="13"/>
      <c r="B1284" s="236"/>
      <c r="C1284" s="237"/>
      <c r="D1284" s="229" t="s">
        <v>183</v>
      </c>
      <c r="E1284" s="238" t="s">
        <v>19</v>
      </c>
      <c r="F1284" s="239" t="s">
        <v>1697</v>
      </c>
      <c r="G1284" s="237"/>
      <c r="H1284" s="238" t="s">
        <v>19</v>
      </c>
      <c r="I1284" s="240"/>
      <c r="J1284" s="237"/>
      <c r="K1284" s="237"/>
      <c r="L1284" s="241"/>
      <c r="M1284" s="242"/>
      <c r="N1284" s="243"/>
      <c r="O1284" s="243"/>
      <c r="P1284" s="243"/>
      <c r="Q1284" s="243"/>
      <c r="R1284" s="243"/>
      <c r="S1284" s="243"/>
      <c r="T1284" s="244"/>
      <c r="U1284" s="13"/>
      <c r="V1284" s="13"/>
      <c r="W1284" s="13"/>
      <c r="X1284" s="13"/>
      <c r="Y1284" s="13"/>
      <c r="Z1284" s="13"/>
      <c r="AA1284" s="13"/>
      <c r="AB1284" s="13"/>
      <c r="AC1284" s="13"/>
      <c r="AD1284" s="13"/>
      <c r="AE1284" s="13"/>
      <c r="AT1284" s="245" t="s">
        <v>183</v>
      </c>
      <c r="AU1284" s="245" t="s">
        <v>84</v>
      </c>
      <c r="AV1284" s="13" t="s">
        <v>82</v>
      </c>
      <c r="AW1284" s="13" t="s">
        <v>37</v>
      </c>
      <c r="AX1284" s="13" t="s">
        <v>75</v>
      </c>
      <c r="AY1284" s="245" t="s">
        <v>170</v>
      </c>
    </row>
    <row r="1285" s="14" customFormat="1">
      <c r="A1285" s="14"/>
      <c r="B1285" s="246"/>
      <c r="C1285" s="247"/>
      <c r="D1285" s="229" t="s">
        <v>183</v>
      </c>
      <c r="E1285" s="248" t="s">
        <v>19</v>
      </c>
      <c r="F1285" s="249" t="s">
        <v>1692</v>
      </c>
      <c r="G1285" s="247"/>
      <c r="H1285" s="250">
        <v>60</v>
      </c>
      <c r="I1285" s="251"/>
      <c r="J1285" s="247"/>
      <c r="K1285" s="247"/>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183</v>
      </c>
      <c r="AU1285" s="256" t="s">
        <v>84</v>
      </c>
      <c r="AV1285" s="14" t="s">
        <v>84</v>
      </c>
      <c r="AW1285" s="14" t="s">
        <v>37</v>
      </c>
      <c r="AX1285" s="14" t="s">
        <v>75</v>
      </c>
      <c r="AY1285" s="256" t="s">
        <v>170</v>
      </c>
    </row>
    <row r="1286" s="15" customFormat="1">
      <c r="A1286" s="15"/>
      <c r="B1286" s="257"/>
      <c r="C1286" s="258"/>
      <c r="D1286" s="229" t="s">
        <v>183</v>
      </c>
      <c r="E1286" s="259" t="s">
        <v>19</v>
      </c>
      <c r="F1286" s="260" t="s">
        <v>186</v>
      </c>
      <c r="G1286" s="258"/>
      <c r="H1286" s="261">
        <v>60</v>
      </c>
      <c r="I1286" s="262"/>
      <c r="J1286" s="258"/>
      <c r="K1286" s="258"/>
      <c r="L1286" s="263"/>
      <c r="M1286" s="264"/>
      <c r="N1286" s="265"/>
      <c r="O1286" s="265"/>
      <c r="P1286" s="265"/>
      <c r="Q1286" s="265"/>
      <c r="R1286" s="265"/>
      <c r="S1286" s="265"/>
      <c r="T1286" s="266"/>
      <c r="U1286" s="15"/>
      <c r="V1286" s="15"/>
      <c r="W1286" s="15"/>
      <c r="X1286" s="15"/>
      <c r="Y1286" s="15"/>
      <c r="Z1286" s="15"/>
      <c r="AA1286" s="15"/>
      <c r="AB1286" s="15"/>
      <c r="AC1286" s="15"/>
      <c r="AD1286" s="15"/>
      <c r="AE1286" s="15"/>
      <c r="AT1286" s="267" t="s">
        <v>183</v>
      </c>
      <c r="AU1286" s="267" t="s">
        <v>84</v>
      </c>
      <c r="AV1286" s="15" t="s">
        <v>177</v>
      </c>
      <c r="AW1286" s="15" t="s">
        <v>37</v>
      </c>
      <c r="AX1286" s="15" t="s">
        <v>82</v>
      </c>
      <c r="AY1286" s="267" t="s">
        <v>170</v>
      </c>
    </row>
    <row r="1287" s="2" customFormat="1" ht="24.15" customHeight="1">
      <c r="A1287" s="41"/>
      <c r="B1287" s="42"/>
      <c r="C1287" s="216" t="s">
        <v>1698</v>
      </c>
      <c r="D1287" s="216" t="s">
        <v>172</v>
      </c>
      <c r="E1287" s="217" t="s">
        <v>1699</v>
      </c>
      <c r="F1287" s="218" t="s">
        <v>1700</v>
      </c>
      <c r="G1287" s="219" t="s">
        <v>266</v>
      </c>
      <c r="H1287" s="220">
        <v>10</v>
      </c>
      <c r="I1287" s="221"/>
      <c r="J1287" s="222">
        <f>ROUND(I1287*H1287,2)</f>
        <v>0</v>
      </c>
      <c r="K1287" s="218" t="s">
        <v>19</v>
      </c>
      <c r="L1287" s="47"/>
      <c r="M1287" s="223" t="s">
        <v>19</v>
      </c>
      <c r="N1287" s="224" t="s">
        <v>46</v>
      </c>
      <c r="O1287" s="87"/>
      <c r="P1287" s="225">
        <f>O1287*H1287</f>
        <v>0</v>
      </c>
      <c r="Q1287" s="225">
        <v>0</v>
      </c>
      <c r="R1287" s="225">
        <f>Q1287*H1287</f>
        <v>0</v>
      </c>
      <c r="S1287" s="225">
        <v>0</v>
      </c>
      <c r="T1287" s="226">
        <f>S1287*H1287</f>
        <v>0</v>
      </c>
      <c r="U1287" s="41"/>
      <c r="V1287" s="41"/>
      <c r="W1287" s="41"/>
      <c r="X1287" s="41"/>
      <c r="Y1287" s="41"/>
      <c r="Z1287" s="41"/>
      <c r="AA1287" s="41"/>
      <c r="AB1287" s="41"/>
      <c r="AC1287" s="41"/>
      <c r="AD1287" s="41"/>
      <c r="AE1287" s="41"/>
      <c r="AR1287" s="227" t="s">
        <v>177</v>
      </c>
      <c r="AT1287" s="227" t="s">
        <v>172</v>
      </c>
      <c r="AU1287" s="227" t="s">
        <v>84</v>
      </c>
      <c r="AY1287" s="20" t="s">
        <v>170</v>
      </c>
      <c r="BE1287" s="228">
        <f>IF(N1287="základní",J1287,0)</f>
        <v>0</v>
      </c>
      <c r="BF1287" s="228">
        <f>IF(N1287="snížená",J1287,0)</f>
        <v>0</v>
      </c>
      <c r="BG1287" s="228">
        <f>IF(N1287="zákl. přenesená",J1287,0)</f>
        <v>0</v>
      </c>
      <c r="BH1287" s="228">
        <f>IF(N1287="sníž. přenesená",J1287,0)</f>
        <v>0</v>
      </c>
      <c r="BI1287" s="228">
        <f>IF(N1287="nulová",J1287,0)</f>
        <v>0</v>
      </c>
      <c r="BJ1287" s="20" t="s">
        <v>82</v>
      </c>
      <c r="BK1287" s="228">
        <f>ROUND(I1287*H1287,2)</f>
        <v>0</v>
      </c>
      <c r="BL1287" s="20" t="s">
        <v>177</v>
      </c>
      <c r="BM1287" s="227" t="s">
        <v>1701</v>
      </c>
    </row>
    <row r="1288" s="2" customFormat="1">
      <c r="A1288" s="41"/>
      <c r="B1288" s="42"/>
      <c r="C1288" s="43"/>
      <c r="D1288" s="229" t="s">
        <v>179</v>
      </c>
      <c r="E1288" s="43"/>
      <c r="F1288" s="230" t="s">
        <v>1702</v>
      </c>
      <c r="G1288" s="43"/>
      <c r="H1288" s="43"/>
      <c r="I1288" s="231"/>
      <c r="J1288" s="43"/>
      <c r="K1288" s="43"/>
      <c r="L1288" s="47"/>
      <c r="M1288" s="232"/>
      <c r="N1288" s="233"/>
      <c r="O1288" s="87"/>
      <c r="P1288" s="87"/>
      <c r="Q1288" s="87"/>
      <c r="R1288" s="87"/>
      <c r="S1288" s="87"/>
      <c r="T1288" s="88"/>
      <c r="U1288" s="41"/>
      <c r="V1288" s="41"/>
      <c r="W1288" s="41"/>
      <c r="X1288" s="41"/>
      <c r="Y1288" s="41"/>
      <c r="Z1288" s="41"/>
      <c r="AA1288" s="41"/>
      <c r="AB1288" s="41"/>
      <c r="AC1288" s="41"/>
      <c r="AD1288" s="41"/>
      <c r="AE1288" s="41"/>
      <c r="AT1288" s="20" t="s">
        <v>179</v>
      </c>
      <c r="AU1288" s="20" t="s">
        <v>84</v>
      </c>
    </row>
    <row r="1289" s="2" customFormat="1">
      <c r="A1289" s="41"/>
      <c r="B1289" s="42"/>
      <c r="C1289" s="43"/>
      <c r="D1289" s="229" t="s">
        <v>231</v>
      </c>
      <c r="E1289" s="43"/>
      <c r="F1289" s="268" t="s">
        <v>1323</v>
      </c>
      <c r="G1289" s="43"/>
      <c r="H1289" s="43"/>
      <c r="I1289" s="231"/>
      <c r="J1289" s="43"/>
      <c r="K1289" s="43"/>
      <c r="L1289" s="47"/>
      <c r="M1289" s="232"/>
      <c r="N1289" s="233"/>
      <c r="O1289" s="87"/>
      <c r="P1289" s="87"/>
      <c r="Q1289" s="87"/>
      <c r="R1289" s="87"/>
      <c r="S1289" s="87"/>
      <c r="T1289" s="88"/>
      <c r="U1289" s="41"/>
      <c r="V1289" s="41"/>
      <c r="W1289" s="41"/>
      <c r="X1289" s="41"/>
      <c r="Y1289" s="41"/>
      <c r="Z1289" s="41"/>
      <c r="AA1289" s="41"/>
      <c r="AB1289" s="41"/>
      <c r="AC1289" s="41"/>
      <c r="AD1289" s="41"/>
      <c r="AE1289" s="41"/>
      <c r="AT1289" s="20" t="s">
        <v>231</v>
      </c>
      <c r="AU1289" s="20" t="s">
        <v>84</v>
      </c>
    </row>
    <row r="1290" s="13" customFormat="1">
      <c r="A1290" s="13"/>
      <c r="B1290" s="236"/>
      <c r="C1290" s="237"/>
      <c r="D1290" s="229" t="s">
        <v>183</v>
      </c>
      <c r="E1290" s="238" t="s">
        <v>19</v>
      </c>
      <c r="F1290" s="239" t="s">
        <v>1665</v>
      </c>
      <c r="G1290" s="237"/>
      <c r="H1290" s="238" t="s">
        <v>19</v>
      </c>
      <c r="I1290" s="240"/>
      <c r="J1290" s="237"/>
      <c r="K1290" s="237"/>
      <c r="L1290" s="241"/>
      <c r="M1290" s="242"/>
      <c r="N1290" s="243"/>
      <c r="O1290" s="243"/>
      <c r="P1290" s="243"/>
      <c r="Q1290" s="243"/>
      <c r="R1290" s="243"/>
      <c r="S1290" s="243"/>
      <c r="T1290" s="244"/>
      <c r="U1290" s="13"/>
      <c r="V1290" s="13"/>
      <c r="W1290" s="13"/>
      <c r="X1290" s="13"/>
      <c r="Y1290" s="13"/>
      <c r="Z1290" s="13"/>
      <c r="AA1290" s="13"/>
      <c r="AB1290" s="13"/>
      <c r="AC1290" s="13"/>
      <c r="AD1290" s="13"/>
      <c r="AE1290" s="13"/>
      <c r="AT1290" s="245" t="s">
        <v>183</v>
      </c>
      <c r="AU1290" s="245" t="s">
        <v>84</v>
      </c>
      <c r="AV1290" s="13" t="s">
        <v>82</v>
      </c>
      <c r="AW1290" s="13" t="s">
        <v>37</v>
      </c>
      <c r="AX1290" s="13" t="s">
        <v>75</v>
      </c>
      <c r="AY1290" s="245" t="s">
        <v>170</v>
      </c>
    </row>
    <row r="1291" s="14" customFormat="1">
      <c r="A1291" s="14"/>
      <c r="B1291" s="246"/>
      <c r="C1291" s="247"/>
      <c r="D1291" s="229" t="s">
        <v>183</v>
      </c>
      <c r="E1291" s="248" t="s">
        <v>19</v>
      </c>
      <c r="F1291" s="249" t="s">
        <v>1703</v>
      </c>
      <c r="G1291" s="247"/>
      <c r="H1291" s="250">
        <v>10</v>
      </c>
      <c r="I1291" s="251"/>
      <c r="J1291" s="247"/>
      <c r="K1291" s="247"/>
      <c r="L1291" s="252"/>
      <c r="M1291" s="253"/>
      <c r="N1291" s="254"/>
      <c r="O1291" s="254"/>
      <c r="P1291" s="254"/>
      <c r="Q1291" s="254"/>
      <c r="R1291" s="254"/>
      <c r="S1291" s="254"/>
      <c r="T1291" s="255"/>
      <c r="U1291" s="14"/>
      <c r="V1291" s="14"/>
      <c r="W1291" s="14"/>
      <c r="X1291" s="14"/>
      <c r="Y1291" s="14"/>
      <c r="Z1291" s="14"/>
      <c r="AA1291" s="14"/>
      <c r="AB1291" s="14"/>
      <c r="AC1291" s="14"/>
      <c r="AD1291" s="14"/>
      <c r="AE1291" s="14"/>
      <c r="AT1291" s="256" t="s">
        <v>183</v>
      </c>
      <c r="AU1291" s="256" t="s">
        <v>84</v>
      </c>
      <c r="AV1291" s="14" t="s">
        <v>84</v>
      </c>
      <c r="AW1291" s="14" t="s">
        <v>37</v>
      </c>
      <c r="AX1291" s="14" t="s">
        <v>75</v>
      </c>
      <c r="AY1291" s="256" t="s">
        <v>170</v>
      </c>
    </row>
    <row r="1292" s="15" customFormat="1">
      <c r="A1292" s="15"/>
      <c r="B1292" s="257"/>
      <c r="C1292" s="258"/>
      <c r="D1292" s="229" t="s">
        <v>183</v>
      </c>
      <c r="E1292" s="259" t="s">
        <v>19</v>
      </c>
      <c r="F1292" s="260" t="s">
        <v>186</v>
      </c>
      <c r="G1292" s="258"/>
      <c r="H1292" s="261">
        <v>10</v>
      </c>
      <c r="I1292" s="262"/>
      <c r="J1292" s="258"/>
      <c r="K1292" s="258"/>
      <c r="L1292" s="263"/>
      <c r="M1292" s="264"/>
      <c r="N1292" s="265"/>
      <c r="O1292" s="265"/>
      <c r="P1292" s="265"/>
      <c r="Q1292" s="265"/>
      <c r="R1292" s="265"/>
      <c r="S1292" s="265"/>
      <c r="T1292" s="266"/>
      <c r="U1292" s="15"/>
      <c r="V1292" s="15"/>
      <c r="W1292" s="15"/>
      <c r="X1292" s="15"/>
      <c r="Y1292" s="15"/>
      <c r="Z1292" s="15"/>
      <c r="AA1292" s="15"/>
      <c r="AB1292" s="15"/>
      <c r="AC1292" s="15"/>
      <c r="AD1292" s="15"/>
      <c r="AE1292" s="15"/>
      <c r="AT1292" s="267" t="s">
        <v>183</v>
      </c>
      <c r="AU1292" s="267" t="s">
        <v>84</v>
      </c>
      <c r="AV1292" s="15" t="s">
        <v>177</v>
      </c>
      <c r="AW1292" s="15" t="s">
        <v>37</v>
      </c>
      <c r="AX1292" s="15" t="s">
        <v>82</v>
      </c>
      <c r="AY1292" s="267" t="s">
        <v>170</v>
      </c>
    </row>
    <row r="1293" s="2" customFormat="1" ht="24.15" customHeight="1">
      <c r="A1293" s="41"/>
      <c r="B1293" s="42"/>
      <c r="C1293" s="216" t="s">
        <v>1704</v>
      </c>
      <c r="D1293" s="216" t="s">
        <v>172</v>
      </c>
      <c r="E1293" s="217" t="s">
        <v>1705</v>
      </c>
      <c r="F1293" s="218" t="s">
        <v>1706</v>
      </c>
      <c r="G1293" s="219" t="s">
        <v>201</v>
      </c>
      <c r="H1293" s="220">
        <v>1083.5999999999999</v>
      </c>
      <c r="I1293" s="221"/>
      <c r="J1293" s="222">
        <f>ROUND(I1293*H1293,2)</f>
        <v>0</v>
      </c>
      <c r="K1293" s="218" t="s">
        <v>19</v>
      </c>
      <c r="L1293" s="47"/>
      <c r="M1293" s="223" t="s">
        <v>19</v>
      </c>
      <c r="N1293" s="224" t="s">
        <v>46</v>
      </c>
      <c r="O1293" s="87"/>
      <c r="P1293" s="225">
        <f>O1293*H1293</f>
        <v>0</v>
      </c>
      <c r="Q1293" s="225">
        <v>0</v>
      </c>
      <c r="R1293" s="225">
        <f>Q1293*H1293</f>
        <v>0</v>
      </c>
      <c r="S1293" s="225">
        <v>0</v>
      </c>
      <c r="T1293" s="226">
        <f>S1293*H1293</f>
        <v>0</v>
      </c>
      <c r="U1293" s="41"/>
      <c r="V1293" s="41"/>
      <c r="W1293" s="41"/>
      <c r="X1293" s="41"/>
      <c r="Y1293" s="41"/>
      <c r="Z1293" s="41"/>
      <c r="AA1293" s="41"/>
      <c r="AB1293" s="41"/>
      <c r="AC1293" s="41"/>
      <c r="AD1293" s="41"/>
      <c r="AE1293" s="41"/>
      <c r="AR1293" s="227" t="s">
        <v>177</v>
      </c>
      <c r="AT1293" s="227" t="s">
        <v>172</v>
      </c>
      <c r="AU1293" s="227" t="s">
        <v>84</v>
      </c>
      <c r="AY1293" s="20" t="s">
        <v>170</v>
      </c>
      <c r="BE1293" s="228">
        <f>IF(N1293="základní",J1293,0)</f>
        <v>0</v>
      </c>
      <c r="BF1293" s="228">
        <f>IF(N1293="snížená",J1293,0)</f>
        <v>0</v>
      </c>
      <c r="BG1293" s="228">
        <f>IF(N1293="zákl. přenesená",J1293,0)</f>
        <v>0</v>
      </c>
      <c r="BH1293" s="228">
        <f>IF(N1293="sníž. přenesená",J1293,0)</f>
        <v>0</v>
      </c>
      <c r="BI1293" s="228">
        <f>IF(N1293="nulová",J1293,0)</f>
        <v>0</v>
      </c>
      <c r="BJ1293" s="20" t="s">
        <v>82</v>
      </c>
      <c r="BK1293" s="228">
        <f>ROUND(I1293*H1293,2)</f>
        <v>0</v>
      </c>
      <c r="BL1293" s="20" t="s">
        <v>177</v>
      </c>
      <c r="BM1293" s="227" t="s">
        <v>1707</v>
      </c>
    </row>
    <row r="1294" s="2" customFormat="1">
      <c r="A1294" s="41"/>
      <c r="B1294" s="42"/>
      <c r="C1294" s="43"/>
      <c r="D1294" s="229" t="s">
        <v>179</v>
      </c>
      <c r="E1294" s="43"/>
      <c r="F1294" s="230" t="s">
        <v>1706</v>
      </c>
      <c r="G1294" s="43"/>
      <c r="H1294" s="43"/>
      <c r="I1294" s="231"/>
      <c r="J1294" s="43"/>
      <c r="K1294" s="43"/>
      <c r="L1294" s="47"/>
      <c r="M1294" s="232"/>
      <c r="N1294" s="233"/>
      <c r="O1294" s="87"/>
      <c r="P1294" s="87"/>
      <c r="Q1294" s="87"/>
      <c r="R1294" s="87"/>
      <c r="S1294" s="87"/>
      <c r="T1294" s="88"/>
      <c r="U1294" s="41"/>
      <c r="V1294" s="41"/>
      <c r="W1294" s="41"/>
      <c r="X1294" s="41"/>
      <c r="Y1294" s="41"/>
      <c r="Z1294" s="41"/>
      <c r="AA1294" s="41"/>
      <c r="AB1294" s="41"/>
      <c r="AC1294" s="41"/>
      <c r="AD1294" s="41"/>
      <c r="AE1294" s="41"/>
      <c r="AT1294" s="20" t="s">
        <v>179</v>
      </c>
      <c r="AU1294" s="20" t="s">
        <v>84</v>
      </c>
    </row>
    <row r="1295" s="2" customFormat="1">
      <c r="A1295" s="41"/>
      <c r="B1295" s="42"/>
      <c r="C1295" s="43"/>
      <c r="D1295" s="229" t="s">
        <v>231</v>
      </c>
      <c r="E1295" s="43"/>
      <c r="F1295" s="268" t="s">
        <v>1323</v>
      </c>
      <c r="G1295" s="43"/>
      <c r="H1295" s="43"/>
      <c r="I1295" s="231"/>
      <c r="J1295" s="43"/>
      <c r="K1295" s="43"/>
      <c r="L1295" s="47"/>
      <c r="M1295" s="232"/>
      <c r="N1295" s="233"/>
      <c r="O1295" s="87"/>
      <c r="P1295" s="87"/>
      <c r="Q1295" s="87"/>
      <c r="R1295" s="87"/>
      <c r="S1295" s="87"/>
      <c r="T1295" s="88"/>
      <c r="U1295" s="41"/>
      <c r="V1295" s="41"/>
      <c r="W1295" s="41"/>
      <c r="X1295" s="41"/>
      <c r="Y1295" s="41"/>
      <c r="Z1295" s="41"/>
      <c r="AA1295" s="41"/>
      <c r="AB1295" s="41"/>
      <c r="AC1295" s="41"/>
      <c r="AD1295" s="41"/>
      <c r="AE1295" s="41"/>
      <c r="AT1295" s="20" t="s">
        <v>231</v>
      </c>
      <c r="AU1295" s="20" t="s">
        <v>84</v>
      </c>
    </row>
    <row r="1296" s="14" customFormat="1">
      <c r="A1296" s="14"/>
      <c r="B1296" s="246"/>
      <c r="C1296" s="247"/>
      <c r="D1296" s="229" t="s">
        <v>183</v>
      </c>
      <c r="E1296" s="248" t="s">
        <v>19</v>
      </c>
      <c r="F1296" s="249" t="s">
        <v>1708</v>
      </c>
      <c r="G1296" s="247"/>
      <c r="H1296" s="250">
        <v>1083.5999999999999</v>
      </c>
      <c r="I1296" s="251"/>
      <c r="J1296" s="247"/>
      <c r="K1296" s="247"/>
      <c r="L1296" s="252"/>
      <c r="M1296" s="253"/>
      <c r="N1296" s="254"/>
      <c r="O1296" s="254"/>
      <c r="P1296" s="254"/>
      <c r="Q1296" s="254"/>
      <c r="R1296" s="254"/>
      <c r="S1296" s="254"/>
      <c r="T1296" s="255"/>
      <c r="U1296" s="14"/>
      <c r="V1296" s="14"/>
      <c r="W1296" s="14"/>
      <c r="X1296" s="14"/>
      <c r="Y1296" s="14"/>
      <c r="Z1296" s="14"/>
      <c r="AA1296" s="14"/>
      <c r="AB1296" s="14"/>
      <c r="AC1296" s="14"/>
      <c r="AD1296" s="14"/>
      <c r="AE1296" s="14"/>
      <c r="AT1296" s="256" t="s">
        <v>183</v>
      </c>
      <c r="AU1296" s="256" t="s">
        <v>84</v>
      </c>
      <c r="AV1296" s="14" t="s">
        <v>84</v>
      </c>
      <c r="AW1296" s="14" t="s">
        <v>37</v>
      </c>
      <c r="AX1296" s="14" t="s">
        <v>75</v>
      </c>
      <c r="AY1296" s="256" t="s">
        <v>170</v>
      </c>
    </row>
    <row r="1297" s="15" customFormat="1">
      <c r="A1297" s="15"/>
      <c r="B1297" s="257"/>
      <c r="C1297" s="258"/>
      <c r="D1297" s="229" t="s">
        <v>183</v>
      </c>
      <c r="E1297" s="259" t="s">
        <v>19</v>
      </c>
      <c r="F1297" s="260" t="s">
        <v>186</v>
      </c>
      <c r="G1297" s="258"/>
      <c r="H1297" s="261">
        <v>1083.5999999999999</v>
      </c>
      <c r="I1297" s="262"/>
      <c r="J1297" s="258"/>
      <c r="K1297" s="258"/>
      <c r="L1297" s="263"/>
      <c r="M1297" s="264"/>
      <c r="N1297" s="265"/>
      <c r="O1297" s="265"/>
      <c r="P1297" s="265"/>
      <c r="Q1297" s="265"/>
      <c r="R1297" s="265"/>
      <c r="S1297" s="265"/>
      <c r="T1297" s="266"/>
      <c r="U1297" s="15"/>
      <c r="V1297" s="15"/>
      <c r="W1297" s="15"/>
      <c r="X1297" s="15"/>
      <c r="Y1297" s="15"/>
      <c r="Z1297" s="15"/>
      <c r="AA1297" s="15"/>
      <c r="AB1297" s="15"/>
      <c r="AC1297" s="15"/>
      <c r="AD1297" s="15"/>
      <c r="AE1297" s="15"/>
      <c r="AT1297" s="267" t="s">
        <v>183</v>
      </c>
      <c r="AU1297" s="267" t="s">
        <v>84</v>
      </c>
      <c r="AV1297" s="15" t="s">
        <v>177</v>
      </c>
      <c r="AW1297" s="15" t="s">
        <v>37</v>
      </c>
      <c r="AX1297" s="15" t="s">
        <v>82</v>
      </c>
      <c r="AY1297" s="267" t="s">
        <v>170</v>
      </c>
    </row>
    <row r="1298" s="2" customFormat="1" ht="16.5" customHeight="1">
      <c r="A1298" s="41"/>
      <c r="B1298" s="42"/>
      <c r="C1298" s="216" t="s">
        <v>1709</v>
      </c>
      <c r="D1298" s="216" t="s">
        <v>172</v>
      </c>
      <c r="E1298" s="217" t="s">
        <v>1710</v>
      </c>
      <c r="F1298" s="218" t="s">
        <v>1711</v>
      </c>
      <c r="G1298" s="219" t="s">
        <v>219</v>
      </c>
      <c r="H1298" s="220">
        <v>13.169000000000001</v>
      </c>
      <c r="I1298" s="221"/>
      <c r="J1298" s="222">
        <f>ROUND(I1298*H1298,2)</f>
        <v>0</v>
      </c>
      <c r="K1298" s="218" t="s">
        <v>176</v>
      </c>
      <c r="L1298" s="47"/>
      <c r="M1298" s="223" t="s">
        <v>19</v>
      </c>
      <c r="N1298" s="224" t="s">
        <v>46</v>
      </c>
      <c r="O1298" s="87"/>
      <c r="P1298" s="225">
        <f>O1298*H1298</f>
        <v>0</v>
      </c>
      <c r="Q1298" s="225">
        <v>0.00010000000000000001</v>
      </c>
      <c r="R1298" s="225">
        <f>Q1298*H1298</f>
        <v>0.0013169000000000002</v>
      </c>
      <c r="S1298" s="225">
        <v>2.4100000000000001</v>
      </c>
      <c r="T1298" s="226">
        <f>S1298*H1298</f>
        <v>31.737290000000002</v>
      </c>
      <c r="U1298" s="41"/>
      <c r="V1298" s="41"/>
      <c r="W1298" s="41"/>
      <c r="X1298" s="41"/>
      <c r="Y1298" s="41"/>
      <c r="Z1298" s="41"/>
      <c r="AA1298" s="41"/>
      <c r="AB1298" s="41"/>
      <c r="AC1298" s="41"/>
      <c r="AD1298" s="41"/>
      <c r="AE1298" s="41"/>
      <c r="AR1298" s="227" t="s">
        <v>177</v>
      </c>
      <c r="AT1298" s="227" t="s">
        <v>172</v>
      </c>
      <c r="AU1298" s="227" t="s">
        <v>84</v>
      </c>
      <c r="AY1298" s="20" t="s">
        <v>170</v>
      </c>
      <c r="BE1298" s="228">
        <f>IF(N1298="základní",J1298,0)</f>
        <v>0</v>
      </c>
      <c r="BF1298" s="228">
        <f>IF(N1298="snížená",J1298,0)</f>
        <v>0</v>
      </c>
      <c r="BG1298" s="228">
        <f>IF(N1298="zákl. přenesená",J1298,0)</f>
        <v>0</v>
      </c>
      <c r="BH1298" s="228">
        <f>IF(N1298="sníž. přenesená",J1298,0)</f>
        <v>0</v>
      </c>
      <c r="BI1298" s="228">
        <f>IF(N1298="nulová",J1298,0)</f>
        <v>0</v>
      </c>
      <c r="BJ1298" s="20" t="s">
        <v>82</v>
      </c>
      <c r="BK1298" s="228">
        <f>ROUND(I1298*H1298,2)</f>
        <v>0</v>
      </c>
      <c r="BL1298" s="20" t="s">
        <v>177</v>
      </c>
      <c r="BM1298" s="227" t="s">
        <v>1712</v>
      </c>
    </row>
    <row r="1299" s="2" customFormat="1">
      <c r="A1299" s="41"/>
      <c r="B1299" s="42"/>
      <c r="C1299" s="43"/>
      <c r="D1299" s="229" t="s">
        <v>179</v>
      </c>
      <c r="E1299" s="43"/>
      <c r="F1299" s="230" t="s">
        <v>1713</v>
      </c>
      <c r="G1299" s="43"/>
      <c r="H1299" s="43"/>
      <c r="I1299" s="231"/>
      <c r="J1299" s="43"/>
      <c r="K1299" s="43"/>
      <c r="L1299" s="47"/>
      <c r="M1299" s="232"/>
      <c r="N1299" s="233"/>
      <c r="O1299" s="87"/>
      <c r="P1299" s="87"/>
      <c r="Q1299" s="87"/>
      <c r="R1299" s="87"/>
      <c r="S1299" s="87"/>
      <c r="T1299" s="88"/>
      <c r="U1299" s="41"/>
      <c r="V1299" s="41"/>
      <c r="W1299" s="41"/>
      <c r="X1299" s="41"/>
      <c r="Y1299" s="41"/>
      <c r="Z1299" s="41"/>
      <c r="AA1299" s="41"/>
      <c r="AB1299" s="41"/>
      <c r="AC1299" s="41"/>
      <c r="AD1299" s="41"/>
      <c r="AE1299" s="41"/>
      <c r="AT1299" s="20" t="s">
        <v>179</v>
      </c>
      <c r="AU1299" s="20" t="s">
        <v>84</v>
      </c>
    </row>
    <row r="1300" s="2" customFormat="1">
      <c r="A1300" s="41"/>
      <c r="B1300" s="42"/>
      <c r="C1300" s="43"/>
      <c r="D1300" s="234" t="s">
        <v>181</v>
      </c>
      <c r="E1300" s="43"/>
      <c r="F1300" s="235" t="s">
        <v>1714</v>
      </c>
      <c r="G1300" s="43"/>
      <c r="H1300" s="43"/>
      <c r="I1300" s="231"/>
      <c r="J1300" s="43"/>
      <c r="K1300" s="43"/>
      <c r="L1300" s="47"/>
      <c r="M1300" s="232"/>
      <c r="N1300" s="233"/>
      <c r="O1300" s="87"/>
      <c r="P1300" s="87"/>
      <c r="Q1300" s="87"/>
      <c r="R1300" s="87"/>
      <c r="S1300" s="87"/>
      <c r="T1300" s="88"/>
      <c r="U1300" s="41"/>
      <c r="V1300" s="41"/>
      <c r="W1300" s="41"/>
      <c r="X1300" s="41"/>
      <c r="Y1300" s="41"/>
      <c r="Z1300" s="41"/>
      <c r="AA1300" s="41"/>
      <c r="AB1300" s="41"/>
      <c r="AC1300" s="41"/>
      <c r="AD1300" s="41"/>
      <c r="AE1300" s="41"/>
      <c r="AT1300" s="20" t="s">
        <v>181</v>
      </c>
      <c r="AU1300" s="20" t="s">
        <v>84</v>
      </c>
    </row>
    <row r="1301" s="13" customFormat="1">
      <c r="A1301" s="13"/>
      <c r="B1301" s="236"/>
      <c r="C1301" s="237"/>
      <c r="D1301" s="229" t="s">
        <v>183</v>
      </c>
      <c r="E1301" s="238" t="s">
        <v>19</v>
      </c>
      <c r="F1301" s="239" t="s">
        <v>1715</v>
      </c>
      <c r="G1301" s="237"/>
      <c r="H1301" s="238" t="s">
        <v>19</v>
      </c>
      <c r="I1301" s="240"/>
      <c r="J1301" s="237"/>
      <c r="K1301" s="237"/>
      <c r="L1301" s="241"/>
      <c r="M1301" s="242"/>
      <c r="N1301" s="243"/>
      <c r="O1301" s="243"/>
      <c r="P1301" s="243"/>
      <c r="Q1301" s="243"/>
      <c r="R1301" s="243"/>
      <c r="S1301" s="243"/>
      <c r="T1301" s="244"/>
      <c r="U1301" s="13"/>
      <c r="V1301" s="13"/>
      <c r="W1301" s="13"/>
      <c r="X1301" s="13"/>
      <c r="Y1301" s="13"/>
      <c r="Z1301" s="13"/>
      <c r="AA1301" s="13"/>
      <c r="AB1301" s="13"/>
      <c r="AC1301" s="13"/>
      <c r="AD1301" s="13"/>
      <c r="AE1301" s="13"/>
      <c r="AT1301" s="245" t="s">
        <v>183</v>
      </c>
      <c r="AU1301" s="245" t="s">
        <v>84</v>
      </c>
      <c r="AV1301" s="13" t="s">
        <v>82</v>
      </c>
      <c r="AW1301" s="13" t="s">
        <v>37</v>
      </c>
      <c r="AX1301" s="13" t="s">
        <v>75</v>
      </c>
      <c r="AY1301" s="245" t="s">
        <v>170</v>
      </c>
    </row>
    <row r="1302" s="14" customFormat="1">
      <c r="A1302" s="14"/>
      <c r="B1302" s="246"/>
      <c r="C1302" s="247"/>
      <c r="D1302" s="229" t="s">
        <v>183</v>
      </c>
      <c r="E1302" s="248" t="s">
        <v>19</v>
      </c>
      <c r="F1302" s="249" t="s">
        <v>1716</v>
      </c>
      <c r="G1302" s="247"/>
      <c r="H1302" s="250">
        <v>13.169000000000001</v>
      </c>
      <c r="I1302" s="251"/>
      <c r="J1302" s="247"/>
      <c r="K1302" s="247"/>
      <c r="L1302" s="252"/>
      <c r="M1302" s="253"/>
      <c r="N1302" s="254"/>
      <c r="O1302" s="254"/>
      <c r="P1302" s="254"/>
      <c r="Q1302" s="254"/>
      <c r="R1302" s="254"/>
      <c r="S1302" s="254"/>
      <c r="T1302" s="255"/>
      <c r="U1302" s="14"/>
      <c r="V1302" s="14"/>
      <c r="W1302" s="14"/>
      <c r="X1302" s="14"/>
      <c r="Y1302" s="14"/>
      <c r="Z1302" s="14"/>
      <c r="AA1302" s="14"/>
      <c r="AB1302" s="14"/>
      <c r="AC1302" s="14"/>
      <c r="AD1302" s="14"/>
      <c r="AE1302" s="14"/>
      <c r="AT1302" s="256" t="s">
        <v>183</v>
      </c>
      <c r="AU1302" s="256" t="s">
        <v>84</v>
      </c>
      <c r="AV1302" s="14" t="s">
        <v>84</v>
      </c>
      <c r="AW1302" s="14" t="s">
        <v>37</v>
      </c>
      <c r="AX1302" s="14" t="s">
        <v>75</v>
      </c>
      <c r="AY1302" s="256" t="s">
        <v>170</v>
      </c>
    </row>
    <row r="1303" s="15" customFormat="1">
      <c r="A1303" s="15"/>
      <c r="B1303" s="257"/>
      <c r="C1303" s="258"/>
      <c r="D1303" s="229" t="s">
        <v>183</v>
      </c>
      <c r="E1303" s="259" t="s">
        <v>19</v>
      </c>
      <c r="F1303" s="260" t="s">
        <v>186</v>
      </c>
      <c r="G1303" s="258"/>
      <c r="H1303" s="261">
        <v>13.169000000000001</v>
      </c>
      <c r="I1303" s="262"/>
      <c r="J1303" s="258"/>
      <c r="K1303" s="258"/>
      <c r="L1303" s="263"/>
      <c r="M1303" s="264"/>
      <c r="N1303" s="265"/>
      <c r="O1303" s="265"/>
      <c r="P1303" s="265"/>
      <c r="Q1303" s="265"/>
      <c r="R1303" s="265"/>
      <c r="S1303" s="265"/>
      <c r="T1303" s="266"/>
      <c r="U1303" s="15"/>
      <c r="V1303" s="15"/>
      <c r="W1303" s="15"/>
      <c r="X1303" s="15"/>
      <c r="Y1303" s="15"/>
      <c r="Z1303" s="15"/>
      <c r="AA1303" s="15"/>
      <c r="AB1303" s="15"/>
      <c r="AC1303" s="15"/>
      <c r="AD1303" s="15"/>
      <c r="AE1303" s="15"/>
      <c r="AT1303" s="267" t="s">
        <v>183</v>
      </c>
      <c r="AU1303" s="267" t="s">
        <v>84</v>
      </c>
      <c r="AV1303" s="15" t="s">
        <v>177</v>
      </c>
      <c r="AW1303" s="15" t="s">
        <v>37</v>
      </c>
      <c r="AX1303" s="15" t="s">
        <v>82</v>
      </c>
      <c r="AY1303" s="267" t="s">
        <v>170</v>
      </c>
    </row>
    <row r="1304" s="12" customFormat="1" ht="22.8" customHeight="1">
      <c r="A1304" s="12"/>
      <c r="B1304" s="200"/>
      <c r="C1304" s="201"/>
      <c r="D1304" s="202" t="s">
        <v>74</v>
      </c>
      <c r="E1304" s="214" t="s">
        <v>329</v>
      </c>
      <c r="F1304" s="214" t="s">
        <v>330</v>
      </c>
      <c r="G1304" s="201"/>
      <c r="H1304" s="201"/>
      <c r="I1304" s="204"/>
      <c r="J1304" s="215">
        <f>BK1304</f>
        <v>0</v>
      </c>
      <c r="K1304" s="201"/>
      <c r="L1304" s="206"/>
      <c r="M1304" s="207"/>
      <c r="N1304" s="208"/>
      <c r="O1304" s="208"/>
      <c r="P1304" s="209">
        <f>SUM(P1305:P1320)</f>
        <v>0</v>
      </c>
      <c r="Q1304" s="208"/>
      <c r="R1304" s="209">
        <f>SUM(R1305:R1320)</f>
        <v>0</v>
      </c>
      <c r="S1304" s="208"/>
      <c r="T1304" s="210">
        <f>SUM(T1305:T1320)</f>
        <v>0</v>
      </c>
      <c r="U1304" s="12"/>
      <c r="V1304" s="12"/>
      <c r="W1304" s="12"/>
      <c r="X1304" s="12"/>
      <c r="Y1304" s="12"/>
      <c r="Z1304" s="12"/>
      <c r="AA1304" s="12"/>
      <c r="AB1304" s="12"/>
      <c r="AC1304" s="12"/>
      <c r="AD1304" s="12"/>
      <c r="AE1304" s="12"/>
      <c r="AR1304" s="211" t="s">
        <v>82</v>
      </c>
      <c r="AT1304" s="212" t="s">
        <v>74</v>
      </c>
      <c r="AU1304" s="212" t="s">
        <v>82</v>
      </c>
      <c r="AY1304" s="211" t="s">
        <v>170</v>
      </c>
      <c r="BK1304" s="213">
        <f>SUM(BK1305:BK1320)</f>
        <v>0</v>
      </c>
    </row>
    <row r="1305" s="2" customFormat="1" ht="16.5" customHeight="1">
      <c r="A1305" s="41"/>
      <c r="B1305" s="42"/>
      <c r="C1305" s="216" t="s">
        <v>1717</v>
      </c>
      <c r="D1305" s="216" t="s">
        <v>172</v>
      </c>
      <c r="E1305" s="217" t="s">
        <v>1718</v>
      </c>
      <c r="F1305" s="218" t="s">
        <v>1719</v>
      </c>
      <c r="G1305" s="219" t="s">
        <v>256</v>
      </c>
      <c r="H1305" s="220">
        <v>31.797000000000001</v>
      </c>
      <c r="I1305" s="221"/>
      <c r="J1305" s="222">
        <f>ROUND(I1305*H1305,2)</f>
        <v>0</v>
      </c>
      <c r="K1305" s="218" t="s">
        <v>176</v>
      </c>
      <c r="L1305" s="47"/>
      <c r="M1305" s="223" t="s">
        <v>19</v>
      </c>
      <c r="N1305" s="224" t="s">
        <v>46</v>
      </c>
      <c r="O1305" s="87"/>
      <c r="P1305" s="225">
        <f>O1305*H1305</f>
        <v>0</v>
      </c>
      <c r="Q1305" s="225">
        <v>0</v>
      </c>
      <c r="R1305" s="225">
        <f>Q1305*H1305</f>
        <v>0</v>
      </c>
      <c r="S1305" s="225">
        <v>0</v>
      </c>
      <c r="T1305" s="226">
        <f>S1305*H1305</f>
        <v>0</v>
      </c>
      <c r="U1305" s="41"/>
      <c r="V1305" s="41"/>
      <c r="W1305" s="41"/>
      <c r="X1305" s="41"/>
      <c r="Y1305" s="41"/>
      <c r="Z1305" s="41"/>
      <c r="AA1305" s="41"/>
      <c r="AB1305" s="41"/>
      <c r="AC1305" s="41"/>
      <c r="AD1305" s="41"/>
      <c r="AE1305" s="41"/>
      <c r="AR1305" s="227" t="s">
        <v>177</v>
      </c>
      <c r="AT1305" s="227" t="s">
        <v>172</v>
      </c>
      <c r="AU1305" s="227" t="s">
        <v>84</v>
      </c>
      <c r="AY1305" s="20" t="s">
        <v>170</v>
      </c>
      <c r="BE1305" s="228">
        <f>IF(N1305="základní",J1305,0)</f>
        <v>0</v>
      </c>
      <c r="BF1305" s="228">
        <f>IF(N1305="snížená",J1305,0)</f>
        <v>0</v>
      </c>
      <c r="BG1305" s="228">
        <f>IF(N1305="zákl. přenesená",J1305,0)</f>
        <v>0</v>
      </c>
      <c r="BH1305" s="228">
        <f>IF(N1305="sníž. přenesená",J1305,0)</f>
        <v>0</v>
      </c>
      <c r="BI1305" s="228">
        <f>IF(N1305="nulová",J1305,0)</f>
        <v>0</v>
      </c>
      <c r="BJ1305" s="20" t="s">
        <v>82</v>
      </c>
      <c r="BK1305" s="228">
        <f>ROUND(I1305*H1305,2)</f>
        <v>0</v>
      </c>
      <c r="BL1305" s="20" t="s">
        <v>177</v>
      </c>
      <c r="BM1305" s="227" t="s">
        <v>1720</v>
      </c>
    </row>
    <row r="1306" s="2" customFormat="1">
      <c r="A1306" s="41"/>
      <c r="B1306" s="42"/>
      <c r="C1306" s="43"/>
      <c r="D1306" s="229" t="s">
        <v>179</v>
      </c>
      <c r="E1306" s="43"/>
      <c r="F1306" s="230" t="s">
        <v>1721</v>
      </c>
      <c r="G1306" s="43"/>
      <c r="H1306" s="43"/>
      <c r="I1306" s="231"/>
      <c r="J1306" s="43"/>
      <c r="K1306" s="43"/>
      <c r="L1306" s="47"/>
      <c r="M1306" s="232"/>
      <c r="N1306" s="233"/>
      <c r="O1306" s="87"/>
      <c r="P1306" s="87"/>
      <c r="Q1306" s="87"/>
      <c r="R1306" s="87"/>
      <c r="S1306" s="87"/>
      <c r="T1306" s="88"/>
      <c r="U1306" s="41"/>
      <c r="V1306" s="41"/>
      <c r="W1306" s="41"/>
      <c r="X1306" s="41"/>
      <c r="Y1306" s="41"/>
      <c r="Z1306" s="41"/>
      <c r="AA1306" s="41"/>
      <c r="AB1306" s="41"/>
      <c r="AC1306" s="41"/>
      <c r="AD1306" s="41"/>
      <c r="AE1306" s="41"/>
      <c r="AT1306" s="20" t="s">
        <v>179</v>
      </c>
      <c r="AU1306" s="20" t="s">
        <v>84</v>
      </c>
    </row>
    <row r="1307" s="2" customFormat="1">
      <c r="A1307" s="41"/>
      <c r="B1307" s="42"/>
      <c r="C1307" s="43"/>
      <c r="D1307" s="234" t="s">
        <v>181</v>
      </c>
      <c r="E1307" s="43"/>
      <c r="F1307" s="235" t="s">
        <v>1722</v>
      </c>
      <c r="G1307" s="43"/>
      <c r="H1307" s="43"/>
      <c r="I1307" s="231"/>
      <c r="J1307" s="43"/>
      <c r="K1307" s="43"/>
      <c r="L1307" s="47"/>
      <c r="M1307" s="232"/>
      <c r="N1307" s="233"/>
      <c r="O1307" s="87"/>
      <c r="P1307" s="87"/>
      <c r="Q1307" s="87"/>
      <c r="R1307" s="87"/>
      <c r="S1307" s="87"/>
      <c r="T1307" s="88"/>
      <c r="U1307" s="41"/>
      <c r="V1307" s="41"/>
      <c r="W1307" s="41"/>
      <c r="X1307" s="41"/>
      <c r="Y1307" s="41"/>
      <c r="Z1307" s="41"/>
      <c r="AA1307" s="41"/>
      <c r="AB1307" s="41"/>
      <c r="AC1307" s="41"/>
      <c r="AD1307" s="41"/>
      <c r="AE1307" s="41"/>
      <c r="AT1307" s="20" t="s">
        <v>181</v>
      </c>
      <c r="AU1307" s="20" t="s">
        <v>84</v>
      </c>
    </row>
    <row r="1308" s="2" customFormat="1" ht="16.5" customHeight="1">
      <c r="A1308" s="41"/>
      <c r="B1308" s="42"/>
      <c r="C1308" s="216" t="s">
        <v>1723</v>
      </c>
      <c r="D1308" s="216" t="s">
        <v>172</v>
      </c>
      <c r="E1308" s="217" t="s">
        <v>1724</v>
      </c>
      <c r="F1308" s="218" t="s">
        <v>1725</v>
      </c>
      <c r="G1308" s="219" t="s">
        <v>256</v>
      </c>
      <c r="H1308" s="220">
        <v>31.797000000000001</v>
      </c>
      <c r="I1308" s="221"/>
      <c r="J1308" s="222">
        <f>ROUND(I1308*H1308,2)</f>
        <v>0</v>
      </c>
      <c r="K1308" s="218" t="s">
        <v>176</v>
      </c>
      <c r="L1308" s="47"/>
      <c r="M1308" s="223" t="s">
        <v>19</v>
      </c>
      <c r="N1308" s="224" t="s">
        <v>46</v>
      </c>
      <c r="O1308" s="87"/>
      <c r="P1308" s="225">
        <f>O1308*H1308</f>
        <v>0</v>
      </c>
      <c r="Q1308" s="225">
        <v>0</v>
      </c>
      <c r="R1308" s="225">
        <f>Q1308*H1308</f>
        <v>0</v>
      </c>
      <c r="S1308" s="225">
        <v>0</v>
      </c>
      <c r="T1308" s="226">
        <f>S1308*H1308</f>
        <v>0</v>
      </c>
      <c r="U1308" s="41"/>
      <c r="V1308" s="41"/>
      <c r="W1308" s="41"/>
      <c r="X1308" s="41"/>
      <c r="Y1308" s="41"/>
      <c r="Z1308" s="41"/>
      <c r="AA1308" s="41"/>
      <c r="AB1308" s="41"/>
      <c r="AC1308" s="41"/>
      <c r="AD1308" s="41"/>
      <c r="AE1308" s="41"/>
      <c r="AR1308" s="227" t="s">
        <v>177</v>
      </c>
      <c r="AT1308" s="227" t="s">
        <v>172</v>
      </c>
      <c r="AU1308" s="227" t="s">
        <v>84</v>
      </c>
      <c r="AY1308" s="20" t="s">
        <v>170</v>
      </c>
      <c r="BE1308" s="228">
        <f>IF(N1308="základní",J1308,0)</f>
        <v>0</v>
      </c>
      <c r="BF1308" s="228">
        <f>IF(N1308="snížená",J1308,0)</f>
        <v>0</v>
      </c>
      <c r="BG1308" s="228">
        <f>IF(N1308="zákl. přenesená",J1308,0)</f>
        <v>0</v>
      </c>
      <c r="BH1308" s="228">
        <f>IF(N1308="sníž. přenesená",J1308,0)</f>
        <v>0</v>
      </c>
      <c r="BI1308" s="228">
        <f>IF(N1308="nulová",J1308,0)</f>
        <v>0</v>
      </c>
      <c r="BJ1308" s="20" t="s">
        <v>82</v>
      </c>
      <c r="BK1308" s="228">
        <f>ROUND(I1308*H1308,2)</f>
        <v>0</v>
      </c>
      <c r="BL1308" s="20" t="s">
        <v>177</v>
      </c>
      <c r="BM1308" s="227" t="s">
        <v>1726</v>
      </c>
    </row>
    <row r="1309" s="2" customFormat="1">
      <c r="A1309" s="41"/>
      <c r="B1309" s="42"/>
      <c r="C1309" s="43"/>
      <c r="D1309" s="229" t="s">
        <v>179</v>
      </c>
      <c r="E1309" s="43"/>
      <c r="F1309" s="230" t="s">
        <v>1727</v>
      </c>
      <c r="G1309" s="43"/>
      <c r="H1309" s="43"/>
      <c r="I1309" s="231"/>
      <c r="J1309" s="43"/>
      <c r="K1309" s="43"/>
      <c r="L1309" s="47"/>
      <c r="M1309" s="232"/>
      <c r="N1309" s="233"/>
      <c r="O1309" s="87"/>
      <c r="P1309" s="87"/>
      <c r="Q1309" s="87"/>
      <c r="R1309" s="87"/>
      <c r="S1309" s="87"/>
      <c r="T1309" s="88"/>
      <c r="U1309" s="41"/>
      <c r="V1309" s="41"/>
      <c r="W1309" s="41"/>
      <c r="X1309" s="41"/>
      <c r="Y1309" s="41"/>
      <c r="Z1309" s="41"/>
      <c r="AA1309" s="41"/>
      <c r="AB1309" s="41"/>
      <c r="AC1309" s="41"/>
      <c r="AD1309" s="41"/>
      <c r="AE1309" s="41"/>
      <c r="AT1309" s="20" t="s">
        <v>179</v>
      </c>
      <c r="AU1309" s="20" t="s">
        <v>84</v>
      </c>
    </row>
    <row r="1310" s="2" customFormat="1">
      <c r="A1310" s="41"/>
      <c r="B1310" s="42"/>
      <c r="C1310" s="43"/>
      <c r="D1310" s="234" t="s">
        <v>181</v>
      </c>
      <c r="E1310" s="43"/>
      <c r="F1310" s="235" t="s">
        <v>1728</v>
      </c>
      <c r="G1310" s="43"/>
      <c r="H1310" s="43"/>
      <c r="I1310" s="231"/>
      <c r="J1310" s="43"/>
      <c r="K1310" s="43"/>
      <c r="L1310" s="47"/>
      <c r="M1310" s="232"/>
      <c r="N1310" s="233"/>
      <c r="O1310" s="87"/>
      <c r="P1310" s="87"/>
      <c r="Q1310" s="87"/>
      <c r="R1310" s="87"/>
      <c r="S1310" s="87"/>
      <c r="T1310" s="88"/>
      <c r="U1310" s="41"/>
      <c r="V1310" s="41"/>
      <c r="W1310" s="41"/>
      <c r="X1310" s="41"/>
      <c r="Y1310" s="41"/>
      <c r="Z1310" s="41"/>
      <c r="AA1310" s="41"/>
      <c r="AB1310" s="41"/>
      <c r="AC1310" s="41"/>
      <c r="AD1310" s="41"/>
      <c r="AE1310" s="41"/>
      <c r="AT1310" s="20" t="s">
        <v>181</v>
      </c>
      <c r="AU1310" s="20" t="s">
        <v>84</v>
      </c>
    </row>
    <row r="1311" s="2" customFormat="1" ht="16.5" customHeight="1">
      <c r="A1311" s="41"/>
      <c r="B1311" s="42"/>
      <c r="C1311" s="216" t="s">
        <v>1729</v>
      </c>
      <c r="D1311" s="216" t="s">
        <v>172</v>
      </c>
      <c r="E1311" s="217" t="s">
        <v>1730</v>
      </c>
      <c r="F1311" s="218" t="s">
        <v>1731</v>
      </c>
      <c r="G1311" s="219" t="s">
        <v>256</v>
      </c>
      <c r="H1311" s="220">
        <v>603.00300000000004</v>
      </c>
      <c r="I1311" s="221"/>
      <c r="J1311" s="222">
        <f>ROUND(I1311*H1311,2)</f>
        <v>0</v>
      </c>
      <c r="K1311" s="218" t="s">
        <v>176</v>
      </c>
      <c r="L1311" s="47"/>
      <c r="M1311" s="223" t="s">
        <v>19</v>
      </c>
      <c r="N1311" s="224" t="s">
        <v>46</v>
      </c>
      <c r="O1311" s="87"/>
      <c r="P1311" s="225">
        <f>O1311*H1311</f>
        <v>0</v>
      </c>
      <c r="Q1311" s="225">
        <v>0</v>
      </c>
      <c r="R1311" s="225">
        <f>Q1311*H1311</f>
        <v>0</v>
      </c>
      <c r="S1311" s="225">
        <v>0</v>
      </c>
      <c r="T1311" s="226">
        <f>S1311*H1311</f>
        <v>0</v>
      </c>
      <c r="U1311" s="41"/>
      <c r="V1311" s="41"/>
      <c r="W1311" s="41"/>
      <c r="X1311" s="41"/>
      <c r="Y1311" s="41"/>
      <c r="Z1311" s="41"/>
      <c r="AA1311" s="41"/>
      <c r="AB1311" s="41"/>
      <c r="AC1311" s="41"/>
      <c r="AD1311" s="41"/>
      <c r="AE1311" s="41"/>
      <c r="AR1311" s="227" t="s">
        <v>177</v>
      </c>
      <c r="AT1311" s="227" t="s">
        <v>172</v>
      </c>
      <c r="AU1311" s="227" t="s">
        <v>84</v>
      </c>
      <c r="AY1311" s="20" t="s">
        <v>170</v>
      </c>
      <c r="BE1311" s="228">
        <f>IF(N1311="základní",J1311,0)</f>
        <v>0</v>
      </c>
      <c r="BF1311" s="228">
        <f>IF(N1311="snížená",J1311,0)</f>
        <v>0</v>
      </c>
      <c r="BG1311" s="228">
        <f>IF(N1311="zákl. přenesená",J1311,0)</f>
        <v>0</v>
      </c>
      <c r="BH1311" s="228">
        <f>IF(N1311="sníž. přenesená",J1311,0)</f>
        <v>0</v>
      </c>
      <c r="BI1311" s="228">
        <f>IF(N1311="nulová",J1311,0)</f>
        <v>0</v>
      </c>
      <c r="BJ1311" s="20" t="s">
        <v>82</v>
      </c>
      <c r="BK1311" s="228">
        <f>ROUND(I1311*H1311,2)</f>
        <v>0</v>
      </c>
      <c r="BL1311" s="20" t="s">
        <v>177</v>
      </c>
      <c r="BM1311" s="227" t="s">
        <v>1732</v>
      </c>
    </row>
    <row r="1312" s="2" customFormat="1">
      <c r="A1312" s="41"/>
      <c r="B1312" s="42"/>
      <c r="C1312" s="43"/>
      <c r="D1312" s="229" t="s">
        <v>179</v>
      </c>
      <c r="E1312" s="43"/>
      <c r="F1312" s="230" t="s">
        <v>1733</v>
      </c>
      <c r="G1312" s="43"/>
      <c r="H1312" s="43"/>
      <c r="I1312" s="231"/>
      <c r="J1312" s="43"/>
      <c r="K1312" s="43"/>
      <c r="L1312" s="47"/>
      <c r="M1312" s="232"/>
      <c r="N1312" s="233"/>
      <c r="O1312" s="87"/>
      <c r="P1312" s="87"/>
      <c r="Q1312" s="87"/>
      <c r="R1312" s="87"/>
      <c r="S1312" s="87"/>
      <c r="T1312" s="88"/>
      <c r="U1312" s="41"/>
      <c r="V1312" s="41"/>
      <c r="W1312" s="41"/>
      <c r="X1312" s="41"/>
      <c r="Y1312" s="41"/>
      <c r="Z1312" s="41"/>
      <c r="AA1312" s="41"/>
      <c r="AB1312" s="41"/>
      <c r="AC1312" s="41"/>
      <c r="AD1312" s="41"/>
      <c r="AE1312" s="41"/>
      <c r="AT1312" s="20" t="s">
        <v>179</v>
      </c>
      <c r="AU1312" s="20" t="s">
        <v>84</v>
      </c>
    </row>
    <row r="1313" s="2" customFormat="1">
      <c r="A1313" s="41"/>
      <c r="B1313" s="42"/>
      <c r="C1313" s="43"/>
      <c r="D1313" s="234" t="s">
        <v>181</v>
      </c>
      <c r="E1313" s="43"/>
      <c r="F1313" s="235" t="s">
        <v>1734</v>
      </c>
      <c r="G1313" s="43"/>
      <c r="H1313" s="43"/>
      <c r="I1313" s="231"/>
      <c r="J1313" s="43"/>
      <c r="K1313" s="43"/>
      <c r="L1313" s="47"/>
      <c r="M1313" s="232"/>
      <c r="N1313" s="233"/>
      <c r="O1313" s="87"/>
      <c r="P1313" s="87"/>
      <c r="Q1313" s="87"/>
      <c r="R1313" s="87"/>
      <c r="S1313" s="87"/>
      <c r="T1313" s="88"/>
      <c r="U1313" s="41"/>
      <c r="V1313" s="41"/>
      <c r="W1313" s="41"/>
      <c r="X1313" s="41"/>
      <c r="Y1313" s="41"/>
      <c r="Z1313" s="41"/>
      <c r="AA1313" s="41"/>
      <c r="AB1313" s="41"/>
      <c r="AC1313" s="41"/>
      <c r="AD1313" s="41"/>
      <c r="AE1313" s="41"/>
      <c r="AT1313" s="20" t="s">
        <v>181</v>
      </c>
      <c r="AU1313" s="20" t="s">
        <v>84</v>
      </c>
    </row>
    <row r="1314" s="14" customFormat="1">
      <c r="A1314" s="14"/>
      <c r="B1314" s="246"/>
      <c r="C1314" s="247"/>
      <c r="D1314" s="229" t="s">
        <v>183</v>
      </c>
      <c r="E1314" s="248" t="s">
        <v>19</v>
      </c>
      <c r="F1314" s="249" t="s">
        <v>1735</v>
      </c>
      <c r="G1314" s="247"/>
      <c r="H1314" s="250">
        <v>603.00300000000004</v>
      </c>
      <c r="I1314" s="251"/>
      <c r="J1314" s="247"/>
      <c r="K1314" s="247"/>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183</v>
      </c>
      <c r="AU1314" s="256" t="s">
        <v>84</v>
      </c>
      <c r="AV1314" s="14" t="s">
        <v>84</v>
      </c>
      <c r="AW1314" s="14" t="s">
        <v>37</v>
      </c>
      <c r="AX1314" s="14" t="s">
        <v>82</v>
      </c>
      <c r="AY1314" s="256" t="s">
        <v>170</v>
      </c>
    </row>
    <row r="1315" s="2" customFormat="1" ht="16.5" customHeight="1">
      <c r="A1315" s="41"/>
      <c r="B1315" s="42"/>
      <c r="C1315" s="216" t="s">
        <v>1736</v>
      </c>
      <c r="D1315" s="216" t="s">
        <v>172</v>
      </c>
      <c r="E1315" s="217" t="s">
        <v>1737</v>
      </c>
      <c r="F1315" s="218" t="s">
        <v>1738</v>
      </c>
      <c r="G1315" s="219" t="s">
        <v>256</v>
      </c>
      <c r="H1315" s="220">
        <v>31.797000000000001</v>
      </c>
      <c r="I1315" s="221"/>
      <c r="J1315" s="222">
        <f>ROUND(I1315*H1315,2)</f>
        <v>0</v>
      </c>
      <c r="K1315" s="218" t="s">
        <v>176</v>
      </c>
      <c r="L1315" s="47"/>
      <c r="M1315" s="223" t="s">
        <v>19</v>
      </c>
      <c r="N1315" s="224" t="s">
        <v>46</v>
      </c>
      <c r="O1315" s="87"/>
      <c r="P1315" s="225">
        <f>O1315*H1315</f>
        <v>0</v>
      </c>
      <c r="Q1315" s="225">
        <v>0</v>
      </c>
      <c r="R1315" s="225">
        <f>Q1315*H1315</f>
        <v>0</v>
      </c>
      <c r="S1315" s="225">
        <v>0</v>
      </c>
      <c r="T1315" s="226">
        <f>S1315*H1315</f>
        <v>0</v>
      </c>
      <c r="U1315" s="41"/>
      <c r="V1315" s="41"/>
      <c r="W1315" s="41"/>
      <c r="X1315" s="41"/>
      <c r="Y1315" s="41"/>
      <c r="Z1315" s="41"/>
      <c r="AA1315" s="41"/>
      <c r="AB1315" s="41"/>
      <c r="AC1315" s="41"/>
      <c r="AD1315" s="41"/>
      <c r="AE1315" s="41"/>
      <c r="AR1315" s="227" t="s">
        <v>177</v>
      </c>
      <c r="AT1315" s="227" t="s">
        <v>172</v>
      </c>
      <c r="AU1315" s="227" t="s">
        <v>84</v>
      </c>
      <c r="AY1315" s="20" t="s">
        <v>170</v>
      </c>
      <c r="BE1315" s="228">
        <f>IF(N1315="základní",J1315,0)</f>
        <v>0</v>
      </c>
      <c r="BF1315" s="228">
        <f>IF(N1315="snížená",J1315,0)</f>
        <v>0</v>
      </c>
      <c r="BG1315" s="228">
        <f>IF(N1315="zákl. přenesená",J1315,0)</f>
        <v>0</v>
      </c>
      <c r="BH1315" s="228">
        <f>IF(N1315="sníž. přenesená",J1315,0)</f>
        <v>0</v>
      </c>
      <c r="BI1315" s="228">
        <f>IF(N1315="nulová",J1315,0)</f>
        <v>0</v>
      </c>
      <c r="BJ1315" s="20" t="s">
        <v>82</v>
      </c>
      <c r="BK1315" s="228">
        <f>ROUND(I1315*H1315,2)</f>
        <v>0</v>
      </c>
      <c r="BL1315" s="20" t="s">
        <v>177</v>
      </c>
      <c r="BM1315" s="227" t="s">
        <v>1739</v>
      </c>
    </row>
    <row r="1316" s="2" customFormat="1">
      <c r="A1316" s="41"/>
      <c r="B1316" s="42"/>
      <c r="C1316" s="43"/>
      <c r="D1316" s="229" t="s">
        <v>179</v>
      </c>
      <c r="E1316" s="43"/>
      <c r="F1316" s="230" t="s">
        <v>1738</v>
      </c>
      <c r="G1316" s="43"/>
      <c r="H1316" s="43"/>
      <c r="I1316" s="231"/>
      <c r="J1316" s="43"/>
      <c r="K1316" s="43"/>
      <c r="L1316" s="47"/>
      <c r="M1316" s="232"/>
      <c r="N1316" s="233"/>
      <c r="O1316" s="87"/>
      <c r="P1316" s="87"/>
      <c r="Q1316" s="87"/>
      <c r="R1316" s="87"/>
      <c r="S1316" s="87"/>
      <c r="T1316" s="88"/>
      <c r="U1316" s="41"/>
      <c r="V1316" s="41"/>
      <c r="W1316" s="41"/>
      <c r="X1316" s="41"/>
      <c r="Y1316" s="41"/>
      <c r="Z1316" s="41"/>
      <c r="AA1316" s="41"/>
      <c r="AB1316" s="41"/>
      <c r="AC1316" s="41"/>
      <c r="AD1316" s="41"/>
      <c r="AE1316" s="41"/>
      <c r="AT1316" s="20" t="s">
        <v>179</v>
      </c>
      <c r="AU1316" s="20" t="s">
        <v>84</v>
      </c>
    </row>
    <row r="1317" s="2" customFormat="1">
      <c r="A1317" s="41"/>
      <c r="B1317" s="42"/>
      <c r="C1317" s="43"/>
      <c r="D1317" s="234" t="s">
        <v>181</v>
      </c>
      <c r="E1317" s="43"/>
      <c r="F1317" s="235" t="s">
        <v>1740</v>
      </c>
      <c r="G1317" s="43"/>
      <c r="H1317" s="43"/>
      <c r="I1317" s="231"/>
      <c r="J1317" s="43"/>
      <c r="K1317" s="43"/>
      <c r="L1317" s="47"/>
      <c r="M1317" s="232"/>
      <c r="N1317" s="233"/>
      <c r="O1317" s="87"/>
      <c r="P1317" s="87"/>
      <c r="Q1317" s="87"/>
      <c r="R1317" s="87"/>
      <c r="S1317" s="87"/>
      <c r="T1317" s="88"/>
      <c r="U1317" s="41"/>
      <c r="V1317" s="41"/>
      <c r="W1317" s="41"/>
      <c r="X1317" s="41"/>
      <c r="Y1317" s="41"/>
      <c r="Z1317" s="41"/>
      <c r="AA1317" s="41"/>
      <c r="AB1317" s="41"/>
      <c r="AC1317" s="41"/>
      <c r="AD1317" s="41"/>
      <c r="AE1317" s="41"/>
      <c r="AT1317" s="20" t="s">
        <v>181</v>
      </c>
      <c r="AU1317" s="20" t="s">
        <v>84</v>
      </c>
    </row>
    <row r="1318" s="2" customFormat="1" ht="24.15" customHeight="1">
      <c r="A1318" s="41"/>
      <c r="B1318" s="42"/>
      <c r="C1318" s="216" t="s">
        <v>1741</v>
      </c>
      <c r="D1318" s="216" t="s">
        <v>172</v>
      </c>
      <c r="E1318" s="217" t="s">
        <v>1742</v>
      </c>
      <c r="F1318" s="218" t="s">
        <v>1743</v>
      </c>
      <c r="G1318" s="219" t="s">
        <v>256</v>
      </c>
      <c r="H1318" s="220">
        <v>31.797000000000001</v>
      </c>
      <c r="I1318" s="221"/>
      <c r="J1318" s="222">
        <f>ROUND(I1318*H1318,2)</f>
        <v>0</v>
      </c>
      <c r="K1318" s="218" t="s">
        <v>176</v>
      </c>
      <c r="L1318" s="47"/>
      <c r="M1318" s="223" t="s">
        <v>19</v>
      </c>
      <c r="N1318" s="224" t="s">
        <v>46</v>
      </c>
      <c r="O1318" s="87"/>
      <c r="P1318" s="225">
        <f>O1318*H1318</f>
        <v>0</v>
      </c>
      <c r="Q1318" s="225">
        <v>0</v>
      </c>
      <c r="R1318" s="225">
        <f>Q1318*H1318</f>
        <v>0</v>
      </c>
      <c r="S1318" s="225">
        <v>0</v>
      </c>
      <c r="T1318" s="226">
        <f>S1318*H1318</f>
        <v>0</v>
      </c>
      <c r="U1318" s="41"/>
      <c r="V1318" s="41"/>
      <c r="W1318" s="41"/>
      <c r="X1318" s="41"/>
      <c r="Y1318" s="41"/>
      <c r="Z1318" s="41"/>
      <c r="AA1318" s="41"/>
      <c r="AB1318" s="41"/>
      <c r="AC1318" s="41"/>
      <c r="AD1318" s="41"/>
      <c r="AE1318" s="41"/>
      <c r="AR1318" s="227" t="s">
        <v>177</v>
      </c>
      <c r="AT1318" s="227" t="s">
        <v>172</v>
      </c>
      <c r="AU1318" s="227" t="s">
        <v>84</v>
      </c>
      <c r="AY1318" s="20" t="s">
        <v>170</v>
      </c>
      <c r="BE1318" s="228">
        <f>IF(N1318="základní",J1318,0)</f>
        <v>0</v>
      </c>
      <c r="BF1318" s="228">
        <f>IF(N1318="snížená",J1318,0)</f>
        <v>0</v>
      </c>
      <c r="BG1318" s="228">
        <f>IF(N1318="zákl. přenesená",J1318,0)</f>
        <v>0</v>
      </c>
      <c r="BH1318" s="228">
        <f>IF(N1318="sníž. přenesená",J1318,0)</f>
        <v>0</v>
      </c>
      <c r="BI1318" s="228">
        <f>IF(N1318="nulová",J1318,0)</f>
        <v>0</v>
      </c>
      <c r="BJ1318" s="20" t="s">
        <v>82</v>
      </c>
      <c r="BK1318" s="228">
        <f>ROUND(I1318*H1318,2)</f>
        <v>0</v>
      </c>
      <c r="BL1318" s="20" t="s">
        <v>177</v>
      </c>
      <c r="BM1318" s="227" t="s">
        <v>1744</v>
      </c>
    </row>
    <row r="1319" s="2" customFormat="1">
      <c r="A1319" s="41"/>
      <c r="B1319" s="42"/>
      <c r="C1319" s="43"/>
      <c r="D1319" s="229" t="s">
        <v>179</v>
      </c>
      <c r="E1319" s="43"/>
      <c r="F1319" s="230" t="s">
        <v>1745</v>
      </c>
      <c r="G1319" s="43"/>
      <c r="H1319" s="43"/>
      <c r="I1319" s="231"/>
      <c r="J1319" s="43"/>
      <c r="K1319" s="43"/>
      <c r="L1319" s="47"/>
      <c r="M1319" s="232"/>
      <c r="N1319" s="233"/>
      <c r="O1319" s="87"/>
      <c r="P1319" s="87"/>
      <c r="Q1319" s="87"/>
      <c r="R1319" s="87"/>
      <c r="S1319" s="87"/>
      <c r="T1319" s="88"/>
      <c r="U1319" s="41"/>
      <c r="V1319" s="41"/>
      <c r="W1319" s="41"/>
      <c r="X1319" s="41"/>
      <c r="Y1319" s="41"/>
      <c r="Z1319" s="41"/>
      <c r="AA1319" s="41"/>
      <c r="AB1319" s="41"/>
      <c r="AC1319" s="41"/>
      <c r="AD1319" s="41"/>
      <c r="AE1319" s="41"/>
      <c r="AT1319" s="20" t="s">
        <v>179</v>
      </c>
      <c r="AU1319" s="20" t="s">
        <v>84</v>
      </c>
    </row>
    <row r="1320" s="2" customFormat="1">
      <c r="A1320" s="41"/>
      <c r="B1320" s="42"/>
      <c r="C1320" s="43"/>
      <c r="D1320" s="234" t="s">
        <v>181</v>
      </c>
      <c r="E1320" s="43"/>
      <c r="F1320" s="235" t="s">
        <v>1746</v>
      </c>
      <c r="G1320" s="43"/>
      <c r="H1320" s="43"/>
      <c r="I1320" s="231"/>
      <c r="J1320" s="43"/>
      <c r="K1320" s="43"/>
      <c r="L1320" s="47"/>
      <c r="M1320" s="232"/>
      <c r="N1320" s="233"/>
      <c r="O1320" s="87"/>
      <c r="P1320" s="87"/>
      <c r="Q1320" s="87"/>
      <c r="R1320" s="87"/>
      <c r="S1320" s="87"/>
      <c r="T1320" s="88"/>
      <c r="U1320" s="41"/>
      <c r="V1320" s="41"/>
      <c r="W1320" s="41"/>
      <c r="X1320" s="41"/>
      <c r="Y1320" s="41"/>
      <c r="Z1320" s="41"/>
      <c r="AA1320" s="41"/>
      <c r="AB1320" s="41"/>
      <c r="AC1320" s="41"/>
      <c r="AD1320" s="41"/>
      <c r="AE1320" s="41"/>
      <c r="AT1320" s="20" t="s">
        <v>181</v>
      </c>
      <c r="AU1320" s="20" t="s">
        <v>84</v>
      </c>
    </row>
    <row r="1321" s="12" customFormat="1" ht="22.8" customHeight="1">
      <c r="A1321" s="12"/>
      <c r="B1321" s="200"/>
      <c r="C1321" s="201"/>
      <c r="D1321" s="202" t="s">
        <v>74</v>
      </c>
      <c r="E1321" s="214" t="s">
        <v>375</v>
      </c>
      <c r="F1321" s="214" t="s">
        <v>376</v>
      </c>
      <c r="G1321" s="201"/>
      <c r="H1321" s="201"/>
      <c r="I1321" s="204"/>
      <c r="J1321" s="215">
        <f>BK1321</f>
        <v>0</v>
      </c>
      <c r="K1321" s="201"/>
      <c r="L1321" s="206"/>
      <c r="M1321" s="207"/>
      <c r="N1321" s="208"/>
      <c r="O1321" s="208"/>
      <c r="P1321" s="209">
        <f>SUM(P1322:P1324)</f>
        <v>0</v>
      </c>
      <c r="Q1321" s="208"/>
      <c r="R1321" s="209">
        <f>SUM(R1322:R1324)</f>
        <v>0</v>
      </c>
      <c r="S1321" s="208"/>
      <c r="T1321" s="210">
        <f>SUM(T1322:T1324)</f>
        <v>0</v>
      </c>
      <c r="U1321" s="12"/>
      <c r="V1321" s="12"/>
      <c r="W1321" s="12"/>
      <c r="X1321" s="12"/>
      <c r="Y1321" s="12"/>
      <c r="Z1321" s="12"/>
      <c r="AA1321" s="12"/>
      <c r="AB1321" s="12"/>
      <c r="AC1321" s="12"/>
      <c r="AD1321" s="12"/>
      <c r="AE1321" s="12"/>
      <c r="AR1321" s="211" t="s">
        <v>82</v>
      </c>
      <c r="AT1321" s="212" t="s">
        <v>74</v>
      </c>
      <c r="AU1321" s="212" t="s">
        <v>82</v>
      </c>
      <c r="AY1321" s="211" t="s">
        <v>170</v>
      </c>
      <c r="BK1321" s="213">
        <f>SUM(BK1322:BK1324)</f>
        <v>0</v>
      </c>
    </row>
    <row r="1322" s="2" customFormat="1" ht="16.5" customHeight="1">
      <c r="A1322" s="41"/>
      <c r="B1322" s="42"/>
      <c r="C1322" s="216" t="s">
        <v>1747</v>
      </c>
      <c r="D1322" s="216" t="s">
        <v>172</v>
      </c>
      <c r="E1322" s="217" t="s">
        <v>1748</v>
      </c>
      <c r="F1322" s="218" t="s">
        <v>1749</v>
      </c>
      <c r="G1322" s="219" t="s">
        <v>256</v>
      </c>
      <c r="H1322" s="220">
        <v>3311.7379999999998</v>
      </c>
      <c r="I1322" s="221"/>
      <c r="J1322" s="222">
        <f>ROUND(I1322*H1322,2)</f>
        <v>0</v>
      </c>
      <c r="K1322" s="218" t="s">
        <v>176</v>
      </c>
      <c r="L1322" s="47"/>
      <c r="M1322" s="223" t="s">
        <v>19</v>
      </c>
      <c r="N1322" s="224" t="s">
        <v>46</v>
      </c>
      <c r="O1322" s="87"/>
      <c r="P1322" s="225">
        <f>O1322*H1322</f>
        <v>0</v>
      </c>
      <c r="Q1322" s="225">
        <v>0</v>
      </c>
      <c r="R1322" s="225">
        <f>Q1322*H1322</f>
        <v>0</v>
      </c>
      <c r="S1322" s="225">
        <v>0</v>
      </c>
      <c r="T1322" s="226">
        <f>S1322*H1322</f>
        <v>0</v>
      </c>
      <c r="U1322" s="41"/>
      <c r="V1322" s="41"/>
      <c r="W1322" s="41"/>
      <c r="X1322" s="41"/>
      <c r="Y1322" s="41"/>
      <c r="Z1322" s="41"/>
      <c r="AA1322" s="41"/>
      <c r="AB1322" s="41"/>
      <c r="AC1322" s="41"/>
      <c r="AD1322" s="41"/>
      <c r="AE1322" s="41"/>
      <c r="AR1322" s="227" t="s">
        <v>177</v>
      </c>
      <c r="AT1322" s="227" t="s">
        <v>172</v>
      </c>
      <c r="AU1322" s="227" t="s">
        <v>84</v>
      </c>
      <c r="AY1322" s="20" t="s">
        <v>170</v>
      </c>
      <c r="BE1322" s="228">
        <f>IF(N1322="základní",J1322,0)</f>
        <v>0</v>
      </c>
      <c r="BF1322" s="228">
        <f>IF(N1322="snížená",J1322,0)</f>
        <v>0</v>
      </c>
      <c r="BG1322" s="228">
        <f>IF(N1322="zákl. přenesená",J1322,0)</f>
        <v>0</v>
      </c>
      <c r="BH1322" s="228">
        <f>IF(N1322="sníž. přenesená",J1322,0)</f>
        <v>0</v>
      </c>
      <c r="BI1322" s="228">
        <f>IF(N1322="nulová",J1322,0)</f>
        <v>0</v>
      </c>
      <c r="BJ1322" s="20" t="s">
        <v>82</v>
      </c>
      <c r="BK1322" s="228">
        <f>ROUND(I1322*H1322,2)</f>
        <v>0</v>
      </c>
      <c r="BL1322" s="20" t="s">
        <v>177</v>
      </c>
      <c r="BM1322" s="227" t="s">
        <v>1750</v>
      </c>
    </row>
    <row r="1323" s="2" customFormat="1">
      <c r="A1323" s="41"/>
      <c r="B1323" s="42"/>
      <c r="C1323" s="43"/>
      <c r="D1323" s="229" t="s">
        <v>179</v>
      </c>
      <c r="E1323" s="43"/>
      <c r="F1323" s="230" t="s">
        <v>1751</v>
      </c>
      <c r="G1323" s="43"/>
      <c r="H1323" s="43"/>
      <c r="I1323" s="231"/>
      <c r="J1323" s="43"/>
      <c r="K1323" s="43"/>
      <c r="L1323" s="47"/>
      <c r="M1323" s="232"/>
      <c r="N1323" s="233"/>
      <c r="O1323" s="87"/>
      <c r="P1323" s="87"/>
      <c r="Q1323" s="87"/>
      <c r="R1323" s="87"/>
      <c r="S1323" s="87"/>
      <c r="T1323" s="88"/>
      <c r="U1323" s="41"/>
      <c r="V1323" s="41"/>
      <c r="W1323" s="41"/>
      <c r="X1323" s="41"/>
      <c r="Y1323" s="41"/>
      <c r="Z1323" s="41"/>
      <c r="AA1323" s="41"/>
      <c r="AB1323" s="41"/>
      <c r="AC1323" s="41"/>
      <c r="AD1323" s="41"/>
      <c r="AE1323" s="41"/>
      <c r="AT1323" s="20" t="s">
        <v>179</v>
      </c>
      <c r="AU1323" s="20" t="s">
        <v>84</v>
      </c>
    </row>
    <row r="1324" s="2" customFormat="1">
      <c r="A1324" s="41"/>
      <c r="B1324" s="42"/>
      <c r="C1324" s="43"/>
      <c r="D1324" s="234" t="s">
        <v>181</v>
      </c>
      <c r="E1324" s="43"/>
      <c r="F1324" s="235" t="s">
        <v>1752</v>
      </c>
      <c r="G1324" s="43"/>
      <c r="H1324" s="43"/>
      <c r="I1324" s="231"/>
      <c r="J1324" s="43"/>
      <c r="K1324" s="43"/>
      <c r="L1324" s="47"/>
      <c r="M1324" s="232"/>
      <c r="N1324" s="233"/>
      <c r="O1324" s="87"/>
      <c r="P1324" s="87"/>
      <c r="Q1324" s="87"/>
      <c r="R1324" s="87"/>
      <c r="S1324" s="87"/>
      <c r="T1324" s="88"/>
      <c r="U1324" s="41"/>
      <c r="V1324" s="41"/>
      <c r="W1324" s="41"/>
      <c r="X1324" s="41"/>
      <c r="Y1324" s="41"/>
      <c r="Z1324" s="41"/>
      <c r="AA1324" s="41"/>
      <c r="AB1324" s="41"/>
      <c r="AC1324" s="41"/>
      <c r="AD1324" s="41"/>
      <c r="AE1324" s="41"/>
      <c r="AT1324" s="20" t="s">
        <v>181</v>
      </c>
      <c r="AU1324" s="20" t="s">
        <v>84</v>
      </c>
    </row>
    <row r="1325" s="12" customFormat="1" ht="25.92" customHeight="1">
      <c r="A1325" s="12"/>
      <c r="B1325" s="200"/>
      <c r="C1325" s="201"/>
      <c r="D1325" s="202" t="s">
        <v>74</v>
      </c>
      <c r="E1325" s="203" t="s">
        <v>1753</v>
      </c>
      <c r="F1325" s="203" t="s">
        <v>1754</v>
      </c>
      <c r="G1325" s="201"/>
      <c r="H1325" s="201"/>
      <c r="I1325" s="204"/>
      <c r="J1325" s="205">
        <f>BK1325</f>
        <v>0</v>
      </c>
      <c r="K1325" s="201"/>
      <c r="L1325" s="206"/>
      <c r="M1325" s="207"/>
      <c r="N1325" s="208"/>
      <c r="O1325" s="208"/>
      <c r="P1325" s="209">
        <f>P1326+P1392+P1470+P1525+P1558+P1595+P1669+P1681+P1777+P1836+P2193+P2561+P2717+P2755+P2768+P2807+P2904+P2937+P3113</f>
        <v>0</v>
      </c>
      <c r="Q1325" s="208"/>
      <c r="R1325" s="209">
        <f>R1326+R1392+R1470+R1525+R1558+R1595+R1669+R1681+R1777+R1836+R2193+R2561+R2717+R2755+R2768+R2807+R2904+R2937+R3113</f>
        <v>76.23665324000001</v>
      </c>
      <c r="S1325" s="208"/>
      <c r="T1325" s="210">
        <f>T1326+T1392+T1470+T1525+T1558+T1595+T1669+T1681+T1777+T1836+T2193+T2561+T2717+T2755+T2768+T2807+T2904+T2937+T3113</f>
        <v>0.059903250000000005</v>
      </c>
      <c r="U1325" s="12"/>
      <c r="V1325" s="12"/>
      <c r="W1325" s="12"/>
      <c r="X1325" s="12"/>
      <c r="Y1325" s="12"/>
      <c r="Z1325" s="12"/>
      <c r="AA1325" s="12"/>
      <c r="AB1325" s="12"/>
      <c r="AC1325" s="12"/>
      <c r="AD1325" s="12"/>
      <c r="AE1325" s="12"/>
      <c r="AR1325" s="211" t="s">
        <v>84</v>
      </c>
      <c r="AT1325" s="212" t="s">
        <v>74</v>
      </c>
      <c r="AU1325" s="212" t="s">
        <v>75</v>
      </c>
      <c r="AY1325" s="211" t="s">
        <v>170</v>
      </c>
      <c r="BK1325" s="213">
        <f>BK1326+BK1392+BK1470+BK1525+BK1558+BK1595+BK1669+BK1681+BK1777+BK1836+BK2193+BK2561+BK2717+BK2755+BK2768+BK2807+BK2904+BK2937+BK3113</f>
        <v>0</v>
      </c>
    </row>
    <row r="1326" s="12" customFormat="1" ht="22.8" customHeight="1">
      <c r="A1326" s="12"/>
      <c r="B1326" s="200"/>
      <c r="C1326" s="201"/>
      <c r="D1326" s="202" t="s">
        <v>74</v>
      </c>
      <c r="E1326" s="214" t="s">
        <v>1755</v>
      </c>
      <c r="F1326" s="214" t="s">
        <v>1756</v>
      </c>
      <c r="G1326" s="201"/>
      <c r="H1326" s="201"/>
      <c r="I1326" s="204"/>
      <c r="J1326" s="215">
        <f>BK1326</f>
        <v>0</v>
      </c>
      <c r="K1326" s="201"/>
      <c r="L1326" s="206"/>
      <c r="M1326" s="207"/>
      <c r="N1326" s="208"/>
      <c r="O1326" s="208"/>
      <c r="P1326" s="209">
        <f>SUM(P1327:P1391)</f>
        <v>0</v>
      </c>
      <c r="Q1326" s="208"/>
      <c r="R1326" s="209">
        <f>SUM(R1327:R1391)</f>
        <v>8.8671883499999993</v>
      </c>
      <c r="S1326" s="208"/>
      <c r="T1326" s="210">
        <f>SUM(T1327:T1391)</f>
        <v>0</v>
      </c>
      <c r="U1326" s="12"/>
      <c r="V1326" s="12"/>
      <c r="W1326" s="12"/>
      <c r="X1326" s="12"/>
      <c r="Y1326" s="12"/>
      <c r="Z1326" s="12"/>
      <c r="AA1326" s="12"/>
      <c r="AB1326" s="12"/>
      <c r="AC1326" s="12"/>
      <c r="AD1326" s="12"/>
      <c r="AE1326" s="12"/>
      <c r="AR1326" s="211" t="s">
        <v>84</v>
      </c>
      <c r="AT1326" s="212" t="s">
        <v>74</v>
      </c>
      <c r="AU1326" s="212" t="s">
        <v>82</v>
      </c>
      <c r="AY1326" s="211" t="s">
        <v>170</v>
      </c>
      <c r="BK1326" s="213">
        <f>SUM(BK1327:BK1391)</f>
        <v>0</v>
      </c>
    </row>
    <row r="1327" s="2" customFormat="1" ht="16.5" customHeight="1">
      <c r="A1327" s="41"/>
      <c r="B1327" s="42"/>
      <c r="C1327" s="216" t="s">
        <v>1757</v>
      </c>
      <c r="D1327" s="216" t="s">
        <v>172</v>
      </c>
      <c r="E1327" s="217" t="s">
        <v>1758</v>
      </c>
      <c r="F1327" s="218" t="s">
        <v>1759</v>
      </c>
      <c r="G1327" s="219" t="s">
        <v>175</v>
      </c>
      <c r="H1327" s="220">
        <v>982.15800000000002</v>
      </c>
      <c r="I1327" s="221"/>
      <c r="J1327" s="222">
        <f>ROUND(I1327*H1327,2)</f>
        <v>0</v>
      </c>
      <c r="K1327" s="218" t="s">
        <v>176</v>
      </c>
      <c r="L1327" s="47"/>
      <c r="M1327" s="223" t="s">
        <v>19</v>
      </c>
      <c r="N1327" s="224" t="s">
        <v>46</v>
      </c>
      <c r="O1327" s="87"/>
      <c r="P1327" s="225">
        <f>O1327*H1327</f>
        <v>0</v>
      </c>
      <c r="Q1327" s="225">
        <v>0</v>
      </c>
      <c r="R1327" s="225">
        <f>Q1327*H1327</f>
        <v>0</v>
      </c>
      <c r="S1327" s="225">
        <v>0</v>
      </c>
      <c r="T1327" s="226">
        <f>S1327*H1327</f>
        <v>0</v>
      </c>
      <c r="U1327" s="41"/>
      <c r="V1327" s="41"/>
      <c r="W1327" s="41"/>
      <c r="X1327" s="41"/>
      <c r="Y1327" s="41"/>
      <c r="Z1327" s="41"/>
      <c r="AA1327" s="41"/>
      <c r="AB1327" s="41"/>
      <c r="AC1327" s="41"/>
      <c r="AD1327" s="41"/>
      <c r="AE1327" s="41"/>
      <c r="AR1327" s="227" t="s">
        <v>287</v>
      </c>
      <c r="AT1327" s="227" t="s">
        <v>172</v>
      </c>
      <c r="AU1327" s="227" t="s">
        <v>84</v>
      </c>
      <c r="AY1327" s="20" t="s">
        <v>170</v>
      </c>
      <c r="BE1327" s="228">
        <f>IF(N1327="základní",J1327,0)</f>
        <v>0</v>
      </c>
      <c r="BF1327" s="228">
        <f>IF(N1327="snížená",J1327,0)</f>
        <v>0</v>
      </c>
      <c r="BG1327" s="228">
        <f>IF(N1327="zákl. přenesená",J1327,0)</f>
        <v>0</v>
      </c>
      <c r="BH1327" s="228">
        <f>IF(N1327="sníž. přenesená",J1327,0)</f>
        <v>0</v>
      </c>
      <c r="BI1327" s="228">
        <f>IF(N1327="nulová",J1327,0)</f>
        <v>0</v>
      </c>
      <c r="BJ1327" s="20" t="s">
        <v>82</v>
      </c>
      <c r="BK1327" s="228">
        <f>ROUND(I1327*H1327,2)</f>
        <v>0</v>
      </c>
      <c r="BL1327" s="20" t="s">
        <v>287</v>
      </c>
      <c r="BM1327" s="227" t="s">
        <v>1760</v>
      </c>
    </row>
    <row r="1328" s="2" customFormat="1">
      <c r="A1328" s="41"/>
      <c r="B1328" s="42"/>
      <c r="C1328" s="43"/>
      <c r="D1328" s="229" t="s">
        <v>179</v>
      </c>
      <c r="E1328" s="43"/>
      <c r="F1328" s="230" t="s">
        <v>1761</v>
      </c>
      <c r="G1328" s="43"/>
      <c r="H1328" s="43"/>
      <c r="I1328" s="231"/>
      <c r="J1328" s="43"/>
      <c r="K1328" s="43"/>
      <c r="L1328" s="47"/>
      <c r="M1328" s="232"/>
      <c r="N1328" s="233"/>
      <c r="O1328" s="87"/>
      <c r="P1328" s="87"/>
      <c r="Q1328" s="87"/>
      <c r="R1328" s="87"/>
      <c r="S1328" s="87"/>
      <c r="T1328" s="88"/>
      <c r="U1328" s="41"/>
      <c r="V1328" s="41"/>
      <c r="W1328" s="41"/>
      <c r="X1328" s="41"/>
      <c r="Y1328" s="41"/>
      <c r="Z1328" s="41"/>
      <c r="AA1328" s="41"/>
      <c r="AB1328" s="41"/>
      <c r="AC1328" s="41"/>
      <c r="AD1328" s="41"/>
      <c r="AE1328" s="41"/>
      <c r="AT1328" s="20" t="s">
        <v>179</v>
      </c>
      <c r="AU1328" s="20" t="s">
        <v>84</v>
      </c>
    </row>
    <row r="1329" s="2" customFormat="1">
      <c r="A1329" s="41"/>
      <c r="B1329" s="42"/>
      <c r="C1329" s="43"/>
      <c r="D1329" s="234" t="s">
        <v>181</v>
      </c>
      <c r="E1329" s="43"/>
      <c r="F1329" s="235" t="s">
        <v>1762</v>
      </c>
      <c r="G1329" s="43"/>
      <c r="H1329" s="43"/>
      <c r="I1329" s="231"/>
      <c r="J1329" s="43"/>
      <c r="K1329" s="43"/>
      <c r="L1329" s="47"/>
      <c r="M1329" s="232"/>
      <c r="N1329" s="233"/>
      <c r="O1329" s="87"/>
      <c r="P1329" s="87"/>
      <c r="Q1329" s="87"/>
      <c r="R1329" s="87"/>
      <c r="S1329" s="87"/>
      <c r="T1329" s="88"/>
      <c r="U1329" s="41"/>
      <c r="V1329" s="41"/>
      <c r="W1329" s="41"/>
      <c r="X1329" s="41"/>
      <c r="Y1329" s="41"/>
      <c r="Z1329" s="41"/>
      <c r="AA1329" s="41"/>
      <c r="AB1329" s="41"/>
      <c r="AC1329" s="41"/>
      <c r="AD1329" s="41"/>
      <c r="AE1329" s="41"/>
      <c r="AT1329" s="20" t="s">
        <v>181</v>
      </c>
      <c r="AU1329" s="20" t="s">
        <v>84</v>
      </c>
    </row>
    <row r="1330" s="13" customFormat="1">
      <c r="A1330" s="13"/>
      <c r="B1330" s="236"/>
      <c r="C1330" s="237"/>
      <c r="D1330" s="229" t="s">
        <v>183</v>
      </c>
      <c r="E1330" s="238" t="s">
        <v>19</v>
      </c>
      <c r="F1330" s="239" t="s">
        <v>1763</v>
      </c>
      <c r="G1330" s="237"/>
      <c r="H1330" s="238" t="s">
        <v>19</v>
      </c>
      <c r="I1330" s="240"/>
      <c r="J1330" s="237"/>
      <c r="K1330" s="237"/>
      <c r="L1330" s="241"/>
      <c r="M1330" s="242"/>
      <c r="N1330" s="243"/>
      <c r="O1330" s="243"/>
      <c r="P1330" s="243"/>
      <c r="Q1330" s="243"/>
      <c r="R1330" s="243"/>
      <c r="S1330" s="243"/>
      <c r="T1330" s="244"/>
      <c r="U1330" s="13"/>
      <c r="V1330" s="13"/>
      <c r="W1330" s="13"/>
      <c r="X1330" s="13"/>
      <c r="Y1330" s="13"/>
      <c r="Z1330" s="13"/>
      <c r="AA1330" s="13"/>
      <c r="AB1330" s="13"/>
      <c r="AC1330" s="13"/>
      <c r="AD1330" s="13"/>
      <c r="AE1330" s="13"/>
      <c r="AT1330" s="245" t="s">
        <v>183</v>
      </c>
      <c r="AU1330" s="245" t="s">
        <v>84</v>
      </c>
      <c r="AV1330" s="13" t="s">
        <v>82</v>
      </c>
      <c r="AW1330" s="13" t="s">
        <v>37</v>
      </c>
      <c r="AX1330" s="13" t="s">
        <v>75</v>
      </c>
      <c r="AY1330" s="245" t="s">
        <v>170</v>
      </c>
    </row>
    <row r="1331" s="14" customFormat="1">
      <c r="A1331" s="14"/>
      <c r="B1331" s="246"/>
      <c r="C1331" s="247"/>
      <c r="D1331" s="229" t="s">
        <v>183</v>
      </c>
      <c r="E1331" s="248" t="s">
        <v>19</v>
      </c>
      <c r="F1331" s="249" t="s">
        <v>1764</v>
      </c>
      <c r="G1331" s="247"/>
      <c r="H1331" s="250">
        <v>470.30500000000001</v>
      </c>
      <c r="I1331" s="251"/>
      <c r="J1331" s="247"/>
      <c r="K1331" s="247"/>
      <c r="L1331" s="252"/>
      <c r="M1331" s="253"/>
      <c r="N1331" s="254"/>
      <c r="O1331" s="254"/>
      <c r="P1331" s="254"/>
      <c r="Q1331" s="254"/>
      <c r="R1331" s="254"/>
      <c r="S1331" s="254"/>
      <c r="T1331" s="255"/>
      <c r="U1331" s="14"/>
      <c r="V1331" s="14"/>
      <c r="W1331" s="14"/>
      <c r="X1331" s="14"/>
      <c r="Y1331" s="14"/>
      <c r="Z1331" s="14"/>
      <c r="AA1331" s="14"/>
      <c r="AB1331" s="14"/>
      <c r="AC1331" s="14"/>
      <c r="AD1331" s="14"/>
      <c r="AE1331" s="14"/>
      <c r="AT1331" s="256" t="s">
        <v>183</v>
      </c>
      <c r="AU1331" s="256" t="s">
        <v>84</v>
      </c>
      <c r="AV1331" s="14" t="s">
        <v>84</v>
      </c>
      <c r="AW1331" s="14" t="s">
        <v>37</v>
      </c>
      <c r="AX1331" s="14" t="s">
        <v>75</v>
      </c>
      <c r="AY1331" s="256" t="s">
        <v>170</v>
      </c>
    </row>
    <row r="1332" s="13" customFormat="1">
      <c r="A1332" s="13"/>
      <c r="B1332" s="236"/>
      <c r="C1332" s="237"/>
      <c r="D1332" s="229" t="s">
        <v>183</v>
      </c>
      <c r="E1332" s="238" t="s">
        <v>19</v>
      </c>
      <c r="F1332" s="239" t="s">
        <v>1765</v>
      </c>
      <c r="G1332" s="237"/>
      <c r="H1332" s="238" t="s">
        <v>19</v>
      </c>
      <c r="I1332" s="240"/>
      <c r="J1332" s="237"/>
      <c r="K1332" s="237"/>
      <c r="L1332" s="241"/>
      <c r="M1332" s="242"/>
      <c r="N1332" s="243"/>
      <c r="O1332" s="243"/>
      <c r="P1332" s="243"/>
      <c r="Q1332" s="243"/>
      <c r="R1332" s="243"/>
      <c r="S1332" s="243"/>
      <c r="T1332" s="244"/>
      <c r="U1332" s="13"/>
      <c r="V1332" s="13"/>
      <c r="W1332" s="13"/>
      <c r="X1332" s="13"/>
      <c r="Y1332" s="13"/>
      <c r="Z1332" s="13"/>
      <c r="AA1332" s="13"/>
      <c r="AB1332" s="13"/>
      <c r="AC1332" s="13"/>
      <c r="AD1332" s="13"/>
      <c r="AE1332" s="13"/>
      <c r="AT1332" s="245" t="s">
        <v>183</v>
      </c>
      <c r="AU1332" s="245" t="s">
        <v>84</v>
      </c>
      <c r="AV1332" s="13" t="s">
        <v>82</v>
      </c>
      <c r="AW1332" s="13" t="s">
        <v>37</v>
      </c>
      <c r="AX1332" s="13" t="s">
        <v>75</v>
      </c>
      <c r="AY1332" s="245" t="s">
        <v>170</v>
      </c>
    </row>
    <row r="1333" s="14" customFormat="1">
      <c r="A1333" s="14"/>
      <c r="B1333" s="246"/>
      <c r="C1333" s="247"/>
      <c r="D1333" s="229" t="s">
        <v>183</v>
      </c>
      <c r="E1333" s="248" t="s">
        <v>19</v>
      </c>
      <c r="F1333" s="249" t="s">
        <v>1766</v>
      </c>
      <c r="G1333" s="247"/>
      <c r="H1333" s="250">
        <v>464.60300000000001</v>
      </c>
      <c r="I1333" s="251"/>
      <c r="J1333" s="247"/>
      <c r="K1333" s="247"/>
      <c r="L1333" s="252"/>
      <c r="M1333" s="253"/>
      <c r="N1333" s="254"/>
      <c r="O1333" s="254"/>
      <c r="P1333" s="254"/>
      <c r="Q1333" s="254"/>
      <c r="R1333" s="254"/>
      <c r="S1333" s="254"/>
      <c r="T1333" s="255"/>
      <c r="U1333" s="14"/>
      <c r="V1333" s="14"/>
      <c r="W1333" s="14"/>
      <c r="X1333" s="14"/>
      <c r="Y1333" s="14"/>
      <c r="Z1333" s="14"/>
      <c r="AA1333" s="14"/>
      <c r="AB1333" s="14"/>
      <c r="AC1333" s="14"/>
      <c r="AD1333" s="14"/>
      <c r="AE1333" s="14"/>
      <c r="AT1333" s="256" t="s">
        <v>183</v>
      </c>
      <c r="AU1333" s="256" t="s">
        <v>84</v>
      </c>
      <c r="AV1333" s="14" t="s">
        <v>84</v>
      </c>
      <c r="AW1333" s="14" t="s">
        <v>37</v>
      </c>
      <c r="AX1333" s="14" t="s">
        <v>75</v>
      </c>
      <c r="AY1333" s="256" t="s">
        <v>170</v>
      </c>
    </row>
    <row r="1334" s="14" customFormat="1">
      <c r="A1334" s="14"/>
      <c r="B1334" s="246"/>
      <c r="C1334" s="247"/>
      <c r="D1334" s="229" t="s">
        <v>183</v>
      </c>
      <c r="E1334" s="248" t="s">
        <v>19</v>
      </c>
      <c r="F1334" s="249" t="s">
        <v>1767</v>
      </c>
      <c r="G1334" s="247"/>
      <c r="H1334" s="250">
        <v>42.25</v>
      </c>
      <c r="I1334" s="251"/>
      <c r="J1334" s="247"/>
      <c r="K1334" s="247"/>
      <c r="L1334" s="252"/>
      <c r="M1334" s="253"/>
      <c r="N1334" s="254"/>
      <c r="O1334" s="254"/>
      <c r="P1334" s="254"/>
      <c r="Q1334" s="254"/>
      <c r="R1334" s="254"/>
      <c r="S1334" s="254"/>
      <c r="T1334" s="255"/>
      <c r="U1334" s="14"/>
      <c r="V1334" s="14"/>
      <c r="W1334" s="14"/>
      <c r="X1334" s="14"/>
      <c r="Y1334" s="14"/>
      <c r="Z1334" s="14"/>
      <c r="AA1334" s="14"/>
      <c r="AB1334" s="14"/>
      <c r="AC1334" s="14"/>
      <c r="AD1334" s="14"/>
      <c r="AE1334" s="14"/>
      <c r="AT1334" s="256" t="s">
        <v>183</v>
      </c>
      <c r="AU1334" s="256" t="s">
        <v>84</v>
      </c>
      <c r="AV1334" s="14" t="s">
        <v>84</v>
      </c>
      <c r="AW1334" s="14" t="s">
        <v>37</v>
      </c>
      <c r="AX1334" s="14" t="s">
        <v>75</v>
      </c>
      <c r="AY1334" s="256" t="s">
        <v>170</v>
      </c>
    </row>
    <row r="1335" s="14" customFormat="1">
      <c r="A1335" s="14"/>
      <c r="B1335" s="246"/>
      <c r="C1335" s="247"/>
      <c r="D1335" s="229" t="s">
        <v>183</v>
      </c>
      <c r="E1335" s="248" t="s">
        <v>19</v>
      </c>
      <c r="F1335" s="249" t="s">
        <v>1768</v>
      </c>
      <c r="G1335" s="247"/>
      <c r="H1335" s="250">
        <v>5</v>
      </c>
      <c r="I1335" s="251"/>
      <c r="J1335" s="247"/>
      <c r="K1335" s="247"/>
      <c r="L1335" s="252"/>
      <c r="M1335" s="253"/>
      <c r="N1335" s="254"/>
      <c r="O1335" s="254"/>
      <c r="P1335" s="254"/>
      <c r="Q1335" s="254"/>
      <c r="R1335" s="254"/>
      <c r="S1335" s="254"/>
      <c r="T1335" s="255"/>
      <c r="U1335" s="14"/>
      <c r="V1335" s="14"/>
      <c r="W1335" s="14"/>
      <c r="X1335" s="14"/>
      <c r="Y1335" s="14"/>
      <c r="Z1335" s="14"/>
      <c r="AA1335" s="14"/>
      <c r="AB1335" s="14"/>
      <c r="AC1335" s="14"/>
      <c r="AD1335" s="14"/>
      <c r="AE1335" s="14"/>
      <c r="AT1335" s="256" t="s">
        <v>183</v>
      </c>
      <c r="AU1335" s="256" t="s">
        <v>84</v>
      </c>
      <c r="AV1335" s="14" t="s">
        <v>84</v>
      </c>
      <c r="AW1335" s="14" t="s">
        <v>37</v>
      </c>
      <c r="AX1335" s="14" t="s">
        <v>75</v>
      </c>
      <c r="AY1335" s="256" t="s">
        <v>170</v>
      </c>
    </row>
    <row r="1336" s="15" customFormat="1">
      <c r="A1336" s="15"/>
      <c r="B1336" s="257"/>
      <c r="C1336" s="258"/>
      <c r="D1336" s="229" t="s">
        <v>183</v>
      </c>
      <c r="E1336" s="259" t="s">
        <v>19</v>
      </c>
      <c r="F1336" s="260" t="s">
        <v>186</v>
      </c>
      <c r="G1336" s="258"/>
      <c r="H1336" s="261">
        <v>982.15800000000002</v>
      </c>
      <c r="I1336" s="262"/>
      <c r="J1336" s="258"/>
      <c r="K1336" s="258"/>
      <c r="L1336" s="263"/>
      <c r="M1336" s="264"/>
      <c r="N1336" s="265"/>
      <c r="O1336" s="265"/>
      <c r="P1336" s="265"/>
      <c r="Q1336" s="265"/>
      <c r="R1336" s="265"/>
      <c r="S1336" s="265"/>
      <c r="T1336" s="266"/>
      <c r="U1336" s="15"/>
      <c r="V1336" s="15"/>
      <c r="W1336" s="15"/>
      <c r="X1336" s="15"/>
      <c r="Y1336" s="15"/>
      <c r="Z1336" s="15"/>
      <c r="AA1336" s="15"/>
      <c r="AB1336" s="15"/>
      <c r="AC1336" s="15"/>
      <c r="AD1336" s="15"/>
      <c r="AE1336" s="15"/>
      <c r="AT1336" s="267" t="s">
        <v>183</v>
      </c>
      <c r="AU1336" s="267" t="s">
        <v>84</v>
      </c>
      <c r="AV1336" s="15" t="s">
        <v>177</v>
      </c>
      <c r="AW1336" s="15" t="s">
        <v>37</v>
      </c>
      <c r="AX1336" s="15" t="s">
        <v>82</v>
      </c>
      <c r="AY1336" s="267" t="s">
        <v>170</v>
      </c>
    </row>
    <row r="1337" s="2" customFormat="1" ht="16.5" customHeight="1">
      <c r="A1337" s="41"/>
      <c r="B1337" s="42"/>
      <c r="C1337" s="285" t="s">
        <v>1769</v>
      </c>
      <c r="D1337" s="285" t="s">
        <v>461</v>
      </c>
      <c r="E1337" s="286" t="s">
        <v>1770</v>
      </c>
      <c r="F1337" s="287" t="s">
        <v>1771</v>
      </c>
      <c r="G1337" s="288" t="s">
        <v>256</v>
      </c>
      <c r="H1337" s="289">
        <v>0.73699999999999999</v>
      </c>
      <c r="I1337" s="290"/>
      <c r="J1337" s="291">
        <f>ROUND(I1337*H1337,2)</f>
        <v>0</v>
      </c>
      <c r="K1337" s="287" t="s">
        <v>176</v>
      </c>
      <c r="L1337" s="292"/>
      <c r="M1337" s="293" t="s">
        <v>19</v>
      </c>
      <c r="N1337" s="294" t="s">
        <v>46</v>
      </c>
      <c r="O1337" s="87"/>
      <c r="P1337" s="225">
        <f>O1337*H1337</f>
        <v>0</v>
      </c>
      <c r="Q1337" s="225">
        <v>1</v>
      </c>
      <c r="R1337" s="225">
        <f>Q1337*H1337</f>
        <v>0.73699999999999999</v>
      </c>
      <c r="S1337" s="225">
        <v>0</v>
      </c>
      <c r="T1337" s="226">
        <f>S1337*H1337</f>
        <v>0</v>
      </c>
      <c r="U1337" s="41"/>
      <c r="V1337" s="41"/>
      <c r="W1337" s="41"/>
      <c r="X1337" s="41"/>
      <c r="Y1337" s="41"/>
      <c r="Z1337" s="41"/>
      <c r="AA1337" s="41"/>
      <c r="AB1337" s="41"/>
      <c r="AC1337" s="41"/>
      <c r="AD1337" s="41"/>
      <c r="AE1337" s="41"/>
      <c r="AR1337" s="227" t="s">
        <v>629</v>
      </c>
      <c r="AT1337" s="227" t="s">
        <v>461</v>
      </c>
      <c r="AU1337" s="227" t="s">
        <v>84</v>
      </c>
      <c r="AY1337" s="20" t="s">
        <v>170</v>
      </c>
      <c r="BE1337" s="228">
        <f>IF(N1337="základní",J1337,0)</f>
        <v>0</v>
      </c>
      <c r="BF1337" s="228">
        <f>IF(N1337="snížená",J1337,0)</f>
        <v>0</v>
      </c>
      <c r="BG1337" s="228">
        <f>IF(N1337="zákl. přenesená",J1337,0)</f>
        <v>0</v>
      </c>
      <c r="BH1337" s="228">
        <f>IF(N1337="sníž. přenesená",J1337,0)</f>
        <v>0</v>
      </c>
      <c r="BI1337" s="228">
        <f>IF(N1337="nulová",J1337,0)</f>
        <v>0</v>
      </c>
      <c r="BJ1337" s="20" t="s">
        <v>82</v>
      </c>
      <c r="BK1337" s="228">
        <f>ROUND(I1337*H1337,2)</f>
        <v>0</v>
      </c>
      <c r="BL1337" s="20" t="s">
        <v>287</v>
      </c>
      <c r="BM1337" s="227" t="s">
        <v>1772</v>
      </c>
    </row>
    <row r="1338" s="2" customFormat="1">
      <c r="A1338" s="41"/>
      <c r="B1338" s="42"/>
      <c r="C1338" s="43"/>
      <c r="D1338" s="229" t="s">
        <v>179</v>
      </c>
      <c r="E1338" s="43"/>
      <c r="F1338" s="230" t="s">
        <v>1771</v>
      </c>
      <c r="G1338" s="43"/>
      <c r="H1338" s="43"/>
      <c r="I1338" s="231"/>
      <c r="J1338" s="43"/>
      <c r="K1338" s="43"/>
      <c r="L1338" s="47"/>
      <c r="M1338" s="232"/>
      <c r="N1338" s="233"/>
      <c r="O1338" s="87"/>
      <c r="P1338" s="87"/>
      <c r="Q1338" s="87"/>
      <c r="R1338" s="87"/>
      <c r="S1338" s="87"/>
      <c r="T1338" s="88"/>
      <c r="U1338" s="41"/>
      <c r="V1338" s="41"/>
      <c r="W1338" s="41"/>
      <c r="X1338" s="41"/>
      <c r="Y1338" s="41"/>
      <c r="Z1338" s="41"/>
      <c r="AA1338" s="41"/>
      <c r="AB1338" s="41"/>
      <c r="AC1338" s="41"/>
      <c r="AD1338" s="41"/>
      <c r="AE1338" s="41"/>
      <c r="AT1338" s="20" t="s">
        <v>179</v>
      </c>
      <c r="AU1338" s="20" t="s">
        <v>84</v>
      </c>
    </row>
    <row r="1339" s="14" customFormat="1">
      <c r="A1339" s="14"/>
      <c r="B1339" s="246"/>
      <c r="C1339" s="247"/>
      <c r="D1339" s="229" t="s">
        <v>183</v>
      </c>
      <c r="E1339" s="248" t="s">
        <v>19</v>
      </c>
      <c r="F1339" s="249" t="s">
        <v>1773</v>
      </c>
      <c r="G1339" s="247"/>
      <c r="H1339" s="250">
        <v>0.73699999999999999</v>
      </c>
      <c r="I1339" s="251"/>
      <c r="J1339" s="247"/>
      <c r="K1339" s="247"/>
      <c r="L1339" s="252"/>
      <c r="M1339" s="253"/>
      <c r="N1339" s="254"/>
      <c r="O1339" s="254"/>
      <c r="P1339" s="254"/>
      <c r="Q1339" s="254"/>
      <c r="R1339" s="254"/>
      <c r="S1339" s="254"/>
      <c r="T1339" s="255"/>
      <c r="U1339" s="14"/>
      <c r="V1339" s="14"/>
      <c r="W1339" s="14"/>
      <c r="X1339" s="14"/>
      <c r="Y1339" s="14"/>
      <c r="Z1339" s="14"/>
      <c r="AA1339" s="14"/>
      <c r="AB1339" s="14"/>
      <c r="AC1339" s="14"/>
      <c r="AD1339" s="14"/>
      <c r="AE1339" s="14"/>
      <c r="AT1339" s="256" t="s">
        <v>183</v>
      </c>
      <c r="AU1339" s="256" t="s">
        <v>84</v>
      </c>
      <c r="AV1339" s="14" t="s">
        <v>84</v>
      </c>
      <c r="AW1339" s="14" t="s">
        <v>37</v>
      </c>
      <c r="AX1339" s="14" t="s">
        <v>75</v>
      </c>
      <c r="AY1339" s="256" t="s">
        <v>170</v>
      </c>
    </row>
    <row r="1340" s="15" customFormat="1">
      <c r="A1340" s="15"/>
      <c r="B1340" s="257"/>
      <c r="C1340" s="258"/>
      <c r="D1340" s="229" t="s">
        <v>183</v>
      </c>
      <c r="E1340" s="259" t="s">
        <v>19</v>
      </c>
      <c r="F1340" s="260" t="s">
        <v>186</v>
      </c>
      <c r="G1340" s="258"/>
      <c r="H1340" s="261">
        <v>0.73699999999999999</v>
      </c>
      <c r="I1340" s="262"/>
      <c r="J1340" s="258"/>
      <c r="K1340" s="258"/>
      <c r="L1340" s="263"/>
      <c r="M1340" s="264"/>
      <c r="N1340" s="265"/>
      <c r="O1340" s="265"/>
      <c r="P1340" s="265"/>
      <c r="Q1340" s="265"/>
      <c r="R1340" s="265"/>
      <c r="S1340" s="265"/>
      <c r="T1340" s="266"/>
      <c r="U1340" s="15"/>
      <c r="V1340" s="15"/>
      <c r="W1340" s="15"/>
      <c r="X1340" s="15"/>
      <c r="Y1340" s="15"/>
      <c r="Z1340" s="15"/>
      <c r="AA1340" s="15"/>
      <c r="AB1340" s="15"/>
      <c r="AC1340" s="15"/>
      <c r="AD1340" s="15"/>
      <c r="AE1340" s="15"/>
      <c r="AT1340" s="267" t="s">
        <v>183</v>
      </c>
      <c r="AU1340" s="267" t="s">
        <v>84</v>
      </c>
      <c r="AV1340" s="15" t="s">
        <v>177</v>
      </c>
      <c r="AW1340" s="15" t="s">
        <v>37</v>
      </c>
      <c r="AX1340" s="15" t="s">
        <v>82</v>
      </c>
      <c r="AY1340" s="267" t="s">
        <v>170</v>
      </c>
    </row>
    <row r="1341" s="2" customFormat="1" ht="16.5" customHeight="1">
      <c r="A1341" s="41"/>
      <c r="B1341" s="42"/>
      <c r="C1341" s="216" t="s">
        <v>1774</v>
      </c>
      <c r="D1341" s="216" t="s">
        <v>172</v>
      </c>
      <c r="E1341" s="217" t="s">
        <v>1775</v>
      </c>
      <c r="F1341" s="218" t="s">
        <v>1776</v>
      </c>
      <c r="G1341" s="219" t="s">
        <v>175</v>
      </c>
      <c r="H1341" s="220">
        <v>196.48500000000001</v>
      </c>
      <c r="I1341" s="221"/>
      <c r="J1341" s="222">
        <f>ROUND(I1341*H1341,2)</f>
        <v>0</v>
      </c>
      <c r="K1341" s="218" t="s">
        <v>176</v>
      </c>
      <c r="L1341" s="47"/>
      <c r="M1341" s="223" t="s">
        <v>19</v>
      </c>
      <c r="N1341" s="224" t="s">
        <v>46</v>
      </c>
      <c r="O1341" s="87"/>
      <c r="P1341" s="225">
        <f>O1341*H1341</f>
        <v>0</v>
      </c>
      <c r="Q1341" s="225">
        <v>0</v>
      </c>
      <c r="R1341" s="225">
        <f>Q1341*H1341</f>
        <v>0</v>
      </c>
      <c r="S1341" s="225">
        <v>0</v>
      </c>
      <c r="T1341" s="226">
        <f>S1341*H1341</f>
        <v>0</v>
      </c>
      <c r="U1341" s="41"/>
      <c r="V1341" s="41"/>
      <c r="W1341" s="41"/>
      <c r="X1341" s="41"/>
      <c r="Y1341" s="41"/>
      <c r="Z1341" s="41"/>
      <c r="AA1341" s="41"/>
      <c r="AB1341" s="41"/>
      <c r="AC1341" s="41"/>
      <c r="AD1341" s="41"/>
      <c r="AE1341" s="41"/>
      <c r="AR1341" s="227" t="s">
        <v>287</v>
      </c>
      <c r="AT1341" s="227" t="s">
        <v>172</v>
      </c>
      <c r="AU1341" s="227" t="s">
        <v>84</v>
      </c>
      <c r="AY1341" s="20" t="s">
        <v>170</v>
      </c>
      <c r="BE1341" s="228">
        <f>IF(N1341="základní",J1341,0)</f>
        <v>0</v>
      </c>
      <c r="BF1341" s="228">
        <f>IF(N1341="snížená",J1341,0)</f>
        <v>0</v>
      </c>
      <c r="BG1341" s="228">
        <f>IF(N1341="zákl. přenesená",J1341,0)</f>
        <v>0</v>
      </c>
      <c r="BH1341" s="228">
        <f>IF(N1341="sníž. přenesená",J1341,0)</f>
        <v>0</v>
      </c>
      <c r="BI1341" s="228">
        <f>IF(N1341="nulová",J1341,0)</f>
        <v>0</v>
      </c>
      <c r="BJ1341" s="20" t="s">
        <v>82</v>
      </c>
      <c r="BK1341" s="228">
        <f>ROUND(I1341*H1341,2)</f>
        <v>0</v>
      </c>
      <c r="BL1341" s="20" t="s">
        <v>287</v>
      </c>
      <c r="BM1341" s="227" t="s">
        <v>1777</v>
      </c>
    </row>
    <row r="1342" s="2" customFormat="1">
      <c r="A1342" s="41"/>
      <c r="B1342" s="42"/>
      <c r="C1342" s="43"/>
      <c r="D1342" s="229" t="s">
        <v>179</v>
      </c>
      <c r="E1342" s="43"/>
      <c r="F1342" s="230" t="s">
        <v>1778</v>
      </c>
      <c r="G1342" s="43"/>
      <c r="H1342" s="43"/>
      <c r="I1342" s="231"/>
      <c r="J1342" s="43"/>
      <c r="K1342" s="43"/>
      <c r="L1342" s="47"/>
      <c r="M1342" s="232"/>
      <c r="N1342" s="233"/>
      <c r="O1342" s="87"/>
      <c r="P1342" s="87"/>
      <c r="Q1342" s="87"/>
      <c r="R1342" s="87"/>
      <c r="S1342" s="87"/>
      <c r="T1342" s="88"/>
      <c r="U1342" s="41"/>
      <c r="V1342" s="41"/>
      <c r="W1342" s="41"/>
      <c r="X1342" s="41"/>
      <c r="Y1342" s="41"/>
      <c r="Z1342" s="41"/>
      <c r="AA1342" s="41"/>
      <c r="AB1342" s="41"/>
      <c r="AC1342" s="41"/>
      <c r="AD1342" s="41"/>
      <c r="AE1342" s="41"/>
      <c r="AT1342" s="20" t="s">
        <v>179</v>
      </c>
      <c r="AU1342" s="20" t="s">
        <v>84</v>
      </c>
    </row>
    <row r="1343" s="2" customFormat="1">
      <c r="A1343" s="41"/>
      <c r="B1343" s="42"/>
      <c r="C1343" s="43"/>
      <c r="D1343" s="234" t="s">
        <v>181</v>
      </c>
      <c r="E1343" s="43"/>
      <c r="F1343" s="235" t="s">
        <v>1779</v>
      </c>
      <c r="G1343" s="43"/>
      <c r="H1343" s="43"/>
      <c r="I1343" s="231"/>
      <c r="J1343" s="43"/>
      <c r="K1343" s="43"/>
      <c r="L1343" s="47"/>
      <c r="M1343" s="232"/>
      <c r="N1343" s="233"/>
      <c r="O1343" s="87"/>
      <c r="P1343" s="87"/>
      <c r="Q1343" s="87"/>
      <c r="R1343" s="87"/>
      <c r="S1343" s="87"/>
      <c r="T1343" s="88"/>
      <c r="U1343" s="41"/>
      <c r="V1343" s="41"/>
      <c r="W1343" s="41"/>
      <c r="X1343" s="41"/>
      <c r="Y1343" s="41"/>
      <c r="Z1343" s="41"/>
      <c r="AA1343" s="41"/>
      <c r="AB1343" s="41"/>
      <c r="AC1343" s="41"/>
      <c r="AD1343" s="41"/>
      <c r="AE1343" s="41"/>
      <c r="AT1343" s="20" t="s">
        <v>181</v>
      </c>
      <c r="AU1343" s="20" t="s">
        <v>84</v>
      </c>
    </row>
    <row r="1344" s="13" customFormat="1">
      <c r="A1344" s="13"/>
      <c r="B1344" s="236"/>
      <c r="C1344" s="237"/>
      <c r="D1344" s="229" t="s">
        <v>183</v>
      </c>
      <c r="E1344" s="238" t="s">
        <v>19</v>
      </c>
      <c r="F1344" s="239" t="s">
        <v>1780</v>
      </c>
      <c r="G1344" s="237"/>
      <c r="H1344" s="238" t="s">
        <v>19</v>
      </c>
      <c r="I1344" s="240"/>
      <c r="J1344" s="237"/>
      <c r="K1344" s="237"/>
      <c r="L1344" s="241"/>
      <c r="M1344" s="242"/>
      <c r="N1344" s="243"/>
      <c r="O1344" s="243"/>
      <c r="P1344" s="243"/>
      <c r="Q1344" s="243"/>
      <c r="R1344" s="243"/>
      <c r="S1344" s="243"/>
      <c r="T1344" s="244"/>
      <c r="U1344" s="13"/>
      <c r="V1344" s="13"/>
      <c r="W1344" s="13"/>
      <c r="X1344" s="13"/>
      <c r="Y1344" s="13"/>
      <c r="Z1344" s="13"/>
      <c r="AA1344" s="13"/>
      <c r="AB1344" s="13"/>
      <c r="AC1344" s="13"/>
      <c r="AD1344" s="13"/>
      <c r="AE1344" s="13"/>
      <c r="AT1344" s="245" t="s">
        <v>183</v>
      </c>
      <c r="AU1344" s="245" t="s">
        <v>84</v>
      </c>
      <c r="AV1344" s="13" t="s">
        <v>82</v>
      </c>
      <c r="AW1344" s="13" t="s">
        <v>37</v>
      </c>
      <c r="AX1344" s="13" t="s">
        <v>75</v>
      </c>
      <c r="AY1344" s="245" t="s">
        <v>170</v>
      </c>
    </row>
    <row r="1345" s="14" customFormat="1">
      <c r="A1345" s="14"/>
      <c r="B1345" s="246"/>
      <c r="C1345" s="247"/>
      <c r="D1345" s="229" t="s">
        <v>183</v>
      </c>
      <c r="E1345" s="248" t="s">
        <v>19</v>
      </c>
      <c r="F1345" s="249" t="s">
        <v>1781</v>
      </c>
      <c r="G1345" s="247"/>
      <c r="H1345" s="250">
        <v>186.44499999999999</v>
      </c>
      <c r="I1345" s="251"/>
      <c r="J1345" s="247"/>
      <c r="K1345" s="247"/>
      <c r="L1345" s="252"/>
      <c r="M1345" s="253"/>
      <c r="N1345" s="254"/>
      <c r="O1345" s="254"/>
      <c r="P1345" s="254"/>
      <c r="Q1345" s="254"/>
      <c r="R1345" s="254"/>
      <c r="S1345" s="254"/>
      <c r="T1345" s="255"/>
      <c r="U1345" s="14"/>
      <c r="V1345" s="14"/>
      <c r="W1345" s="14"/>
      <c r="X1345" s="14"/>
      <c r="Y1345" s="14"/>
      <c r="Z1345" s="14"/>
      <c r="AA1345" s="14"/>
      <c r="AB1345" s="14"/>
      <c r="AC1345" s="14"/>
      <c r="AD1345" s="14"/>
      <c r="AE1345" s="14"/>
      <c r="AT1345" s="256" t="s">
        <v>183</v>
      </c>
      <c r="AU1345" s="256" t="s">
        <v>84</v>
      </c>
      <c r="AV1345" s="14" t="s">
        <v>84</v>
      </c>
      <c r="AW1345" s="14" t="s">
        <v>37</v>
      </c>
      <c r="AX1345" s="14" t="s">
        <v>75</v>
      </c>
      <c r="AY1345" s="256" t="s">
        <v>170</v>
      </c>
    </row>
    <row r="1346" s="14" customFormat="1">
      <c r="A1346" s="14"/>
      <c r="B1346" s="246"/>
      <c r="C1346" s="247"/>
      <c r="D1346" s="229" t="s">
        <v>183</v>
      </c>
      <c r="E1346" s="248" t="s">
        <v>19</v>
      </c>
      <c r="F1346" s="249" t="s">
        <v>1782</v>
      </c>
      <c r="G1346" s="247"/>
      <c r="H1346" s="250">
        <v>10.039999999999999</v>
      </c>
      <c r="I1346" s="251"/>
      <c r="J1346" s="247"/>
      <c r="K1346" s="247"/>
      <c r="L1346" s="252"/>
      <c r="M1346" s="253"/>
      <c r="N1346" s="254"/>
      <c r="O1346" s="254"/>
      <c r="P1346" s="254"/>
      <c r="Q1346" s="254"/>
      <c r="R1346" s="254"/>
      <c r="S1346" s="254"/>
      <c r="T1346" s="255"/>
      <c r="U1346" s="14"/>
      <c r="V1346" s="14"/>
      <c r="W1346" s="14"/>
      <c r="X1346" s="14"/>
      <c r="Y1346" s="14"/>
      <c r="Z1346" s="14"/>
      <c r="AA1346" s="14"/>
      <c r="AB1346" s="14"/>
      <c r="AC1346" s="14"/>
      <c r="AD1346" s="14"/>
      <c r="AE1346" s="14"/>
      <c r="AT1346" s="256" t="s">
        <v>183</v>
      </c>
      <c r="AU1346" s="256" t="s">
        <v>84</v>
      </c>
      <c r="AV1346" s="14" t="s">
        <v>84</v>
      </c>
      <c r="AW1346" s="14" t="s">
        <v>37</v>
      </c>
      <c r="AX1346" s="14" t="s">
        <v>75</v>
      </c>
      <c r="AY1346" s="256" t="s">
        <v>170</v>
      </c>
    </row>
    <row r="1347" s="15" customFormat="1">
      <c r="A1347" s="15"/>
      <c r="B1347" s="257"/>
      <c r="C1347" s="258"/>
      <c r="D1347" s="229" t="s">
        <v>183</v>
      </c>
      <c r="E1347" s="259" t="s">
        <v>19</v>
      </c>
      <c r="F1347" s="260" t="s">
        <v>186</v>
      </c>
      <c r="G1347" s="258"/>
      <c r="H1347" s="261">
        <v>196.48500000000001</v>
      </c>
      <c r="I1347" s="262"/>
      <c r="J1347" s="258"/>
      <c r="K1347" s="258"/>
      <c r="L1347" s="263"/>
      <c r="M1347" s="264"/>
      <c r="N1347" s="265"/>
      <c r="O1347" s="265"/>
      <c r="P1347" s="265"/>
      <c r="Q1347" s="265"/>
      <c r="R1347" s="265"/>
      <c r="S1347" s="265"/>
      <c r="T1347" s="266"/>
      <c r="U1347" s="15"/>
      <c r="V1347" s="15"/>
      <c r="W1347" s="15"/>
      <c r="X1347" s="15"/>
      <c r="Y1347" s="15"/>
      <c r="Z1347" s="15"/>
      <c r="AA1347" s="15"/>
      <c r="AB1347" s="15"/>
      <c r="AC1347" s="15"/>
      <c r="AD1347" s="15"/>
      <c r="AE1347" s="15"/>
      <c r="AT1347" s="267" t="s">
        <v>183</v>
      </c>
      <c r="AU1347" s="267" t="s">
        <v>84</v>
      </c>
      <c r="AV1347" s="15" t="s">
        <v>177</v>
      </c>
      <c r="AW1347" s="15" t="s">
        <v>37</v>
      </c>
      <c r="AX1347" s="15" t="s">
        <v>82</v>
      </c>
      <c r="AY1347" s="267" t="s">
        <v>170</v>
      </c>
    </row>
    <row r="1348" s="2" customFormat="1" ht="16.5" customHeight="1">
      <c r="A1348" s="41"/>
      <c r="B1348" s="42"/>
      <c r="C1348" s="285" t="s">
        <v>1783</v>
      </c>
      <c r="D1348" s="285" t="s">
        <v>461</v>
      </c>
      <c r="E1348" s="286" t="s">
        <v>1770</v>
      </c>
      <c r="F1348" s="287" t="s">
        <v>1771</v>
      </c>
      <c r="G1348" s="288" t="s">
        <v>256</v>
      </c>
      <c r="H1348" s="289">
        <v>0.14699999999999999</v>
      </c>
      <c r="I1348" s="290"/>
      <c r="J1348" s="291">
        <f>ROUND(I1348*H1348,2)</f>
        <v>0</v>
      </c>
      <c r="K1348" s="287" t="s">
        <v>176</v>
      </c>
      <c r="L1348" s="292"/>
      <c r="M1348" s="293" t="s">
        <v>19</v>
      </c>
      <c r="N1348" s="294" t="s">
        <v>46</v>
      </c>
      <c r="O1348" s="87"/>
      <c r="P1348" s="225">
        <f>O1348*H1348</f>
        <v>0</v>
      </c>
      <c r="Q1348" s="225">
        <v>1</v>
      </c>
      <c r="R1348" s="225">
        <f>Q1348*H1348</f>
        <v>0.14699999999999999</v>
      </c>
      <c r="S1348" s="225">
        <v>0</v>
      </c>
      <c r="T1348" s="226">
        <f>S1348*H1348</f>
        <v>0</v>
      </c>
      <c r="U1348" s="41"/>
      <c r="V1348" s="41"/>
      <c r="W1348" s="41"/>
      <c r="X1348" s="41"/>
      <c r="Y1348" s="41"/>
      <c r="Z1348" s="41"/>
      <c r="AA1348" s="41"/>
      <c r="AB1348" s="41"/>
      <c r="AC1348" s="41"/>
      <c r="AD1348" s="41"/>
      <c r="AE1348" s="41"/>
      <c r="AR1348" s="227" t="s">
        <v>629</v>
      </c>
      <c r="AT1348" s="227" t="s">
        <v>461</v>
      </c>
      <c r="AU1348" s="227" t="s">
        <v>84</v>
      </c>
      <c r="AY1348" s="20" t="s">
        <v>170</v>
      </c>
      <c r="BE1348" s="228">
        <f>IF(N1348="základní",J1348,0)</f>
        <v>0</v>
      </c>
      <c r="BF1348" s="228">
        <f>IF(N1348="snížená",J1348,0)</f>
        <v>0</v>
      </c>
      <c r="BG1348" s="228">
        <f>IF(N1348="zákl. přenesená",J1348,0)</f>
        <v>0</v>
      </c>
      <c r="BH1348" s="228">
        <f>IF(N1348="sníž. přenesená",J1348,0)</f>
        <v>0</v>
      </c>
      <c r="BI1348" s="228">
        <f>IF(N1348="nulová",J1348,0)</f>
        <v>0</v>
      </c>
      <c r="BJ1348" s="20" t="s">
        <v>82</v>
      </c>
      <c r="BK1348" s="228">
        <f>ROUND(I1348*H1348,2)</f>
        <v>0</v>
      </c>
      <c r="BL1348" s="20" t="s">
        <v>287</v>
      </c>
      <c r="BM1348" s="227" t="s">
        <v>1784</v>
      </c>
    </row>
    <row r="1349" s="2" customFormat="1">
      <c r="A1349" s="41"/>
      <c r="B1349" s="42"/>
      <c r="C1349" s="43"/>
      <c r="D1349" s="229" t="s">
        <v>179</v>
      </c>
      <c r="E1349" s="43"/>
      <c r="F1349" s="230" t="s">
        <v>1771</v>
      </c>
      <c r="G1349" s="43"/>
      <c r="H1349" s="43"/>
      <c r="I1349" s="231"/>
      <c r="J1349" s="43"/>
      <c r="K1349" s="43"/>
      <c r="L1349" s="47"/>
      <c r="M1349" s="232"/>
      <c r="N1349" s="233"/>
      <c r="O1349" s="87"/>
      <c r="P1349" s="87"/>
      <c r="Q1349" s="87"/>
      <c r="R1349" s="87"/>
      <c r="S1349" s="87"/>
      <c r="T1349" s="88"/>
      <c r="U1349" s="41"/>
      <c r="V1349" s="41"/>
      <c r="W1349" s="41"/>
      <c r="X1349" s="41"/>
      <c r="Y1349" s="41"/>
      <c r="Z1349" s="41"/>
      <c r="AA1349" s="41"/>
      <c r="AB1349" s="41"/>
      <c r="AC1349" s="41"/>
      <c r="AD1349" s="41"/>
      <c r="AE1349" s="41"/>
      <c r="AT1349" s="20" t="s">
        <v>179</v>
      </c>
      <c r="AU1349" s="20" t="s">
        <v>84</v>
      </c>
    </row>
    <row r="1350" s="14" customFormat="1">
      <c r="A1350" s="14"/>
      <c r="B1350" s="246"/>
      <c r="C1350" s="247"/>
      <c r="D1350" s="229" t="s">
        <v>183</v>
      </c>
      <c r="E1350" s="248" t="s">
        <v>19</v>
      </c>
      <c r="F1350" s="249" t="s">
        <v>1785</v>
      </c>
      <c r="G1350" s="247"/>
      <c r="H1350" s="250">
        <v>0.14699999999999999</v>
      </c>
      <c r="I1350" s="251"/>
      <c r="J1350" s="247"/>
      <c r="K1350" s="247"/>
      <c r="L1350" s="252"/>
      <c r="M1350" s="253"/>
      <c r="N1350" s="254"/>
      <c r="O1350" s="254"/>
      <c r="P1350" s="254"/>
      <c r="Q1350" s="254"/>
      <c r="R1350" s="254"/>
      <c r="S1350" s="254"/>
      <c r="T1350" s="255"/>
      <c r="U1350" s="14"/>
      <c r="V1350" s="14"/>
      <c r="W1350" s="14"/>
      <c r="X1350" s="14"/>
      <c r="Y1350" s="14"/>
      <c r="Z1350" s="14"/>
      <c r="AA1350" s="14"/>
      <c r="AB1350" s="14"/>
      <c r="AC1350" s="14"/>
      <c r="AD1350" s="14"/>
      <c r="AE1350" s="14"/>
      <c r="AT1350" s="256" t="s">
        <v>183</v>
      </c>
      <c r="AU1350" s="256" t="s">
        <v>84</v>
      </c>
      <c r="AV1350" s="14" t="s">
        <v>84</v>
      </c>
      <c r="AW1350" s="14" t="s">
        <v>37</v>
      </c>
      <c r="AX1350" s="14" t="s">
        <v>75</v>
      </c>
      <c r="AY1350" s="256" t="s">
        <v>170</v>
      </c>
    </row>
    <row r="1351" s="15" customFormat="1">
      <c r="A1351" s="15"/>
      <c r="B1351" s="257"/>
      <c r="C1351" s="258"/>
      <c r="D1351" s="229" t="s">
        <v>183</v>
      </c>
      <c r="E1351" s="259" t="s">
        <v>19</v>
      </c>
      <c r="F1351" s="260" t="s">
        <v>186</v>
      </c>
      <c r="G1351" s="258"/>
      <c r="H1351" s="261">
        <v>0.14699999999999999</v>
      </c>
      <c r="I1351" s="262"/>
      <c r="J1351" s="258"/>
      <c r="K1351" s="258"/>
      <c r="L1351" s="263"/>
      <c r="M1351" s="264"/>
      <c r="N1351" s="265"/>
      <c r="O1351" s="265"/>
      <c r="P1351" s="265"/>
      <c r="Q1351" s="265"/>
      <c r="R1351" s="265"/>
      <c r="S1351" s="265"/>
      <c r="T1351" s="266"/>
      <c r="U1351" s="15"/>
      <c r="V1351" s="15"/>
      <c r="W1351" s="15"/>
      <c r="X1351" s="15"/>
      <c r="Y1351" s="15"/>
      <c r="Z1351" s="15"/>
      <c r="AA1351" s="15"/>
      <c r="AB1351" s="15"/>
      <c r="AC1351" s="15"/>
      <c r="AD1351" s="15"/>
      <c r="AE1351" s="15"/>
      <c r="AT1351" s="267" t="s">
        <v>183</v>
      </c>
      <c r="AU1351" s="267" t="s">
        <v>84</v>
      </c>
      <c r="AV1351" s="15" t="s">
        <v>177</v>
      </c>
      <c r="AW1351" s="15" t="s">
        <v>37</v>
      </c>
      <c r="AX1351" s="15" t="s">
        <v>82</v>
      </c>
      <c r="AY1351" s="267" t="s">
        <v>170</v>
      </c>
    </row>
    <row r="1352" s="2" customFormat="1" ht="16.5" customHeight="1">
      <c r="A1352" s="41"/>
      <c r="B1352" s="42"/>
      <c r="C1352" s="216" t="s">
        <v>1786</v>
      </c>
      <c r="D1352" s="216" t="s">
        <v>172</v>
      </c>
      <c r="E1352" s="217" t="s">
        <v>1787</v>
      </c>
      <c r="F1352" s="218" t="s">
        <v>1788</v>
      </c>
      <c r="G1352" s="219" t="s">
        <v>175</v>
      </c>
      <c r="H1352" s="220">
        <v>982.15800000000002</v>
      </c>
      <c r="I1352" s="221"/>
      <c r="J1352" s="222">
        <f>ROUND(I1352*H1352,2)</f>
        <v>0</v>
      </c>
      <c r="K1352" s="218" t="s">
        <v>176</v>
      </c>
      <c r="L1352" s="47"/>
      <c r="M1352" s="223" t="s">
        <v>19</v>
      </c>
      <c r="N1352" s="224" t="s">
        <v>46</v>
      </c>
      <c r="O1352" s="87"/>
      <c r="P1352" s="225">
        <f>O1352*H1352</f>
        <v>0</v>
      </c>
      <c r="Q1352" s="225">
        <v>0.00040000000000000002</v>
      </c>
      <c r="R1352" s="225">
        <f>Q1352*H1352</f>
        <v>0.39286320000000002</v>
      </c>
      <c r="S1352" s="225">
        <v>0</v>
      </c>
      <c r="T1352" s="226">
        <f>S1352*H1352</f>
        <v>0</v>
      </c>
      <c r="U1352" s="41"/>
      <c r="V1352" s="41"/>
      <c r="W1352" s="41"/>
      <c r="X1352" s="41"/>
      <c r="Y1352" s="41"/>
      <c r="Z1352" s="41"/>
      <c r="AA1352" s="41"/>
      <c r="AB1352" s="41"/>
      <c r="AC1352" s="41"/>
      <c r="AD1352" s="41"/>
      <c r="AE1352" s="41"/>
      <c r="AR1352" s="227" t="s">
        <v>287</v>
      </c>
      <c r="AT1352" s="227" t="s">
        <v>172</v>
      </c>
      <c r="AU1352" s="227" t="s">
        <v>84</v>
      </c>
      <c r="AY1352" s="20" t="s">
        <v>170</v>
      </c>
      <c r="BE1352" s="228">
        <f>IF(N1352="základní",J1352,0)</f>
        <v>0</v>
      </c>
      <c r="BF1352" s="228">
        <f>IF(N1352="snížená",J1352,0)</f>
        <v>0</v>
      </c>
      <c r="BG1352" s="228">
        <f>IF(N1352="zákl. přenesená",J1352,0)</f>
        <v>0</v>
      </c>
      <c r="BH1352" s="228">
        <f>IF(N1352="sníž. přenesená",J1352,0)</f>
        <v>0</v>
      </c>
      <c r="BI1352" s="228">
        <f>IF(N1352="nulová",J1352,0)</f>
        <v>0</v>
      </c>
      <c r="BJ1352" s="20" t="s">
        <v>82</v>
      </c>
      <c r="BK1352" s="228">
        <f>ROUND(I1352*H1352,2)</f>
        <v>0</v>
      </c>
      <c r="BL1352" s="20" t="s">
        <v>287</v>
      </c>
      <c r="BM1352" s="227" t="s">
        <v>1789</v>
      </c>
    </row>
    <row r="1353" s="2" customFormat="1">
      <c r="A1353" s="41"/>
      <c r="B1353" s="42"/>
      <c r="C1353" s="43"/>
      <c r="D1353" s="229" t="s">
        <v>179</v>
      </c>
      <c r="E1353" s="43"/>
      <c r="F1353" s="230" t="s">
        <v>1790</v>
      </c>
      <c r="G1353" s="43"/>
      <c r="H1353" s="43"/>
      <c r="I1353" s="231"/>
      <c r="J1353" s="43"/>
      <c r="K1353" s="43"/>
      <c r="L1353" s="47"/>
      <c r="M1353" s="232"/>
      <c r="N1353" s="233"/>
      <c r="O1353" s="87"/>
      <c r="P1353" s="87"/>
      <c r="Q1353" s="87"/>
      <c r="R1353" s="87"/>
      <c r="S1353" s="87"/>
      <c r="T1353" s="88"/>
      <c r="U1353" s="41"/>
      <c r="V1353" s="41"/>
      <c r="W1353" s="41"/>
      <c r="X1353" s="41"/>
      <c r="Y1353" s="41"/>
      <c r="Z1353" s="41"/>
      <c r="AA1353" s="41"/>
      <c r="AB1353" s="41"/>
      <c r="AC1353" s="41"/>
      <c r="AD1353" s="41"/>
      <c r="AE1353" s="41"/>
      <c r="AT1353" s="20" t="s">
        <v>179</v>
      </c>
      <c r="AU1353" s="20" t="s">
        <v>84</v>
      </c>
    </row>
    <row r="1354" s="2" customFormat="1">
      <c r="A1354" s="41"/>
      <c r="B1354" s="42"/>
      <c r="C1354" s="43"/>
      <c r="D1354" s="234" t="s">
        <v>181</v>
      </c>
      <c r="E1354" s="43"/>
      <c r="F1354" s="235" t="s">
        <v>1791</v>
      </c>
      <c r="G1354" s="43"/>
      <c r="H1354" s="43"/>
      <c r="I1354" s="231"/>
      <c r="J1354" s="43"/>
      <c r="K1354" s="43"/>
      <c r="L1354" s="47"/>
      <c r="M1354" s="232"/>
      <c r="N1354" s="233"/>
      <c r="O1354" s="87"/>
      <c r="P1354" s="87"/>
      <c r="Q1354" s="87"/>
      <c r="R1354" s="87"/>
      <c r="S1354" s="87"/>
      <c r="T1354" s="88"/>
      <c r="U1354" s="41"/>
      <c r="V1354" s="41"/>
      <c r="W1354" s="41"/>
      <c r="X1354" s="41"/>
      <c r="Y1354" s="41"/>
      <c r="Z1354" s="41"/>
      <c r="AA1354" s="41"/>
      <c r="AB1354" s="41"/>
      <c r="AC1354" s="41"/>
      <c r="AD1354" s="41"/>
      <c r="AE1354" s="41"/>
      <c r="AT1354" s="20" t="s">
        <v>181</v>
      </c>
      <c r="AU1354" s="20" t="s">
        <v>84</v>
      </c>
    </row>
    <row r="1355" s="13" customFormat="1">
      <c r="A1355" s="13"/>
      <c r="B1355" s="236"/>
      <c r="C1355" s="237"/>
      <c r="D1355" s="229" t="s">
        <v>183</v>
      </c>
      <c r="E1355" s="238" t="s">
        <v>19</v>
      </c>
      <c r="F1355" s="239" t="s">
        <v>1763</v>
      </c>
      <c r="G1355" s="237"/>
      <c r="H1355" s="238" t="s">
        <v>19</v>
      </c>
      <c r="I1355" s="240"/>
      <c r="J1355" s="237"/>
      <c r="K1355" s="237"/>
      <c r="L1355" s="241"/>
      <c r="M1355" s="242"/>
      <c r="N1355" s="243"/>
      <c r="O1355" s="243"/>
      <c r="P1355" s="243"/>
      <c r="Q1355" s="243"/>
      <c r="R1355" s="243"/>
      <c r="S1355" s="243"/>
      <c r="T1355" s="244"/>
      <c r="U1355" s="13"/>
      <c r="V1355" s="13"/>
      <c r="W1355" s="13"/>
      <c r="X1355" s="13"/>
      <c r="Y1355" s="13"/>
      <c r="Z1355" s="13"/>
      <c r="AA1355" s="13"/>
      <c r="AB1355" s="13"/>
      <c r="AC1355" s="13"/>
      <c r="AD1355" s="13"/>
      <c r="AE1355" s="13"/>
      <c r="AT1355" s="245" t="s">
        <v>183</v>
      </c>
      <c r="AU1355" s="245" t="s">
        <v>84</v>
      </c>
      <c r="AV1355" s="13" t="s">
        <v>82</v>
      </c>
      <c r="AW1355" s="13" t="s">
        <v>37</v>
      </c>
      <c r="AX1355" s="13" t="s">
        <v>75</v>
      </c>
      <c r="AY1355" s="245" t="s">
        <v>170</v>
      </c>
    </row>
    <row r="1356" s="14" customFormat="1">
      <c r="A1356" s="14"/>
      <c r="B1356" s="246"/>
      <c r="C1356" s="247"/>
      <c r="D1356" s="229" t="s">
        <v>183</v>
      </c>
      <c r="E1356" s="248" t="s">
        <v>19</v>
      </c>
      <c r="F1356" s="249" t="s">
        <v>1764</v>
      </c>
      <c r="G1356" s="247"/>
      <c r="H1356" s="250">
        <v>470.30500000000001</v>
      </c>
      <c r="I1356" s="251"/>
      <c r="J1356" s="247"/>
      <c r="K1356" s="247"/>
      <c r="L1356" s="252"/>
      <c r="M1356" s="253"/>
      <c r="N1356" s="254"/>
      <c r="O1356" s="254"/>
      <c r="P1356" s="254"/>
      <c r="Q1356" s="254"/>
      <c r="R1356" s="254"/>
      <c r="S1356" s="254"/>
      <c r="T1356" s="255"/>
      <c r="U1356" s="14"/>
      <c r="V1356" s="14"/>
      <c r="W1356" s="14"/>
      <c r="X1356" s="14"/>
      <c r="Y1356" s="14"/>
      <c r="Z1356" s="14"/>
      <c r="AA1356" s="14"/>
      <c r="AB1356" s="14"/>
      <c r="AC1356" s="14"/>
      <c r="AD1356" s="14"/>
      <c r="AE1356" s="14"/>
      <c r="AT1356" s="256" t="s">
        <v>183</v>
      </c>
      <c r="AU1356" s="256" t="s">
        <v>84</v>
      </c>
      <c r="AV1356" s="14" t="s">
        <v>84</v>
      </c>
      <c r="AW1356" s="14" t="s">
        <v>37</v>
      </c>
      <c r="AX1356" s="14" t="s">
        <v>75</v>
      </c>
      <c r="AY1356" s="256" t="s">
        <v>170</v>
      </c>
    </row>
    <row r="1357" s="13" customFormat="1">
      <c r="A1357" s="13"/>
      <c r="B1357" s="236"/>
      <c r="C1357" s="237"/>
      <c r="D1357" s="229" t="s">
        <v>183</v>
      </c>
      <c r="E1357" s="238" t="s">
        <v>19</v>
      </c>
      <c r="F1357" s="239" t="s">
        <v>1765</v>
      </c>
      <c r="G1357" s="237"/>
      <c r="H1357" s="238" t="s">
        <v>19</v>
      </c>
      <c r="I1357" s="240"/>
      <c r="J1357" s="237"/>
      <c r="K1357" s="237"/>
      <c r="L1357" s="241"/>
      <c r="M1357" s="242"/>
      <c r="N1357" s="243"/>
      <c r="O1357" s="243"/>
      <c r="P1357" s="243"/>
      <c r="Q1357" s="243"/>
      <c r="R1357" s="243"/>
      <c r="S1357" s="243"/>
      <c r="T1357" s="244"/>
      <c r="U1357" s="13"/>
      <c r="V1357" s="13"/>
      <c r="W1357" s="13"/>
      <c r="X1357" s="13"/>
      <c r="Y1357" s="13"/>
      <c r="Z1357" s="13"/>
      <c r="AA1357" s="13"/>
      <c r="AB1357" s="13"/>
      <c r="AC1357" s="13"/>
      <c r="AD1357" s="13"/>
      <c r="AE1357" s="13"/>
      <c r="AT1357" s="245" t="s">
        <v>183</v>
      </c>
      <c r="AU1357" s="245" t="s">
        <v>84</v>
      </c>
      <c r="AV1357" s="13" t="s">
        <v>82</v>
      </c>
      <c r="AW1357" s="13" t="s">
        <v>37</v>
      </c>
      <c r="AX1357" s="13" t="s">
        <v>75</v>
      </c>
      <c r="AY1357" s="245" t="s">
        <v>170</v>
      </c>
    </row>
    <row r="1358" s="14" customFormat="1">
      <c r="A1358" s="14"/>
      <c r="B1358" s="246"/>
      <c r="C1358" s="247"/>
      <c r="D1358" s="229" t="s">
        <v>183</v>
      </c>
      <c r="E1358" s="248" t="s">
        <v>19</v>
      </c>
      <c r="F1358" s="249" t="s">
        <v>1766</v>
      </c>
      <c r="G1358" s="247"/>
      <c r="H1358" s="250">
        <v>464.60300000000001</v>
      </c>
      <c r="I1358" s="251"/>
      <c r="J1358" s="247"/>
      <c r="K1358" s="247"/>
      <c r="L1358" s="252"/>
      <c r="M1358" s="253"/>
      <c r="N1358" s="254"/>
      <c r="O1358" s="254"/>
      <c r="P1358" s="254"/>
      <c r="Q1358" s="254"/>
      <c r="R1358" s="254"/>
      <c r="S1358" s="254"/>
      <c r="T1358" s="255"/>
      <c r="U1358" s="14"/>
      <c r="V1358" s="14"/>
      <c r="W1358" s="14"/>
      <c r="X1358" s="14"/>
      <c r="Y1358" s="14"/>
      <c r="Z1358" s="14"/>
      <c r="AA1358" s="14"/>
      <c r="AB1358" s="14"/>
      <c r="AC1358" s="14"/>
      <c r="AD1358" s="14"/>
      <c r="AE1358" s="14"/>
      <c r="AT1358" s="256" t="s">
        <v>183</v>
      </c>
      <c r="AU1358" s="256" t="s">
        <v>84</v>
      </c>
      <c r="AV1358" s="14" t="s">
        <v>84</v>
      </c>
      <c r="AW1358" s="14" t="s">
        <v>37</v>
      </c>
      <c r="AX1358" s="14" t="s">
        <v>75</v>
      </c>
      <c r="AY1358" s="256" t="s">
        <v>170</v>
      </c>
    </row>
    <row r="1359" s="14" customFormat="1">
      <c r="A1359" s="14"/>
      <c r="B1359" s="246"/>
      <c r="C1359" s="247"/>
      <c r="D1359" s="229" t="s">
        <v>183</v>
      </c>
      <c r="E1359" s="248" t="s">
        <v>19</v>
      </c>
      <c r="F1359" s="249" t="s">
        <v>1767</v>
      </c>
      <c r="G1359" s="247"/>
      <c r="H1359" s="250">
        <v>42.25</v>
      </c>
      <c r="I1359" s="251"/>
      <c r="J1359" s="247"/>
      <c r="K1359" s="247"/>
      <c r="L1359" s="252"/>
      <c r="M1359" s="253"/>
      <c r="N1359" s="254"/>
      <c r="O1359" s="254"/>
      <c r="P1359" s="254"/>
      <c r="Q1359" s="254"/>
      <c r="R1359" s="254"/>
      <c r="S1359" s="254"/>
      <c r="T1359" s="255"/>
      <c r="U1359" s="14"/>
      <c r="V1359" s="14"/>
      <c r="W1359" s="14"/>
      <c r="X1359" s="14"/>
      <c r="Y1359" s="14"/>
      <c r="Z1359" s="14"/>
      <c r="AA1359" s="14"/>
      <c r="AB1359" s="14"/>
      <c r="AC1359" s="14"/>
      <c r="AD1359" s="14"/>
      <c r="AE1359" s="14"/>
      <c r="AT1359" s="256" t="s">
        <v>183</v>
      </c>
      <c r="AU1359" s="256" t="s">
        <v>84</v>
      </c>
      <c r="AV1359" s="14" t="s">
        <v>84</v>
      </c>
      <c r="AW1359" s="14" t="s">
        <v>37</v>
      </c>
      <c r="AX1359" s="14" t="s">
        <v>75</v>
      </c>
      <c r="AY1359" s="256" t="s">
        <v>170</v>
      </c>
    </row>
    <row r="1360" s="14" customFormat="1">
      <c r="A1360" s="14"/>
      <c r="B1360" s="246"/>
      <c r="C1360" s="247"/>
      <c r="D1360" s="229" t="s">
        <v>183</v>
      </c>
      <c r="E1360" s="248" t="s">
        <v>19</v>
      </c>
      <c r="F1360" s="249" t="s">
        <v>1768</v>
      </c>
      <c r="G1360" s="247"/>
      <c r="H1360" s="250">
        <v>5</v>
      </c>
      <c r="I1360" s="251"/>
      <c r="J1360" s="247"/>
      <c r="K1360" s="247"/>
      <c r="L1360" s="252"/>
      <c r="M1360" s="253"/>
      <c r="N1360" s="254"/>
      <c r="O1360" s="254"/>
      <c r="P1360" s="254"/>
      <c r="Q1360" s="254"/>
      <c r="R1360" s="254"/>
      <c r="S1360" s="254"/>
      <c r="T1360" s="255"/>
      <c r="U1360" s="14"/>
      <c r="V1360" s="14"/>
      <c r="W1360" s="14"/>
      <c r="X1360" s="14"/>
      <c r="Y1360" s="14"/>
      <c r="Z1360" s="14"/>
      <c r="AA1360" s="14"/>
      <c r="AB1360" s="14"/>
      <c r="AC1360" s="14"/>
      <c r="AD1360" s="14"/>
      <c r="AE1360" s="14"/>
      <c r="AT1360" s="256" t="s">
        <v>183</v>
      </c>
      <c r="AU1360" s="256" t="s">
        <v>84</v>
      </c>
      <c r="AV1360" s="14" t="s">
        <v>84</v>
      </c>
      <c r="AW1360" s="14" t="s">
        <v>37</v>
      </c>
      <c r="AX1360" s="14" t="s">
        <v>75</v>
      </c>
      <c r="AY1360" s="256" t="s">
        <v>170</v>
      </c>
    </row>
    <row r="1361" s="15" customFormat="1">
      <c r="A1361" s="15"/>
      <c r="B1361" s="257"/>
      <c r="C1361" s="258"/>
      <c r="D1361" s="229" t="s">
        <v>183</v>
      </c>
      <c r="E1361" s="259" t="s">
        <v>19</v>
      </c>
      <c r="F1361" s="260" t="s">
        <v>186</v>
      </c>
      <c r="G1361" s="258"/>
      <c r="H1361" s="261">
        <v>982.15800000000002</v>
      </c>
      <c r="I1361" s="262"/>
      <c r="J1361" s="258"/>
      <c r="K1361" s="258"/>
      <c r="L1361" s="263"/>
      <c r="M1361" s="264"/>
      <c r="N1361" s="265"/>
      <c r="O1361" s="265"/>
      <c r="P1361" s="265"/>
      <c r="Q1361" s="265"/>
      <c r="R1361" s="265"/>
      <c r="S1361" s="265"/>
      <c r="T1361" s="266"/>
      <c r="U1361" s="15"/>
      <c r="V1361" s="15"/>
      <c r="W1361" s="15"/>
      <c r="X1361" s="15"/>
      <c r="Y1361" s="15"/>
      <c r="Z1361" s="15"/>
      <c r="AA1361" s="15"/>
      <c r="AB1361" s="15"/>
      <c r="AC1361" s="15"/>
      <c r="AD1361" s="15"/>
      <c r="AE1361" s="15"/>
      <c r="AT1361" s="267" t="s">
        <v>183</v>
      </c>
      <c r="AU1361" s="267" t="s">
        <v>84</v>
      </c>
      <c r="AV1361" s="15" t="s">
        <v>177</v>
      </c>
      <c r="AW1361" s="15" t="s">
        <v>37</v>
      </c>
      <c r="AX1361" s="15" t="s">
        <v>82</v>
      </c>
      <c r="AY1361" s="267" t="s">
        <v>170</v>
      </c>
    </row>
    <row r="1362" s="2" customFormat="1" ht="24.15" customHeight="1">
      <c r="A1362" s="41"/>
      <c r="B1362" s="42"/>
      <c r="C1362" s="285" t="s">
        <v>1792</v>
      </c>
      <c r="D1362" s="285" t="s">
        <v>461</v>
      </c>
      <c r="E1362" s="286" t="s">
        <v>1793</v>
      </c>
      <c r="F1362" s="287" t="s">
        <v>1794</v>
      </c>
      <c r="G1362" s="288" t="s">
        <v>175</v>
      </c>
      <c r="H1362" s="289">
        <v>1129.482</v>
      </c>
      <c r="I1362" s="290"/>
      <c r="J1362" s="291">
        <f>ROUND(I1362*H1362,2)</f>
        <v>0</v>
      </c>
      <c r="K1362" s="287" t="s">
        <v>176</v>
      </c>
      <c r="L1362" s="292"/>
      <c r="M1362" s="293" t="s">
        <v>19</v>
      </c>
      <c r="N1362" s="294" t="s">
        <v>46</v>
      </c>
      <c r="O1362" s="87"/>
      <c r="P1362" s="225">
        <f>O1362*H1362</f>
        <v>0</v>
      </c>
      <c r="Q1362" s="225">
        <v>0.0054000000000000003</v>
      </c>
      <c r="R1362" s="225">
        <f>Q1362*H1362</f>
        <v>6.0992028000000005</v>
      </c>
      <c r="S1362" s="225">
        <v>0</v>
      </c>
      <c r="T1362" s="226">
        <f>S1362*H1362</f>
        <v>0</v>
      </c>
      <c r="U1362" s="41"/>
      <c r="V1362" s="41"/>
      <c r="W1362" s="41"/>
      <c r="X1362" s="41"/>
      <c r="Y1362" s="41"/>
      <c r="Z1362" s="41"/>
      <c r="AA1362" s="41"/>
      <c r="AB1362" s="41"/>
      <c r="AC1362" s="41"/>
      <c r="AD1362" s="41"/>
      <c r="AE1362" s="41"/>
      <c r="AR1362" s="227" t="s">
        <v>629</v>
      </c>
      <c r="AT1362" s="227" t="s">
        <v>461</v>
      </c>
      <c r="AU1362" s="227" t="s">
        <v>84</v>
      </c>
      <c r="AY1362" s="20" t="s">
        <v>170</v>
      </c>
      <c r="BE1362" s="228">
        <f>IF(N1362="základní",J1362,0)</f>
        <v>0</v>
      </c>
      <c r="BF1362" s="228">
        <f>IF(N1362="snížená",J1362,0)</f>
        <v>0</v>
      </c>
      <c r="BG1362" s="228">
        <f>IF(N1362="zákl. přenesená",J1362,0)</f>
        <v>0</v>
      </c>
      <c r="BH1362" s="228">
        <f>IF(N1362="sníž. přenesená",J1362,0)</f>
        <v>0</v>
      </c>
      <c r="BI1362" s="228">
        <f>IF(N1362="nulová",J1362,0)</f>
        <v>0</v>
      </c>
      <c r="BJ1362" s="20" t="s">
        <v>82</v>
      </c>
      <c r="BK1362" s="228">
        <f>ROUND(I1362*H1362,2)</f>
        <v>0</v>
      </c>
      <c r="BL1362" s="20" t="s">
        <v>287</v>
      </c>
      <c r="BM1362" s="227" t="s">
        <v>1795</v>
      </c>
    </row>
    <row r="1363" s="2" customFormat="1">
      <c r="A1363" s="41"/>
      <c r="B1363" s="42"/>
      <c r="C1363" s="43"/>
      <c r="D1363" s="229" t="s">
        <v>179</v>
      </c>
      <c r="E1363" s="43"/>
      <c r="F1363" s="230" t="s">
        <v>1794</v>
      </c>
      <c r="G1363" s="43"/>
      <c r="H1363" s="43"/>
      <c r="I1363" s="231"/>
      <c r="J1363" s="43"/>
      <c r="K1363" s="43"/>
      <c r="L1363" s="47"/>
      <c r="M1363" s="232"/>
      <c r="N1363" s="233"/>
      <c r="O1363" s="87"/>
      <c r="P1363" s="87"/>
      <c r="Q1363" s="87"/>
      <c r="R1363" s="87"/>
      <c r="S1363" s="87"/>
      <c r="T1363" s="88"/>
      <c r="U1363" s="41"/>
      <c r="V1363" s="41"/>
      <c r="W1363" s="41"/>
      <c r="X1363" s="41"/>
      <c r="Y1363" s="41"/>
      <c r="Z1363" s="41"/>
      <c r="AA1363" s="41"/>
      <c r="AB1363" s="41"/>
      <c r="AC1363" s="41"/>
      <c r="AD1363" s="41"/>
      <c r="AE1363" s="41"/>
      <c r="AT1363" s="20" t="s">
        <v>179</v>
      </c>
      <c r="AU1363" s="20" t="s">
        <v>84</v>
      </c>
    </row>
    <row r="1364" s="14" customFormat="1">
      <c r="A1364" s="14"/>
      <c r="B1364" s="246"/>
      <c r="C1364" s="247"/>
      <c r="D1364" s="229" t="s">
        <v>183</v>
      </c>
      <c r="E1364" s="248" t="s">
        <v>19</v>
      </c>
      <c r="F1364" s="249" t="s">
        <v>1796</v>
      </c>
      <c r="G1364" s="247"/>
      <c r="H1364" s="250">
        <v>982.15800000000002</v>
      </c>
      <c r="I1364" s="251"/>
      <c r="J1364" s="247"/>
      <c r="K1364" s="247"/>
      <c r="L1364" s="252"/>
      <c r="M1364" s="253"/>
      <c r="N1364" s="254"/>
      <c r="O1364" s="254"/>
      <c r="P1364" s="254"/>
      <c r="Q1364" s="254"/>
      <c r="R1364" s="254"/>
      <c r="S1364" s="254"/>
      <c r="T1364" s="255"/>
      <c r="U1364" s="14"/>
      <c r="V1364" s="14"/>
      <c r="W1364" s="14"/>
      <c r="X1364" s="14"/>
      <c r="Y1364" s="14"/>
      <c r="Z1364" s="14"/>
      <c r="AA1364" s="14"/>
      <c r="AB1364" s="14"/>
      <c r="AC1364" s="14"/>
      <c r="AD1364" s="14"/>
      <c r="AE1364" s="14"/>
      <c r="AT1364" s="256" t="s">
        <v>183</v>
      </c>
      <c r="AU1364" s="256" t="s">
        <v>84</v>
      </c>
      <c r="AV1364" s="14" t="s">
        <v>84</v>
      </c>
      <c r="AW1364" s="14" t="s">
        <v>37</v>
      </c>
      <c r="AX1364" s="14" t="s">
        <v>75</v>
      </c>
      <c r="AY1364" s="256" t="s">
        <v>170</v>
      </c>
    </row>
    <row r="1365" s="15" customFormat="1">
      <c r="A1365" s="15"/>
      <c r="B1365" s="257"/>
      <c r="C1365" s="258"/>
      <c r="D1365" s="229" t="s">
        <v>183</v>
      </c>
      <c r="E1365" s="259" t="s">
        <v>19</v>
      </c>
      <c r="F1365" s="260" t="s">
        <v>186</v>
      </c>
      <c r="G1365" s="258"/>
      <c r="H1365" s="261">
        <v>982.15800000000002</v>
      </c>
      <c r="I1365" s="262"/>
      <c r="J1365" s="258"/>
      <c r="K1365" s="258"/>
      <c r="L1365" s="263"/>
      <c r="M1365" s="264"/>
      <c r="N1365" s="265"/>
      <c r="O1365" s="265"/>
      <c r="P1365" s="265"/>
      <c r="Q1365" s="265"/>
      <c r="R1365" s="265"/>
      <c r="S1365" s="265"/>
      <c r="T1365" s="266"/>
      <c r="U1365" s="15"/>
      <c r="V1365" s="15"/>
      <c r="W1365" s="15"/>
      <c r="X1365" s="15"/>
      <c r="Y1365" s="15"/>
      <c r="Z1365" s="15"/>
      <c r="AA1365" s="15"/>
      <c r="AB1365" s="15"/>
      <c r="AC1365" s="15"/>
      <c r="AD1365" s="15"/>
      <c r="AE1365" s="15"/>
      <c r="AT1365" s="267" t="s">
        <v>183</v>
      </c>
      <c r="AU1365" s="267" t="s">
        <v>84</v>
      </c>
      <c r="AV1365" s="15" t="s">
        <v>177</v>
      </c>
      <c r="AW1365" s="15" t="s">
        <v>37</v>
      </c>
      <c r="AX1365" s="15" t="s">
        <v>75</v>
      </c>
      <c r="AY1365" s="267" t="s">
        <v>170</v>
      </c>
    </row>
    <row r="1366" s="14" customFormat="1">
      <c r="A1366" s="14"/>
      <c r="B1366" s="246"/>
      <c r="C1366" s="247"/>
      <c r="D1366" s="229" t="s">
        <v>183</v>
      </c>
      <c r="E1366" s="248" t="s">
        <v>19</v>
      </c>
      <c r="F1366" s="249" t="s">
        <v>1797</v>
      </c>
      <c r="G1366" s="247"/>
      <c r="H1366" s="250">
        <v>1129.482</v>
      </c>
      <c r="I1366" s="251"/>
      <c r="J1366" s="247"/>
      <c r="K1366" s="247"/>
      <c r="L1366" s="252"/>
      <c r="M1366" s="253"/>
      <c r="N1366" s="254"/>
      <c r="O1366" s="254"/>
      <c r="P1366" s="254"/>
      <c r="Q1366" s="254"/>
      <c r="R1366" s="254"/>
      <c r="S1366" s="254"/>
      <c r="T1366" s="255"/>
      <c r="U1366" s="14"/>
      <c r="V1366" s="14"/>
      <c r="W1366" s="14"/>
      <c r="X1366" s="14"/>
      <c r="Y1366" s="14"/>
      <c r="Z1366" s="14"/>
      <c r="AA1366" s="14"/>
      <c r="AB1366" s="14"/>
      <c r="AC1366" s="14"/>
      <c r="AD1366" s="14"/>
      <c r="AE1366" s="14"/>
      <c r="AT1366" s="256" t="s">
        <v>183</v>
      </c>
      <c r="AU1366" s="256" t="s">
        <v>84</v>
      </c>
      <c r="AV1366" s="14" t="s">
        <v>84</v>
      </c>
      <c r="AW1366" s="14" t="s">
        <v>37</v>
      </c>
      <c r="AX1366" s="14" t="s">
        <v>82</v>
      </c>
      <c r="AY1366" s="256" t="s">
        <v>170</v>
      </c>
    </row>
    <row r="1367" s="2" customFormat="1" ht="16.5" customHeight="1">
      <c r="A1367" s="41"/>
      <c r="B1367" s="42"/>
      <c r="C1367" s="216" t="s">
        <v>1798</v>
      </c>
      <c r="D1367" s="216" t="s">
        <v>172</v>
      </c>
      <c r="E1367" s="217" t="s">
        <v>1799</v>
      </c>
      <c r="F1367" s="218" t="s">
        <v>1800</v>
      </c>
      <c r="G1367" s="219" t="s">
        <v>175</v>
      </c>
      <c r="H1367" s="220">
        <v>196.48500000000001</v>
      </c>
      <c r="I1367" s="221"/>
      <c r="J1367" s="222">
        <f>ROUND(I1367*H1367,2)</f>
        <v>0</v>
      </c>
      <c r="K1367" s="218" t="s">
        <v>176</v>
      </c>
      <c r="L1367" s="47"/>
      <c r="M1367" s="223" t="s">
        <v>19</v>
      </c>
      <c r="N1367" s="224" t="s">
        <v>46</v>
      </c>
      <c r="O1367" s="87"/>
      <c r="P1367" s="225">
        <f>O1367*H1367</f>
        <v>0</v>
      </c>
      <c r="Q1367" s="225">
        <v>0.00040000000000000002</v>
      </c>
      <c r="R1367" s="225">
        <f>Q1367*H1367</f>
        <v>0.078594000000000011</v>
      </c>
      <c r="S1367" s="225">
        <v>0</v>
      </c>
      <c r="T1367" s="226">
        <f>S1367*H1367</f>
        <v>0</v>
      </c>
      <c r="U1367" s="41"/>
      <c r="V1367" s="41"/>
      <c r="W1367" s="41"/>
      <c r="X1367" s="41"/>
      <c r="Y1367" s="41"/>
      <c r="Z1367" s="41"/>
      <c r="AA1367" s="41"/>
      <c r="AB1367" s="41"/>
      <c r="AC1367" s="41"/>
      <c r="AD1367" s="41"/>
      <c r="AE1367" s="41"/>
      <c r="AR1367" s="227" t="s">
        <v>287</v>
      </c>
      <c r="AT1367" s="227" t="s">
        <v>172</v>
      </c>
      <c r="AU1367" s="227" t="s">
        <v>84</v>
      </c>
      <c r="AY1367" s="20" t="s">
        <v>170</v>
      </c>
      <c r="BE1367" s="228">
        <f>IF(N1367="základní",J1367,0)</f>
        <v>0</v>
      </c>
      <c r="BF1367" s="228">
        <f>IF(N1367="snížená",J1367,0)</f>
        <v>0</v>
      </c>
      <c r="BG1367" s="228">
        <f>IF(N1367="zákl. přenesená",J1367,0)</f>
        <v>0</v>
      </c>
      <c r="BH1367" s="228">
        <f>IF(N1367="sníž. přenesená",J1367,0)</f>
        <v>0</v>
      </c>
      <c r="BI1367" s="228">
        <f>IF(N1367="nulová",J1367,0)</f>
        <v>0</v>
      </c>
      <c r="BJ1367" s="20" t="s">
        <v>82</v>
      </c>
      <c r="BK1367" s="228">
        <f>ROUND(I1367*H1367,2)</f>
        <v>0</v>
      </c>
      <c r="BL1367" s="20" t="s">
        <v>287</v>
      </c>
      <c r="BM1367" s="227" t="s">
        <v>1801</v>
      </c>
    </row>
    <row r="1368" s="2" customFormat="1">
      <c r="A1368" s="41"/>
      <c r="B1368" s="42"/>
      <c r="C1368" s="43"/>
      <c r="D1368" s="229" t="s">
        <v>179</v>
      </c>
      <c r="E1368" s="43"/>
      <c r="F1368" s="230" t="s">
        <v>1802</v>
      </c>
      <c r="G1368" s="43"/>
      <c r="H1368" s="43"/>
      <c r="I1368" s="231"/>
      <c r="J1368" s="43"/>
      <c r="K1368" s="43"/>
      <c r="L1368" s="47"/>
      <c r="M1368" s="232"/>
      <c r="N1368" s="233"/>
      <c r="O1368" s="87"/>
      <c r="P1368" s="87"/>
      <c r="Q1368" s="87"/>
      <c r="R1368" s="87"/>
      <c r="S1368" s="87"/>
      <c r="T1368" s="88"/>
      <c r="U1368" s="41"/>
      <c r="V1368" s="41"/>
      <c r="W1368" s="41"/>
      <c r="X1368" s="41"/>
      <c r="Y1368" s="41"/>
      <c r="Z1368" s="41"/>
      <c r="AA1368" s="41"/>
      <c r="AB1368" s="41"/>
      <c r="AC1368" s="41"/>
      <c r="AD1368" s="41"/>
      <c r="AE1368" s="41"/>
      <c r="AT1368" s="20" t="s">
        <v>179</v>
      </c>
      <c r="AU1368" s="20" t="s">
        <v>84</v>
      </c>
    </row>
    <row r="1369" s="2" customFormat="1">
      <c r="A1369" s="41"/>
      <c r="B1369" s="42"/>
      <c r="C1369" s="43"/>
      <c r="D1369" s="234" t="s">
        <v>181</v>
      </c>
      <c r="E1369" s="43"/>
      <c r="F1369" s="235" t="s">
        <v>1803</v>
      </c>
      <c r="G1369" s="43"/>
      <c r="H1369" s="43"/>
      <c r="I1369" s="231"/>
      <c r="J1369" s="43"/>
      <c r="K1369" s="43"/>
      <c r="L1369" s="47"/>
      <c r="M1369" s="232"/>
      <c r="N1369" s="233"/>
      <c r="O1369" s="87"/>
      <c r="P1369" s="87"/>
      <c r="Q1369" s="87"/>
      <c r="R1369" s="87"/>
      <c r="S1369" s="87"/>
      <c r="T1369" s="88"/>
      <c r="U1369" s="41"/>
      <c r="V1369" s="41"/>
      <c r="W1369" s="41"/>
      <c r="X1369" s="41"/>
      <c r="Y1369" s="41"/>
      <c r="Z1369" s="41"/>
      <c r="AA1369" s="41"/>
      <c r="AB1369" s="41"/>
      <c r="AC1369" s="41"/>
      <c r="AD1369" s="41"/>
      <c r="AE1369" s="41"/>
      <c r="AT1369" s="20" t="s">
        <v>181</v>
      </c>
      <c r="AU1369" s="20" t="s">
        <v>84</v>
      </c>
    </row>
    <row r="1370" s="13" customFormat="1">
      <c r="A1370" s="13"/>
      <c r="B1370" s="236"/>
      <c r="C1370" s="237"/>
      <c r="D1370" s="229" t="s">
        <v>183</v>
      </c>
      <c r="E1370" s="238" t="s">
        <v>19</v>
      </c>
      <c r="F1370" s="239" t="s">
        <v>1780</v>
      </c>
      <c r="G1370" s="237"/>
      <c r="H1370" s="238" t="s">
        <v>19</v>
      </c>
      <c r="I1370" s="240"/>
      <c r="J1370" s="237"/>
      <c r="K1370" s="237"/>
      <c r="L1370" s="241"/>
      <c r="M1370" s="242"/>
      <c r="N1370" s="243"/>
      <c r="O1370" s="243"/>
      <c r="P1370" s="243"/>
      <c r="Q1370" s="243"/>
      <c r="R1370" s="243"/>
      <c r="S1370" s="243"/>
      <c r="T1370" s="244"/>
      <c r="U1370" s="13"/>
      <c r="V1370" s="13"/>
      <c r="W1370" s="13"/>
      <c r="X1370" s="13"/>
      <c r="Y1370" s="13"/>
      <c r="Z1370" s="13"/>
      <c r="AA1370" s="13"/>
      <c r="AB1370" s="13"/>
      <c r="AC1370" s="13"/>
      <c r="AD1370" s="13"/>
      <c r="AE1370" s="13"/>
      <c r="AT1370" s="245" t="s">
        <v>183</v>
      </c>
      <c r="AU1370" s="245" t="s">
        <v>84</v>
      </c>
      <c r="AV1370" s="13" t="s">
        <v>82</v>
      </c>
      <c r="AW1370" s="13" t="s">
        <v>37</v>
      </c>
      <c r="AX1370" s="13" t="s">
        <v>75</v>
      </c>
      <c r="AY1370" s="245" t="s">
        <v>170</v>
      </c>
    </row>
    <row r="1371" s="14" customFormat="1">
      <c r="A1371" s="14"/>
      <c r="B1371" s="246"/>
      <c r="C1371" s="247"/>
      <c r="D1371" s="229" t="s">
        <v>183</v>
      </c>
      <c r="E1371" s="248" t="s">
        <v>19</v>
      </c>
      <c r="F1371" s="249" t="s">
        <v>1781</v>
      </c>
      <c r="G1371" s="247"/>
      <c r="H1371" s="250">
        <v>186.44499999999999</v>
      </c>
      <c r="I1371" s="251"/>
      <c r="J1371" s="247"/>
      <c r="K1371" s="247"/>
      <c r="L1371" s="252"/>
      <c r="M1371" s="253"/>
      <c r="N1371" s="254"/>
      <c r="O1371" s="254"/>
      <c r="P1371" s="254"/>
      <c r="Q1371" s="254"/>
      <c r="R1371" s="254"/>
      <c r="S1371" s="254"/>
      <c r="T1371" s="255"/>
      <c r="U1371" s="14"/>
      <c r="V1371" s="14"/>
      <c r="W1371" s="14"/>
      <c r="X1371" s="14"/>
      <c r="Y1371" s="14"/>
      <c r="Z1371" s="14"/>
      <c r="AA1371" s="14"/>
      <c r="AB1371" s="14"/>
      <c r="AC1371" s="14"/>
      <c r="AD1371" s="14"/>
      <c r="AE1371" s="14"/>
      <c r="AT1371" s="256" t="s">
        <v>183</v>
      </c>
      <c r="AU1371" s="256" t="s">
        <v>84</v>
      </c>
      <c r="AV1371" s="14" t="s">
        <v>84</v>
      </c>
      <c r="AW1371" s="14" t="s">
        <v>37</v>
      </c>
      <c r="AX1371" s="14" t="s">
        <v>75</v>
      </c>
      <c r="AY1371" s="256" t="s">
        <v>170</v>
      </c>
    </row>
    <row r="1372" s="14" customFormat="1">
      <c r="A1372" s="14"/>
      <c r="B1372" s="246"/>
      <c r="C1372" s="247"/>
      <c r="D1372" s="229" t="s">
        <v>183</v>
      </c>
      <c r="E1372" s="248" t="s">
        <v>19</v>
      </c>
      <c r="F1372" s="249" t="s">
        <v>1782</v>
      </c>
      <c r="G1372" s="247"/>
      <c r="H1372" s="250">
        <v>10.039999999999999</v>
      </c>
      <c r="I1372" s="251"/>
      <c r="J1372" s="247"/>
      <c r="K1372" s="247"/>
      <c r="L1372" s="252"/>
      <c r="M1372" s="253"/>
      <c r="N1372" s="254"/>
      <c r="O1372" s="254"/>
      <c r="P1372" s="254"/>
      <c r="Q1372" s="254"/>
      <c r="R1372" s="254"/>
      <c r="S1372" s="254"/>
      <c r="T1372" s="255"/>
      <c r="U1372" s="14"/>
      <c r="V1372" s="14"/>
      <c r="W1372" s="14"/>
      <c r="X1372" s="14"/>
      <c r="Y1372" s="14"/>
      <c r="Z1372" s="14"/>
      <c r="AA1372" s="14"/>
      <c r="AB1372" s="14"/>
      <c r="AC1372" s="14"/>
      <c r="AD1372" s="14"/>
      <c r="AE1372" s="14"/>
      <c r="AT1372" s="256" t="s">
        <v>183</v>
      </c>
      <c r="AU1372" s="256" t="s">
        <v>84</v>
      </c>
      <c r="AV1372" s="14" t="s">
        <v>84</v>
      </c>
      <c r="AW1372" s="14" t="s">
        <v>37</v>
      </c>
      <c r="AX1372" s="14" t="s">
        <v>75</v>
      </c>
      <c r="AY1372" s="256" t="s">
        <v>170</v>
      </c>
    </row>
    <row r="1373" s="15" customFormat="1">
      <c r="A1373" s="15"/>
      <c r="B1373" s="257"/>
      <c r="C1373" s="258"/>
      <c r="D1373" s="229" t="s">
        <v>183</v>
      </c>
      <c r="E1373" s="259" t="s">
        <v>19</v>
      </c>
      <c r="F1373" s="260" t="s">
        <v>186</v>
      </c>
      <c r="G1373" s="258"/>
      <c r="H1373" s="261">
        <v>196.48500000000001</v>
      </c>
      <c r="I1373" s="262"/>
      <c r="J1373" s="258"/>
      <c r="K1373" s="258"/>
      <c r="L1373" s="263"/>
      <c r="M1373" s="264"/>
      <c r="N1373" s="265"/>
      <c r="O1373" s="265"/>
      <c r="P1373" s="265"/>
      <c r="Q1373" s="265"/>
      <c r="R1373" s="265"/>
      <c r="S1373" s="265"/>
      <c r="T1373" s="266"/>
      <c r="U1373" s="15"/>
      <c r="V1373" s="15"/>
      <c r="W1373" s="15"/>
      <c r="X1373" s="15"/>
      <c r="Y1373" s="15"/>
      <c r="Z1373" s="15"/>
      <c r="AA1373" s="15"/>
      <c r="AB1373" s="15"/>
      <c r="AC1373" s="15"/>
      <c r="AD1373" s="15"/>
      <c r="AE1373" s="15"/>
      <c r="AT1373" s="267" t="s">
        <v>183</v>
      </c>
      <c r="AU1373" s="267" t="s">
        <v>84</v>
      </c>
      <c r="AV1373" s="15" t="s">
        <v>177</v>
      </c>
      <c r="AW1373" s="15" t="s">
        <v>37</v>
      </c>
      <c r="AX1373" s="15" t="s">
        <v>82</v>
      </c>
      <c r="AY1373" s="267" t="s">
        <v>170</v>
      </c>
    </row>
    <row r="1374" s="2" customFormat="1" ht="24.15" customHeight="1">
      <c r="A1374" s="41"/>
      <c r="B1374" s="42"/>
      <c r="C1374" s="285" t="s">
        <v>1804</v>
      </c>
      <c r="D1374" s="285" t="s">
        <v>461</v>
      </c>
      <c r="E1374" s="286" t="s">
        <v>1793</v>
      </c>
      <c r="F1374" s="287" t="s">
        <v>1794</v>
      </c>
      <c r="G1374" s="288" t="s">
        <v>175</v>
      </c>
      <c r="H1374" s="289">
        <v>235.78200000000001</v>
      </c>
      <c r="I1374" s="290"/>
      <c r="J1374" s="291">
        <f>ROUND(I1374*H1374,2)</f>
        <v>0</v>
      </c>
      <c r="K1374" s="287" t="s">
        <v>176</v>
      </c>
      <c r="L1374" s="292"/>
      <c r="M1374" s="293" t="s">
        <v>19</v>
      </c>
      <c r="N1374" s="294" t="s">
        <v>46</v>
      </c>
      <c r="O1374" s="87"/>
      <c r="P1374" s="225">
        <f>O1374*H1374</f>
        <v>0</v>
      </c>
      <c r="Q1374" s="225">
        <v>0.0054000000000000003</v>
      </c>
      <c r="R1374" s="225">
        <f>Q1374*H1374</f>
        <v>1.2732228000000001</v>
      </c>
      <c r="S1374" s="225">
        <v>0</v>
      </c>
      <c r="T1374" s="226">
        <f>S1374*H1374</f>
        <v>0</v>
      </c>
      <c r="U1374" s="41"/>
      <c r="V1374" s="41"/>
      <c r="W1374" s="41"/>
      <c r="X1374" s="41"/>
      <c r="Y1374" s="41"/>
      <c r="Z1374" s="41"/>
      <c r="AA1374" s="41"/>
      <c r="AB1374" s="41"/>
      <c r="AC1374" s="41"/>
      <c r="AD1374" s="41"/>
      <c r="AE1374" s="41"/>
      <c r="AR1374" s="227" t="s">
        <v>629</v>
      </c>
      <c r="AT1374" s="227" t="s">
        <v>461</v>
      </c>
      <c r="AU1374" s="227" t="s">
        <v>84</v>
      </c>
      <c r="AY1374" s="20" t="s">
        <v>170</v>
      </c>
      <c r="BE1374" s="228">
        <f>IF(N1374="základní",J1374,0)</f>
        <v>0</v>
      </c>
      <c r="BF1374" s="228">
        <f>IF(N1374="snížená",J1374,0)</f>
        <v>0</v>
      </c>
      <c r="BG1374" s="228">
        <f>IF(N1374="zákl. přenesená",J1374,0)</f>
        <v>0</v>
      </c>
      <c r="BH1374" s="228">
        <f>IF(N1374="sníž. přenesená",J1374,0)</f>
        <v>0</v>
      </c>
      <c r="BI1374" s="228">
        <f>IF(N1374="nulová",J1374,0)</f>
        <v>0</v>
      </c>
      <c r="BJ1374" s="20" t="s">
        <v>82</v>
      </c>
      <c r="BK1374" s="228">
        <f>ROUND(I1374*H1374,2)</f>
        <v>0</v>
      </c>
      <c r="BL1374" s="20" t="s">
        <v>287</v>
      </c>
      <c r="BM1374" s="227" t="s">
        <v>1805</v>
      </c>
    </row>
    <row r="1375" s="2" customFormat="1">
      <c r="A1375" s="41"/>
      <c r="B1375" s="42"/>
      <c r="C1375" s="43"/>
      <c r="D1375" s="229" t="s">
        <v>179</v>
      </c>
      <c r="E1375" s="43"/>
      <c r="F1375" s="230" t="s">
        <v>1794</v>
      </c>
      <c r="G1375" s="43"/>
      <c r="H1375" s="43"/>
      <c r="I1375" s="231"/>
      <c r="J1375" s="43"/>
      <c r="K1375" s="43"/>
      <c r="L1375" s="47"/>
      <c r="M1375" s="232"/>
      <c r="N1375" s="233"/>
      <c r="O1375" s="87"/>
      <c r="P1375" s="87"/>
      <c r="Q1375" s="87"/>
      <c r="R1375" s="87"/>
      <c r="S1375" s="87"/>
      <c r="T1375" s="88"/>
      <c r="U1375" s="41"/>
      <c r="V1375" s="41"/>
      <c r="W1375" s="41"/>
      <c r="X1375" s="41"/>
      <c r="Y1375" s="41"/>
      <c r="Z1375" s="41"/>
      <c r="AA1375" s="41"/>
      <c r="AB1375" s="41"/>
      <c r="AC1375" s="41"/>
      <c r="AD1375" s="41"/>
      <c r="AE1375" s="41"/>
      <c r="AT1375" s="20" t="s">
        <v>179</v>
      </c>
      <c r="AU1375" s="20" t="s">
        <v>84</v>
      </c>
    </row>
    <row r="1376" s="14" customFormat="1">
      <c r="A1376" s="14"/>
      <c r="B1376" s="246"/>
      <c r="C1376" s="247"/>
      <c r="D1376" s="229" t="s">
        <v>183</v>
      </c>
      <c r="E1376" s="248" t="s">
        <v>19</v>
      </c>
      <c r="F1376" s="249" t="s">
        <v>1806</v>
      </c>
      <c r="G1376" s="247"/>
      <c r="H1376" s="250">
        <v>235.78200000000001</v>
      </c>
      <c r="I1376" s="251"/>
      <c r="J1376" s="247"/>
      <c r="K1376" s="247"/>
      <c r="L1376" s="252"/>
      <c r="M1376" s="253"/>
      <c r="N1376" s="254"/>
      <c r="O1376" s="254"/>
      <c r="P1376" s="254"/>
      <c r="Q1376" s="254"/>
      <c r="R1376" s="254"/>
      <c r="S1376" s="254"/>
      <c r="T1376" s="255"/>
      <c r="U1376" s="14"/>
      <c r="V1376" s="14"/>
      <c r="W1376" s="14"/>
      <c r="X1376" s="14"/>
      <c r="Y1376" s="14"/>
      <c r="Z1376" s="14"/>
      <c r="AA1376" s="14"/>
      <c r="AB1376" s="14"/>
      <c r="AC1376" s="14"/>
      <c r="AD1376" s="14"/>
      <c r="AE1376" s="14"/>
      <c r="AT1376" s="256" t="s">
        <v>183</v>
      </c>
      <c r="AU1376" s="256" t="s">
        <v>84</v>
      </c>
      <c r="AV1376" s="14" t="s">
        <v>84</v>
      </c>
      <c r="AW1376" s="14" t="s">
        <v>37</v>
      </c>
      <c r="AX1376" s="14" t="s">
        <v>82</v>
      </c>
      <c r="AY1376" s="256" t="s">
        <v>170</v>
      </c>
    </row>
    <row r="1377" s="2" customFormat="1" ht="16.5" customHeight="1">
      <c r="A1377" s="41"/>
      <c r="B1377" s="42"/>
      <c r="C1377" s="216" t="s">
        <v>1807</v>
      </c>
      <c r="D1377" s="216" t="s">
        <v>172</v>
      </c>
      <c r="E1377" s="217" t="s">
        <v>1808</v>
      </c>
      <c r="F1377" s="218" t="s">
        <v>1809</v>
      </c>
      <c r="G1377" s="219" t="s">
        <v>175</v>
      </c>
      <c r="H1377" s="220">
        <v>196.48500000000001</v>
      </c>
      <c r="I1377" s="221"/>
      <c r="J1377" s="222">
        <f>ROUND(I1377*H1377,2)</f>
        <v>0</v>
      </c>
      <c r="K1377" s="218" t="s">
        <v>176</v>
      </c>
      <c r="L1377" s="47"/>
      <c r="M1377" s="223" t="s">
        <v>19</v>
      </c>
      <c r="N1377" s="224" t="s">
        <v>46</v>
      </c>
      <c r="O1377" s="87"/>
      <c r="P1377" s="225">
        <f>O1377*H1377</f>
        <v>0</v>
      </c>
      <c r="Q1377" s="225">
        <v>0.00063000000000000003</v>
      </c>
      <c r="R1377" s="225">
        <f>Q1377*H1377</f>
        <v>0.12378555000000001</v>
      </c>
      <c r="S1377" s="225">
        <v>0</v>
      </c>
      <c r="T1377" s="226">
        <f>S1377*H1377</f>
        <v>0</v>
      </c>
      <c r="U1377" s="41"/>
      <c r="V1377" s="41"/>
      <c r="W1377" s="41"/>
      <c r="X1377" s="41"/>
      <c r="Y1377" s="41"/>
      <c r="Z1377" s="41"/>
      <c r="AA1377" s="41"/>
      <c r="AB1377" s="41"/>
      <c r="AC1377" s="41"/>
      <c r="AD1377" s="41"/>
      <c r="AE1377" s="41"/>
      <c r="AR1377" s="227" t="s">
        <v>287</v>
      </c>
      <c r="AT1377" s="227" t="s">
        <v>172</v>
      </c>
      <c r="AU1377" s="227" t="s">
        <v>84</v>
      </c>
      <c r="AY1377" s="20" t="s">
        <v>170</v>
      </c>
      <c r="BE1377" s="228">
        <f>IF(N1377="základní",J1377,0)</f>
        <v>0</v>
      </c>
      <c r="BF1377" s="228">
        <f>IF(N1377="snížená",J1377,0)</f>
        <v>0</v>
      </c>
      <c r="BG1377" s="228">
        <f>IF(N1377="zákl. přenesená",J1377,0)</f>
        <v>0</v>
      </c>
      <c r="BH1377" s="228">
        <f>IF(N1377="sníž. přenesená",J1377,0)</f>
        <v>0</v>
      </c>
      <c r="BI1377" s="228">
        <f>IF(N1377="nulová",J1377,0)</f>
        <v>0</v>
      </c>
      <c r="BJ1377" s="20" t="s">
        <v>82</v>
      </c>
      <c r="BK1377" s="228">
        <f>ROUND(I1377*H1377,2)</f>
        <v>0</v>
      </c>
      <c r="BL1377" s="20" t="s">
        <v>287</v>
      </c>
      <c r="BM1377" s="227" t="s">
        <v>1810</v>
      </c>
    </row>
    <row r="1378" s="2" customFormat="1">
      <c r="A1378" s="41"/>
      <c r="B1378" s="42"/>
      <c r="C1378" s="43"/>
      <c r="D1378" s="229" t="s">
        <v>179</v>
      </c>
      <c r="E1378" s="43"/>
      <c r="F1378" s="230" t="s">
        <v>1811</v>
      </c>
      <c r="G1378" s="43"/>
      <c r="H1378" s="43"/>
      <c r="I1378" s="231"/>
      <c r="J1378" s="43"/>
      <c r="K1378" s="43"/>
      <c r="L1378" s="47"/>
      <c r="M1378" s="232"/>
      <c r="N1378" s="233"/>
      <c r="O1378" s="87"/>
      <c r="P1378" s="87"/>
      <c r="Q1378" s="87"/>
      <c r="R1378" s="87"/>
      <c r="S1378" s="87"/>
      <c r="T1378" s="88"/>
      <c r="U1378" s="41"/>
      <c r="V1378" s="41"/>
      <c r="W1378" s="41"/>
      <c r="X1378" s="41"/>
      <c r="Y1378" s="41"/>
      <c r="Z1378" s="41"/>
      <c r="AA1378" s="41"/>
      <c r="AB1378" s="41"/>
      <c r="AC1378" s="41"/>
      <c r="AD1378" s="41"/>
      <c r="AE1378" s="41"/>
      <c r="AT1378" s="20" t="s">
        <v>179</v>
      </c>
      <c r="AU1378" s="20" t="s">
        <v>84</v>
      </c>
    </row>
    <row r="1379" s="2" customFormat="1">
      <c r="A1379" s="41"/>
      <c r="B1379" s="42"/>
      <c r="C1379" s="43"/>
      <c r="D1379" s="234" t="s">
        <v>181</v>
      </c>
      <c r="E1379" s="43"/>
      <c r="F1379" s="235" t="s">
        <v>1812</v>
      </c>
      <c r="G1379" s="43"/>
      <c r="H1379" s="43"/>
      <c r="I1379" s="231"/>
      <c r="J1379" s="43"/>
      <c r="K1379" s="43"/>
      <c r="L1379" s="47"/>
      <c r="M1379" s="232"/>
      <c r="N1379" s="233"/>
      <c r="O1379" s="87"/>
      <c r="P1379" s="87"/>
      <c r="Q1379" s="87"/>
      <c r="R1379" s="87"/>
      <c r="S1379" s="87"/>
      <c r="T1379" s="88"/>
      <c r="U1379" s="41"/>
      <c r="V1379" s="41"/>
      <c r="W1379" s="41"/>
      <c r="X1379" s="41"/>
      <c r="Y1379" s="41"/>
      <c r="Z1379" s="41"/>
      <c r="AA1379" s="41"/>
      <c r="AB1379" s="41"/>
      <c r="AC1379" s="41"/>
      <c r="AD1379" s="41"/>
      <c r="AE1379" s="41"/>
      <c r="AT1379" s="20" t="s">
        <v>181</v>
      </c>
      <c r="AU1379" s="20" t="s">
        <v>84</v>
      </c>
    </row>
    <row r="1380" s="2" customFormat="1" ht="16.5" customHeight="1">
      <c r="A1380" s="41"/>
      <c r="B1380" s="42"/>
      <c r="C1380" s="216" t="s">
        <v>1813</v>
      </c>
      <c r="D1380" s="216" t="s">
        <v>172</v>
      </c>
      <c r="E1380" s="217" t="s">
        <v>1814</v>
      </c>
      <c r="F1380" s="218" t="s">
        <v>1815</v>
      </c>
      <c r="G1380" s="219" t="s">
        <v>201</v>
      </c>
      <c r="H1380" s="220">
        <v>97</v>
      </c>
      <c r="I1380" s="221"/>
      <c r="J1380" s="222">
        <f>ROUND(I1380*H1380,2)</f>
        <v>0</v>
      </c>
      <c r="K1380" s="218" t="s">
        <v>176</v>
      </c>
      <c r="L1380" s="47"/>
      <c r="M1380" s="223" t="s">
        <v>19</v>
      </c>
      <c r="N1380" s="224" t="s">
        <v>46</v>
      </c>
      <c r="O1380" s="87"/>
      <c r="P1380" s="225">
        <f>O1380*H1380</f>
        <v>0</v>
      </c>
      <c r="Q1380" s="225">
        <v>0.00016000000000000001</v>
      </c>
      <c r="R1380" s="225">
        <f>Q1380*H1380</f>
        <v>0.015520000000000001</v>
      </c>
      <c r="S1380" s="225">
        <v>0</v>
      </c>
      <c r="T1380" s="226">
        <f>S1380*H1380</f>
        <v>0</v>
      </c>
      <c r="U1380" s="41"/>
      <c r="V1380" s="41"/>
      <c r="W1380" s="41"/>
      <c r="X1380" s="41"/>
      <c r="Y1380" s="41"/>
      <c r="Z1380" s="41"/>
      <c r="AA1380" s="41"/>
      <c r="AB1380" s="41"/>
      <c r="AC1380" s="41"/>
      <c r="AD1380" s="41"/>
      <c r="AE1380" s="41"/>
      <c r="AR1380" s="227" t="s">
        <v>287</v>
      </c>
      <c r="AT1380" s="227" t="s">
        <v>172</v>
      </c>
      <c r="AU1380" s="227" t="s">
        <v>84</v>
      </c>
      <c r="AY1380" s="20" t="s">
        <v>170</v>
      </c>
      <c r="BE1380" s="228">
        <f>IF(N1380="základní",J1380,0)</f>
        <v>0</v>
      </c>
      <c r="BF1380" s="228">
        <f>IF(N1380="snížená",J1380,0)</f>
        <v>0</v>
      </c>
      <c r="BG1380" s="228">
        <f>IF(N1380="zákl. přenesená",J1380,0)</f>
        <v>0</v>
      </c>
      <c r="BH1380" s="228">
        <f>IF(N1380="sníž. přenesená",J1380,0)</f>
        <v>0</v>
      </c>
      <c r="BI1380" s="228">
        <f>IF(N1380="nulová",J1380,0)</f>
        <v>0</v>
      </c>
      <c r="BJ1380" s="20" t="s">
        <v>82</v>
      </c>
      <c r="BK1380" s="228">
        <f>ROUND(I1380*H1380,2)</f>
        <v>0</v>
      </c>
      <c r="BL1380" s="20" t="s">
        <v>287</v>
      </c>
      <c r="BM1380" s="227" t="s">
        <v>1816</v>
      </c>
    </row>
    <row r="1381" s="2" customFormat="1">
      <c r="A1381" s="41"/>
      <c r="B1381" s="42"/>
      <c r="C1381" s="43"/>
      <c r="D1381" s="229" t="s">
        <v>179</v>
      </c>
      <c r="E1381" s="43"/>
      <c r="F1381" s="230" t="s">
        <v>1817</v>
      </c>
      <c r="G1381" s="43"/>
      <c r="H1381" s="43"/>
      <c r="I1381" s="231"/>
      <c r="J1381" s="43"/>
      <c r="K1381" s="43"/>
      <c r="L1381" s="47"/>
      <c r="M1381" s="232"/>
      <c r="N1381" s="233"/>
      <c r="O1381" s="87"/>
      <c r="P1381" s="87"/>
      <c r="Q1381" s="87"/>
      <c r="R1381" s="87"/>
      <c r="S1381" s="87"/>
      <c r="T1381" s="88"/>
      <c r="U1381" s="41"/>
      <c r="V1381" s="41"/>
      <c r="W1381" s="41"/>
      <c r="X1381" s="41"/>
      <c r="Y1381" s="41"/>
      <c r="Z1381" s="41"/>
      <c r="AA1381" s="41"/>
      <c r="AB1381" s="41"/>
      <c r="AC1381" s="41"/>
      <c r="AD1381" s="41"/>
      <c r="AE1381" s="41"/>
      <c r="AT1381" s="20" t="s">
        <v>179</v>
      </c>
      <c r="AU1381" s="20" t="s">
        <v>84</v>
      </c>
    </row>
    <row r="1382" s="2" customFormat="1">
      <c r="A1382" s="41"/>
      <c r="B1382" s="42"/>
      <c r="C1382" s="43"/>
      <c r="D1382" s="234" t="s">
        <v>181</v>
      </c>
      <c r="E1382" s="43"/>
      <c r="F1382" s="235" t="s">
        <v>1818</v>
      </c>
      <c r="G1382" s="43"/>
      <c r="H1382" s="43"/>
      <c r="I1382" s="231"/>
      <c r="J1382" s="43"/>
      <c r="K1382" s="43"/>
      <c r="L1382" s="47"/>
      <c r="M1382" s="232"/>
      <c r="N1382" s="233"/>
      <c r="O1382" s="87"/>
      <c r="P1382" s="87"/>
      <c r="Q1382" s="87"/>
      <c r="R1382" s="87"/>
      <c r="S1382" s="87"/>
      <c r="T1382" s="88"/>
      <c r="U1382" s="41"/>
      <c r="V1382" s="41"/>
      <c r="W1382" s="41"/>
      <c r="X1382" s="41"/>
      <c r="Y1382" s="41"/>
      <c r="Z1382" s="41"/>
      <c r="AA1382" s="41"/>
      <c r="AB1382" s="41"/>
      <c r="AC1382" s="41"/>
      <c r="AD1382" s="41"/>
      <c r="AE1382" s="41"/>
      <c r="AT1382" s="20" t="s">
        <v>181</v>
      </c>
      <c r="AU1382" s="20" t="s">
        <v>84</v>
      </c>
    </row>
    <row r="1383" s="13" customFormat="1">
      <c r="A1383" s="13"/>
      <c r="B1383" s="236"/>
      <c r="C1383" s="237"/>
      <c r="D1383" s="229" t="s">
        <v>183</v>
      </c>
      <c r="E1383" s="238" t="s">
        <v>19</v>
      </c>
      <c r="F1383" s="239" t="s">
        <v>1316</v>
      </c>
      <c r="G1383" s="237"/>
      <c r="H1383" s="238" t="s">
        <v>19</v>
      </c>
      <c r="I1383" s="240"/>
      <c r="J1383" s="237"/>
      <c r="K1383" s="237"/>
      <c r="L1383" s="241"/>
      <c r="M1383" s="242"/>
      <c r="N1383" s="243"/>
      <c r="O1383" s="243"/>
      <c r="P1383" s="243"/>
      <c r="Q1383" s="243"/>
      <c r="R1383" s="243"/>
      <c r="S1383" s="243"/>
      <c r="T1383" s="244"/>
      <c r="U1383" s="13"/>
      <c r="V1383" s="13"/>
      <c r="W1383" s="13"/>
      <c r="X1383" s="13"/>
      <c r="Y1383" s="13"/>
      <c r="Z1383" s="13"/>
      <c r="AA1383" s="13"/>
      <c r="AB1383" s="13"/>
      <c r="AC1383" s="13"/>
      <c r="AD1383" s="13"/>
      <c r="AE1383" s="13"/>
      <c r="AT1383" s="245" t="s">
        <v>183</v>
      </c>
      <c r="AU1383" s="245" t="s">
        <v>84</v>
      </c>
      <c r="AV1383" s="13" t="s">
        <v>82</v>
      </c>
      <c r="AW1383" s="13" t="s">
        <v>37</v>
      </c>
      <c r="AX1383" s="13" t="s">
        <v>75</v>
      </c>
      <c r="AY1383" s="245" t="s">
        <v>170</v>
      </c>
    </row>
    <row r="1384" s="14" customFormat="1">
      <c r="A1384" s="14"/>
      <c r="B1384" s="246"/>
      <c r="C1384" s="247"/>
      <c r="D1384" s="229" t="s">
        <v>183</v>
      </c>
      <c r="E1384" s="248" t="s">
        <v>19</v>
      </c>
      <c r="F1384" s="249" t="s">
        <v>1819</v>
      </c>
      <c r="G1384" s="247"/>
      <c r="H1384" s="250">
        <v>97</v>
      </c>
      <c r="I1384" s="251"/>
      <c r="J1384" s="247"/>
      <c r="K1384" s="247"/>
      <c r="L1384" s="252"/>
      <c r="M1384" s="253"/>
      <c r="N1384" s="254"/>
      <c r="O1384" s="254"/>
      <c r="P1384" s="254"/>
      <c r="Q1384" s="254"/>
      <c r="R1384" s="254"/>
      <c r="S1384" s="254"/>
      <c r="T1384" s="255"/>
      <c r="U1384" s="14"/>
      <c r="V1384" s="14"/>
      <c r="W1384" s="14"/>
      <c r="X1384" s="14"/>
      <c r="Y1384" s="14"/>
      <c r="Z1384" s="14"/>
      <c r="AA1384" s="14"/>
      <c r="AB1384" s="14"/>
      <c r="AC1384" s="14"/>
      <c r="AD1384" s="14"/>
      <c r="AE1384" s="14"/>
      <c r="AT1384" s="256" t="s">
        <v>183</v>
      </c>
      <c r="AU1384" s="256" t="s">
        <v>84</v>
      </c>
      <c r="AV1384" s="14" t="s">
        <v>84</v>
      </c>
      <c r="AW1384" s="14" t="s">
        <v>37</v>
      </c>
      <c r="AX1384" s="14" t="s">
        <v>75</v>
      </c>
      <c r="AY1384" s="256" t="s">
        <v>170</v>
      </c>
    </row>
    <row r="1385" s="15" customFormat="1">
      <c r="A1385" s="15"/>
      <c r="B1385" s="257"/>
      <c r="C1385" s="258"/>
      <c r="D1385" s="229" t="s">
        <v>183</v>
      </c>
      <c r="E1385" s="259" t="s">
        <v>19</v>
      </c>
      <c r="F1385" s="260" t="s">
        <v>186</v>
      </c>
      <c r="G1385" s="258"/>
      <c r="H1385" s="261">
        <v>97</v>
      </c>
      <c r="I1385" s="262"/>
      <c r="J1385" s="258"/>
      <c r="K1385" s="258"/>
      <c r="L1385" s="263"/>
      <c r="M1385" s="264"/>
      <c r="N1385" s="265"/>
      <c r="O1385" s="265"/>
      <c r="P1385" s="265"/>
      <c r="Q1385" s="265"/>
      <c r="R1385" s="265"/>
      <c r="S1385" s="265"/>
      <c r="T1385" s="266"/>
      <c r="U1385" s="15"/>
      <c r="V1385" s="15"/>
      <c r="W1385" s="15"/>
      <c r="X1385" s="15"/>
      <c r="Y1385" s="15"/>
      <c r="Z1385" s="15"/>
      <c r="AA1385" s="15"/>
      <c r="AB1385" s="15"/>
      <c r="AC1385" s="15"/>
      <c r="AD1385" s="15"/>
      <c r="AE1385" s="15"/>
      <c r="AT1385" s="267" t="s">
        <v>183</v>
      </c>
      <c r="AU1385" s="267" t="s">
        <v>84</v>
      </c>
      <c r="AV1385" s="15" t="s">
        <v>177</v>
      </c>
      <c r="AW1385" s="15" t="s">
        <v>37</v>
      </c>
      <c r="AX1385" s="15" t="s">
        <v>82</v>
      </c>
      <c r="AY1385" s="267" t="s">
        <v>170</v>
      </c>
    </row>
    <row r="1386" s="2" customFormat="1" ht="21.75" customHeight="1">
      <c r="A1386" s="41"/>
      <c r="B1386" s="42"/>
      <c r="C1386" s="216" t="s">
        <v>1820</v>
      </c>
      <c r="D1386" s="216" t="s">
        <v>172</v>
      </c>
      <c r="E1386" s="217" t="s">
        <v>1821</v>
      </c>
      <c r="F1386" s="218" t="s">
        <v>1822</v>
      </c>
      <c r="G1386" s="219" t="s">
        <v>1823</v>
      </c>
      <c r="H1386" s="295"/>
      <c r="I1386" s="221"/>
      <c r="J1386" s="222">
        <f>ROUND(I1386*H1386,2)</f>
        <v>0</v>
      </c>
      <c r="K1386" s="218" t="s">
        <v>176</v>
      </c>
      <c r="L1386" s="47"/>
      <c r="M1386" s="223" t="s">
        <v>19</v>
      </c>
      <c r="N1386" s="224" t="s">
        <v>46</v>
      </c>
      <c r="O1386" s="87"/>
      <c r="P1386" s="225">
        <f>O1386*H1386</f>
        <v>0</v>
      </c>
      <c r="Q1386" s="225">
        <v>0</v>
      </c>
      <c r="R1386" s="225">
        <f>Q1386*H1386</f>
        <v>0</v>
      </c>
      <c r="S1386" s="225">
        <v>0</v>
      </c>
      <c r="T1386" s="226">
        <f>S1386*H1386</f>
        <v>0</v>
      </c>
      <c r="U1386" s="41"/>
      <c r="V1386" s="41"/>
      <c r="W1386" s="41"/>
      <c r="X1386" s="41"/>
      <c r="Y1386" s="41"/>
      <c r="Z1386" s="41"/>
      <c r="AA1386" s="41"/>
      <c r="AB1386" s="41"/>
      <c r="AC1386" s="41"/>
      <c r="AD1386" s="41"/>
      <c r="AE1386" s="41"/>
      <c r="AR1386" s="227" t="s">
        <v>287</v>
      </c>
      <c r="AT1386" s="227" t="s">
        <v>172</v>
      </c>
      <c r="AU1386" s="227" t="s">
        <v>84</v>
      </c>
      <c r="AY1386" s="20" t="s">
        <v>170</v>
      </c>
      <c r="BE1386" s="228">
        <f>IF(N1386="základní",J1386,0)</f>
        <v>0</v>
      </c>
      <c r="BF1386" s="228">
        <f>IF(N1386="snížená",J1386,0)</f>
        <v>0</v>
      </c>
      <c r="BG1386" s="228">
        <f>IF(N1386="zákl. přenesená",J1386,0)</f>
        <v>0</v>
      </c>
      <c r="BH1386" s="228">
        <f>IF(N1386="sníž. přenesená",J1386,0)</f>
        <v>0</v>
      </c>
      <c r="BI1386" s="228">
        <f>IF(N1386="nulová",J1386,0)</f>
        <v>0</v>
      </c>
      <c r="BJ1386" s="20" t="s">
        <v>82</v>
      </c>
      <c r="BK1386" s="228">
        <f>ROUND(I1386*H1386,2)</f>
        <v>0</v>
      </c>
      <c r="BL1386" s="20" t="s">
        <v>287</v>
      </c>
      <c r="BM1386" s="227" t="s">
        <v>1824</v>
      </c>
    </row>
    <row r="1387" s="2" customFormat="1">
      <c r="A1387" s="41"/>
      <c r="B1387" s="42"/>
      <c r="C1387" s="43"/>
      <c r="D1387" s="229" t="s">
        <v>179</v>
      </c>
      <c r="E1387" s="43"/>
      <c r="F1387" s="230" t="s">
        <v>1825</v>
      </c>
      <c r="G1387" s="43"/>
      <c r="H1387" s="43"/>
      <c r="I1387" s="231"/>
      <c r="J1387" s="43"/>
      <c r="K1387" s="43"/>
      <c r="L1387" s="47"/>
      <c r="M1387" s="232"/>
      <c r="N1387" s="233"/>
      <c r="O1387" s="87"/>
      <c r="P1387" s="87"/>
      <c r="Q1387" s="87"/>
      <c r="R1387" s="87"/>
      <c r="S1387" s="87"/>
      <c r="T1387" s="88"/>
      <c r="U1387" s="41"/>
      <c r="V1387" s="41"/>
      <c r="W1387" s="41"/>
      <c r="X1387" s="41"/>
      <c r="Y1387" s="41"/>
      <c r="Z1387" s="41"/>
      <c r="AA1387" s="41"/>
      <c r="AB1387" s="41"/>
      <c r="AC1387" s="41"/>
      <c r="AD1387" s="41"/>
      <c r="AE1387" s="41"/>
      <c r="AT1387" s="20" t="s">
        <v>179</v>
      </c>
      <c r="AU1387" s="20" t="s">
        <v>84</v>
      </c>
    </row>
    <row r="1388" s="2" customFormat="1">
      <c r="A1388" s="41"/>
      <c r="B1388" s="42"/>
      <c r="C1388" s="43"/>
      <c r="D1388" s="234" t="s">
        <v>181</v>
      </c>
      <c r="E1388" s="43"/>
      <c r="F1388" s="235" t="s">
        <v>1826</v>
      </c>
      <c r="G1388" s="43"/>
      <c r="H1388" s="43"/>
      <c r="I1388" s="231"/>
      <c r="J1388" s="43"/>
      <c r="K1388" s="43"/>
      <c r="L1388" s="47"/>
      <c r="M1388" s="232"/>
      <c r="N1388" s="233"/>
      <c r="O1388" s="87"/>
      <c r="P1388" s="87"/>
      <c r="Q1388" s="87"/>
      <c r="R1388" s="87"/>
      <c r="S1388" s="87"/>
      <c r="T1388" s="88"/>
      <c r="U1388" s="41"/>
      <c r="V1388" s="41"/>
      <c r="W1388" s="41"/>
      <c r="X1388" s="41"/>
      <c r="Y1388" s="41"/>
      <c r="Z1388" s="41"/>
      <c r="AA1388" s="41"/>
      <c r="AB1388" s="41"/>
      <c r="AC1388" s="41"/>
      <c r="AD1388" s="41"/>
      <c r="AE1388" s="41"/>
      <c r="AT1388" s="20" t="s">
        <v>181</v>
      </c>
      <c r="AU1388" s="20" t="s">
        <v>84</v>
      </c>
    </row>
    <row r="1389" s="2" customFormat="1" ht="21.75" customHeight="1">
      <c r="A1389" s="41"/>
      <c r="B1389" s="42"/>
      <c r="C1389" s="216" t="s">
        <v>1827</v>
      </c>
      <c r="D1389" s="216" t="s">
        <v>172</v>
      </c>
      <c r="E1389" s="217" t="s">
        <v>1828</v>
      </c>
      <c r="F1389" s="218" t="s">
        <v>1829</v>
      </c>
      <c r="G1389" s="219" t="s">
        <v>1823</v>
      </c>
      <c r="H1389" s="295"/>
      <c r="I1389" s="221"/>
      <c r="J1389" s="222">
        <f>ROUND(I1389*H1389,2)</f>
        <v>0</v>
      </c>
      <c r="K1389" s="218" t="s">
        <v>176</v>
      </c>
      <c r="L1389" s="47"/>
      <c r="M1389" s="223" t="s">
        <v>19</v>
      </c>
      <c r="N1389" s="224" t="s">
        <v>46</v>
      </c>
      <c r="O1389" s="87"/>
      <c r="P1389" s="225">
        <f>O1389*H1389</f>
        <v>0</v>
      </c>
      <c r="Q1389" s="225">
        <v>0</v>
      </c>
      <c r="R1389" s="225">
        <f>Q1389*H1389</f>
        <v>0</v>
      </c>
      <c r="S1389" s="225">
        <v>0</v>
      </c>
      <c r="T1389" s="226">
        <f>S1389*H1389</f>
        <v>0</v>
      </c>
      <c r="U1389" s="41"/>
      <c r="V1389" s="41"/>
      <c r="W1389" s="41"/>
      <c r="X1389" s="41"/>
      <c r="Y1389" s="41"/>
      <c r="Z1389" s="41"/>
      <c r="AA1389" s="41"/>
      <c r="AB1389" s="41"/>
      <c r="AC1389" s="41"/>
      <c r="AD1389" s="41"/>
      <c r="AE1389" s="41"/>
      <c r="AR1389" s="227" t="s">
        <v>287</v>
      </c>
      <c r="AT1389" s="227" t="s">
        <v>172</v>
      </c>
      <c r="AU1389" s="227" t="s">
        <v>84</v>
      </c>
      <c r="AY1389" s="20" t="s">
        <v>170</v>
      </c>
      <c r="BE1389" s="228">
        <f>IF(N1389="základní",J1389,0)</f>
        <v>0</v>
      </c>
      <c r="BF1389" s="228">
        <f>IF(N1389="snížená",J1389,0)</f>
        <v>0</v>
      </c>
      <c r="BG1389" s="228">
        <f>IF(N1389="zákl. přenesená",J1389,0)</f>
        <v>0</v>
      </c>
      <c r="BH1389" s="228">
        <f>IF(N1389="sníž. přenesená",J1389,0)</f>
        <v>0</v>
      </c>
      <c r="BI1389" s="228">
        <f>IF(N1389="nulová",J1389,0)</f>
        <v>0</v>
      </c>
      <c r="BJ1389" s="20" t="s">
        <v>82</v>
      </c>
      <c r="BK1389" s="228">
        <f>ROUND(I1389*H1389,2)</f>
        <v>0</v>
      </c>
      <c r="BL1389" s="20" t="s">
        <v>287</v>
      </c>
      <c r="BM1389" s="227" t="s">
        <v>1830</v>
      </c>
    </row>
    <row r="1390" s="2" customFormat="1">
      <c r="A1390" s="41"/>
      <c r="B1390" s="42"/>
      <c r="C1390" s="43"/>
      <c r="D1390" s="229" t="s">
        <v>179</v>
      </c>
      <c r="E1390" s="43"/>
      <c r="F1390" s="230" t="s">
        <v>1831</v>
      </c>
      <c r="G1390" s="43"/>
      <c r="H1390" s="43"/>
      <c r="I1390" s="231"/>
      <c r="J1390" s="43"/>
      <c r="K1390" s="43"/>
      <c r="L1390" s="47"/>
      <c r="M1390" s="232"/>
      <c r="N1390" s="233"/>
      <c r="O1390" s="87"/>
      <c r="P1390" s="87"/>
      <c r="Q1390" s="87"/>
      <c r="R1390" s="87"/>
      <c r="S1390" s="87"/>
      <c r="T1390" s="88"/>
      <c r="U1390" s="41"/>
      <c r="V1390" s="41"/>
      <c r="W1390" s="41"/>
      <c r="X1390" s="41"/>
      <c r="Y1390" s="41"/>
      <c r="Z1390" s="41"/>
      <c r="AA1390" s="41"/>
      <c r="AB1390" s="41"/>
      <c r="AC1390" s="41"/>
      <c r="AD1390" s="41"/>
      <c r="AE1390" s="41"/>
      <c r="AT1390" s="20" t="s">
        <v>179</v>
      </c>
      <c r="AU1390" s="20" t="s">
        <v>84</v>
      </c>
    </row>
    <row r="1391" s="2" customFormat="1">
      <c r="A1391" s="41"/>
      <c r="B1391" s="42"/>
      <c r="C1391" s="43"/>
      <c r="D1391" s="234" t="s">
        <v>181</v>
      </c>
      <c r="E1391" s="43"/>
      <c r="F1391" s="235" t="s">
        <v>1832</v>
      </c>
      <c r="G1391" s="43"/>
      <c r="H1391" s="43"/>
      <c r="I1391" s="231"/>
      <c r="J1391" s="43"/>
      <c r="K1391" s="43"/>
      <c r="L1391" s="47"/>
      <c r="M1391" s="232"/>
      <c r="N1391" s="233"/>
      <c r="O1391" s="87"/>
      <c r="P1391" s="87"/>
      <c r="Q1391" s="87"/>
      <c r="R1391" s="87"/>
      <c r="S1391" s="87"/>
      <c r="T1391" s="88"/>
      <c r="U1391" s="41"/>
      <c r="V1391" s="41"/>
      <c r="W1391" s="41"/>
      <c r="X1391" s="41"/>
      <c r="Y1391" s="41"/>
      <c r="Z1391" s="41"/>
      <c r="AA1391" s="41"/>
      <c r="AB1391" s="41"/>
      <c r="AC1391" s="41"/>
      <c r="AD1391" s="41"/>
      <c r="AE1391" s="41"/>
      <c r="AT1391" s="20" t="s">
        <v>181</v>
      </c>
      <c r="AU1391" s="20" t="s">
        <v>84</v>
      </c>
    </row>
    <row r="1392" s="12" customFormat="1" ht="22.8" customHeight="1">
      <c r="A1392" s="12"/>
      <c r="B1392" s="200"/>
      <c r="C1392" s="201"/>
      <c r="D1392" s="202" t="s">
        <v>74</v>
      </c>
      <c r="E1392" s="214" t="s">
        <v>1833</v>
      </c>
      <c r="F1392" s="214" t="s">
        <v>1834</v>
      </c>
      <c r="G1392" s="201"/>
      <c r="H1392" s="201"/>
      <c r="I1392" s="204"/>
      <c r="J1392" s="215">
        <f>BK1392</f>
        <v>0</v>
      </c>
      <c r="K1392" s="201"/>
      <c r="L1392" s="206"/>
      <c r="M1392" s="207"/>
      <c r="N1392" s="208"/>
      <c r="O1392" s="208"/>
      <c r="P1392" s="209">
        <f>SUM(P1393:P1469)</f>
        <v>0</v>
      </c>
      <c r="Q1392" s="208"/>
      <c r="R1392" s="209">
        <f>SUM(R1393:R1469)</f>
        <v>1.7510383299999999</v>
      </c>
      <c r="S1392" s="208"/>
      <c r="T1392" s="210">
        <f>SUM(T1393:T1469)</f>
        <v>0</v>
      </c>
      <c r="U1392" s="12"/>
      <c r="V1392" s="12"/>
      <c r="W1392" s="12"/>
      <c r="X1392" s="12"/>
      <c r="Y1392" s="12"/>
      <c r="Z1392" s="12"/>
      <c r="AA1392" s="12"/>
      <c r="AB1392" s="12"/>
      <c r="AC1392" s="12"/>
      <c r="AD1392" s="12"/>
      <c r="AE1392" s="12"/>
      <c r="AR1392" s="211" t="s">
        <v>84</v>
      </c>
      <c r="AT1392" s="212" t="s">
        <v>74</v>
      </c>
      <c r="AU1392" s="212" t="s">
        <v>82</v>
      </c>
      <c r="AY1392" s="211" t="s">
        <v>170</v>
      </c>
      <c r="BK1392" s="213">
        <f>SUM(BK1393:BK1469)</f>
        <v>0</v>
      </c>
    </row>
    <row r="1393" s="2" customFormat="1" ht="24.15" customHeight="1">
      <c r="A1393" s="41"/>
      <c r="B1393" s="42"/>
      <c r="C1393" s="216" t="s">
        <v>1835</v>
      </c>
      <c r="D1393" s="216" t="s">
        <v>172</v>
      </c>
      <c r="E1393" s="217" t="s">
        <v>1836</v>
      </c>
      <c r="F1393" s="218" t="s">
        <v>1837</v>
      </c>
      <c r="G1393" s="219" t="s">
        <v>201</v>
      </c>
      <c r="H1393" s="220">
        <v>100</v>
      </c>
      <c r="I1393" s="221"/>
      <c r="J1393" s="222">
        <f>ROUND(I1393*H1393,2)</f>
        <v>0</v>
      </c>
      <c r="K1393" s="218" t="s">
        <v>19</v>
      </c>
      <c r="L1393" s="47"/>
      <c r="M1393" s="223" t="s">
        <v>19</v>
      </c>
      <c r="N1393" s="224" t="s">
        <v>46</v>
      </c>
      <c r="O1393" s="87"/>
      <c r="P1393" s="225">
        <f>O1393*H1393</f>
        <v>0</v>
      </c>
      <c r="Q1393" s="225">
        <v>0.0011100000000000001</v>
      </c>
      <c r="R1393" s="225">
        <f>Q1393*H1393</f>
        <v>0.11100000000000002</v>
      </c>
      <c r="S1393" s="225">
        <v>0</v>
      </c>
      <c r="T1393" s="226">
        <f>S1393*H1393</f>
        <v>0</v>
      </c>
      <c r="U1393" s="41"/>
      <c r="V1393" s="41"/>
      <c r="W1393" s="41"/>
      <c r="X1393" s="41"/>
      <c r="Y1393" s="41"/>
      <c r="Z1393" s="41"/>
      <c r="AA1393" s="41"/>
      <c r="AB1393" s="41"/>
      <c r="AC1393" s="41"/>
      <c r="AD1393" s="41"/>
      <c r="AE1393" s="41"/>
      <c r="AR1393" s="227" t="s">
        <v>287</v>
      </c>
      <c r="AT1393" s="227" t="s">
        <v>172</v>
      </c>
      <c r="AU1393" s="227" t="s">
        <v>84</v>
      </c>
      <c r="AY1393" s="20" t="s">
        <v>170</v>
      </c>
      <c r="BE1393" s="228">
        <f>IF(N1393="základní",J1393,0)</f>
        <v>0</v>
      </c>
      <c r="BF1393" s="228">
        <f>IF(N1393="snížená",J1393,0)</f>
        <v>0</v>
      </c>
      <c r="BG1393" s="228">
        <f>IF(N1393="zákl. přenesená",J1393,0)</f>
        <v>0</v>
      </c>
      <c r="BH1393" s="228">
        <f>IF(N1393="sníž. přenesená",J1393,0)</f>
        <v>0</v>
      </c>
      <c r="BI1393" s="228">
        <f>IF(N1393="nulová",J1393,0)</f>
        <v>0</v>
      </c>
      <c r="BJ1393" s="20" t="s">
        <v>82</v>
      </c>
      <c r="BK1393" s="228">
        <f>ROUND(I1393*H1393,2)</f>
        <v>0</v>
      </c>
      <c r="BL1393" s="20" t="s">
        <v>287</v>
      </c>
      <c r="BM1393" s="227" t="s">
        <v>1838</v>
      </c>
    </row>
    <row r="1394" s="2" customFormat="1">
      <c r="A1394" s="41"/>
      <c r="B1394" s="42"/>
      <c r="C1394" s="43"/>
      <c r="D1394" s="229" t="s">
        <v>179</v>
      </c>
      <c r="E1394" s="43"/>
      <c r="F1394" s="230" t="s">
        <v>1837</v>
      </c>
      <c r="G1394" s="43"/>
      <c r="H1394" s="43"/>
      <c r="I1394" s="231"/>
      <c r="J1394" s="43"/>
      <c r="K1394" s="43"/>
      <c r="L1394" s="47"/>
      <c r="M1394" s="232"/>
      <c r="N1394" s="233"/>
      <c r="O1394" s="87"/>
      <c r="P1394" s="87"/>
      <c r="Q1394" s="87"/>
      <c r="R1394" s="87"/>
      <c r="S1394" s="87"/>
      <c r="T1394" s="88"/>
      <c r="U1394" s="41"/>
      <c r="V1394" s="41"/>
      <c r="W1394" s="41"/>
      <c r="X1394" s="41"/>
      <c r="Y1394" s="41"/>
      <c r="Z1394" s="41"/>
      <c r="AA1394" s="41"/>
      <c r="AB1394" s="41"/>
      <c r="AC1394" s="41"/>
      <c r="AD1394" s="41"/>
      <c r="AE1394" s="41"/>
      <c r="AT1394" s="20" t="s">
        <v>179</v>
      </c>
      <c r="AU1394" s="20" t="s">
        <v>84</v>
      </c>
    </row>
    <row r="1395" s="2" customFormat="1">
      <c r="A1395" s="41"/>
      <c r="B1395" s="42"/>
      <c r="C1395" s="43"/>
      <c r="D1395" s="229" t="s">
        <v>231</v>
      </c>
      <c r="E1395" s="43"/>
      <c r="F1395" s="268" t="s">
        <v>1323</v>
      </c>
      <c r="G1395" s="43"/>
      <c r="H1395" s="43"/>
      <c r="I1395" s="231"/>
      <c r="J1395" s="43"/>
      <c r="K1395" s="43"/>
      <c r="L1395" s="47"/>
      <c r="M1395" s="232"/>
      <c r="N1395" s="233"/>
      <c r="O1395" s="87"/>
      <c r="P1395" s="87"/>
      <c r="Q1395" s="87"/>
      <c r="R1395" s="87"/>
      <c r="S1395" s="87"/>
      <c r="T1395" s="88"/>
      <c r="U1395" s="41"/>
      <c r="V1395" s="41"/>
      <c r="W1395" s="41"/>
      <c r="X1395" s="41"/>
      <c r="Y1395" s="41"/>
      <c r="Z1395" s="41"/>
      <c r="AA1395" s="41"/>
      <c r="AB1395" s="41"/>
      <c r="AC1395" s="41"/>
      <c r="AD1395" s="41"/>
      <c r="AE1395" s="41"/>
      <c r="AT1395" s="20" t="s">
        <v>231</v>
      </c>
      <c r="AU1395" s="20" t="s">
        <v>84</v>
      </c>
    </row>
    <row r="1396" s="13" customFormat="1">
      <c r="A1396" s="13"/>
      <c r="B1396" s="236"/>
      <c r="C1396" s="237"/>
      <c r="D1396" s="229" t="s">
        <v>183</v>
      </c>
      <c r="E1396" s="238" t="s">
        <v>19</v>
      </c>
      <c r="F1396" s="239" t="s">
        <v>1839</v>
      </c>
      <c r="G1396" s="237"/>
      <c r="H1396" s="238" t="s">
        <v>19</v>
      </c>
      <c r="I1396" s="240"/>
      <c r="J1396" s="237"/>
      <c r="K1396" s="237"/>
      <c r="L1396" s="241"/>
      <c r="M1396" s="242"/>
      <c r="N1396" s="243"/>
      <c r="O1396" s="243"/>
      <c r="P1396" s="243"/>
      <c r="Q1396" s="243"/>
      <c r="R1396" s="243"/>
      <c r="S1396" s="243"/>
      <c r="T1396" s="244"/>
      <c r="U1396" s="13"/>
      <c r="V1396" s="13"/>
      <c r="W1396" s="13"/>
      <c r="X1396" s="13"/>
      <c r="Y1396" s="13"/>
      <c r="Z1396" s="13"/>
      <c r="AA1396" s="13"/>
      <c r="AB1396" s="13"/>
      <c r="AC1396" s="13"/>
      <c r="AD1396" s="13"/>
      <c r="AE1396" s="13"/>
      <c r="AT1396" s="245" t="s">
        <v>183</v>
      </c>
      <c r="AU1396" s="245" t="s">
        <v>84</v>
      </c>
      <c r="AV1396" s="13" t="s">
        <v>82</v>
      </c>
      <c r="AW1396" s="13" t="s">
        <v>37</v>
      </c>
      <c r="AX1396" s="13" t="s">
        <v>75</v>
      </c>
      <c r="AY1396" s="245" t="s">
        <v>170</v>
      </c>
    </row>
    <row r="1397" s="14" customFormat="1">
      <c r="A1397" s="14"/>
      <c r="B1397" s="246"/>
      <c r="C1397" s="247"/>
      <c r="D1397" s="229" t="s">
        <v>183</v>
      </c>
      <c r="E1397" s="248" t="s">
        <v>19</v>
      </c>
      <c r="F1397" s="249" t="s">
        <v>1840</v>
      </c>
      <c r="G1397" s="247"/>
      <c r="H1397" s="250">
        <v>100</v>
      </c>
      <c r="I1397" s="251"/>
      <c r="J1397" s="247"/>
      <c r="K1397" s="247"/>
      <c r="L1397" s="252"/>
      <c r="M1397" s="253"/>
      <c r="N1397" s="254"/>
      <c r="O1397" s="254"/>
      <c r="P1397" s="254"/>
      <c r="Q1397" s="254"/>
      <c r="R1397" s="254"/>
      <c r="S1397" s="254"/>
      <c r="T1397" s="255"/>
      <c r="U1397" s="14"/>
      <c r="V1397" s="14"/>
      <c r="W1397" s="14"/>
      <c r="X1397" s="14"/>
      <c r="Y1397" s="14"/>
      <c r="Z1397" s="14"/>
      <c r="AA1397" s="14"/>
      <c r="AB1397" s="14"/>
      <c r="AC1397" s="14"/>
      <c r="AD1397" s="14"/>
      <c r="AE1397" s="14"/>
      <c r="AT1397" s="256" t="s">
        <v>183</v>
      </c>
      <c r="AU1397" s="256" t="s">
        <v>84</v>
      </c>
      <c r="AV1397" s="14" t="s">
        <v>84</v>
      </c>
      <c r="AW1397" s="14" t="s">
        <v>37</v>
      </c>
      <c r="AX1397" s="14" t="s">
        <v>75</v>
      </c>
      <c r="AY1397" s="256" t="s">
        <v>170</v>
      </c>
    </row>
    <row r="1398" s="15" customFormat="1">
      <c r="A1398" s="15"/>
      <c r="B1398" s="257"/>
      <c r="C1398" s="258"/>
      <c r="D1398" s="229" t="s">
        <v>183</v>
      </c>
      <c r="E1398" s="259" t="s">
        <v>19</v>
      </c>
      <c r="F1398" s="260" t="s">
        <v>186</v>
      </c>
      <c r="G1398" s="258"/>
      <c r="H1398" s="261">
        <v>100</v>
      </c>
      <c r="I1398" s="262"/>
      <c r="J1398" s="258"/>
      <c r="K1398" s="258"/>
      <c r="L1398" s="263"/>
      <c r="M1398" s="264"/>
      <c r="N1398" s="265"/>
      <c r="O1398" s="265"/>
      <c r="P1398" s="265"/>
      <c r="Q1398" s="265"/>
      <c r="R1398" s="265"/>
      <c r="S1398" s="265"/>
      <c r="T1398" s="266"/>
      <c r="U1398" s="15"/>
      <c r="V1398" s="15"/>
      <c r="W1398" s="15"/>
      <c r="X1398" s="15"/>
      <c r="Y1398" s="15"/>
      <c r="Z1398" s="15"/>
      <c r="AA1398" s="15"/>
      <c r="AB1398" s="15"/>
      <c r="AC1398" s="15"/>
      <c r="AD1398" s="15"/>
      <c r="AE1398" s="15"/>
      <c r="AT1398" s="267" t="s">
        <v>183</v>
      </c>
      <c r="AU1398" s="267" t="s">
        <v>84</v>
      </c>
      <c r="AV1398" s="15" t="s">
        <v>177</v>
      </c>
      <c r="AW1398" s="15" t="s">
        <v>37</v>
      </c>
      <c r="AX1398" s="15" t="s">
        <v>82</v>
      </c>
      <c r="AY1398" s="267" t="s">
        <v>170</v>
      </c>
    </row>
    <row r="1399" s="2" customFormat="1" ht="21.75" customHeight="1">
      <c r="A1399" s="41"/>
      <c r="B1399" s="42"/>
      <c r="C1399" s="216" t="s">
        <v>1841</v>
      </c>
      <c r="D1399" s="216" t="s">
        <v>172</v>
      </c>
      <c r="E1399" s="217" t="s">
        <v>1842</v>
      </c>
      <c r="F1399" s="218" t="s">
        <v>1843</v>
      </c>
      <c r="G1399" s="219" t="s">
        <v>201</v>
      </c>
      <c r="H1399" s="220">
        <v>116.5</v>
      </c>
      <c r="I1399" s="221"/>
      <c r="J1399" s="222">
        <f>ROUND(I1399*H1399,2)</f>
        <v>0</v>
      </c>
      <c r="K1399" s="218" t="s">
        <v>19</v>
      </c>
      <c r="L1399" s="47"/>
      <c r="M1399" s="223" t="s">
        <v>19</v>
      </c>
      <c r="N1399" s="224" t="s">
        <v>46</v>
      </c>
      <c r="O1399" s="87"/>
      <c r="P1399" s="225">
        <f>O1399*H1399</f>
        <v>0</v>
      </c>
      <c r="Q1399" s="225">
        <v>0.00055999999999999995</v>
      </c>
      <c r="R1399" s="225">
        <f>Q1399*H1399</f>
        <v>0.065239999999999992</v>
      </c>
      <c r="S1399" s="225">
        <v>0</v>
      </c>
      <c r="T1399" s="226">
        <f>S1399*H1399</f>
        <v>0</v>
      </c>
      <c r="U1399" s="41"/>
      <c r="V1399" s="41"/>
      <c r="W1399" s="41"/>
      <c r="X1399" s="41"/>
      <c r="Y1399" s="41"/>
      <c r="Z1399" s="41"/>
      <c r="AA1399" s="41"/>
      <c r="AB1399" s="41"/>
      <c r="AC1399" s="41"/>
      <c r="AD1399" s="41"/>
      <c r="AE1399" s="41"/>
      <c r="AR1399" s="227" t="s">
        <v>287</v>
      </c>
      <c r="AT1399" s="227" t="s">
        <v>172</v>
      </c>
      <c r="AU1399" s="227" t="s">
        <v>84</v>
      </c>
      <c r="AY1399" s="20" t="s">
        <v>170</v>
      </c>
      <c r="BE1399" s="228">
        <f>IF(N1399="základní",J1399,0)</f>
        <v>0</v>
      </c>
      <c r="BF1399" s="228">
        <f>IF(N1399="snížená",J1399,0)</f>
        <v>0</v>
      </c>
      <c r="BG1399" s="228">
        <f>IF(N1399="zákl. přenesená",J1399,0)</f>
        <v>0</v>
      </c>
      <c r="BH1399" s="228">
        <f>IF(N1399="sníž. přenesená",J1399,0)</f>
        <v>0</v>
      </c>
      <c r="BI1399" s="228">
        <f>IF(N1399="nulová",J1399,0)</f>
        <v>0</v>
      </c>
      <c r="BJ1399" s="20" t="s">
        <v>82</v>
      </c>
      <c r="BK1399" s="228">
        <f>ROUND(I1399*H1399,2)</f>
        <v>0</v>
      </c>
      <c r="BL1399" s="20" t="s">
        <v>287</v>
      </c>
      <c r="BM1399" s="227" t="s">
        <v>1844</v>
      </c>
    </row>
    <row r="1400" s="2" customFormat="1">
      <c r="A1400" s="41"/>
      <c r="B1400" s="42"/>
      <c r="C1400" s="43"/>
      <c r="D1400" s="229" t="s">
        <v>179</v>
      </c>
      <c r="E1400" s="43"/>
      <c r="F1400" s="230" t="s">
        <v>1843</v>
      </c>
      <c r="G1400" s="43"/>
      <c r="H1400" s="43"/>
      <c r="I1400" s="231"/>
      <c r="J1400" s="43"/>
      <c r="K1400" s="43"/>
      <c r="L1400" s="47"/>
      <c r="M1400" s="232"/>
      <c r="N1400" s="233"/>
      <c r="O1400" s="87"/>
      <c r="P1400" s="87"/>
      <c r="Q1400" s="87"/>
      <c r="R1400" s="87"/>
      <c r="S1400" s="87"/>
      <c r="T1400" s="88"/>
      <c r="U1400" s="41"/>
      <c r="V1400" s="41"/>
      <c r="W1400" s="41"/>
      <c r="X1400" s="41"/>
      <c r="Y1400" s="41"/>
      <c r="Z1400" s="41"/>
      <c r="AA1400" s="41"/>
      <c r="AB1400" s="41"/>
      <c r="AC1400" s="41"/>
      <c r="AD1400" s="41"/>
      <c r="AE1400" s="41"/>
      <c r="AT1400" s="20" t="s">
        <v>179</v>
      </c>
      <c r="AU1400" s="20" t="s">
        <v>84</v>
      </c>
    </row>
    <row r="1401" s="2" customFormat="1">
      <c r="A1401" s="41"/>
      <c r="B1401" s="42"/>
      <c r="C1401" s="43"/>
      <c r="D1401" s="229" t="s">
        <v>231</v>
      </c>
      <c r="E1401" s="43"/>
      <c r="F1401" s="268" t="s">
        <v>1323</v>
      </c>
      <c r="G1401" s="43"/>
      <c r="H1401" s="43"/>
      <c r="I1401" s="231"/>
      <c r="J1401" s="43"/>
      <c r="K1401" s="43"/>
      <c r="L1401" s="47"/>
      <c r="M1401" s="232"/>
      <c r="N1401" s="233"/>
      <c r="O1401" s="87"/>
      <c r="P1401" s="87"/>
      <c r="Q1401" s="87"/>
      <c r="R1401" s="87"/>
      <c r="S1401" s="87"/>
      <c r="T1401" s="88"/>
      <c r="U1401" s="41"/>
      <c r="V1401" s="41"/>
      <c r="W1401" s="41"/>
      <c r="X1401" s="41"/>
      <c r="Y1401" s="41"/>
      <c r="Z1401" s="41"/>
      <c r="AA1401" s="41"/>
      <c r="AB1401" s="41"/>
      <c r="AC1401" s="41"/>
      <c r="AD1401" s="41"/>
      <c r="AE1401" s="41"/>
      <c r="AT1401" s="20" t="s">
        <v>231</v>
      </c>
      <c r="AU1401" s="20" t="s">
        <v>84</v>
      </c>
    </row>
    <row r="1402" s="14" customFormat="1">
      <c r="A1402" s="14"/>
      <c r="B1402" s="246"/>
      <c r="C1402" s="247"/>
      <c r="D1402" s="229" t="s">
        <v>183</v>
      </c>
      <c r="E1402" s="248" t="s">
        <v>19</v>
      </c>
      <c r="F1402" s="249" t="s">
        <v>1845</v>
      </c>
      <c r="G1402" s="247"/>
      <c r="H1402" s="250">
        <v>116.5</v>
      </c>
      <c r="I1402" s="251"/>
      <c r="J1402" s="247"/>
      <c r="K1402" s="247"/>
      <c r="L1402" s="252"/>
      <c r="M1402" s="253"/>
      <c r="N1402" s="254"/>
      <c r="O1402" s="254"/>
      <c r="P1402" s="254"/>
      <c r="Q1402" s="254"/>
      <c r="R1402" s="254"/>
      <c r="S1402" s="254"/>
      <c r="T1402" s="255"/>
      <c r="U1402" s="14"/>
      <c r="V1402" s="14"/>
      <c r="W1402" s="14"/>
      <c r="X1402" s="14"/>
      <c r="Y1402" s="14"/>
      <c r="Z1402" s="14"/>
      <c r="AA1402" s="14"/>
      <c r="AB1402" s="14"/>
      <c r="AC1402" s="14"/>
      <c r="AD1402" s="14"/>
      <c r="AE1402" s="14"/>
      <c r="AT1402" s="256" t="s">
        <v>183</v>
      </c>
      <c r="AU1402" s="256" t="s">
        <v>84</v>
      </c>
      <c r="AV1402" s="14" t="s">
        <v>84</v>
      </c>
      <c r="AW1402" s="14" t="s">
        <v>37</v>
      </c>
      <c r="AX1402" s="14" t="s">
        <v>75</v>
      </c>
      <c r="AY1402" s="256" t="s">
        <v>170</v>
      </c>
    </row>
    <row r="1403" s="15" customFormat="1">
      <c r="A1403" s="15"/>
      <c r="B1403" s="257"/>
      <c r="C1403" s="258"/>
      <c r="D1403" s="229" t="s">
        <v>183</v>
      </c>
      <c r="E1403" s="259" t="s">
        <v>19</v>
      </c>
      <c r="F1403" s="260" t="s">
        <v>186</v>
      </c>
      <c r="G1403" s="258"/>
      <c r="H1403" s="261">
        <v>116.5</v>
      </c>
      <c r="I1403" s="262"/>
      <c r="J1403" s="258"/>
      <c r="K1403" s="258"/>
      <c r="L1403" s="263"/>
      <c r="M1403" s="264"/>
      <c r="N1403" s="265"/>
      <c r="O1403" s="265"/>
      <c r="P1403" s="265"/>
      <c r="Q1403" s="265"/>
      <c r="R1403" s="265"/>
      <c r="S1403" s="265"/>
      <c r="T1403" s="266"/>
      <c r="U1403" s="15"/>
      <c r="V1403" s="15"/>
      <c r="W1403" s="15"/>
      <c r="X1403" s="15"/>
      <c r="Y1403" s="15"/>
      <c r="Z1403" s="15"/>
      <c r="AA1403" s="15"/>
      <c r="AB1403" s="15"/>
      <c r="AC1403" s="15"/>
      <c r="AD1403" s="15"/>
      <c r="AE1403" s="15"/>
      <c r="AT1403" s="267" t="s">
        <v>183</v>
      </c>
      <c r="AU1403" s="267" t="s">
        <v>84</v>
      </c>
      <c r="AV1403" s="15" t="s">
        <v>177</v>
      </c>
      <c r="AW1403" s="15" t="s">
        <v>37</v>
      </c>
      <c r="AX1403" s="15" t="s">
        <v>82</v>
      </c>
      <c r="AY1403" s="267" t="s">
        <v>170</v>
      </c>
    </row>
    <row r="1404" s="2" customFormat="1" ht="24.15" customHeight="1">
      <c r="A1404" s="41"/>
      <c r="B1404" s="42"/>
      <c r="C1404" s="216" t="s">
        <v>1846</v>
      </c>
      <c r="D1404" s="216" t="s">
        <v>172</v>
      </c>
      <c r="E1404" s="217" t="s">
        <v>1847</v>
      </c>
      <c r="F1404" s="218" t="s">
        <v>1848</v>
      </c>
      <c r="G1404" s="219" t="s">
        <v>201</v>
      </c>
      <c r="H1404" s="220">
        <v>116.5</v>
      </c>
      <c r="I1404" s="221"/>
      <c r="J1404" s="222">
        <f>ROUND(I1404*H1404,2)</f>
        <v>0</v>
      </c>
      <c r="K1404" s="218" t="s">
        <v>19</v>
      </c>
      <c r="L1404" s="47"/>
      <c r="M1404" s="223" t="s">
        <v>19</v>
      </c>
      <c r="N1404" s="224" t="s">
        <v>46</v>
      </c>
      <c r="O1404" s="87"/>
      <c r="P1404" s="225">
        <f>O1404*H1404</f>
        <v>0</v>
      </c>
      <c r="Q1404" s="225">
        <v>0.0011100000000000001</v>
      </c>
      <c r="R1404" s="225">
        <f>Q1404*H1404</f>
        <v>0.12931500000000001</v>
      </c>
      <c r="S1404" s="225">
        <v>0</v>
      </c>
      <c r="T1404" s="226">
        <f>S1404*H1404</f>
        <v>0</v>
      </c>
      <c r="U1404" s="41"/>
      <c r="V1404" s="41"/>
      <c r="W1404" s="41"/>
      <c r="X1404" s="41"/>
      <c r="Y1404" s="41"/>
      <c r="Z1404" s="41"/>
      <c r="AA1404" s="41"/>
      <c r="AB1404" s="41"/>
      <c r="AC1404" s="41"/>
      <c r="AD1404" s="41"/>
      <c r="AE1404" s="41"/>
      <c r="AR1404" s="227" t="s">
        <v>287</v>
      </c>
      <c r="AT1404" s="227" t="s">
        <v>172</v>
      </c>
      <c r="AU1404" s="227" t="s">
        <v>84</v>
      </c>
      <c r="AY1404" s="20" t="s">
        <v>170</v>
      </c>
      <c r="BE1404" s="228">
        <f>IF(N1404="základní",J1404,0)</f>
        <v>0</v>
      </c>
      <c r="BF1404" s="228">
        <f>IF(N1404="snížená",J1404,0)</f>
        <v>0</v>
      </c>
      <c r="BG1404" s="228">
        <f>IF(N1404="zákl. přenesená",J1404,0)</f>
        <v>0</v>
      </c>
      <c r="BH1404" s="228">
        <f>IF(N1404="sníž. přenesená",J1404,0)</f>
        <v>0</v>
      </c>
      <c r="BI1404" s="228">
        <f>IF(N1404="nulová",J1404,0)</f>
        <v>0</v>
      </c>
      <c r="BJ1404" s="20" t="s">
        <v>82</v>
      </c>
      <c r="BK1404" s="228">
        <f>ROUND(I1404*H1404,2)</f>
        <v>0</v>
      </c>
      <c r="BL1404" s="20" t="s">
        <v>287</v>
      </c>
      <c r="BM1404" s="227" t="s">
        <v>1849</v>
      </c>
    </row>
    <row r="1405" s="2" customFormat="1">
      <c r="A1405" s="41"/>
      <c r="B1405" s="42"/>
      <c r="C1405" s="43"/>
      <c r="D1405" s="229" t="s">
        <v>179</v>
      </c>
      <c r="E1405" s="43"/>
      <c r="F1405" s="230" t="s">
        <v>1848</v>
      </c>
      <c r="G1405" s="43"/>
      <c r="H1405" s="43"/>
      <c r="I1405" s="231"/>
      <c r="J1405" s="43"/>
      <c r="K1405" s="43"/>
      <c r="L1405" s="47"/>
      <c r="M1405" s="232"/>
      <c r="N1405" s="233"/>
      <c r="O1405" s="87"/>
      <c r="P1405" s="87"/>
      <c r="Q1405" s="87"/>
      <c r="R1405" s="87"/>
      <c r="S1405" s="87"/>
      <c r="T1405" s="88"/>
      <c r="U1405" s="41"/>
      <c r="V1405" s="41"/>
      <c r="W1405" s="41"/>
      <c r="X1405" s="41"/>
      <c r="Y1405" s="41"/>
      <c r="Z1405" s="41"/>
      <c r="AA1405" s="41"/>
      <c r="AB1405" s="41"/>
      <c r="AC1405" s="41"/>
      <c r="AD1405" s="41"/>
      <c r="AE1405" s="41"/>
      <c r="AT1405" s="20" t="s">
        <v>179</v>
      </c>
      <c r="AU1405" s="20" t="s">
        <v>84</v>
      </c>
    </row>
    <row r="1406" s="2" customFormat="1">
      <c r="A1406" s="41"/>
      <c r="B1406" s="42"/>
      <c r="C1406" s="43"/>
      <c r="D1406" s="229" t="s">
        <v>231</v>
      </c>
      <c r="E1406" s="43"/>
      <c r="F1406" s="268" t="s">
        <v>1323</v>
      </c>
      <c r="G1406" s="43"/>
      <c r="H1406" s="43"/>
      <c r="I1406" s="231"/>
      <c r="J1406" s="43"/>
      <c r="K1406" s="43"/>
      <c r="L1406" s="47"/>
      <c r="M1406" s="232"/>
      <c r="N1406" s="233"/>
      <c r="O1406" s="87"/>
      <c r="P1406" s="87"/>
      <c r="Q1406" s="87"/>
      <c r="R1406" s="87"/>
      <c r="S1406" s="87"/>
      <c r="T1406" s="88"/>
      <c r="U1406" s="41"/>
      <c r="V1406" s="41"/>
      <c r="W1406" s="41"/>
      <c r="X1406" s="41"/>
      <c r="Y1406" s="41"/>
      <c r="Z1406" s="41"/>
      <c r="AA1406" s="41"/>
      <c r="AB1406" s="41"/>
      <c r="AC1406" s="41"/>
      <c r="AD1406" s="41"/>
      <c r="AE1406" s="41"/>
      <c r="AT1406" s="20" t="s">
        <v>231</v>
      </c>
      <c r="AU1406" s="20" t="s">
        <v>84</v>
      </c>
    </row>
    <row r="1407" s="14" customFormat="1">
      <c r="A1407" s="14"/>
      <c r="B1407" s="246"/>
      <c r="C1407" s="247"/>
      <c r="D1407" s="229" t="s">
        <v>183</v>
      </c>
      <c r="E1407" s="248" t="s">
        <v>19</v>
      </c>
      <c r="F1407" s="249" t="s">
        <v>1850</v>
      </c>
      <c r="G1407" s="247"/>
      <c r="H1407" s="250">
        <v>116.5</v>
      </c>
      <c r="I1407" s="251"/>
      <c r="J1407" s="247"/>
      <c r="K1407" s="247"/>
      <c r="L1407" s="252"/>
      <c r="M1407" s="253"/>
      <c r="N1407" s="254"/>
      <c r="O1407" s="254"/>
      <c r="P1407" s="254"/>
      <c r="Q1407" s="254"/>
      <c r="R1407" s="254"/>
      <c r="S1407" s="254"/>
      <c r="T1407" s="255"/>
      <c r="U1407" s="14"/>
      <c r="V1407" s="14"/>
      <c r="W1407" s="14"/>
      <c r="X1407" s="14"/>
      <c r="Y1407" s="14"/>
      <c r="Z1407" s="14"/>
      <c r="AA1407" s="14"/>
      <c r="AB1407" s="14"/>
      <c r="AC1407" s="14"/>
      <c r="AD1407" s="14"/>
      <c r="AE1407" s="14"/>
      <c r="AT1407" s="256" t="s">
        <v>183</v>
      </c>
      <c r="AU1407" s="256" t="s">
        <v>84</v>
      </c>
      <c r="AV1407" s="14" t="s">
        <v>84</v>
      </c>
      <c r="AW1407" s="14" t="s">
        <v>37</v>
      </c>
      <c r="AX1407" s="14" t="s">
        <v>75</v>
      </c>
      <c r="AY1407" s="256" t="s">
        <v>170</v>
      </c>
    </row>
    <row r="1408" s="15" customFormat="1">
      <c r="A1408" s="15"/>
      <c r="B1408" s="257"/>
      <c r="C1408" s="258"/>
      <c r="D1408" s="229" t="s">
        <v>183</v>
      </c>
      <c r="E1408" s="259" t="s">
        <v>19</v>
      </c>
      <c r="F1408" s="260" t="s">
        <v>186</v>
      </c>
      <c r="G1408" s="258"/>
      <c r="H1408" s="261">
        <v>116.5</v>
      </c>
      <c r="I1408" s="262"/>
      <c r="J1408" s="258"/>
      <c r="K1408" s="258"/>
      <c r="L1408" s="263"/>
      <c r="M1408" s="264"/>
      <c r="N1408" s="265"/>
      <c r="O1408" s="265"/>
      <c r="P1408" s="265"/>
      <c r="Q1408" s="265"/>
      <c r="R1408" s="265"/>
      <c r="S1408" s="265"/>
      <c r="T1408" s="266"/>
      <c r="U1408" s="15"/>
      <c r="V1408" s="15"/>
      <c r="W1408" s="15"/>
      <c r="X1408" s="15"/>
      <c r="Y1408" s="15"/>
      <c r="Z1408" s="15"/>
      <c r="AA1408" s="15"/>
      <c r="AB1408" s="15"/>
      <c r="AC1408" s="15"/>
      <c r="AD1408" s="15"/>
      <c r="AE1408" s="15"/>
      <c r="AT1408" s="267" t="s">
        <v>183</v>
      </c>
      <c r="AU1408" s="267" t="s">
        <v>84</v>
      </c>
      <c r="AV1408" s="15" t="s">
        <v>177</v>
      </c>
      <c r="AW1408" s="15" t="s">
        <v>37</v>
      </c>
      <c r="AX1408" s="15" t="s">
        <v>82</v>
      </c>
      <c r="AY1408" s="267" t="s">
        <v>170</v>
      </c>
    </row>
    <row r="1409" s="2" customFormat="1" ht="21.75" customHeight="1">
      <c r="A1409" s="41"/>
      <c r="B1409" s="42"/>
      <c r="C1409" s="216" t="s">
        <v>1851</v>
      </c>
      <c r="D1409" s="216" t="s">
        <v>172</v>
      </c>
      <c r="E1409" s="217" t="s">
        <v>1852</v>
      </c>
      <c r="F1409" s="218" t="s">
        <v>1853</v>
      </c>
      <c r="G1409" s="219" t="s">
        <v>175</v>
      </c>
      <c r="H1409" s="220">
        <v>195.428</v>
      </c>
      <c r="I1409" s="221"/>
      <c r="J1409" s="222">
        <f>ROUND(I1409*H1409,2)</f>
        <v>0</v>
      </c>
      <c r="K1409" s="218" t="s">
        <v>176</v>
      </c>
      <c r="L1409" s="47"/>
      <c r="M1409" s="223" t="s">
        <v>19</v>
      </c>
      <c r="N1409" s="224" t="s">
        <v>46</v>
      </c>
      <c r="O1409" s="87"/>
      <c r="P1409" s="225">
        <f>O1409*H1409</f>
        <v>0</v>
      </c>
      <c r="Q1409" s="225">
        <v>0.00013999999999999999</v>
      </c>
      <c r="R1409" s="225">
        <f>Q1409*H1409</f>
        <v>0.027359919999999996</v>
      </c>
      <c r="S1409" s="225">
        <v>0</v>
      </c>
      <c r="T1409" s="226">
        <f>S1409*H1409</f>
        <v>0</v>
      </c>
      <c r="U1409" s="41"/>
      <c r="V1409" s="41"/>
      <c r="W1409" s="41"/>
      <c r="X1409" s="41"/>
      <c r="Y1409" s="41"/>
      <c r="Z1409" s="41"/>
      <c r="AA1409" s="41"/>
      <c r="AB1409" s="41"/>
      <c r="AC1409" s="41"/>
      <c r="AD1409" s="41"/>
      <c r="AE1409" s="41"/>
      <c r="AR1409" s="227" t="s">
        <v>287</v>
      </c>
      <c r="AT1409" s="227" t="s">
        <v>172</v>
      </c>
      <c r="AU1409" s="227" t="s">
        <v>84</v>
      </c>
      <c r="AY1409" s="20" t="s">
        <v>170</v>
      </c>
      <c r="BE1409" s="228">
        <f>IF(N1409="základní",J1409,0)</f>
        <v>0</v>
      </c>
      <c r="BF1409" s="228">
        <f>IF(N1409="snížená",J1409,0)</f>
        <v>0</v>
      </c>
      <c r="BG1409" s="228">
        <f>IF(N1409="zákl. přenesená",J1409,0)</f>
        <v>0</v>
      </c>
      <c r="BH1409" s="228">
        <f>IF(N1409="sníž. přenesená",J1409,0)</f>
        <v>0</v>
      </c>
      <c r="BI1409" s="228">
        <f>IF(N1409="nulová",J1409,0)</f>
        <v>0</v>
      </c>
      <c r="BJ1409" s="20" t="s">
        <v>82</v>
      </c>
      <c r="BK1409" s="228">
        <f>ROUND(I1409*H1409,2)</f>
        <v>0</v>
      </c>
      <c r="BL1409" s="20" t="s">
        <v>287</v>
      </c>
      <c r="BM1409" s="227" t="s">
        <v>1854</v>
      </c>
    </row>
    <row r="1410" s="2" customFormat="1">
      <c r="A1410" s="41"/>
      <c r="B1410" s="42"/>
      <c r="C1410" s="43"/>
      <c r="D1410" s="229" t="s">
        <v>179</v>
      </c>
      <c r="E1410" s="43"/>
      <c r="F1410" s="230" t="s">
        <v>1855</v>
      </c>
      <c r="G1410" s="43"/>
      <c r="H1410" s="43"/>
      <c r="I1410" s="231"/>
      <c r="J1410" s="43"/>
      <c r="K1410" s="43"/>
      <c r="L1410" s="47"/>
      <c r="M1410" s="232"/>
      <c r="N1410" s="233"/>
      <c r="O1410" s="87"/>
      <c r="P1410" s="87"/>
      <c r="Q1410" s="87"/>
      <c r="R1410" s="87"/>
      <c r="S1410" s="87"/>
      <c r="T1410" s="88"/>
      <c r="U1410" s="41"/>
      <c r="V1410" s="41"/>
      <c r="W1410" s="41"/>
      <c r="X1410" s="41"/>
      <c r="Y1410" s="41"/>
      <c r="Z1410" s="41"/>
      <c r="AA1410" s="41"/>
      <c r="AB1410" s="41"/>
      <c r="AC1410" s="41"/>
      <c r="AD1410" s="41"/>
      <c r="AE1410" s="41"/>
      <c r="AT1410" s="20" t="s">
        <v>179</v>
      </c>
      <c r="AU1410" s="20" t="s">
        <v>84</v>
      </c>
    </row>
    <row r="1411" s="2" customFormat="1">
      <c r="A1411" s="41"/>
      <c r="B1411" s="42"/>
      <c r="C1411" s="43"/>
      <c r="D1411" s="234" t="s">
        <v>181</v>
      </c>
      <c r="E1411" s="43"/>
      <c r="F1411" s="235" t="s">
        <v>1856</v>
      </c>
      <c r="G1411" s="43"/>
      <c r="H1411" s="43"/>
      <c r="I1411" s="231"/>
      <c r="J1411" s="43"/>
      <c r="K1411" s="43"/>
      <c r="L1411" s="47"/>
      <c r="M1411" s="232"/>
      <c r="N1411" s="233"/>
      <c r="O1411" s="87"/>
      <c r="P1411" s="87"/>
      <c r="Q1411" s="87"/>
      <c r="R1411" s="87"/>
      <c r="S1411" s="87"/>
      <c r="T1411" s="88"/>
      <c r="U1411" s="41"/>
      <c r="V1411" s="41"/>
      <c r="W1411" s="41"/>
      <c r="X1411" s="41"/>
      <c r="Y1411" s="41"/>
      <c r="Z1411" s="41"/>
      <c r="AA1411" s="41"/>
      <c r="AB1411" s="41"/>
      <c r="AC1411" s="41"/>
      <c r="AD1411" s="41"/>
      <c r="AE1411" s="41"/>
      <c r="AT1411" s="20" t="s">
        <v>181</v>
      </c>
      <c r="AU1411" s="20" t="s">
        <v>84</v>
      </c>
    </row>
    <row r="1412" s="13" customFormat="1">
      <c r="A1412" s="13"/>
      <c r="B1412" s="236"/>
      <c r="C1412" s="237"/>
      <c r="D1412" s="229" t="s">
        <v>183</v>
      </c>
      <c r="E1412" s="238" t="s">
        <v>19</v>
      </c>
      <c r="F1412" s="239" t="s">
        <v>1857</v>
      </c>
      <c r="G1412" s="237"/>
      <c r="H1412" s="238" t="s">
        <v>19</v>
      </c>
      <c r="I1412" s="240"/>
      <c r="J1412" s="237"/>
      <c r="K1412" s="237"/>
      <c r="L1412" s="241"/>
      <c r="M1412" s="242"/>
      <c r="N1412" s="243"/>
      <c r="O1412" s="243"/>
      <c r="P1412" s="243"/>
      <c r="Q1412" s="243"/>
      <c r="R1412" s="243"/>
      <c r="S1412" s="243"/>
      <c r="T1412" s="244"/>
      <c r="U1412" s="13"/>
      <c r="V1412" s="13"/>
      <c r="W1412" s="13"/>
      <c r="X1412" s="13"/>
      <c r="Y1412" s="13"/>
      <c r="Z1412" s="13"/>
      <c r="AA1412" s="13"/>
      <c r="AB1412" s="13"/>
      <c r="AC1412" s="13"/>
      <c r="AD1412" s="13"/>
      <c r="AE1412" s="13"/>
      <c r="AT1412" s="245" t="s">
        <v>183</v>
      </c>
      <c r="AU1412" s="245" t="s">
        <v>84</v>
      </c>
      <c r="AV1412" s="13" t="s">
        <v>82</v>
      </c>
      <c r="AW1412" s="13" t="s">
        <v>37</v>
      </c>
      <c r="AX1412" s="13" t="s">
        <v>75</v>
      </c>
      <c r="AY1412" s="245" t="s">
        <v>170</v>
      </c>
    </row>
    <row r="1413" s="14" customFormat="1">
      <c r="A1413" s="14"/>
      <c r="B1413" s="246"/>
      <c r="C1413" s="247"/>
      <c r="D1413" s="229" t="s">
        <v>183</v>
      </c>
      <c r="E1413" s="248" t="s">
        <v>19</v>
      </c>
      <c r="F1413" s="249" t="s">
        <v>1858</v>
      </c>
      <c r="G1413" s="247"/>
      <c r="H1413" s="250">
        <v>464.60000000000002</v>
      </c>
      <c r="I1413" s="251"/>
      <c r="J1413" s="247"/>
      <c r="K1413" s="247"/>
      <c r="L1413" s="252"/>
      <c r="M1413" s="253"/>
      <c r="N1413" s="254"/>
      <c r="O1413" s="254"/>
      <c r="P1413" s="254"/>
      <c r="Q1413" s="254"/>
      <c r="R1413" s="254"/>
      <c r="S1413" s="254"/>
      <c r="T1413" s="255"/>
      <c r="U1413" s="14"/>
      <c r="V1413" s="14"/>
      <c r="W1413" s="14"/>
      <c r="X1413" s="14"/>
      <c r="Y1413" s="14"/>
      <c r="Z1413" s="14"/>
      <c r="AA1413" s="14"/>
      <c r="AB1413" s="14"/>
      <c r="AC1413" s="14"/>
      <c r="AD1413" s="14"/>
      <c r="AE1413" s="14"/>
      <c r="AT1413" s="256" t="s">
        <v>183</v>
      </c>
      <c r="AU1413" s="256" t="s">
        <v>84</v>
      </c>
      <c r="AV1413" s="14" t="s">
        <v>84</v>
      </c>
      <c r="AW1413" s="14" t="s">
        <v>37</v>
      </c>
      <c r="AX1413" s="14" t="s">
        <v>75</v>
      </c>
      <c r="AY1413" s="256" t="s">
        <v>170</v>
      </c>
    </row>
    <row r="1414" s="13" customFormat="1">
      <c r="A1414" s="13"/>
      <c r="B1414" s="236"/>
      <c r="C1414" s="237"/>
      <c r="D1414" s="229" t="s">
        <v>183</v>
      </c>
      <c r="E1414" s="238" t="s">
        <v>19</v>
      </c>
      <c r="F1414" s="239" t="s">
        <v>598</v>
      </c>
      <c r="G1414" s="237"/>
      <c r="H1414" s="238" t="s">
        <v>19</v>
      </c>
      <c r="I1414" s="240"/>
      <c r="J1414" s="237"/>
      <c r="K1414" s="237"/>
      <c r="L1414" s="241"/>
      <c r="M1414" s="242"/>
      <c r="N1414" s="243"/>
      <c r="O1414" s="243"/>
      <c r="P1414" s="243"/>
      <c r="Q1414" s="243"/>
      <c r="R1414" s="243"/>
      <c r="S1414" s="243"/>
      <c r="T1414" s="244"/>
      <c r="U1414" s="13"/>
      <c r="V1414" s="13"/>
      <c r="W1414" s="13"/>
      <c r="X1414" s="13"/>
      <c r="Y1414" s="13"/>
      <c r="Z1414" s="13"/>
      <c r="AA1414" s="13"/>
      <c r="AB1414" s="13"/>
      <c r="AC1414" s="13"/>
      <c r="AD1414" s="13"/>
      <c r="AE1414" s="13"/>
      <c r="AT1414" s="245" t="s">
        <v>183</v>
      </c>
      <c r="AU1414" s="245" t="s">
        <v>84</v>
      </c>
      <c r="AV1414" s="13" t="s">
        <v>82</v>
      </c>
      <c r="AW1414" s="13" t="s">
        <v>37</v>
      </c>
      <c r="AX1414" s="13" t="s">
        <v>75</v>
      </c>
      <c r="AY1414" s="245" t="s">
        <v>170</v>
      </c>
    </row>
    <row r="1415" s="14" customFormat="1">
      <c r="A1415" s="14"/>
      <c r="B1415" s="246"/>
      <c r="C1415" s="247"/>
      <c r="D1415" s="229" t="s">
        <v>183</v>
      </c>
      <c r="E1415" s="248" t="s">
        <v>19</v>
      </c>
      <c r="F1415" s="249" t="s">
        <v>1859</v>
      </c>
      <c r="G1415" s="247"/>
      <c r="H1415" s="250">
        <v>-189.06899999999999</v>
      </c>
      <c r="I1415" s="251"/>
      <c r="J1415" s="247"/>
      <c r="K1415" s="247"/>
      <c r="L1415" s="252"/>
      <c r="M1415" s="253"/>
      <c r="N1415" s="254"/>
      <c r="O1415" s="254"/>
      <c r="P1415" s="254"/>
      <c r="Q1415" s="254"/>
      <c r="R1415" s="254"/>
      <c r="S1415" s="254"/>
      <c r="T1415" s="255"/>
      <c r="U1415" s="14"/>
      <c r="V1415" s="14"/>
      <c r="W1415" s="14"/>
      <c r="X1415" s="14"/>
      <c r="Y1415" s="14"/>
      <c r="Z1415" s="14"/>
      <c r="AA1415" s="14"/>
      <c r="AB1415" s="14"/>
      <c r="AC1415" s="14"/>
      <c r="AD1415" s="14"/>
      <c r="AE1415" s="14"/>
      <c r="AT1415" s="256" t="s">
        <v>183</v>
      </c>
      <c r="AU1415" s="256" t="s">
        <v>84</v>
      </c>
      <c r="AV1415" s="14" t="s">
        <v>84</v>
      </c>
      <c r="AW1415" s="14" t="s">
        <v>37</v>
      </c>
      <c r="AX1415" s="14" t="s">
        <v>75</v>
      </c>
      <c r="AY1415" s="256" t="s">
        <v>170</v>
      </c>
    </row>
    <row r="1416" s="14" customFormat="1">
      <c r="A1416" s="14"/>
      <c r="B1416" s="246"/>
      <c r="C1416" s="247"/>
      <c r="D1416" s="229" t="s">
        <v>183</v>
      </c>
      <c r="E1416" s="248" t="s">
        <v>19</v>
      </c>
      <c r="F1416" s="249" t="s">
        <v>1860</v>
      </c>
      <c r="G1416" s="247"/>
      <c r="H1416" s="250">
        <v>-80.102999999999994</v>
      </c>
      <c r="I1416" s="251"/>
      <c r="J1416" s="247"/>
      <c r="K1416" s="247"/>
      <c r="L1416" s="252"/>
      <c r="M1416" s="253"/>
      <c r="N1416" s="254"/>
      <c r="O1416" s="254"/>
      <c r="P1416" s="254"/>
      <c r="Q1416" s="254"/>
      <c r="R1416" s="254"/>
      <c r="S1416" s="254"/>
      <c r="T1416" s="255"/>
      <c r="U1416" s="14"/>
      <c r="V1416" s="14"/>
      <c r="W1416" s="14"/>
      <c r="X1416" s="14"/>
      <c r="Y1416" s="14"/>
      <c r="Z1416" s="14"/>
      <c r="AA1416" s="14"/>
      <c r="AB1416" s="14"/>
      <c r="AC1416" s="14"/>
      <c r="AD1416" s="14"/>
      <c r="AE1416" s="14"/>
      <c r="AT1416" s="256" t="s">
        <v>183</v>
      </c>
      <c r="AU1416" s="256" t="s">
        <v>84</v>
      </c>
      <c r="AV1416" s="14" t="s">
        <v>84</v>
      </c>
      <c r="AW1416" s="14" t="s">
        <v>37</v>
      </c>
      <c r="AX1416" s="14" t="s">
        <v>75</v>
      </c>
      <c r="AY1416" s="256" t="s">
        <v>170</v>
      </c>
    </row>
    <row r="1417" s="15" customFormat="1">
      <c r="A1417" s="15"/>
      <c r="B1417" s="257"/>
      <c r="C1417" s="258"/>
      <c r="D1417" s="229" t="s">
        <v>183</v>
      </c>
      <c r="E1417" s="259" t="s">
        <v>19</v>
      </c>
      <c r="F1417" s="260" t="s">
        <v>186</v>
      </c>
      <c r="G1417" s="258"/>
      <c r="H1417" s="261">
        <v>195.428</v>
      </c>
      <c r="I1417" s="262"/>
      <c r="J1417" s="258"/>
      <c r="K1417" s="258"/>
      <c r="L1417" s="263"/>
      <c r="M1417" s="264"/>
      <c r="N1417" s="265"/>
      <c r="O1417" s="265"/>
      <c r="P1417" s="265"/>
      <c r="Q1417" s="265"/>
      <c r="R1417" s="265"/>
      <c r="S1417" s="265"/>
      <c r="T1417" s="266"/>
      <c r="U1417" s="15"/>
      <c r="V1417" s="15"/>
      <c r="W1417" s="15"/>
      <c r="X1417" s="15"/>
      <c r="Y1417" s="15"/>
      <c r="Z1417" s="15"/>
      <c r="AA1417" s="15"/>
      <c r="AB1417" s="15"/>
      <c r="AC1417" s="15"/>
      <c r="AD1417" s="15"/>
      <c r="AE1417" s="15"/>
      <c r="AT1417" s="267" t="s">
        <v>183</v>
      </c>
      <c r="AU1417" s="267" t="s">
        <v>84</v>
      </c>
      <c r="AV1417" s="15" t="s">
        <v>177</v>
      </c>
      <c r="AW1417" s="15" t="s">
        <v>37</v>
      </c>
      <c r="AX1417" s="15" t="s">
        <v>82</v>
      </c>
      <c r="AY1417" s="267" t="s">
        <v>170</v>
      </c>
    </row>
    <row r="1418" s="2" customFormat="1" ht="16.5" customHeight="1">
      <c r="A1418" s="41"/>
      <c r="B1418" s="42"/>
      <c r="C1418" s="285" t="s">
        <v>1861</v>
      </c>
      <c r="D1418" s="285" t="s">
        <v>461</v>
      </c>
      <c r="E1418" s="286" t="s">
        <v>1862</v>
      </c>
      <c r="F1418" s="287" t="s">
        <v>1863</v>
      </c>
      <c r="G1418" s="288" t="s">
        <v>175</v>
      </c>
      <c r="H1418" s="289">
        <v>224.74199999999999</v>
      </c>
      <c r="I1418" s="290"/>
      <c r="J1418" s="291">
        <f>ROUND(I1418*H1418,2)</f>
        <v>0</v>
      </c>
      <c r="K1418" s="287" t="s">
        <v>19</v>
      </c>
      <c r="L1418" s="292"/>
      <c r="M1418" s="293" t="s">
        <v>19</v>
      </c>
      <c r="N1418" s="294" t="s">
        <v>46</v>
      </c>
      <c r="O1418" s="87"/>
      <c r="P1418" s="225">
        <f>O1418*H1418</f>
        <v>0</v>
      </c>
      <c r="Q1418" s="225">
        <v>0.0019</v>
      </c>
      <c r="R1418" s="225">
        <f>Q1418*H1418</f>
        <v>0.42700979999999999</v>
      </c>
      <c r="S1418" s="225">
        <v>0</v>
      </c>
      <c r="T1418" s="226">
        <f>S1418*H1418</f>
        <v>0</v>
      </c>
      <c r="U1418" s="41"/>
      <c r="V1418" s="41"/>
      <c r="W1418" s="41"/>
      <c r="X1418" s="41"/>
      <c r="Y1418" s="41"/>
      <c r="Z1418" s="41"/>
      <c r="AA1418" s="41"/>
      <c r="AB1418" s="41"/>
      <c r="AC1418" s="41"/>
      <c r="AD1418" s="41"/>
      <c r="AE1418" s="41"/>
      <c r="AR1418" s="227" t="s">
        <v>629</v>
      </c>
      <c r="AT1418" s="227" t="s">
        <v>461</v>
      </c>
      <c r="AU1418" s="227" t="s">
        <v>84</v>
      </c>
      <c r="AY1418" s="20" t="s">
        <v>170</v>
      </c>
      <c r="BE1418" s="228">
        <f>IF(N1418="základní",J1418,0)</f>
        <v>0</v>
      </c>
      <c r="BF1418" s="228">
        <f>IF(N1418="snížená",J1418,0)</f>
        <v>0</v>
      </c>
      <c r="BG1418" s="228">
        <f>IF(N1418="zákl. přenesená",J1418,0)</f>
        <v>0</v>
      </c>
      <c r="BH1418" s="228">
        <f>IF(N1418="sníž. přenesená",J1418,0)</f>
        <v>0</v>
      </c>
      <c r="BI1418" s="228">
        <f>IF(N1418="nulová",J1418,0)</f>
        <v>0</v>
      </c>
      <c r="BJ1418" s="20" t="s">
        <v>82</v>
      </c>
      <c r="BK1418" s="228">
        <f>ROUND(I1418*H1418,2)</f>
        <v>0</v>
      </c>
      <c r="BL1418" s="20" t="s">
        <v>287</v>
      </c>
      <c r="BM1418" s="227" t="s">
        <v>1864</v>
      </c>
    </row>
    <row r="1419" s="2" customFormat="1">
      <c r="A1419" s="41"/>
      <c r="B1419" s="42"/>
      <c r="C1419" s="43"/>
      <c r="D1419" s="229" t="s">
        <v>179</v>
      </c>
      <c r="E1419" s="43"/>
      <c r="F1419" s="230" t="s">
        <v>1863</v>
      </c>
      <c r="G1419" s="43"/>
      <c r="H1419" s="43"/>
      <c r="I1419" s="231"/>
      <c r="J1419" s="43"/>
      <c r="K1419" s="43"/>
      <c r="L1419" s="47"/>
      <c r="M1419" s="232"/>
      <c r="N1419" s="233"/>
      <c r="O1419" s="87"/>
      <c r="P1419" s="87"/>
      <c r="Q1419" s="87"/>
      <c r="R1419" s="87"/>
      <c r="S1419" s="87"/>
      <c r="T1419" s="88"/>
      <c r="U1419" s="41"/>
      <c r="V1419" s="41"/>
      <c r="W1419" s="41"/>
      <c r="X1419" s="41"/>
      <c r="Y1419" s="41"/>
      <c r="Z1419" s="41"/>
      <c r="AA1419" s="41"/>
      <c r="AB1419" s="41"/>
      <c r="AC1419" s="41"/>
      <c r="AD1419" s="41"/>
      <c r="AE1419" s="41"/>
      <c r="AT1419" s="20" t="s">
        <v>179</v>
      </c>
      <c r="AU1419" s="20" t="s">
        <v>84</v>
      </c>
    </row>
    <row r="1420" s="2" customFormat="1">
      <c r="A1420" s="41"/>
      <c r="B1420" s="42"/>
      <c r="C1420" s="43"/>
      <c r="D1420" s="229" t="s">
        <v>231</v>
      </c>
      <c r="E1420" s="43"/>
      <c r="F1420" s="268" t="s">
        <v>1323</v>
      </c>
      <c r="G1420" s="43"/>
      <c r="H1420" s="43"/>
      <c r="I1420" s="231"/>
      <c r="J1420" s="43"/>
      <c r="K1420" s="43"/>
      <c r="L1420" s="47"/>
      <c r="M1420" s="232"/>
      <c r="N1420" s="233"/>
      <c r="O1420" s="87"/>
      <c r="P1420" s="87"/>
      <c r="Q1420" s="87"/>
      <c r="R1420" s="87"/>
      <c r="S1420" s="87"/>
      <c r="T1420" s="88"/>
      <c r="U1420" s="41"/>
      <c r="V1420" s="41"/>
      <c r="W1420" s="41"/>
      <c r="X1420" s="41"/>
      <c r="Y1420" s="41"/>
      <c r="Z1420" s="41"/>
      <c r="AA1420" s="41"/>
      <c r="AB1420" s="41"/>
      <c r="AC1420" s="41"/>
      <c r="AD1420" s="41"/>
      <c r="AE1420" s="41"/>
      <c r="AT1420" s="20" t="s">
        <v>231</v>
      </c>
      <c r="AU1420" s="20" t="s">
        <v>84</v>
      </c>
    </row>
    <row r="1421" s="14" customFormat="1">
      <c r="A1421" s="14"/>
      <c r="B1421" s="246"/>
      <c r="C1421" s="247"/>
      <c r="D1421" s="229" t="s">
        <v>183</v>
      </c>
      <c r="E1421" s="248" t="s">
        <v>19</v>
      </c>
      <c r="F1421" s="249" t="s">
        <v>1865</v>
      </c>
      <c r="G1421" s="247"/>
      <c r="H1421" s="250">
        <v>224.74199999999999</v>
      </c>
      <c r="I1421" s="251"/>
      <c r="J1421" s="247"/>
      <c r="K1421" s="247"/>
      <c r="L1421" s="252"/>
      <c r="M1421" s="253"/>
      <c r="N1421" s="254"/>
      <c r="O1421" s="254"/>
      <c r="P1421" s="254"/>
      <c r="Q1421" s="254"/>
      <c r="R1421" s="254"/>
      <c r="S1421" s="254"/>
      <c r="T1421" s="255"/>
      <c r="U1421" s="14"/>
      <c r="V1421" s="14"/>
      <c r="W1421" s="14"/>
      <c r="X1421" s="14"/>
      <c r="Y1421" s="14"/>
      <c r="Z1421" s="14"/>
      <c r="AA1421" s="14"/>
      <c r="AB1421" s="14"/>
      <c r="AC1421" s="14"/>
      <c r="AD1421" s="14"/>
      <c r="AE1421" s="14"/>
      <c r="AT1421" s="256" t="s">
        <v>183</v>
      </c>
      <c r="AU1421" s="256" t="s">
        <v>84</v>
      </c>
      <c r="AV1421" s="14" t="s">
        <v>84</v>
      </c>
      <c r="AW1421" s="14" t="s">
        <v>37</v>
      </c>
      <c r="AX1421" s="14" t="s">
        <v>82</v>
      </c>
      <c r="AY1421" s="256" t="s">
        <v>170</v>
      </c>
    </row>
    <row r="1422" s="2" customFormat="1" ht="21.75" customHeight="1">
      <c r="A1422" s="41"/>
      <c r="B1422" s="42"/>
      <c r="C1422" s="216" t="s">
        <v>1866</v>
      </c>
      <c r="D1422" s="216" t="s">
        <v>172</v>
      </c>
      <c r="E1422" s="217" t="s">
        <v>1867</v>
      </c>
      <c r="F1422" s="218" t="s">
        <v>1868</v>
      </c>
      <c r="G1422" s="219" t="s">
        <v>175</v>
      </c>
      <c r="H1422" s="220">
        <v>189.06899999999999</v>
      </c>
      <c r="I1422" s="221"/>
      <c r="J1422" s="222">
        <f>ROUND(I1422*H1422,2)</f>
        <v>0</v>
      </c>
      <c r="K1422" s="218" t="s">
        <v>176</v>
      </c>
      <c r="L1422" s="47"/>
      <c r="M1422" s="223" t="s">
        <v>19</v>
      </c>
      <c r="N1422" s="224" t="s">
        <v>46</v>
      </c>
      <c r="O1422" s="87"/>
      <c r="P1422" s="225">
        <f>O1422*H1422</f>
        <v>0</v>
      </c>
      <c r="Q1422" s="225">
        <v>0.00027999999999999998</v>
      </c>
      <c r="R1422" s="225">
        <f>Q1422*H1422</f>
        <v>0.052939319999999991</v>
      </c>
      <c r="S1422" s="225">
        <v>0</v>
      </c>
      <c r="T1422" s="226">
        <f>S1422*H1422</f>
        <v>0</v>
      </c>
      <c r="U1422" s="41"/>
      <c r="V1422" s="41"/>
      <c r="W1422" s="41"/>
      <c r="X1422" s="41"/>
      <c r="Y1422" s="41"/>
      <c r="Z1422" s="41"/>
      <c r="AA1422" s="41"/>
      <c r="AB1422" s="41"/>
      <c r="AC1422" s="41"/>
      <c r="AD1422" s="41"/>
      <c r="AE1422" s="41"/>
      <c r="AR1422" s="227" t="s">
        <v>287</v>
      </c>
      <c r="AT1422" s="227" t="s">
        <v>172</v>
      </c>
      <c r="AU1422" s="227" t="s">
        <v>84</v>
      </c>
      <c r="AY1422" s="20" t="s">
        <v>170</v>
      </c>
      <c r="BE1422" s="228">
        <f>IF(N1422="základní",J1422,0)</f>
        <v>0</v>
      </c>
      <c r="BF1422" s="228">
        <f>IF(N1422="snížená",J1422,0)</f>
        <v>0</v>
      </c>
      <c r="BG1422" s="228">
        <f>IF(N1422="zákl. přenesená",J1422,0)</f>
        <v>0</v>
      </c>
      <c r="BH1422" s="228">
        <f>IF(N1422="sníž. přenesená",J1422,0)</f>
        <v>0</v>
      </c>
      <c r="BI1422" s="228">
        <f>IF(N1422="nulová",J1422,0)</f>
        <v>0</v>
      </c>
      <c r="BJ1422" s="20" t="s">
        <v>82</v>
      </c>
      <c r="BK1422" s="228">
        <f>ROUND(I1422*H1422,2)</f>
        <v>0</v>
      </c>
      <c r="BL1422" s="20" t="s">
        <v>287</v>
      </c>
      <c r="BM1422" s="227" t="s">
        <v>1869</v>
      </c>
    </row>
    <row r="1423" s="2" customFormat="1">
      <c r="A1423" s="41"/>
      <c r="B1423" s="42"/>
      <c r="C1423" s="43"/>
      <c r="D1423" s="229" t="s">
        <v>179</v>
      </c>
      <c r="E1423" s="43"/>
      <c r="F1423" s="230" t="s">
        <v>1870</v>
      </c>
      <c r="G1423" s="43"/>
      <c r="H1423" s="43"/>
      <c r="I1423" s="231"/>
      <c r="J1423" s="43"/>
      <c r="K1423" s="43"/>
      <c r="L1423" s="47"/>
      <c r="M1423" s="232"/>
      <c r="N1423" s="233"/>
      <c r="O1423" s="87"/>
      <c r="P1423" s="87"/>
      <c r="Q1423" s="87"/>
      <c r="R1423" s="87"/>
      <c r="S1423" s="87"/>
      <c r="T1423" s="88"/>
      <c r="U1423" s="41"/>
      <c r="V1423" s="41"/>
      <c r="W1423" s="41"/>
      <c r="X1423" s="41"/>
      <c r="Y1423" s="41"/>
      <c r="Z1423" s="41"/>
      <c r="AA1423" s="41"/>
      <c r="AB1423" s="41"/>
      <c r="AC1423" s="41"/>
      <c r="AD1423" s="41"/>
      <c r="AE1423" s="41"/>
      <c r="AT1423" s="20" t="s">
        <v>179</v>
      </c>
      <c r="AU1423" s="20" t="s">
        <v>84</v>
      </c>
    </row>
    <row r="1424" s="2" customFormat="1">
      <c r="A1424" s="41"/>
      <c r="B1424" s="42"/>
      <c r="C1424" s="43"/>
      <c r="D1424" s="234" t="s">
        <v>181</v>
      </c>
      <c r="E1424" s="43"/>
      <c r="F1424" s="235" t="s">
        <v>1871</v>
      </c>
      <c r="G1424" s="43"/>
      <c r="H1424" s="43"/>
      <c r="I1424" s="231"/>
      <c r="J1424" s="43"/>
      <c r="K1424" s="43"/>
      <c r="L1424" s="47"/>
      <c r="M1424" s="232"/>
      <c r="N1424" s="233"/>
      <c r="O1424" s="87"/>
      <c r="P1424" s="87"/>
      <c r="Q1424" s="87"/>
      <c r="R1424" s="87"/>
      <c r="S1424" s="87"/>
      <c r="T1424" s="88"/>
      <c r="U1424" s="41"/>
      <c r="V1424" s="41"/>
      <c r="W1424" s="41"/>
      <c r="X1424" s="41"/>
      <c r="Y1424" s="41"/>
      <c r="Z1424" s="41"/>
      <c r="AA1424" s="41"/>
      <c r="AB1424" s="41"/>
      <c r="AC1424" s="41"/>
      <c r="AD1424" s="41"/>
      <c r="AE1424" s="41"/>
      <c r="AT1424" s="20" t="s">
        <v>181</v>
      </c>
      <c r="AU1424" s="20" t="s">
        <v>84</v>
      </c>
    </row>
    <row r="1425" s="13" customFormat="1">
      <c r="A1425" s="13"/>
      <c r="B1425" s="236"/>
      <c r="C1425" s="237"/>
      <c r="D1425" s="229" t="s">
        <v>183</v>
      </c>
      <c r="E1425" s="238" t="s">
        <v>19</v>
      </c>
      <c r="F1425" s="239" t="s">
        <v>1872</v>
      </c>
      <c r="G1425" s="237"/>
      <c r="H1425" s="238" t="s">
        <v>19</v>
      </c>
      <c r="I1425" s="240"/>
      <c r="J1425" s="237"/>
      <c r="K1425" s="237"/>
      <c r="L1425" s="241"/>
      <c r="M1425" s="242"/>
      <c r="N1425" s="243"/>
      <c r="O1425" s="243"/>
      <c r="P1425" s="243"/>
      <c r="Q1425" s="243"/>
      <c r="R1425" s="243"/>
      <c r="S1425" s="243"/>
      <c r="T1425" s="244"/>
      <c r="U1425" s="13"/>
      <c r="V1425" s="13"/>
      <c r="W1425" s="13"/>
      <c r="X1425" s="13"/>
      <c r="Y1425" s="13"/>
      <c r="Z1425" s="13"/>
      <c r="AA1425" s="13"/>
      <c r="AB1425" s="13"/>
      <c r="AC1425" s="13"/>
      <c r="AD1425" s="13"/>
      <c r="AE1425" s="13"/>
      <c r="AT1425" s="245" t="s">
        <v>183</v>
      </c>
      <c r="AU1425" s="245" t="s">
        <v>84</v>
      </c>
      <c r="AV1425" s="13" t="s">
        <v>82</v>
      </c>
      <c r="AW1425" s="13" t="s">
        <v>37</v>
      </c>
      <c r="AX1425" s="13" t="s">
        <v>75</v>
      </c>
      <c r="AY1425" s="245" t="s">
        <v>170</v>
      </c>
    </row>
    <row r="1426" s="14" customFormat="1">
      <c r="A1426" s="14"/>
      <c r="B1426" s="246"/>
      <c r="C1426" s="247"/>
      <c r="D1426" s="229" t="s">
        <v>183</v>
      </c>
      <c r="E1426" s="248" t="s">
        <v>19</v>
      </c>
      <c r="F1426" s="249" t="s">
        <v>1873</v>
      </c>
      <c r="G1426" s="247"/>
      <c r="H1426" s="250">
        <v>189.06899999999999</v>
      </c>
      <c r="I1426" s="251"/>
      <c r="J1426" s="247"/>
      <c r="K1426" s="247"/>
      <c r="L1426" s="252"/>
      <c r="M1426" s="253"/>
      <c r="N1426" s="254"/>
      <c r="O1426" s="254"/>
      <c r="P1426" s="254"/>
      <c r="Q1426" s="254"/>
      <c r="R1426" s="254"/>
      <c r="S1426" s="254"/>
      <c r="T1426" s="255"/>
      <c r="U1426" s="14"/>
      <c r="V1426" s="14"/>
      <c r="W1426" s="14"/>
      <c r="X1426" s="14"/>
      <c r="Y1426" s="14"/>
      <c r="Z1426" s="14"/>
      <c r="AA1426" s="14"/>
      <c r="AB1426" s="14"/>
      <c r="AC1426" s="14"/>
      <c r="AD1426" s="14"/>
      <c r="AE1426" s="14"/>
      <c r="AT1426" s="256" t="s">
        <v>183</v>
      </c>
      <c r="AU1426" s="256" t="s">
        <v>84</v>
      </c>
      <c r="AV1426" s="14" t="s">
        <v>84</v>
      </c>
      <c r="AW1426" s="14" t="s">
        <v>37</v>
      </c>
      <c r="AX1426" s="14" t="s">
        <v>75</v>
      </c>
      <c r="AY1426" s="256" t="s">
        <v>170</v>
      </c>
    </row>
    <row r="1427" s="15" customFormat="1">
      <c r="A1427" s="15"/>
      <c r="B1427" s="257"/>
      <c r="C1427" s="258"/>
      <c r="D1427" s="229" t="s">
        <v>183</v>
      </c>
      <c r="E1427" s="259" t="s">
        <v>19</v>
      </c>
      <c r="F1427" s="260" t="s">
        <v>186</v>
      </c>
      <c r="G1427" s="258"/>
      <c r="H1427" s="261">
        <v>189.06899999999999</v>
      </c>
      <c r="I1427" s="262"/>
      <c r="J1427" s="258"/>
      <c r="K1427" s="258"/>
      <c r="L1427" s="263"/>
      <c r="M1427" s="264"/>
      <c r="N1427" s="265"/>
      <c r="O1427" s="265"/>
      <c r="P1427" s="265"/>
      <c r="Q1427" s="265"/>
      <c r="R1427" s="265"/>
      <c r="S1427" s="265"/>
      <c r="T1427" s="266"/>
      <c r="U1427" s="15"/>
      <c r="V1427" s="15"/>
      <c r="W1427" s="15"/>
      <c r="X1427" s="15"/>
      <c r="Y1427" s="15"/>
      <c r="Z1427" s="15"/>
      <c r="AA1427" s="15"/>
      <c r="AB1427" s="15"/>
      <c r="AC1427" s="15"/>
      <c r="AD1427" s="15"/>
      <c r="AE1427" s="15"/>
      <c r="AT1427" s="267" t="s">
        <v>183</v>
      </c>
      <c r="AU1427" s="267" t="s">
        <v>84</v>
      </c>
      <c r="AV1427" s="15" t="s">
        <v>177</v>
      </c>
      <c r="AW1427" s="15" t="s">
        <v>37</v>
      </c>
      <c r="AX1427" s="15" t="s">
        <v>82</v>
      </c>
      <c r="AY1427" s="267" t="s">
        <v>170</v>
      </c>
    </row>
    <row r="1428" s="2" customFormat="1" ht="16.5" customHeight="1">
      <c r="A1428" s="41"/>
      <c r="B1428" s="42"/>
      <c r="C1428" s="285" t="s">
        <v>1874</v>
      </c>
      <c r="D1428" s="285" t="s">
        <v>461</v>
      </c>
      <c r="E1428" s="286" t="s">
        <v>1862</v>
      </c>
      <c r="F1428" s="287" t="s">
        <v>1863</v>
      </c>
      <c r="G1428" s="288" t="s">
        <v>175</v>
      </c>
      <c r="H1428" s="289">
        <v>217.429</v>
      </c>
      <c r="I1428" s="290"/>
      <c r="J1428" s="291">
        <f>ROUND(I1428*H1428,2)</f>
        <v>0</v>
      </c>
      <c r="K1428" s="287" t="s">
        <v>19</v>
      </c>
      <c r="L1428" s="292"/>
      <c r="M1428" s="293" t="s">
        <v>19</v>
      </c>
      <c r="N1428" s="294" t="s">
        <v>46</v>
      </c>
      <c r="O1428" s="87"/>
      <c r="P1428" s="225">
        <f>O1428*H1428</f>
        <v>0</v>
      </c>
      <c r="Q1428" s="225">
        <v>0.0019</v>
      </c>
      <c r="R1428" s="225">
        <f>Q1428*H1428</f>
        <v>0.41311510000000001</v>
      </c>
      <c r="S1428" s="225">
        <v>0</v>
      </c>
      <c r="T1428" s="226">
        <f>S1428*H1428</f>
        <v>0</v>
      </c>
      <c r="U1428" s="41"/>
      <c r="V1428" s="41"/>
      <c r="W1428" s="41"/>
      <c r="X1428" s="41"/>
      <c r="Y1428" s="41"/>
      <c r="Z1428" s="41"/>
      <c r="AA1428" s="41"/>
      <c r="AB1428" s="41"/>
      <c r="AC1428" s="41"/>
      <c r="AD1428" s="41"/>
      <c r="AE1428" s="41"/>
      <c r="AR1428" s="227" t="s">
        <v>629</v>
      </c>
      <c r="AT1428" s="227" t="s">
        <v>461</v>
      </c>
      <c r="AU1428" s="227" t="s">
        <v>84</v>
      </c>
      <c r="AY1428" s="20" t="s">
        <v>170</v>
      </c>
      <c r="BE1428" s="228">
        <f>IF(N1428="základní",J1428,0)</f>
        <v>0</v>
      </c>
      <c r="BF1428" s="228">
        <f>IF(N1428="snížená",J1428,0)</f>
        <v>0</v>
      </c>
      <c r="BG1428" s="228">
        <f>IF(N1428="zákl. přenesená",J1428,0)</f>
        <v>0</v>
      </c>
      <c r="BH1428" s="228">
        <f>IF(N1428="sníž. přenesená",J1428,0)</f>
        <v>0</v>
      </c>
      <c r="BI1428" s="228">
        <f>IF(N1428="nulová",J1428,0)</f>
        <v>0</v>
      </c>
      <c r="BJ1428" s="20" t="s">
        <v>82</v>
      </c>
      <c r="BK1428" s="228">
        <f>ROUND(I1428*H1428,2)</f>
        <v>0</v>
      </c>
      <c r="BL1428" s="20" t="s">
        <v>287</v>
      </c>
      <c r="BM1428" s="227" t="s">
        <v>1875</v>
      </c>
    </row>
    <row r="1429" s="2" customFormat="1">
      <c r="A1429" s="41"/>
      <c r="B1429" s="42"/>
      <c r="C1429" s="43"/>
      <c r="D1429" s="229" t="s">
        <v>179</v>
      </c>
      <c r="E1429" s="43"/>
      <c r="F1429" s="230" t="s">
        <v>1863</v>
      </c>
      <c r="G1429" s="43"/>
      <c r="H1429" s="43"/>
      <c r="I1429" s="231"/>
      <c r="J1429" s="43"/>
      <c r="K1429" s="43"/>
      <c r="L1429" s="47"/>
      <c r="M1429" s="232"/>
      <c r="N1429" s="233"/>
      <c r="O1429" s="87"/>
      <c r="P1429" s="87"/>
      <c r="Q1429" s="87"/>
      <c r="R1429" s="87"/>
      <c r="S1429" s="87"/>
      <c r="T1429" s="88"/>
      <c r="U1429" s="41"/>
      <c r="V1429" s="41"/>
      <c r="W1429" s="41"/>
      <c r="X1429" s="41"/>
      <c r="Y1429" s="41"/>
      <c r="Z1429" s="41"/>
      <c r="AA1429" s="41"/>
      <c r="AB1429" s="41"/>
      <c r="AC1429" s="41"/>
      <c r="AD1429" s="41"/>
      <c r="AE1429" s="41"/>
      <c r="AT1429" s="20" t="s">
        <v>179</v>
      </c>
      <c r="AU1429" s="20" t="s">
        <v>84</v>
      </c>
    </row>
    <row r="1430" s="2" customFormat="1">
      <c r="A1430" s="41"/>
      <c r="B1430" s="42"/>
      <c r="C1430" s="43"/>
      <c r="D1430" s="229" t="s">
        <v>231</v>
      </c>
      <c r="E1430" s="43"/>
      <c r="F1430" s="268" t="s">
        <v>1323</v>
      </c>
      <c r="G1430" s="43"/>
      <c r="H1430" s="43"/>
      <c r="I1430" s="231"/>
      <c r="J1430" s="43"/>
      <c r="K1430" s="43"/>
      <c r="L1430" s="47"/>
      <c r="M1430" s="232"/>
      <c r="N1430" s="233"/>
      <c r="O1430" s="87"/>
      <c r="P1430" s="87"/>
      <c r="Q1430" s="87"/>
      <c r="R1430" s="87"/>
      <c r="S1430" s="87"/>
      <c r="T1430" s="88"/>
      <c r="U1430" s="41"/>
      <c r="V1430" s="41"/>
      <c r="W1430" s="41"/>
      <c r="X1430" s="41"/>
      <c r="Y1430" s="41"/>
      <c r="Z1430" s="41"/>
      <c r="AA1430" s="41"/>
      <c r="AB1430" s="41"/>
      <c r="AC1430" s="41"/>
      <c r="AD1430" s="41"/>
      <c r="AE1430" s="41"/>
      <c r="AT1430" s="20" t="s">
        <v>231</v>
      </c>
      <c r="AU1430" s="20" t="s">
        <v>84</v>
      </c>
    </row>
    <row r="1431" s="14" customFormat="1">
      <c r="A1431" s="14"/>
      <c r="B1431" s="246"/>
      <c r="C1431" s="247"/>
      <c r="D1431" s="229" t="s">
        <v>183</v>
      </c>
      <c r="E1431" s="248" t="s">
        <v>19</v>
      </c>
      <c r="F1431" s="249" t="s">
        <v>1876</v>
      </c>
      <c r="G1431" s="247"/>
      <c r="H1431" s="250">
        <v>217.429</v>
      </c>
      <c r="I1431" s="251"/>
      <c r="J1431" s="247"/>
      <c r="K1431" s="247"/>
      <c r="L1431" s="252"/>
      <c r="M1431" s="253"/>
      <c r="N1431" s="254"/>
      <c r="O1431" s="254"/>
      <c r="P1431" s="254"/>
      <c r="Q1431" s="254"/>
      <c r="R1431" s="254"/>
      <c r="S1431" s="254"/>
      <c r="T1431" s="255"/>
      <c r="U1431" s="14"/>
      <c r="V1431" s="14"/>
      <c r="W1431" s="14"/>
      <c r="X1431" s="14"/>
      <c r="Y1431" s="14"/>
      <c r="Z1431" s="14"/>
      <c r="AA1431" s="14"/>
      <c r="AB1431" s="14"/>
      <c r="AC1431" s="14"/>
      <c r="AD1431" s="14"/>
      <c r="AE1431" s="14"/>
      <c r="AT1431" s="256" t="s">
        <v>183</v>
      </c>
      <c r="AU1431" s="256" t="s">
        <v>84</v>
      </c>
      <c r="AV1431" s="14" t="s">
        <v>84</v>
      </c>
      <c r="AW1431" s="14" t="s">
        <v>37</v>
      </c>
      <c r="AX1431" s="14" t="s">
        <v>82</v>
      </c>
      <c r="AY1431" s="256" t="s">
        <v>170</v>
      </c>
    </row>
    <row r="1432" s="2" customFormat="1" ht="21.75" customHeight="1">
      <c r="A1432" s="41"/>
      <c r="B1432" s="42"/>
      <c r="C1432" s="216" t="s">
        <v>1877</v>
      </c>
      <c r="D1432" s="216" t="s">
        <v>172</v>
      </c>
      <c r="E1432" s="217" t="s">
        <v>1878</v>
      </c>
      <c r="F1432" s="218" t="s">
        <v>1879</v>
      </c>
      <c r="G1432" s="219" t="s">
        <v>175</v>
      </c>
      <c r="H1432" s="220">
        <v>80.102999999999994</v>
      </c>
      <c r="I1432" s="221"/>
      <c r="J1432" s="222">
        <f>ROUND(I1432*H1432,2)</f>
        <v>0</v>
      </c>
      <c r="K1432" s="218" t="s">
        <v>176</v>
      </c>
      <c r="L1432" s="47"/>
      <c r="M1432" s="223" t="s">
        <v>19</v>
      </c>
      <c r="N1432" s="224" t="s">
        <v>46</v>
      </c>
      <c r="O1432" s="87"/>
      <c r="P1432" s="225">
        <f>O1432*H1432</f>
        <v>0</v>
      </c>
      <c r="Q1432" s="225">
        <v>0.00042999999999999999</v>
      </c>
      <c r="R1432" s="225">
        <f>Q1432*H1432</f>
        <v>0.034444289999999995</v>
      </c>
      <c r="S1432" s="225">
        <v>0</v>
      </c>
      <c r="T1432" s="226">
        <f>S1432*H1432</f>
        <v>0</v>
      </c>
      <c r="U1432" s="41"/>
      <c r="V1432" s="41"/>
      <c r="W1432" s="41"/>
      <c r="X1432" s="41"/>
      <c r="Y1432" s="41"/>
      <c r="Z1432" s="41"/>
      <c r="AA1432" s="41"/>
      <c r="AB1432" s="41"/>
      <c r="AC1432" s="41"/>
      <c r="AD1432" s="41"/>
      <c r="AE1432" s="41"/>
      <c r="AR1432" s="227" t="s">
        <v>287</v>
      </c>
      <c r="AT1432" s="227" t="s">
        <v>172</v>
      </c>
      <c r="AU1432" s="227" t="s">
        <v>84</v>
      </c>
      <c r="AY1432" s="20" t="s">
        <v>170</v>
      </c>
      <c r="BE1432" s="228">
        <f>IF(N1432="základní",J1432,0)</f>
        <v>0</v>
      </c>
      <c r="BF1432" s="228">
        <f>IF(N1432="snížená",J1432,0)</f>
        <v>0</v>
      </c>
      <c r="BG1432" s="228">
        <f>IF(N1432="zákl. přenesená",J1432,0)</f>
        <v>0</v>
      </c>
      <c r="BH1432" s="228">
        <f>IF(N1432="sníž. přenesená",J1432,0)</f>
        <v>0</v>
      </c>
      <c r="BI1432" s="228">
        <f>IF(N1432="nulová",J1432,0)</f>
        <v>0</v>
      </c>
      <c r="BJ1432" s="20" t="s">
        <v>82</v>
      </c>
      <c r="BK1432" s="228">
        <f>ROUND(I1432*H1432,2)</f>
        <v>0</v>
      </c>
      <c r="BL1432" s="20" t="s">
        <v>287</v>
      </c>
      <c r="BM1432" s="227" t="s">
        <v>1880</v>
      </c>
    </row>
    <row r="1433" s="2" customFormat="1">
      <c r="A1433" s="41"/>
      <c r="B1433" s="42"/>
      <c r="C1433" s="43"/>
      <c r="D1433" s="229" t="s">
        <v>179</v>
      </c>
      <c r="E1433" s="43"/>
      <c r="F1433" s="230" t="s">
        <v>1881</v>
      </c>
      <c r="G1433" s="43"/>
      <c r="H1433" s="43"/>
      <c r="I1433" s="231"/>
      <c r="J1433" s="43"/>
      <c r="K1433" s="43"/>
      <c r="L1433" s="47"/>
      <c r="M1433" s="232"/>
      <c r="N1433" s="233"/>
      <c r="O1433" s="87"/>
      <c r="P1433" s="87"/>
      <c r="Q1433" s="87"/>
      <c r="R1433" s="87"/>
      <c r="S1433" s="87"/>
      <c r="T1433" s="88"/>
      <c r="U1433" s="41"/>
      <c r="V1433" s="41"/>
      <c r="W1433" s="41"/>
      <c r="X1433" s="41"/>
      <c r="Y1433" s="41"/>
      <c r="Z1433" s="41"/>
      <c r="AA1433" s="41"/>
      <c r="AB1433" s="41"/>
      <c r="AC1433" s="41"/>
      <c r="AD1433" s="41"/>
      <c r="AE1433" s="41"/>
      <c r="AT1433" s="20" t="s">
        <v>179</v>
      </c>
      <c r="AU1433" s="20" t="s">
        <v>84</v>
      </c>
    </row>
    <row r="1434" s="2" customFormat="1">
      <c r="A1434" s="41"/>
      <c r="B1434" s="42"/>
      <c r="C1434" s="43"/>
      <c r="D1434" s="234" t="s">
        <v>181</v>
      </c>
      <c r="E1434" s="43"/>
      <c r="F1434" s="235" t="s">
        <v>1882</v>
      </c>
      <c r="G1434" s="43"/>
      <c r="H1434" s="43"/>
      <c r="I1434" s="231"/>
      <c r="J1434" s="43"/>
      <c r="K1434" s="43"/>
      <c r="L1434" s="47"/>
      <c r="M1434" s="232"/>
      <c r="N1434" s="233"/>
      <c r="O1434" s="87"/>
      <c r="P1434" s="87"/>
      <c r="Q1434" s="87"/>
      <c r="R1434" s="87"/>
      <c r="S1434" s="87"/>
      <c r="T1434" s="88"/>
      <c r="U1434" s="41"/>
      <c r="V1434" s="41"/>
      <c r="W1434" s="41"/>
      <c r="X1434" s="41"/>
      <c r="Y1434" s="41"/>
      <c r="Z1434" s="41"/>
      <c r="AA1434" s="41"/>
      <c r="AB1434" s="41"/>
      <c r="AC1434" s="41"/>
      <c r="AD1434" s="41"/>
      <c r="AE1434" s="41"/>
      <c r="AT1434" s="20" t="s">
        <v>181</v>
      </c>
      <c r="AU1434" s="20" t="s">
        <v>84</v>
      </c>
    </row>
    <row r="1435" s="13" customFormat="1">
      <c r="A1435" s="13"/>
      <c r="B1435" s="236"/>
      <c r="C1435" s="237"/>
      <c r="D1435" s="229" t="s">
        <v>183</v>
      </c>
      <c r="E1435" s="238" t="s">
        <v>19</v>
      </c>
      <c r="F1435" s="239" t="s">
        <v>1883</v>
      </c>
      <c r="G1435" s="237"/>
      <c r="H1435" s="238" t="s">
        <v>19</v>
      </c>
      <c r="I1435" s="240"/>
      <c r="J1435" s="237"/>
      <c r="K1435" s="237"/>
      <c r="L1435" s="241"/>
      <c r="M1435" s="242"/>
      <c r="N1435" s="243"/>
      <c r="O1435" s="243"/>
      <c r="P1435" s="243"/>
      <c r="Q1435" s="243"/>
      <c r="R1435" s="243"/>
      <c r="S1435" s="243"/>
      <c r="T1435" s="244"/>
      <c r="U1435" s="13"/>
      <c r="V1435" s="13"/>
      <c r="W1435" s="13"/>
      <c r="X1435" s="13"/>
      <c r="Y1435" s="13"/>
      <c r="Z1435" s="13"/>
      <c r="AA1435" s="13"/>
      <c r="AB1435" s="13"/>
      <c r="AC1435" s="13"/>
      <c r="AD1435" s="13"/>
      <c r="AE1435" s="13"/>
      <c r="AT1435" s="245" t="s">
        <v>183</v>
      </c>
      <c r="AU1435" s="245" t="s">
        <v>84</v>
      </c>
      <c r="AV1435" s="13" t="s">
        <v>82</v>
      </c>
      <c r="AW1435" s="13" t="s">
        <v>37</v>
      </c>
      <c r="AX1435" s="13" t="s">
        <v>75</v>
      </c>
      <c r="AY1435" s="245" t="s">
        <v>170</v>
      </c>
    </row>
    <row r="1436" s="14" customFormat="1">
      <c r="A1436" s="14"/>
      <c r="B1436" s="246"/>
      <c r="C1436" s="247"/>
      <c r="D1436" s="229" t="s">
        <v>183</v>
      </c>
      <c r="E1436" s="248" t="s">
        <v>19</v>
      </c>
      <c r="F1436" s="249" t="s">
        <v>1884</v>
      </c>
      <c r="G1436" s="247"/>
      <c r="H1436" s="250">
        <v>80.102999999999994</v>
      </c>
      <c r="I1436" s="251"/>
      <c r="J1436" s="247"/>
      <c r="K1436" s="247"/>
      <c r="L1436" s="252"/>
      <c r="M1436" s="253"/>
      <c r="N1436" s="254"/>
      <c r="O1436" s="254"/>
      <c r="P1436" s="254"/>
      <c r="Q1436" s="254"/>
      <c r="R1436" s="254"/>
      <c r="S1436" s="254"/>
      <c r="T1436" s="255"/>
      <c r="U1436" s="14"/>
      <c r="V1436" s="14"/>
      <c r="W1436" s="14"/>
      <c r="X1436" s="14"/>
      <c r="Y1436" s="14"/>
      <c r="Z1436" s="14"/>
      <c r="AA1436" s="14"/>
      <c r="AB1436" s="14"/>
      <c r="AC1436" s="14"/>
      <c r="AD1436" s="14"/>
      <c r="AE1436" s="14"/>
      <c r="AT1436" s="256" t="s">
        <v>183</v>
      </c>
      <c r="AU1436" s="256" t="s">
        <v>84</v>
      </c>
      <c r="AV1436" s="14" t="s">
        <v>84</v>
      </c>
      <c r="AW1436" s="14" t="s">
        <v>37</v>
      </c>
      <c r="AX1436" s="14" t="s">
        <v>75</v>
      </c>
      <c r="AY1436" s="256" t="s">
        <v>170</v>
      </c>
    </row>
    <row r="1437" s="15" customFormat="1">
      <c r="A1437" s="15"/>
      <c r="B1437" s="257"/>
      <c r="C1437" s="258"/>
      <c r="D1437" s="229" t="s">
        <v>183</v>
      </c>
      <c r="E1437" s="259" t="s">
        <v>19</v>
      </c>
      <c r="F1437" s="260" t="s">
        <v>186</v>
      </c>
      <c r="G1437" s="258"/>
      <c r="H1437" s="261">
        <v>80.102999999999994</v>
      </c>
      <c r="I1437" s="262"/>
      <c r="J1437" s="258"/>
      <c r="K1437" s="258"/>
      <c r="L1437" s="263"/>
      <c r="M1437" s="264"/>
      <c r="N1437" s="265"/>
      <c r="O1437" s="265"/>
      <c r="P1437" s="265"/>
      <c r="Q1437" s="265"/>
      <c r="R1437" s="265"/>
      <c r="S1437" s="265"/>
      <c r="T1437" s="266"/>
      <c r="U1437" s="15"/>
      <c r="V1437" s="15"/>
      <c r="W1437" s="15"/>
      <c r="X1437" s="15"/>
      <c r="Y1437" s="15"/>
      <c r="Z1437" s="15"/>
      <c r="AA1437" s="15"/>
      <c r="AB1437" s="15"/>
      <c r="AC1437" s="15"/>
      <c r="AD1437" s="15"/>
      <c r="AE1437" s="15"/>
      <c r="AT1437" s="267" t="s">
        <v>183</v>
      </c>
      <c r="AU1437" s="267" t="s">
        <v>84</v>
      </c>
      <c r="AV1437" s="15" t="s">
        <v>177</v>
      </c>
      <c r="AW1437" s="15" t="s">
        <v>37</v>
      </c>
      <c r="AX1437" s="15" t="s">
        <v>82</v>
      </c>
      <c r="AY1437" s="267" t="s">
        <v>170</v>
      </c>
    </row>
    <row r="1438" s="2" customFormat="1" ht="16.5" customHeight="1">
      <c r="A1438" s="41"/>
      <c r="B1438" s="42"/>
      <c r="C1438" s="285" t="s">
        <v>1885</v>
      </c>
      <c r="D1438" s="285" t="s">
        <v>461</v>
      </c>
      <c r="E1438" s="286" t="s">
        <v>1862</v>
      </c>
      <c r="F1438" s="287" t="s">
        <v>1863</v>
      </c>
      <c r="G1438" s="288" t="s">
        <v>175</v>
      </c>
      <c r="H1438" s="289">
        <v>92.117999999999995</v>
      </c>
      <c r="I1438" s="290"/>
      <c r="J1438" s="291">
        <f>ROUND(I1438*H1438,2)</f>
        <v>0</v>
      </c>
      <c r="K1438" s="287" t="s">
        <v>19</v>
      </c>
      <c r="L1438" s="292"/>
      <c r="M1438" s="293" t="s">
        <v>19</v>
      </c>
      <c r="N1438" s="294" t="s">
        <v>46</v>
      </c>
      <c r="O1438" s="87"/>
      <c r="P1438" s="225">
        <f>O1438*H1438</f>
        <v>0</v>
      </c>
      <c r="Q1438" s="225">
        <v>0.0019</v>
      </c>
      <c r="R1438" s="225">
        <f>Q1438*H1438</f>
        <v>0.17502419999999999</v>
      </c>
      <c r="S1438" s="225">
        <v>0</v>
      </c>
      <c r="T1438" s="226">
        <f>S1438*H1438</f>
        <v>0</v>
      </c>
      <c r="U1438" s="41"/>
      <c r="V1438" s="41"/>
      <c r="W1438" s="41"/>
      <c r="X1438" s="41"/>
      <c r="Y1438" s="41"/>
      <c r="Z1438" s="41"/>
      <c r="AA1438" s="41"/>
      <c r="AB1438" s="41"/>
      <c r="AC1438" s="41"/>
      <c r="AD1438" s="41"/>
      <c r="AE1438" s="41"/>
      <c r="AR1438" s="227" t="s">
        <v>629</v>
      </c>
      <c r="AT1438" s="227" t="s">
        <v>461</v>
      </c>
      <c r="AU1438" s="227" t="s">
        <v>84</v>
      </c>
      <c r="AY1438" s="20" t="s">
        <v>170</v>
      </c>
      <c r="BE1438" s="228">
        <f>IF(N1438="základní",J1438,0)</f>
        <v>0</v>
      </c>
      <c r="BF1438" s="228">
        <f>IF(N1438="snížená",J1438,0)</f>
        <v>0</v>
      </c>
      <c r="BG1438" s="228">
        <f>IF(N1438="zákl. přenesená",J1438,0)</f>
        <v>0</v>
      </c>
      <c r="BH1438" s="228">
        <f>IF(N1438="sníž. přenesená",J1438,0)</f>
        <v>0</v>
      </c>
      <c r="BI1438" s="228">
        <f>IF(N1438="nulová",J1438,0)</f>
        <v>0</v>
      </c>
      <c r="BJ1438" s="20" t="s">
        <v>82</v>
      </c>
      <c r="BK1438" s="228">
        <f>ROUND(I1438*H1438,2)</f>
        <v>0</v>
      </c>
      <c r="BL1438" s="20" t="s">
        <v>287</v>
      </c>
      <c r="BM1438" s="227" t="s">
        <v>1886</v>
      </c>
    </row>
    <row r="1439" s="2" customFormat="1">
      <c r="A1439" s="41"/>
      <c r="B1439" s="42"/>
      <c r="C1439" s="43"/>
      <c r="D1439" s="229" t="s">
        <v>179</v>
      </c>
      <c r="E1439" s="43"/>
      <c r="F1439" s="230" t="s">
        <v>1863</v>
      </c>
      <c r="G1439" s="43"/>
      <c r="H1439" s="43"/>
      <c r="I1439" s="231"/>
      <c r="J1439" s="43"/>
      <c r="K1439" s="43"/>
      <c r="L1439" s="47"/>
      <c r="M1439" s="232"/>
      <c r="N1439" s="233"/>
      <c r="O1439" s="87"/>
      <c r="P1439" s="87"/>
      <c r="Q1439" s="87"/>
      <c r="R1439" s="87"/>
      <c r="S1439" s="87"/>
      <c r="T1439" s="88"/>
      <c r="U1439" s="41"/>
      <c r="V1439" s="41"/>
      <c r="W1439" s="41"/>
      <c r="X1439" s="41"/>
      <c r="Y1439" s="41"/>
      <c r="Z1439" s="41"/>
      <c r="AA1439" s="41"/>
      <c r="AB1439" s="41"/>
      <c r="AC1439" s="41"/>
      <c r="AD1439" s="41"/>
      <c r="AE1439" s="41"/>
      <c r="AT1439" s="20" t="s">
        <v>179</v>
      </c>
      <c r="AU1439" s="20" t="s">
        <v>84</v>
      </c>
    </row>
    <row r="1440" s="2" customFormat="1">
      <c r="A1440" s="41"/>
      <c r="B1440" s="42"/>
      <c r="C1440" s="43"/>
      <c r="D1440" s="229" t="s">
        <v>231</v>
      </c>
      <c r="E1440" s="43"/>
      <c r="F1440" s="268" t="s">
        <v>1323</v>
      </c>
      <c r="G1440" s="43"/>
      <c r="H1440" s="43"/>
      <c r="I1440" s="231"/>
      <c r="J1440" s="43"/>
      <c r="K1440" s="43"/>
      <c r="L1440" s="47"/>
      <c r="M1440" s="232"/>
      <c r="N1440" s="233"/>
      <c r="O1440" s="87"/>
      <c r="P1440" s="87"/>
      <c r="Q1440" s="87"/>
      <c r="R1440" s="87"/>
      <c r="S1440" s="87"/>
      <c r="T1440" s="88"/>
      <c r="U1440" s="41"/>
      <c r="V1440" s="41"/>
      <c r="W1440" s="41"/>
      <c r="X1440" s="41"/>
      <c r="Y1440" s="41"/>
      <c r="Z1440" s="41"/>
      <c r="AA1440" s="41"/>
      <c r="AB1440" s="41"/>
      <c r="AC1440" s="41"/>
      <c r="AD1440" s="41"/>
      <c r="AE1440" s="41"/>
      <c r="AT1440" s="20" t="s">
        <v>231</v>
      </c>
      <c r="AU1440" s="20" t="s">
        <v>84</v>
      </c>
    </row>
    <row r="1441" s="14" customFormat="1">
      <c r="A1441" s="14"/>
      <c r="B1441" s="246"/>
      <c r="C1441" s="247"/>
      <c r="D1441" s="229" t="s">
        <v>183</v>
      </c>
      <c r="E1441" s="248" t="s">
        <v>19</v>
      </c>
      <c r="F1441" s="249" t="s">
        <v>1887</v>
      </c>
      <c r="G1441" s="247"/>
      <c r="H1441" s="250">
        <v>92.117999999999995</v>
      </c>
      <c r="I1441" s="251"/>
      <c r="J1441" s="247"/>
      <c r="K1441" s="247"/>
      <c r="L1441" s="252"/>
      <c r="M1441" s="253"/>
      <c r="N1441" s="254"/>
      <c r="O1441" s="254"/>
      <c r="P1441" s="254"/>
      <c r="Q1441" s="254"/>
      <c r="R1441" s="254"/>
      <c r="S1441" s="254"/>
      <c r="T1441" s="255"/>
      <c r="U1441" s="14"/>
      <c r="V1441" s="14"/>
      <c r="W1441" s="14"/>
      <c r="X1441" s="14"/>
      <c r="Y1441" s="14"/>
      <c r="Z1441" s="14"/>
      <c r="AA1441" s="14"/>
      <c r="AB1441" s="14"/>
      <c r="AC1441" s="14"/>
      <c r="AD1441" s="14"/>
      <c r="AE1441" s="14"/>
      <c r="AT1441" s="256" t="s">
        <v>183</v>
      </c>
      <c r="AU1441" s="256" t="s">
        <v>84</v>
      </c>
      <c r="AV1441" s="14" t="s">
        <v>84</v>
      </c>
      <c r="AW1441" s="14" t="s">
        <v>37</v>
      </c>
      <c r="AX1441" s="14" t="s">
        <v>82</v>
      </c>
      <c r="AY1441" s="256" t="s">
        <v>170</v>
      </c>
    </row>
    <row r="1442" s="2" customFormat="1" ht="16.5" customHeight="1">
      <c r="A1442" s="41"/>
      <c r="B1442" s="42"/>
      <c r="C1442" s="216" t="s">
        <v>1888</v>
      </c>
      <c r="D1442" s="216" t="s">
        <v>172</v>
      </c>
      <c r="E1442" s="217" t="s">
        <v>1889</v>
      </c>
      <c r="F1442" s="218" t="s">
        <v>1890</v>
      </c>
      <c r="G1442" s="219" t="s">
        <v>175</v>
      </c>
      <c r="H1442" s="220">
        <v>516.07799999999997</v>
      </c>
      <c r="I1442" s="221"/>
      <c r="J1442" s="222">
        <f>ROUND(I1442*H1442,2)</f>
        <v>0</v>
      </c>
      <c r="K1442" s="218" t="s">
        <v>176</v>
      </c>
      <c r="L1442" s="47"/>
      <c r="M1442" s="223" t="s">
        <v>19</v>
      </c>
      <c r="N1442" s="224" t="s">
        <v>46</v>
      </c>
      <c r="O1442" s="87"/>
      <c r="P1442" s="225">
        <f>O1442*H1442</f>
        <v>0</v>
      </c>
      <c r="Q1442" s="225">
        <v>0</v>
      </c>
      <c r="R1442" s="225">
        <f>Q1442*H1442</f>
        <v>0</v>
      </c>
      <c r="S1442" s="225">
        <v>0</v>
      </c>
      <c r="T1442" s="226">
        <f>S1442*H1442</f>
        <v>0</v>
      </c>
      <c r="U1442" s="41"/>
      <c r="V1442" s="41"/>
      <c r="W1442" s="41"/>
      <c r="X1442" s="41"/>
      <c r="Y1442" s="41"/>
      <c r="Z1442" s="41"/>
      <c r="AA1442" s="41"/>
      <c r="AB1442" s="41"/>
      <c r="AC1442" s="41"/>
      <c r="AD1442" s="41"/>
      <c r="AE1442" s="41"/>
      <c r="AR1442" s="227" t="s">
        <v>287</v>
      </c>
      <c r="AT1442" s="227" t="s">
        <v>172</v>
      </c>
      <c r="AU1442" s="227" t="s">
        <v>84</v>
      </c>
      <c r="AY1442" s="20" t="s">
        <v>170</v>
      </c>
      <c r="BE1442" s="228">
        <f>IF(N1442="základní",J1442,0)</f>
        <v>0</v>
      </c>
      <c r="BF1442" s="228">
        <f>IF(N1442="snížená",J1442,0)</f>
        <v>0</v>
      </c>
      <c r="BG1442" s="228">
        <f>IF(N1442="zákl. přenesená",J1442,0)</f>
        <v>0</v>
      </c>
      <c r="BH1442" s="228">
        <f>IF(N1442="sníž. přenesená",J1442,0)</f>
        <v>0</v>
      </c>
      <c r="BI1442" s="228">
        <f>IF(N1442="nulová",J1442,0)</f>
        <v>0</v>
      </c>
      <c r="BJ1442" s="20" t="s">
        <v>82</v>
      </c>
      <c r="BK1442" s="228">
        <f>ROUND(I1442*H1442,2)</f>
        <v>0</v>
      </c>
      <c r="BL1442" s="20" t="s">
        <v>287</v>
      </c>
      <c r="BM1442" s="227" t="s">
        <v>1891</v>
      </c>
    </row>
    <row r="1443" s="2" customFormat="1">
      <c r="A1443" s="41"/>
      <c r="B1443" s="42"/>
      <c r="C1443" s="43"/>
      <c r="D1443" s="229" t="s">
        <v>179</v>
      </c>
      <c r="E1443" s="43"/>
      <c r="F1443" s="230" t="s">
        <v>1892</v>
      </c>
      <c r="G1443" s="43"/>
      <c r="H1443" s="43"/>
      <c r="I1443" s="231"/>
      <c r="J1443" s="43"/>
      <c r="K1443" s="43"/>
      <c r="L1443" s="47"/>
      <c r="M1443" s="232"/>
      <c r="N1443" s="233"/>
      <c r="O1443" s="87"/>
      <c r="P1443" s="87"/>
      <c r="Q1443" s="87"/>
      <c r="R1443" s="87"/>
      <c r="S1443" s="87"/>
      <c r="T1443" s="88"/>
      <c r="U1443" s="41"/>
      <c r="V1443" s="41"/>
      <c r="W1443" s="41"/>
      <c r="X1443" s="41"/>
      <c r="Y1443" s="41"/>
      <c r="Z1443" s="41"/>
      <c r="AA1443" s="41"/>
      <c r="AB1443" s="41"/>
      <c r="AC1443" s="41"/>
      <c r="AD1443" s="41"/>
      <c r="AE1443" s="41"/>
      <c r="AT1443" s="20" t="s">
        <v>179</v>
      </c>
      <c r="AU1443" s="20" t="s">
        <v>84</v>
      </c>
    </row>
    <row r="1444" s="2" customFormat="1">
      <c r="A1444" s="41"/>
      <c r="B1444" s="42"/>
      <c r="C1444" s="43"/>
      <c r="D1444" s="234" t="s">
        <v>181</v>
      </c>
      <c r="E1444" s="43"/>
      <c r="F1444" s="235" t="s">
        <v>1893</v>
      </c>
      <c r="G1444" s="43"/>
      <c r="H1444" s="43"/>
      <c r="I1444" s="231"/>
      <c r="J1444" s="43"/>
      <c r="K1444" s="43"/>
      <c r="L1444" s="47"/>
      <c r="M1444" s="232"/>
      <c r="N1444" s="233"/>
      <c r="O1444" s="87"/>
      <c r="P1444" s="87"/>
      <c r="Q1444" s="87"/>
      <c r="R1444" s="87"/>
      <c r="S1444" s="87"/>
      <c r="T1444" s="88"/>
      <c r="U1444" s="41"/>
      <c r="V1444" s="41"/>
      <c r="W1444" s="41"/>
      <c r="X1444" s="41"/>
      <c r="Y1444" s="41"/>
      <c r="Z1444" s="41"/>
      <c r="AA1444" s="41"/>
      <c r="AB1444" s="41"/>
      <c r="AC1444" s="41"/>
      <c r="AD1444" s="41"/>
      <c r="AE1444" s="41"/>
      <c r="AT1444" s="20" t="s">
        <v>181</v>
      </c>
      <c r="AU1444" s="20" t="s">
        <v>84</v>
      </c>
    </row>
    <row r="1445" s="13" customFormat="1">
      <c r="A1445" s="13"/>
      <c r="B1445" s="236"/>
      <c r="C1445" s="237"/>
      <c r="D1445" s="229" t="s">
        <v>183</v>
      </c>
      <c r="E1445" s="238" t="s">
        <v>19</v>
      </c>
      <c r="F1445" s="239" t="s">
        <v>1765</v>
      </c>
      <c r="G1445" s="237"/>
      <c r="H1445" s="238" t="s">
        <v>19</v>
      </c>
      <c r="I1445" s="240"/>
      <c r="J1445" s="237"/>
      <c r="K1445" s="237"/>
      <c r="L1445" s="241"/>
      <c r="M1445" s="242"/>
      <c r="N1445" s="243"/>
      <c r="O1445" s="243"/>
      <c r="P1445" s="243"/>
      <c r="Q1445" s="243"/>
      <c r="R1445" s="243"/>
      <c r="S1445" s="243"/>
      <c r="T1445" s="244"/>
      <c r="U1445" s="13"/>
      <c r="V1445" s="13"/>
      <c r="W1445" s="13"/>
      <c r="X1445" s="13"/>
      <c r="Y1445" s="13"/>
      <c r="Z1445" s="13"/>
      <c r="AA1445" s="13"/>
      <c r="AB1445" s="13"/>
      <c r="AC1445" s="13"/>
      <c r="AD1445" s="13"/>
      <c r="AE1445" s="13"/>
      <c r="AT1445" s="245" t="s">
        <v>183</v>
      </c>
      <c r="AU1445" s="245" t="s">
        <v>84</v>
      </c>
      <c r="AV1445" s="13" t="s">
        <v>82</v>
      </c>
      <c r="AW1445" s="13" t="s">
        <v>37</v>
      </c>
      <c r="AX1445" s="13" t="s">
        <v>75</v>
      </c>
      <c r="AY1445" s="245" t="s">
        <v>170</v>
      </c>
    </row>
    <row r="1446" s="14" customFormat="1">
      <c r="A1446" s="14"/>
      <c r="B1446" s="246"/>
      <c r="C1446" s="247"/>
      <c r="D1446" s="229" t="s">
        <v>183</v>
      </c>
      <c r="E1446" s="248" t="s">
        <v>19</v>
      </c>
      <c r="F1446" s="249" t="s">
        <v>1766</v>
      </c>
      <c r="G1446" s="247"/>
      <c r="H1446" s="250">
        <v>464.60300000000001</v>
      </c>
      <c r="I1446" s="251"/>
      <c r="J1446" s="247"/>
      <c r="K1446" s="247"/>
      <c r="L1446" s="252"/>
      <c r="M1446" s="253"/>
      <c r="N1446" s="254"/>
      <c r="O1446" s="254"/>
      <c r="P1446" s="254"/>
      <c r="Q1446" s="254"/>
      <c r="R1446" s="254"/>
      <c r="S1446" s="254"/>
      <c r="T1446" s="255"/>
      <c r="U1446" s="14"/>
      <c r="V1446" s="14"/>
      <c r="W1446" s="14"/>
      <c r="X1446" s="14"/>
      <c r="Y1446" s="14"/>
      <c r="Z1446" s="14"/>
      <c r="AA1446" s="14"/>
      <c r="AB1446" s="14"/>
      <c r="AC1446" s="14"/>
      <c r="AD1446" s="14"/>
      <c r="AE1446" s="14"/>
      <c r="AT1446" s="256" t="s">
        <v>183</v>
      </c>
      <c r="AU1446" s="256" t="s">
        <v>84</v>
      </c>
      <c r="AV1446" s="14" t="s">
        <v>84</v>
      </c>
      <c r="AW1446" s="14" t="s">
        <v>37</v>
      </c>
      <c r="AX1446" s="14" t="s">
        <v>75</v>
      </c>
      <c r="AY1446" s="256" t="s">
        <v>170</v>
      </c>
    </row>
    <row r="1447" s="14" customFormat="1">
      <c r="A1447" s="14"/>
      <c r="B1447" s="246"/>
      <c r="C1447" s="247"/>
      <c r="D1447" s="229" t="s">
        <v>183</v>
      </c>
      <c r="E1447" s="248" t="s">
        <v>19</v>
      </c>
      <c r="F1447" s="249" t="s">
        <v>1894</v>
      </c>
      <c r="G1447" s="247"/>
      <c r="H1447" s="250">
        <v>46.475000000000001</v>
      </c>
      <c r="I1447" s="251"/>
      <c r="J1447" s="247"/>
      <c r="K1447" s="247"/>
      <c r="L1447" s="252"/>
      <c r="M1447" s="253"/>
      <c r="N1447" s="254"/>
      <c r="O1447" s="254"/>
      <c r="P1447" s="254"/>
      <c r="Q1447" s="254"/>
      <c r="R1447" s="254"/>
      <c r="S1447" s="254"/>
      <c r="T1447" s="255"/>
      <c r="U1447" s="14"/>
      <c r="V1447" s="14"/>
      <c r="W1447" s="14"/>
      <c r="X1447" s="14"/>
      <c r="Y1447" s="14"/>
      <c r="Z1447" s="14"/>
      <c r="AA1447" s="14"/>
      <c r="AB1447" s="14"/>
      <c r="AC1447" s="14"/>
      <c r="AD1447" s="14"/>
      <c r="AE1447" s="14"/>
      <c r="AT1447" s="256" t="s">
        <v>183</v>
      </c>
      <c r="AU1447" s="256" t="s">
        <v>84</v>
      </c>
      <c r="AV1447" s="14" t="s">
        <v>84</v>
      </c>
      <c r="AW1447" s="14" t="s">
        <v>37</v>
      </c>
      <c r="AX1447" s="14" t="s">
        <v>75</v>
      </c>
      <c r="AY1447" s="256" t="s">
        <v>170</v>
      </c>
    </row>
    <row r="1448" s="14" customFormat="1">
      <c r="A1448" s="14"/>
      <c r="B1448" s="246"/>
      <c r="C1448" s="247"/>
      <c r="D1448" s="229" t="s">
        <v>183</v>
      </c>
      <c r="E1448" s="248" t="s">
        <v>19</v>
      </c>
      <c r="F1448" s="249" t="s">
        <v>1768</v>
      </c>
      <c r="G1448" s="247"/>
      <c r="H1448" s="250">
        <v>5</v>
      </c>
      <c r="I1448" s="251"/>
      <c r="J1448" s="247"/>
      <c r="K1448" s="247"/>
      <c r="L1448" s="252"/>
      <c r="M1448" s="253"/>
      <c r="N1448" s="254"/>
      <c r="O1448" s="254"/>
      <c r="P1448" s="254"/>
      <c r="Q1448" s="254"/>
      <c r="R1448" s="254"/>
      <c r="S1448" s="254"/>
      <c r="T1448" s="255"/>
      <c r="U1448" s="14"/>
      <c r="V1448" s="14"/>
      <c r="W1448" s="14"/>
      <c r="X1448" s="14"/>
      <c r="Y1448" s="14"/>
      <c r="Z1448" s="14"/>
      <c r="AA1448" s="14"/>
      <c r="AB1448" s="14"/>
      <c r="AC1448" s="14"/>
      <c r="AD1448" s="14"/>
      <c r="AE1448" s="14"/>
      <c r="AT1448" s="256" t="s">
        <v>183</v>
      </c>
      <c r="AU1448" s="256" t="s">
        <v>84</v>
      </c>
      <c r="AV1448" s="14" t="s">
        <v>84</v>
      </c>
      <c r="AW1448" s="14" t="s">
        <v>37</v>
      </c>
      <c r="AX1448" s="14" t="s">
        <v>75</v>
      </c>
      <c r="AY1448" s="256" t="s">
        <v>170</v>
      </c>
    </row>
    <row r="1449" s="15" customFormat="1">
      <c r="A1449" s="15"/>
      <c r="B1449" s="257"/>
      <c r="C1449" s="258"/>
      <c r="D1449" s="229" t="s">
        <v>183</v>
      </c>
      <c r="E1449" s="259" t="s">
        <v>19</v>
      </c>
      <c r="F1449" s="260" t="s">
        <v>186</v>
      </c>
      <c r="G1449" s="258"/>
      <c r="H1449" s="261">
        <v>516.07799999999997</v>
      </c>
      <c r="I1449" s="262"/>
      <c r="J1449" s="258"/>
      <c r="K1449" s="258"/>
      <c r="L1449" s="263"/>
      <c r="M1449" s="264"/>
      <c r="N1449" s="265"/>
      <c r="O1449" s="265"/>
      <c r="P1449" s="265"/>
      <c r="Q1449" s="265"/>
      <c r="R1449" s="265"/>
      <c r="S1449" s="265"/>
      <c r="T1449" s="266"/>
      <c r="U1449" s="15"/>
      <c r="V1449" s="15"/>
      <c r="W1449" s="15"/>
      <c r="X1449" s="15"/>
      <c r="Y1449" s="15"/>
      <c r="Z1449" s="15"/>
      <c r="AA1449" s="15"/>
      <c r="AB1449" s="15"/>
      <c r="AC1449" s="15"/>
      <c r="AD1449" s="15"/>
      <c r="AE1449" s="15"/>
      <c r="AT1449" s="267" t="s">
        <v>183</v>
      </c>
      <c r="AU1449" s="267" t="s">
        <v>84</v>
      </c>
      <c r="AV1449" s="15" t="s">
        <v>177</v>
      </c>
      <c r="AW1449" s="15" t="s">
        <v>37</v>
      </c>
      <c r="AX1449" s="15" t="s">
        <v>82</v>
      </c>
      <c r="AY1449" s="267" t="s">
        <v>170</v>
      </c>
    </row>
    <row r="1450" s="2" customFormat="1" ht="16.5" customHeight="1">
      <c r="A1450" s="41"/>
      <c r="B1450" s="42"/>
      <c r="C1450" s="285" t="s">
        <v>1895</v>
      </c>
      <c r="D1450" s="285" t="s">
        <v>461</v>
      </c>
      <c r="E1450" s="286" t="s">
        <v>1896</v>
      </c>
      <c r="F1450" s="287" t="s">
        <v>1897</v>
      </c>
      <c r="G1450" s="288" t="s">
        <v>175</v>
      </c>
      <c r="H1450" s="289">
        <v>593.49000000000001</v>
      </c>
      <c r="I1450" s="290"/>
      <c r="J1450" s="291">
        <f>ROUND(I1450*H1450,2)</f>
        <v>0</v>
      </c>
      <c r="K1450" s="287" t="s">
        <v>176</v>
      </c>
      <c r="L1450" s="292"/>
      <c r="M1450" s="293" t="s">
        <v>19</v>
      </c>
      <c r="N1450" s="294" t="s">
        <v>46</v>
      </c>
      <c r="O1450" s="87"/>
      <c r="P1450" s="225">
        <f>O1450*H1450</f>
        <v>0</v>
      </c>
      <c r="Q1450" s="225">
        <v>0.00050000000000000001</v>
      </c>
      <c r="R1450" s="225">
        <f>Q1450*H1450</f>
        <v>0.29674500000000004</v>
      </c>
      <c r="S1450" s="225">
        <v>0</v>
      </c>
      <c r="T1450" s="226">
        <f>S1450*H1450</f>
        <v>0</v>
      </c>
      <c r="U1450" s="41"/>
      <c r="V1450" s="41"/>
      <c r="W1450" s="41"/>
      <c r="X1450" s="41"/>
      <c r="Y1450" s="41"/>
      <c r="Z1450" s="41"/>
      <c r="AA1450" s="41"/>
      <c r="AB1450" s="41"/>
      <c r="AC1450" s="41"/>
      <c r="AD1450" s="41"/>
      <c r="AE1450" s="41"/>
      <c r="AR1450" s="227" t="s">
        <v>629</v>
      </c>
      <c r="AT1450" s="227" t="s">
        <v>461</v>
      </c>
      <c r="AU1450" s="227" t="s">
        <v>84</v>
      </c>
      <c r="AY1450" s="20" t="s">
        <v>170</v>
      </c>
      <c r="BE1450" s="228">
        <f>IF(N1450="základní",J1450,0)</f>
        <v>0</v>
      </c>
      <c r="BF1450" s="228">
        <f>IF(N1450="snížená",J1450,0)</f>
        <v>0</v>
      </c>
      <c r="BG1450" s="228">
        <f>IF(N1450="zákl. přenesená",J1450,0)</f>
        <v>0</v>
      </c>
      <c r="BH1450" s="228">
        <f>IF(N1450="sníž. přenesená",J1450,0)</f>
        <v>0</v>
      </c>
      <c r="BI1450" s="228">
        <f>IF(N1450="nulová",J1450,0)</f>
        <v>0</v>
      </c>
      <c r="BJ1450" s="20" t="s">
        <v>82</v>
      </c>
      <c r="BK1450" s="228">
        <f>ROUND(I1450*H1450,2)</f>
        <v>0</v>
      </c>
      <c r="BL1450" s="20" t="s">
        <v>287</v>
      </c>
      <c r="BM1450" s="227" t="s">
        <v>1898</v>
      </c>
    </row>
    <row r="1451" s="2" customFormat="1">
      <c r="A1451" s="41"/>
      <c r="B1451" s="42"/>
      <c r="C1451" s="43"/>
      <c r="D1451" s="229" t="s">
        <v>179</v>
      </c>
      <c r="E1451" s="43"/>
      <c r="F1451" s="230" t="s">
        <v>1897</v>
      </c>
      <c r="G1451" s="43"/>
      <c r="H1451" s="43"/>
      <c r="I1451" s="231"/>
      <c r="J1451" s="43"/>
      <c r="K1451" s="43"/>
      <c r="L1451" s="47"/>
      <c r="M1451" s="232"/>
      <c r="N1451" s="233"/>
      <c r="O1451" s="87"/>
      <c r="P1451" s="87"/>
      <c r="Q1451" s="87"/>
      <c r="R1451" s="87"/>
      <c r="S1451" s="87"/>
      <c r="T1451" s="88"/>
      <c r="U1451" s="41"/>
      <c r="V1451" s="41"/>
      <c r="W1451" s="41"/>
      <c r="X1451" s="41"/>
      <c r="Y1451" s="41"/>
      <c r="Z1451" s="41"/>
      <c r="AA1451" s="41"/>
      <c r="AB1451" s="41"/>
      <c r="AC1451" s="41"/>
      <c r="AD1451" s="41"/>
      <c r="AE1451" s="41"/>
      <c r="AT1451" s="20" t="s">
        <v>179</v>
      </c>
      <c r="AU1451" s="20" t="s">
        <v>84</v>
      </c>
    </row>
    <row r="1452" s="14" customFormat="1">
      <c r="A1452" s="14"/>
      <c r="B1452" s="246"/>
      <c r="C1452" s="247"/>
      <c r="D1452" s="229" t="s">
        <v>183</v>
      </c>
      <c r="E1452" s="248" t="s">
        <v>19</v>
      </c>
      <c r="F1452" s="249" t="s">
        <v>1899</v>
      </c>
      <c r="G1452" s="247"/>
      <c r="H1452" s="250">
        <v>593.49000000000001</v>
      </c>
      <c r="I1452" s="251"/>
      <c r="J1452" s="247"/>
      <c r="K1452" s="247"/>
      <c r="L1452" s="252"/>
      <c r="M1452" s="253"/>
      <c r="N1452" s="254"/>
      <c r="O1452" s="254"/>
      <c r="P1452" s="254"/>
      <c r="Q1452" s="254"/>
      <c r="R1452" s="254"/>
      <c r="S1452" s="254"/>
      <c r="T1452" s="255"/>
      <c r="U1452" s="14"/>
      <c r="V1452" s="14"/>
      <c r="W1452" s="14"/>
      <c r="X1452" s="14"/>
      <c r="Y1452" s="14"/>
      <c r="Z1452" s="14"/>
      <c r="AA1452" s="14"/>
      <c r="AB1452" s="14"/>
      <c r="AC1452" s="14"/>
      <c r="AD1452" s="14"/>
      <c r="AE1452" s="14"/>
      <c r="AT1452" s="256" t="s">
        <v>183</v>
      </c>
      <c r="AU1452" s="256" t="s">
        <v>84</v>
      </c>
      <c r="AV1452" s="14" t="s">
        <v>84</v>
      </c>
      <c r="AW1452" s="14" t="s">
        <v>37</v>
      </c>
      <c r="AX1452" s="14" t="s">
        <v>82</v>
      </c>
      <c r="AY1452" s="256" t="s">
        <v>170</v>
      </c>
    </row>
    <row r="1453" s="2" customFormat="1" ht="16.5" customHeight="1">
      <c r="A1453" s="41"/>
      <c r="B1453" s="42"/>
      <c r="C1453" s="216" t="s">
        <v>1900</v>
      </c>
      <c r="D1453" s="216" t="s">
        <v>172</v>
      </c>
      <c r="E1453" s="217" t="s">
        <v>1901</v>
      </c>
      <c r="F1453" s="218" t="s">
        <v>1902</v>
      </c>
      <c r="G1453" s="219" t="s">
        <v>175</v>
      </c>
      <c r="H1453" s="220">
        <v>54.625</v>
      </c>
      <c r="I1453" s="221"/>
      <c r="J1453" s="222">
        <f>ROUND(I1453*H1453,2)</f>
        <v>0</v>
      </c>
      <c r="K1453" s="218" t="s">
        <v>176</v>
      </c>
      <c r="L1453" s="47"/>
      <c r="M1453" s="223" t="s">
        <v>19</v>
      </c>
      <c r="N1453" s="224" t="s">
        <v>46</v>
      </c>
      <c r="O1453" s="87"/>
      <c r="P1453" s="225">
        <f>O1453*H1453</f>
        <v>0</v>
      </c>
      <c r="Q1453" s="225">
        <v>0</v>
      </c>
      <c r="R1453" s="225">
        <f>Q1453*H1453</f>
        <v>0</v>
      </c>
      <c r="S1453" s="225">
        <v>0</v>
      </c>
      <c r="T1453" s="226">
        <f>S1453*H1453</f>
        <v>0</v>
      </c>
      <c r="U1453" s="41"/>
      <c r="V1453" s="41"/>
      <c r="W1453" s="41"/>
      <c r="X1453" s="41"/>
      <c r="Y1453" s="41"/>
      <c r="Z1453" s="41"/>
      <c r="AA1453" s="41"/>
      <c r="AB1453" s="41"/>
      <c r="AC1453" s="41"/>
      <c r="AD1453" s="41"/>
      <c r="AE1453" s="41"/>
      <c r="AR1453" s="227" t="s">
        <v>287</v>
      </c>
      <c r="AT1453" s="227" t="s">
        <v>172</v>
      </c>
      <c r="AU1453" s="227" t="s">
        <v>84</v>
      </c>
      <c r="AY1453" s="20" t="s">
        <v>170</v>
      </c>
      <c r="BE1453" s="228">
        <f>IF(N1453="základní",J1453,0)</f>
        <v>0</v>
      </c>
      <c r="BF1453" s="228">
        <f>IF(N1453="snížená",J1453,0)</f>
        <v>0</v>
      </c>
      <c r="BG1453" s="228">
        <f>IF(N1453="zákl. přenesená",J1453,0)</f>
        <v>0</v>
      </c>
      <c r="BH1453" s="228">
        <f>IF(N1453="sníž. přenesená",J1453,0)</f>
        <v>0</v>
      </c>
      <c r="BI1453" s="228">
        <f>IF(N1453="nulová",J1453,0)</f>
        <v>0</v>
      </c>
      <c r="BJ1453" s="20" t="s">
        <v>82</v>
      </c>
      <c r="BK1453" s="228">
        <f>ROUND(I1453*H1453,2)</f>
        <v>0</v>
      </c>
      <c r="BL1453" s="20" t="s">
        <v>287</v>
      </c>
      <c r="BM1453" s="227" t="s">
        <v>1903</v>
      </c>
    </row>
    <row r="1454" s="2" customFormat="1">
      <c r="A1454" s="41"/>
      <c r="B1454" s="42"/>
      <c r="C1454" s="43"/>
      <c r="D1454" s="229" t="s">
        <v>179</v>
      </c>
      <c r="E1454" s="43"/>
      <c r="F1454" s="230" t="s">
        <v>1904</v>
      </c>
      <c r="G1454" s="43"/>
      <c r="H1454" s="43"/>
      <c r="I1454" s="231"/>
      <c r="J1454" s="43"/>
      <c r="K1454" s="43"/>
      <c r="L1454" s="47"/>
      <c r="M1454" s="232"/>
      <c r="N1454" s="233"/>
      <c r="O1454" s="87"/>
      <c r="P1454" s="87"/>
      <c r="Q1454" s="87"/>
      <c r="R1454" s="87"/>
      <c r="S1454" s="87"/>
      <c r="T1454" s="88"/>
      <c r="U1454" s="41"/>
      <c r="V1454" s="41"/>
      <c r="W1454" s="41"/>
      <c r="X1454" s="41"/>
      <c r="Y1454" s="41"/>
      <c r="Z1454" s="41"/>
      <c r="AA1454" s="41"/>
      <c r="AB1454" s="41"/>
      <c r="AC1454" s="41"/>
      <c r="AD1454" s="41"/>
      <c r="AE1454" s="41"/>
      <c r="AT1454" s="20" t="s">
        <v>179</v>
      </c>
      <c r="AU1454" s="20" t="s">
        <v>84</v>
      </c>
    </row>
    <row r="1455" s="2" customFormat="1">
      <c r="A1455" s="41"/>
      <c r="B1455" s="42"/>
      <c r="C1455" s="43"/>
      <c r="D1455" s="234" t="s">
        <v>181</v>
      </c>
      <c r="E1455" s="43"/>
      <c r="F1455" s="235" t="s">
        <v>1905</v>
      </c>
      <c r="G1455" s="43"/>
      <c r="H1455" s="43"/>
      <c r="I1455" s="231"/>
      <c r="J1455" s="43"/>
      <c r="K1455" s="43"/>
      <c r="L1455" s="47"/>
      <c r="M1455" s="232"/>
      <c r="N1455" s="233"/>
      <c r="O1455" s="87"/>
      <c r="P1455" s="87"/>
      <c r="Q1455" s="87"/>
      <c r="R1455" s="87"/>
      <c r="S1455" s="87"/>
      <c r="T1455" s="88"/>
      <c r="U1455" s="41"/>
      <c r="V1455" s="41"/>
      <c r="W1455" s="41"/>
      <c r="X1455" s="41"/>
      <c r="Y1455" s="41"/>
      <c r="Z1455" s="41"/>
      <c r="AA1455" s="41"/>
      <c r="AB1455" s="41"/>
      <c r="AC1455" s="41"/>
      <c r="AD1455" s="41"/>
      <c r="AE1455" s="41"/>
      <c r="AT1455" s="20" t="s">
        <v>181</v>
      </c>
      <c r="AU1455" s="20" t="s">
        <v>84</v>
      </c>
    </row>
    <row r="1456" s="13" customFormat="1">
      <c r="A1456" s="13"/>
      <c r="B1456" s="236"/>
      <c r="C1456" s="237"/>
      <c r="D1456" s="229" t="s">
        <v>183</v>
      </c>
      <c r="E1456" s="238" t="s">
        <v>19</v>
      </c>
      <c r="F1456" s="239" t="s">
        <v>1906</v>
      </c>
      <c r="G1456" s="237"/>
      <c r="H1456" s="238" t="s">
        <v>19</v>
      </c>
      <c r="I1456" s="240"/>
      <c r="J1456" s="237"/>
      <c r="K1456" s="237"/>
      <c r="L1456" s="241"/>
      <c r="M1456" s="242"/>
      <c r="N1456" s="243"/>
      <c r="O1456" s="243"/>
      <c r="P1456" s="243"/>
      <c r="Q1456" s="243"/>
      <c r="R1456" s="243"/>
      <c r="S1456" s="243"/>
      <c r="T1456" s="244"/>
      <c r="U1456" s="13"/>
      <c r="V1456" s="13"/>
      <c r="W1456" s="13"/>
      <c r="X1456" s="13"/>
      <c r="Y1456" s="13"/>
      <c r="Z1456" s="13"/>
      <c r="AA1456" s="13"/>
      <c r="AB1456" s="13"/>
      <c r="AC1456" s="13"/>
      <c r="AD1456" s="13"/>
      <c r="AE1456" s="13"/>
      <c r="AT1456" s="245" t="s">
        <v>183</v>
      </c>
      <c r="AU1456" s="245" t="s">
        <v>84</v>
      </c>
      <c r="AV1456" s="13" t="s">
        <v>82</v>
      </c>
      <c r="AW1456" s="13" t="s">
        <v>37</v>
      </c>
      <c r="AX1456" s="13" t="s">
        <v>75</v>
      </c>
      <c r="AY1456" s="245" t="s">
        <v>170</v>
      </c>
    </row>
    <row r="1457" s="13" customFormat="1">
      <c r="A1457" s="13"/>
      <c r="B1457" s="236"/>
      <c r="C1457" s="237"/>
      <c r="D1457" s="229" t="s">
        <v>183</v>
      </c>
      <c r="E1457" s="238" t="s">
        <v>19</v>
      </c>
      <c r="F1457" s="239" t="s">
        <v>1478</v>
      </c>
      <c r="G1457" s="237"/>
      <c r="H1457" s="238" t="s">
        <v>19</v>
      </c>
      <c r="I1457" s="240"/>
      <c r="J1457" s="237"/>
      <c r="K1457" s="237"/>
      <c r="L1457" s="241"/>
      <c r="M1457" s="242"/>
      <c r="N1457" s="243"/>
      <c r="O1457" s="243"/>
      <c r="P1457" s="243"/>
      <c r="Q1457" s="243"/>
      <c r="R1457" s="243"/>
      <c r="S1457" s="243"/>
      <c r="T1457" s="244"/>
      <c r="U1457" s="13"/>
      <c r="V1457" s="13"/>
      <c r="W1457" s="13"/>
      <c r="X1457" s="13"/>
      <c r="Y1457" s="13"/>
      <c r="Z1457" s="13"/>
      <c r="AA1457" s="13"/>
      <c r="AB1457" s="13"/>
      <c r="AC1457" s="13"/>
      <c r="AD1457" s="13"/>
      <c r="AE1457" s="13"/>
      <c r="AT1457" s="245" t="s">
        <v>183</v>
      </c>
      <c r="AU1457" s="245" t="s">
        <v>84</v>
      </c>
      <c r="AV1457" s="13" t="s">
        <v>82</v>
      </c>
      <c r="AW1457" s="13" t="s">
        <v>37</v>
      </c>
      <c r="AX1457" s="13" t="s">
        <v>75</v>
      </c>
      <c r="AY1457" s="245" t="s">
        <v>170</v>
      </c>
    </row>
    <row r="1458" s="14" customFormat="1">
      <c r="A1458" s="14"/>
      <c r="B1458" s="246"/>
      <c r="C1458" s="247"/>
      <c r="D1458" s="229" t="s">
        <v>183</v>
      </c>
      <c r="E1458" s="248" t="s">
        <v>19</v>
      </c>
      <c r="F1458" s="249" t="s">
        <v>1479</v>
      </c>
      <c r="G1458" s="247"/>
      <c r="H1458" s="250">
        <v>52.75</v>
      </c>
      <c r="I1458" s="251"/>
      <c r="J1458" s="247"/>
      <c r="K1458" s="247"/>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183</v>
      </c>
      <c r="AU1458" s="256" t="s">
        <v>84</v>
      </c>
      <c r="AV1458" s="14" t="s">
        <v>84</v>
      </c>
      <c r="AW1458" s="14" t="s">
        <v>37</v>
      </c>
      <c r="AX1458" s="14" t="s">
        <v>75</v>
      </c>
      <c r="AY1458" s="256" t="s">
        <v>170</v>
      </c>
    </row>
    <row r="1459" s="14" customFormat="1">
      <c r="A1459" s="14"/>
      <c r="B1459" s="246"/>
      <c r="C1459" s="247"/>
      <c r="D1459" s="229" t="s">
        <v>183</v>
      </c>
      <c r="E1459" s="248" t="s">
        <v>19</v>
      </c>
      <c r="F1459" s="249" t="s">
        <v>1480</v>
      </c>
      <c r="G1459" s="247"/>
      <c r="H1459" s="250">
        <v>1.875</v>
      </c>
      <c r="I1459" s="251"/>
      <c r="J1459" s="247"/>
      <c r="K1459" s="247"/>
      <c r="L1459" s="252"/>
      <c r="M1459" s="253"/>
      <c r="N1459" s="254"/>
      <c r="O1459" s="254"/>
      <c r="P1459" s="254"/>
      <c r="Q1459" s="254"/>
      <c r="R1459" s="254"/>
      <c r="S1459" s="254"/>
      <c r="T1459" s="255"/>
      <c r="U1459" s="14"/>
      <c r="V1459" s="14"/>
      <c r="W1459" s="14"/>
      <c r="X1459" s="14"/>
      <c r="Y1459" s="14"/>
      <c r="Z1459" s="14"/>
      <c r="AA1459" s="14"/>
      <c r="AB1459" s="14"/>
      <c r="AC1459" s="14"/>
      <c r="AD1459" s="14"/>
      <c r="AE1459" s="14"/>
      <c r="AT1459" s="256" t="s">
        <v>183</v>
      </c>
      <c r="AU1459" s="256" t="s">
        <v>84</v>
      </c>
      <c r="AV1459" s="14" t="s">
        <v>84</v>
      </c>
      <c r="AW1459" s="14" t="s">
        <v>37</v>
      </c>
      <c r="AX1459" s="14" t="s">
        <v>75</v>
      </c>
      <c r="AY1459" s="256" t="s">
        <v>170</v>
      </c>
    </row>
    <row r="1460" s="15" customFormat="1">
      <c r="A1460" s="15"/>
      <c r="B1460" s="257"/>
      <c r="C1460" s="258"/>
      <c r="D1460" s="229" t="s">
        <v>183</v>
      </c>
      <c r="E1460" s="259" t="s">
        <v>19</v>
      </c>
      <c r="F1460" s="260" t="s">
        <v>186</v>
      </c>
      <c r="G1460" s="258"/>
      <c r="H1460" s="261">
        <v>54.625</v>
      </c>
      <c r="I1460" s="262"/>
      <c r="J1460" s="258"/>
      <c r="K1460" s="258"/>
      <c r="L1460" s="263"/>
      <c r="M1460" s="264"/>
      <c r="N1460" s="265"/>
      <c r="O1460" s="265"/>
      <c r="P1460" s="265"/>
      <c r="Q1460" s="265"/>
      <c r="R1460" s="265"/>
      <c r="S1460" s="265"/>
      <c r="T1460" s="266"/>
      <c r="U1460" s="15"/>
      <c r="V1460" s="15"/>
      <c r="W1460" s="15"/>
      <c r="X1460" s="15"/>
      <c r="Y1460" s="15"/>
      <c r="Z1460" s="15"/>
      <c r="AA1460" s="15"/>
      <c r="AB1460" s="15"/>
      <c r="AC1460" s="15"/>
      <c r="AD1460" s="15"/>
      <c r="AE1460" s="15"/>
      <c r="AT1460" s="267" t="s">
        <v>183</v>
      </c>
      <c r="AU1460" s="267" t="s">
        <v>84</v>
      </c>
      <c r="AV1460" s="15" t="s">
        <v>177</v>
      </c>
      <c r="AW1460" s="15" t="s">
        <v>37</v>
      </c>
      <c r="AX1460" s="15" t="s">
        <v>82</v>
      </c>
      <c r="AY1460" s="267" t="s">
        <v>170</v>
      </c>
    </row>
    <row r="1461" s="2" customFormat="1" ht="16.5" customHeight="1">
      <c r="A1461" s="41"/>
      <c r="B1461" s="42"/>
      <c r="C1461" s="285" t="s">
        <v>1907</v>
      </c>
      <c r="D1461" s="285" t="s">
        <v>461</v>
      </c>
      <c r="E1461" s="286" t="s">
        <v>1908</v>
      </c>
      <c r="F1461" s="287" t="s">
        <v>1909</v>
      </c>
      <c r="G1461" s="288" t="s">
        <v>175</v>
      </c>
      <c r="H1461" s="289">
        <v>62.819000000000003</v>
      </c>
      <c r="I1461" s="290"/>
      <c r="J1461" s="291">
        <f>ROUND(I1461*H1461,2)</f>
        <v>0</v>
      </c>
      <c r="K1461" s="287" t="s">
        <v>176</v>
      </c>
      <c r="L1461" s="292"/>
      <c r="M1461" s="293" t="s">
        <v>19</v>
      </c>
      <c r="N1461" s="294" t="s">
        <v>46</v>
      </c>
      <c r="O1461" s="87"/>
      <c r="P1461" s="225">
        <f>O1461*H1461</f>
        <v>0</v>
      </c>
      <c r="Q1461" s="225">
        <v>0.00029999999999999997</v>
      </c>
      <c r="R1461" s="225">
        <f>Q1461*H1461</f>
        <v>0.0188457</v>
      </c>
      <c r="S1461" s="225">
        <v>0</v>
      </c>
      <c r="T1461" s="226">
        <f>S1461*H1461</f>
        <v>0</v>
      </c>
      <c r="U1461" s="41"/>
      <c r="V1461" s="41"/>
      <c r="W1461" s="41"/>
      <c r="X1461" s="41"/>
      <c r="Y1461" s="41"/>
      <c r="Z1461" s="41"/>
      <c r="AA1461" s="41"/>
      <c r="AB1461" s="41"/>
      <c r="AC1461" s="41"/>
      <c r="AD1461" s="41"/>
      <c r="AE1461" s="41"/>
      <c r="AR1461" s="227" t="s">
        <v>629</v>
      </c>
      <c r="AT1461" s="227" t="s">
        <v>461</v>
      </c>
      <c r="AU1461" s="227" t="s">
        <v>84</v>
      </c>
      <c r="AY1461" s="20" t="s">
        <v>170</v>
      </c>
      <c r="BE1461" s="228">
        <f>IF(N1461="základní",J1461,0)</f>
        <v>0</v>
      </c>
      <c r="BF1461" s="228">
        <f>IF(N1461="snížená",J1461,0)</f>
        <v>0</v>
      </c>
      <c r="BG1461" s="228">
        <f>IF(N1461="zákl. přenesená",J1461,0)</f>
        <v>0</v>
      </c>
      <c r="BH1461" s="228">
        <f>IF(N1461="sníž. přenesená",J1461,0)</f>
        <v>0</v>
      </c>
      <c r="BI1461" s="228">
        <f>IF(N1461="nulová",J1461,0)</f>
        <v>0</v>
      </c>
      <c r="BJ1461" s="20" t="s">
        <v>82</v>
      </c>
      <c r="BK1461" s="228">
        <f>ROUND(I1461*H1461,2)</f>
        <v>0</v>
      </c>
      <c r="BL1461" s="20" t="s">
        <v>287</v>
      </c>
      <c r="BM1461" s="227" t="s">
        <v>1910</v>
      </c>
    </row>
    <row r="1462" s="2" customFormat="1">
      <c r="A1462" s="41"/>
      <c r="B1462" s="42"/>
      <c r="C1462" s="43"/>
      <c r="D1462" s="229" t="s">
        <v>179</v>
      </c>
      <c r="E1462" s="43"/>
      <c r="F1462" s="230" t="s">
        <v>1909</v>
      </c>
      <c r="G1462" s="43"/>
      <c r="H1462" s="43"/>
      <c r="I1462" s="231"/>
      <c r="J1462" s="43"/>
      <c r="K1462" s="43"/>
      <c r="L1462" s="47"/>
      <c r="M1462" s="232"/>
      <c r="N1462" s="233"/>
      <c r="O1462" s="87"/>
      <c r="P1462" s="87"/>
      <c r="Q1462" s="87"/>
      <c r="R1462" s="87"/>
      <c r="S1462" s="87"/>
      <c r="T1462" s="88"/>
      <c r="U1462" s="41"/>
      <c r="V1462" s="41"/>
      <c r="W1462" s="41"/>
      <c r="X1462" s="41"/>
      <c r="Y1462" s="41"/>
      <c r="Z1462" s="41"/>
      <c r="AA1462" s="41"/>
      <c r="AB1462" s="41"/>
      <c r="AC1462" s="41"/>
      <c r="AD1462" s="41"/>
      <c r="AE1462" s="41"/>
      <c r="AT1462" s="20" t="s">
        <v>179</v>
      </c>
      <c r="AU1462" s="20" t="s">
        <v>84</v>
      </c>
    </row>
    <row r="1463" s="14" customFormat="1">
      <c r="A1463" s="14"/>
      <c r="B1463" s="246"/>
      <c r="C1463" s="247"/>
      <c r="D1463" s="229" t="s">
        <v>183</v>
      </c>
      <c r="E1463" s="248" t="s">
        <v>19</v>
      </c>
      <c r="F1463" s="249" t="s">
        <v>1911</v>
      </c>
      <c r="G1463" s="247"/>
      <c r="H1463" s="250">
        <v>62.819000000000003</v>
      </c>
      <c r="I1463" s="251"/>
      <c r="J1463" s="247"/>
      <c r="K1463" s="247"/>
      <c r="L1463" s="252"/>
      <c r="M1463" s="253"/>
      <c r="N1463" s="254"/>
      <c r="O1463" s="254"/>
      <c r="P1463" s="254"/>
      <c r="Q1463" s="254"/>
      <c r="R1463" s="254"/>
      <c r="S1463" s="254"/>
      <c r="T1463" s="255"/>
      <c r="U1463" s="14"/>
      <c r="V1463" s="14"/>
      <c r="W1463" s="14"/>
      <c r="X1463" s="14"/>
      <c r="Y1463" s="14"/>
      <c r="Z1463" s="14"/>
      <c r="AA1463" s="14"/>
      <c r="AB1463" s="14"/>
      <c r="AC1463" s="14"/>
      <c r="AD1463" s="14"/>
      <c r="AE1463" s="14"/>
      <c r="AT1463" s="256" t="s">
        <v>183</v>
      </c>
      <c r="AU1463" s="256" t="s">
        <v>84</v>
      </c>
      <c r="AV1463" s="14" t="s">
        <v>84</v>
      </c>
      <c r="AW1463" s="14" t="s">
        <v>37</v>
      </c>
      <c r="AX1463" s="14" t="s">
        <v>82</v>
      </c>
      <c r="AY1463" s="256" t="s">
        <v>170</v>
      </c>
    </row>
    <row r="1464" s="2" customFormat="1" ht="16.5" customHeight="1">
      <c r="A1464" s="41"/>
      <c r="B1464" s="42"/>
      <c r="C1464" s="216" t="s">
        <v>1912</v>
      </c>
      <c r="D1464" s="216" t="s">
        <v>172</v>
      </c>
      <c r="E1464" s="217" t="s">
        <v>1913</v>
      </c>
      <c r="F1464" s="218" t="s">
        <v>1914</v>
      </c>
      <c r="G1464" s="219" t="s">
        <v>1823</v>
      </c>
      <c r="H1464" s="295"/>
      <c r="I1464" s="221"/>
      <c r="J1464" s="222">
        <f>ROUND(I1464*H1464,2)</f>
        <v>0</v>
      </c>
      <c r="K1464" s="218" t="s">
        <v>176</v>
      </c>
      <c r="L1464" s="47"/>
      <c r="M1464" s="223" t="s">
        <v>19</v>
      </c>
      <c r="N1464" s="224" t="s">
        <v>46</v>
      </c>
      <c r="O1464" s="87"/>
      <c r="P1464" s="225">
        <f>O1464*H1464</f>
        <v>0</v>
      </c>
      <c r="Q1464" s="225">
        <v>0</v>
      </c>
      <c r="R1464" s="225">
        <f>Q1464*H1464</f>
        <v>0</v>
      </c>
      <c r="S1464" s="225">
        <v>0</v>
      </c>
      <c r="T1464" s="226">
        <f>S1464*H1464</f>
        <v>0</v>
      </c>
      <c r="U1464" s="41"/>
      <c r="V1464" s="41"/>
      <c r="W1464" s="41"/>
      <c r="X1464" s="41"/>
      <c r="Y1464" s="41"/>
      <c r="Z1464" s="41"/>
      <c r="AA1464" s="41"/>
      <c r="AB1464" s="41"/>
      <c r="AC1464" s="41"/>
      <c r="AD1464" s="41"/>
      <c r="AE1464" s="41"/>
      <c r="AR1464" s="227" t="s">
        <v>287</v>
      </c>
      <c r="AT1464" s="227" t="s">
        <v>172</v>
      </c>
      <c r="AU1464" s="227" t="s">
        <v>84</v>
      </c>
      <c r="AY1464" s="20" t="s">
        <v>170</v>
      </c>
      <c r="BE1464" s="228">
        <f>IF(N1464="základní",J1464,0)</f>
        <v>0</v>
      </c>
      <c r="BF1464" s="228">
        <f>IF(N1464="snížená",J1464,0)</f>
        <v>0</v>
      </c>
      <c r="BG1464" s="228">
        <f>IF(N1464="zákl. přenesená",J1464,0)</f>
        <v>0</v>
      </c>
      <c r="BH1464" s="228">
        <f>IF(N1464="sníž. přenesená",J1464,0)</f>
        <v>0</v>
      </c>
      <c r="BI1464" s="228">
        <f>IF(N1464="nulová",J1464,0)</f>
        <v>0</v>
      </c>
      <c r="BJ1464" s="20" t="s">
        <v>82</v>
      </c>
      <c r="BK1464" s="228">
        <f>ROUND(I1464*H1464,2)</f>
        <v>0</v>
      </c>
      <c r="BL1464" s="20" t="s">
        <v>287</v>
      </c>
      <c r="BM1464" s="227" t="s">
        <v>1915</v>
      </c>
    </row>
    <row r="1465" s="2" customFormat="1">
      <c r="A1465" s="41"/>
      <c r="B1465" s="42"/>
      <c r="C1465" s="43"/>
      <c r="D1465" s="229" t="s">
        <v>179</v>
      </c>
      <c r="E1465" s="43"/>
      <c r="F1465" s="230" t="s">
        <v>1916</v>
      </c>
      <c r="G1465" s="43"/>
      <c r="H1465" s="43"/>
      <c r="I1465" s="231"/>
      <c r="J1465" s="43"/>
      <c r="K1465" s="43"/>
      <c r="L1465" s="47"/>
      <c r="M1465" s="232"/>
      <c r="N1465" s="233"/>
      <c r="O1465" s="87"/>
      <c r="P1465" s="87"/>
      <c r="Q1465" s="87"/>
      <c r="R1465" s="87"/>
      <c r="S1465" s="87"/>
      <c r="T1465" s="88"/>
      <c r="U1465" s="41"/>
      <c r="V1465" s="41"/>
      <c r="W1465" s="41"/>
      <c r="X1465" s="41"/>
      <c r="Y1465" s="41"/>
      <c r="Z1465" s="41"/>
      <c r="AA1465" s="41"/>
      <c r="AB1465" s="41"/>
      <c r="AC1465" s="41"/>
      <c r="AD1465" s="41"/>
      <c r="AE1465" s="41"/>
      <c r="AT1465" s="20" t="s">
        <v>179</v>
      </c>
      <c r="AU1465" s="20" t="s">
        <v>84</v>
      </c>
    </row>
    <row r="1466" s="2" customFormat="1">
      <c r="A1466" s="41"/>
      <c r="B1466" s="42"/>
      <c r="C1466" s="43"/>
      <c r="D1466" s="234" t="s">
        <v>181</v>
      </c>
      <c r="E1466" s="43"/>
      <c r="F1466" s="235" t="s">
        <v>1917</v>
      </c>
      <c r="G1466" s="43"/>
      <c r="H1466" s="43"/>
      <c r="I1466" s="231"/>
      <c r="J1466" s="43"/>
      <c r="K1466" s="43"/>
      <c r="L1466" s="47"/>
      <c r="M1466" s="232"/>
      <c r="N1466" s="233"/>
      <c r="O1466" s="87"/>
      <c r="P1466" s="87"/>
      <c r="Q1466" s="87"/>
      <c r="R1466" s="87"/>
      <c r="S1466" s="87"/>
      <c r="T1466" s="88"/>
      <c r="U1466" s="41"/>
      <c r="V1466" s="41"/>
      <c r="W1466" s="41"/>
      <c r="X1466" s="41"/>
      <c r="Y1466" s="41"/>
      <c r="Z1466" s="41"/>
      <c r="AA1466" s="41"/>
      <c r="AB1466" s="41"/>
      <c r="AC1466" s="41"/>
      <c r="AD1466" s="41"/>
      <c r="AE1466" s="41"/>
      <c r="AT1466" s="20" t="s">
        <v>181</v>
      </c>
      <c r="AU1466" s="20" t="s">
        <v>84</v>
      </c>
    </row>
    <row r="1467" s="2" customFormat="1" ht="16.5" customHeight="1">
      <c r="A1467" s="41"/>
      <c r="B1467" s="42"/>
      <c r="C1467" s="216" t="s">
        <v>1918</v>
      </c>
      <c r="D1467" s="216" t="s">
        <v>172</v>
      </c>
      <c r="E1467" s="217" t="s">
        <v>1919</v>
      </c>
      <c r="F1467" s="218" t="s">
        <v>1920</v>
      </c>
      <c r="G1467" s="219" t="s">
        <v>1823</v>
      </c>
      <c r="H1467" s="295"/>
      <c r="I1467" s="221"/>
      <c r="J1467" s="222">
        <f>ROUND(I1467*H1467,2)</f>
        <v>0</v>
      </c>
      <c r="K1467" s="218" t="s">
        <v>176</v>
      </c>
      <c r="L1467" s="47"/>
      <c r="M1467" s="223" t="s">
        <v>19</v>
      </c>
      <c r="N1467" s="224" t="s">
        <v>46</v>
      </c>
      <c r="O1467" s="87"/>
      <c r="P1467" s="225">
        <f>O1467*H1467</f>
        <v>0</v>
      </c>
      <c r="Q1467" s="225">
        <v>0</v>
      </c>
      <c r="R1467" s="225">
        <f>Q1467*H1467</f>
        <v>0</v>
      </c>
      <c r="S1467" s="225">
        <v>0</v>
      </c>
      <c r="T1467" s="226">
        <f>S1467*H1467</f>
        <v>0</v>
      </c>
      <c r="U1467" s="41"/>
      <c r="V1467" s="41"/>
      <c r="W1467" s="41"/>
      <c r="X1467" s="41"/>
      <c r="Y1467" s="41"/>
      <c r="Z1467" s="41"/>
      <c r="AA1467" s="41"/>
      <c r="AB1467" s="41"/>
      <c r="AC1467" s="41"/>
      <c r="AD1467" s="41"/>
      <c r="AE1467" s="41"/>
      <c r="AR1467" s="227" t="s">
        <v>287</v>
      </c>
      <c r="AT1467" s="227" t="s">
        <v>172</v>
      </c>
      <c r="AU1467" s="227" t="s">
        <v>84</v>
      </c>
      <c r="AY1467" s="20" t="s">
        <v>170</v>
      </c>
      <c r="BE1467" s="228">
        <f>IF(N1467="základní",J1467,0)</f>
        <v>0</v>
      </c>
      <c r="BF1467" s="228">
        <f>IF(N1467="snížená",J1467,0)</f>
        <v>0</v>
      </c>
      <c r="BG1467" s="228">
        <f>IF(N1467="zákl. přenesená",J1467,0)</f>
        <v>0</v>
      </c>
      <c r="BH1467" s="228">
        <f>IF(N1467="sníž. přenesená",J1467,0)</f>
        <v>0</v>
      </c>
      <c r="BI1467" s="228">
        <f>IF(N1467="nulová",J1467,0)</f>
        <v>0</v>
      </c>
      <c r="BJ1467" s="20" t="s">
        <v>82</v>
      </c>
      <c r="BK1467" s="228">
        <f>ROUND(I1467*H1467,2)</f>
        <v>0</v>
      </c>
      <c r="BL1467" s="20" t="s">
        <v>287</v>
      </c>
      <c r="BM1467" s="227" t="s">
        <v>1921</v>
      </c>
    </row>
    <row r="1468" s="2" customFormat="1">
      <c r="A1468" s="41"/>
      <c r="B1468" s="42"/>
      <c r="C1468" s="43"/>
      <c r="D1468" s="229" t="s">
        <v>179</v>
      </c>
      <c r="E1468" s="43"/>
      <c r="F1468" s="230" t="s">
        <v>1922</v>
      </c>
      <c r="G1468" s="43"/>
      <c r="H1468" s="43"/>
      <c r="I1468" s="231"/>
      <c r="J1468" s="43"/>
      <c r="K1468" s="43"/>
      <c r="L1468" s="47"/>
      <c r="M1468" s="232"/>
      <c r="N1468" s="233"/>
      <c r="O1468" s="87"/>
      <c r="P1468" s="87"/>
      <c r="Q1468" s="87"/>
      <c r="R1468" s="87"/>
      <c r="S1468" s="87"/>
      <c r="T1468" s="88"/>
      <c r="U1468" s="41"/>
      <c r="V1468" s="41"/>
      <c r="W1468" s="41"/>
      <c r="X1468" s="41"/>
      <c r="Y1468" s="41"/>
      <c r="Z1468" s="41"/>
      <c r="AA1468" s="41"/>
      <c r="AB1468" s="41"/>
      <c r="AC1468" s="41"/>
      <c r="AD1468" s="41"/>
      <c r="AE1468" s="41"/>
      <c r="AT1468" s="20" t="s">
        <v>179</v>
      </c>
      <c r="AU1468" s="20" t="s">
        <v>84</v>
      </c>
    </row>
    <row r="1469" s="2" customFormat="1">
      <c r="A1469" s="41"/>
      <c r="B1469" s="42"/>
      <c r="C1469" s="43"/>
      <c r="D1469" s="234" t="s">
        <v>181</v>
      </c>
      <c r="E1469" s="43"/>
      <c r="F1469" s="235" t="s">
        <v>1923</v>
      </c>
      <c r="G1469" s="43"/>
      <c r="H1469" s="43"/>
      <c r="I1469" s="231"/>
      <c r="J1469" s="43"/>
      <c r="K1469" s="43"/>
      <c r="L1469" s="47"/>
      <c r="M1469" s="232"/>
      <c r="N1469" s="233"/>
      <c r="O1469" s="87"/>
      <c r="P1469" s="87"/>
      <c r="Q1469" s="87"/>
      <c r="R1469" s="87"/>
      <c r="S1469" s="87"/>
      <c r="T1469" s="88"/>
      <c r="U1469" s="41"/>
      <c r="V1469" s="41"/>
      <c r="W1469" s="41"/>
      <c r="X1469" s="41"/>
      <c r="Y1469" s="41"/>
      <c r="Z1469" s="41"/>
      <c r="AA1469" s="41"/>
      <c r="AB1469" s="41"/>
      <c r="AC1469" s="41"/>
      <c r="AD1469" s="41"/>
      <c r="AE1469" s="41"/>
      <c r="AT1469" s="20" t="s">
        <v>181</v>
      </c>
      <c r="AU1469" s="20" t="s">
        <v>84</v>
      </c>
    </row>
    <row r="1470" s="12" customFormat="1" ht="22.8" customHeight="1">
      <c r="A1470" s="12"/>
      <c r="B1470" s="200"/>
      <c r="C1470" s="201"/>
      <c r="D1470" s="202" t="s">
        <v>74</v>
      </c>
      <c r="E1470" s="214" t="s">
        <v>1924</v>
      </c>
      <c r="F1470" s="214" t="s">
        <v>1925</v>
      </c>
      <c r="G1470" s="201"/>
      <c r="H1470" s="201"/>
      <c r="I1470" s="204"/>
      <c r="J1470" s="215">
        <f>BK1470</f>
        <v>0</v>
      </c>
      <c r="K1470" s="201"/>
      <c r="L1470" s="206"/>
      <c r="M1470" s="207"/>
      <c r="N1470" s="208"/>
      <c r="O1470" s="208"/>
      <c r="P1470" s="209">
        <f>SUM(P1471:P1524)</f>
        <v>0</v>
      </c>
      <c r="Q1470" s="208"/>
      <c r="R1470" s="209">
        <f>SUM(R1471:R1524)</f>
        <v>10.31248078</v>
      </c>
      <c r="S1470" s="208"/>
      <c r="T1470" s="210">
        <f>SUM(T1471:T1524)</f>
        <v>0</v>
      </c>
      <c r="U1470" s="12"/>
      <c r="V1470" s="12"/>
      <c r="W1470" s="12"/>
      <c r="X1470" s="12"/>
      <c r="Y1470" s="12"/>
      <c r="Z1470" s="12"/>
      <c r="AA1470" s="12"/>
      <c r="AB1470" s="12"/>
      <c r="AC1470" s="12"/>
      <c r="AD1470" s="12"/>
      <c r="AE1470" s="12"/>
      <c r="AR1470" s="211" t="s">
        <v>84</v>
      </c>
      <c r="AT1470" s="212" t="s">
        <v>74</v>
      </c>
      <c r="AU1470" s="212" t="s">
        <v>82</v>
      </c>
      <c r="AY1470" s="211" t="s">
        <v>170</v>
      </c>
      <c r="BK1470" s="213">
        <f>SUM(BK1471:BK1524)</f>
        <v>0</v>
      </c>
    </row>
    <row r="1471" s="2" customFormat="1" ht="16.5" customHeight="1">
      <c r="A1471" s="41"/>
      <c r="B1471" s="42"/>
      <c r="C1471" s="216" t="s">
        <v>1926</v>
      </c>
      <c r="D1471" s="216" t="s">
        <v>172</v>
      </c>
      <c r="E1471" s="217" t="s">
        <v>1927</v>
      </c>
      <c r="F1471" s="218" t="s">
        <v>1928</v>
      </c>
      <c r="G1471" s="219" t="s">
        <v>175</v>
      </c>
      <c r="H1471" s="220">
        <v>372.5</v>
      </c>
      <c r="I1471" s="221"/>
      <c r="J1471" s="222">
        <f>ROUND(I1471*H1471,2)</f>
        <v>0</v>
      </c>
      <c r="K1471" s="218" t="s">
        <v>176</v>
      </c>
      <c r="L1471" s="47"/>
      <c r="M1471" s="223" t="s">
        <v>19</v>
      </c>
      <c r="N1471" s="224" t="s">
        <v>46</v>
      </c>
      <c r="O1471" s="87"/>
      <c r="P1471" s="225">
        <f>O1471*H1471</f>
        <v>0</v>
      </c>
      <c r="Q1471" s="225">
        <v>0</v>
      </c>
      <c r="R1471" s="225">
        <f>Q1471*H1471</f>
        <v>0</v>
      </c>
      <c r="S1471" s="225">
        <v>0</v>
      </c>
      <c r="T1471" s="226">
        <f>S1471*H1471</f>
        <v>0</v>
      </c>
      <c r="U1471" s="41"/>
      <c r="V1471" s="41"/>
      <c r="W1471" s="41"/>
      <c r="X1471" s="41"/>
      <c r="Y1471" s="41"/>
      <c r="Z1471" s="41"/>
      <c r="AA1471" s="41"/>
      <c r="AB1471" s="41"/>
      <c r="AC1471" s="41"/>
      <c r="AD1471" s="41"/>
      <c r="AE1471" s="41"/>
      <c r="AR1471" s="227" t="s">
        <v>287</v>
      </c>
      <c r="AT1471" s="227" t="s">
        <v>172</v>
      </c>
      <c r="AU1471" s="227" t="s">
        <v>84</v>
      </c>
      <c r="AY1471" s="20" t="s">
        <v>170</v>
      </c>
      <c r="BE1471" s="228">
        <f>IF(N1471="základní",J1471,0)</f>
        <v>0</v>
      </c>
      <c r="BF1471" s="228">
        <f>IF(N1471="snížená",J1471,0)</f>
        <v>0</v>
      </c>
      <c r="BG1471" s="228">
        <f>IF(N1471="zákl. přenesená",J1471,0)</f>
        <v>0</v>
      </c>
      <c r="BH1471" s="228">
        <f>IF(N1471="sníž. přenesená",J1471,0)</f>
        <v>0</v>
      </c>
      <c r="BI1471" s="228">
        <f>IF(N1471="nulová",J1471,0)</f>
        <v>0</v>
      </c>
      <c r="BJ1471" s="20" t="s">
        <v>82</v>
      </c>
      <c r="BK1471" s="228">
        <f>ROUND(I1471*H1471,2)</f>
        <v>0</v>
      </c>
      <c r="BL1471" s="20" t="s">
        <v>287</v>
      </c>
      <c r="BM1471" s="227" t="s">
        <v>1929</v>
      </c>
    </row>
    <row r="1472" s="2" customFormat="1">
      <c r="A1472" s="41"/>
      <c r="B1472" s="42"/>
      <c r="C1472" s="43"/>
      <c r="D1472" s="229" t="s">
        <v>179</v>
      </c>
      <c r="E1472" s="43"/>
      <c r="F1472" s="230" t="s">
        <v>1930</v>
      </c>
      <c r="G1472" s="43"/>
      <c r="H1472" s="43"/>
      <c r="I1472" s="231"/>
      <c r="J1472" s="43"/>
      <c r="K1472" s="43"/>
      <c r="L1472" s="47"/>
      <c r="M1472" s="232"/>
      <c r="N1472" s="233"/>
      <c r="O1472" s="87"/>
      <c r="P1472" s="87"/>
      <c r="Q1472" s="87"/>
      <c r="R1472" s="87"/>
      <c r="S1472" s="87"/>
      <c r="T1472" s="88"/>
      <c r="U1472" s="41"/>
      <c r="V1472" s="41"/>
      <c r="W1472" s="41"/>
      <c r="X1472" s="41"/>
      <c r="Y1472" s="41"/>
      <c r="Z1472" s="41"/>
      <c r="AA1472" s="41"/>
      <c r="AB1472" s="41"/>
      <c r="AC1472" s="41"/>
      <c r="AD1472" s="41"/>
      <c r="AE1472" s="41"/>
      <c r="AT1472" s="20" t="s">
        <v>179</v>
      </c>
      <c r="AU1472" s="20" t="s">
        <v>84</v>
      </c>
    </row>
    <row r="1473" s="2" customFormat="1">
      <c r="A1473" s="41"/>
      <c r="B1473" s="42"/>
      <c r="C1473" s="43"/>
      <c r="D1473" s="234" t="s">
        <v>181</v>
      </c>
      <c r="E1473" s="43"/>
      <c r="F1473" s="235" t="s">
        <v>1931</v>
      </c>
      <c r="G1473" s="43"/>
      <c r="H1473" s="43"/>
      <c r="I1473" s="231"/>
      <c r="J1473" s="43"/>
      <c r="K1473" s="43"/>
      <c r="L1473" s="47"/>
      <c r="M1473" s="232"/>
      <c r="N1473" s="233"/>
      <c r="O1473" s="87"/>
      <c r="P1473" s="87"/>
      <c r="Q1473" s="87"/>
      <c r="R1473" s="87"/>
      <c r="S1473" s="87"/>
      <c r="T1473" s="88"/>
      <c r="U1473" s="41"/>
      <c r="V1473" s="41"/>
      <c r="W1473" s="41"/>
      <c r="X1473" s="41"/>
      <c r="Y1473" s="41"/>
      <c r="Z1473" s="41"/>
      <c r="AA1473" s="41"/>
      <c r="AB1473" s="41"/>
      <c r="AC1473" s="41"/>
      <c r="AD1473" s="41"/>
      <c r="AE1473" s="41"/>
      <c r="AT1473" s="20" t="s">
        <v>181</v>
      </c>
      <c r="AU1473" s="20" t="s">
        <v>84</v>
      </c>
    </row>
    <row r="1474" s="13" customFormat="1">
      <c r="A1474" s="13"/>
      <c r="B1474" s="236"/>
      <c r="C1474" s="237"/>
      <c r="D1474" s="229" t="s">
        <v>183</v>
      </c>
      <c r="E1474" s="238" t="s">
        <v>19</v>
      </c>
      <c r="F1474" s="239" t="s">
        <v>760</v>
      </c>
      <c r="G1474" s="237"/>
      <c r="H1474" s="238" t="s">
        <v>19</v>
      </c>
      <c r="I1474" s="240"/>
      <c r="J1474" s="237"/>
      <c r="K1474" s="237"/>
      <c r="L1474" s="241"/>
      <c r="M1474" s="242"/>
      <c r="N1474" s="243"/>
      <c r="O1474" s="243"/>
      <c r="P1474" s="243"/>
      <c r="Q1474" s="243"/>
      <c r="R1474" s="243"/>
      <c r="S1474" s="243"/>
      <c r="T1474" s="244"/>
      <c r="U1474" s="13"/>
      <c r="V1474" s="13"/>
      <c r="W1474" s="13"/>
      <c r="X1474" s="13"/>
      <c r="Y1474" s="13"/>
      <c r="Z1474" s="13"/>
      <c r="AA1474" s="13"/>
      <c r="AB1474" s="13"/>
      <c r="AC1474" s="13"/>
      <c r="AD1474" s="13"/>
      <c r="AE1474" s="13"/>
      <c r="AT1474" s="245" t="s">
        <v>183</v>
      </c>
      <c r="AU1474" s="245" t="s">
        <v>84</v>
      </c>
      <c r="AV1474" s="13" t="s">
        <v>82</v>
      </c>
      <c r="AW1474" s="13" t="s">
        <v>37</v>
      </c>
      <c r="AX1474" s="13" t="s">
        <v>75</v>
      </c>
      <c r="AY1474" s="245" t="s">
        <v>170</v>
      </c>
    </row>
    <row r="1475" s="13" customFormat="1">
      <c r="A1475" s="13"/>
      <c r="B1475" s="236"/>
      <c r="C1475" s="237"/>
      <c r="D1475" s="229" t="s">
        <v>183</v>
      </c>
      <c r="E1475" s="238" t="s">
        <v>19</v>
      </c>
      <c r="F1475" s="239" t="s">
        <v>1435</v>
      </c>
      <c r="G1475" s="237"/>
      <c r="H1475" s="238" t="s">
        <v>19</v>
      </c>
      <c r="I1475" s="240"/>
      <c r="J1475" s="237"/>
      <c r="K1475" s="237"/>
      <c r="L1475" s="241"/>
      <c r="M1475" s="242"/>
      <c r="N1475" s="243"/>
      <c r="O1475" s="243"/>
      <c r="P1475" s="243"/>
      <c r="Q1475" s="243"/>
      <c r="R1475" s="243"/>
      <c r="S1475" s="243"/>
      <c r="T1475" s="244"/>
      <c r="U1475" s="13"/>
      <c r="V1475" s="13"/>
      <c r="W1475" s="13"/>
      <c r="X1475" s="13"/>
      <c r="Y1475" s="13"/>
      <c r="Z1475" s="13"/>
      <c r="AA1475" s="13"/>
      <c r="AB1475" s="13"/>
      <c r="AC1475" s="13"/>
      <c r="AD1475" s="13"/>
      <c r="AE1475" s="13"/>
      <c r="AT1475" s="245" t="s">
        <v>183</v>
      </c>
      <c r="AU1475" s="245" t="s">
        <v>84</v>
      </c>
      <c r="AV1475" s="13" t="s">
        <v>82</v>
      </c>
      <c r="AW1475" s="13" t="s">
        <v>37</v>
      </c>
      <c r="AX1475" s="13" t="s">
        <v>75</v>
      </c>
      <c r="AY1475" s="245" t="s">
        <v>170</v>
      </c>
    </row>
    <row r="1476" s="14" customFormat="1">
      <c r="A1476" s="14"/>
      <c r="B1476" s="246"/>
      <c r="C1476" s="247"/>
      <c r="D1476" s="229" t="s">
        <v>183</v>
      </c>
      <c r="E1476" s="248" t="s">
        <v>19</v>
      </c>
      <c r="F1476" s="249" t="s">
        <v>1932</v>
      </c>
      <c r="G1476" s="247"/>
      <c r="H1476" s="250">
        <v>288.19999999999999</v>
      </c>
      <c r="I1476" s="251"/>
      <c r="J1476" s="247"/>
      <c r="K1476" s="247"/>
      <c r="L1476" s="252"/>
      <c r="M1476" s="253"/>
      <c r="N1476" s="254"/>
      <c r="O1476" s="254"/>
      <c r="P1476" s="254"/>
      <c r="Q1476" s="254"/>
      <c r="R1476" s="254"/>
      <c r="S1476" s="254"/>
      <c r="T1476" s="255"/>
      <c r="U1476" s="14"/>
      <c r="V1476" s="14"/>
      <c r="W1476" s="14"/>
      <c r="X1476" s="14"/>
      <c r="Y1476" s="14"/>
      <c r="Z1476" s="14"/>
      <c r="AA1476" s="14"/>
      <c r="AB1476" s="14"/>
      <c r="AC1476" s="14"/>
      <c r="AD1476" s="14"/>
      <c r="AE1476" s="14"/>
      <c r="AT1476" s="256" t="s">
        <v>183</v>
      </c>
      <c r="AU1476" s="256" t="s">
        <v>84</v>
      </c>
      <c r="AV1476" s="14" t="s">
        <v>84</v>
      </c>
      <c r="AW1476" s="14" t="s">
        <v>37</v>
      </c>
      <c r="AX1476" s="14" t="s">
        <v>75</v>
      </c>
      <c r="AY1476" s="256" t="s">
        <v>170</v>
      </c>
    </row>
    <row r="1477" s="13" customFormat="1">
      <c r="A1477" s="13"/>
      <c r="B1477" s="236"/>
      <c r="C1477" s="237"/>
      <c r="D1477" s="229" t="s">
        <v>183</v>
      </c>
      <c r="E1477" s="238" t="s">
        <v>19</v>
      </c>
      <c r="F1477" s="239" t="s">
        <v>1437</v>
      </c>
      <c r="G1477" s="237"/>
      <c r="H1477" s="238" t="s">
        <v>19</v>
      </c>
      <c r="I1477" s="240"/>
      <c r="J1477" s="237"/>
      <c r="K1477" s="237"/>
      <c r="L1477" s="241"/>
      <c r="M1477" s="242"/>
      <c r="N1477" s="243"/>
      <c r="O1477" s="243"/>
      <c r="P1477" s="243"/>
      <c r="Q1477" s="243"/>
      <c r="R1477" s="243"/>
      <c r="S1477" s="243"/>
      <c r="T1477" s="244"/>
      <c r="U1477" s="13"/>
      <c r="V1477" s="13"/>
      <c r="W1477" s="13"/>
      <c r="X1477" s="13"/>
      <c r="Y1477" s="13"/>
      <c r="Z1477" s="13"/>
      <c r="AA1477" s="13"/>
      <c r="AB1477" s="13"/>
      <c r="AC1477" s="13"/>
      <c r="AD1477" s="13"/>
      <c r="AE1477" s="13"/>
      <c r="AT1477" s="245" t="s">
        <v>183</v>
      </c>
      <c r="AU1477" s="245" t="s">
        <v>84</v>
      </c>
      <c r="AV1477" s="13" t="s">
        <v>82</v>
      </c>
      <c r="AW1477" s="13" t="s">
        <v>37</v>
      </c>
      <c r="AX1477" s="13" t="s">
        <v>75</v>
      </c>
      <c r="AY1477" s="245" t="s">
        <v>170</v>
      </c>
    </row>
    <row r="1478" s="14" customFormat="1">
      <c r="A1478" s="14"/>
      <c r="B1478" s="246"/>
      <c r="C1478" s="247"/>
      <c r="D1478" s="229" t="s">
        <v>183</v>
      </c>
      <c r="E1478" s="248" t="s">
        <v>19</v>
      </c>
      <c r="F1478" s="249" t="s">
        <v>1933</v>
      </c>
      <c r="G1478" s="247"/>
      <c r="H1478" s="250">
        <v>84.299999999999997</v>
      </c>
      <c r="I1478" s="251"/>
      <c r="J1478" s="247"/>
      <c r="K1478" s="247"/>
      <c r="L1478" s="252"/>
      <c r="M1478" s="253"/>
      <c r="N1478" s="254"/>
      <c r="O1478" s="254"/>
      <c r="P1478" s="254"/>
      <c r="Q1478" s="254"/>
      <c r="R1478" s="254"/>
      <c r="S1478" s="254"/>
      <c r="T1478" s="255"/>
      <c r="U1478" s="14"/>
      <c r="V1478" s="14"/>
      <c r="W1478" s="14"/>
      <c r="X1478" s="14"/>
      <c r="Y1478" s="14"/>
      <c r="Z1478" s="14"/>
      <c r="AA1478" s="14"/>
      <c r="AB1478" s="14"/>
      <c r="AC1478" s="14"/>
      <c r="AD1478" s="14"/>
      <c r="AE1478" s="14"/>
      <c r="AT1478" s="256" t="s">
        <v>183</v>
      </c>
      <c r="AU1478" s="256" t="s">
        <v>84</v>
      </c>
      <c r="AV1478" s="14" t="s">
        <v>84</v>
      </c>
      <c r="AW1478" s="14" t="s">
        <v>37</v>
      </c>
      <c r="AX1478" s="14" t="s">
        <v>75</v>
      </c>
      <c r="AY1478" s="256" t="s">
        <v>170</v>
      </c>
    </row>
    <row r="1479" s="15" customFormat="1">
      <c r="A1479" s="15"/>
      <c r="B1479" s="257"/>
      <c r="C1479" s="258"/>
      <c r="D1479" s="229" t="s">
        <v>183</v>
      </c>
      <c r="E1479" s="259" t="s">
        <v>19</v>
      </c>
      <c r="F1479" s="260" t="s">
        <v>186</v>
      </c>
      <c r="G1479" s="258"/>
      <c r="H1479" s="261">
        <v>372.5</v>
      </c>
      <c r="I1479" s="262"/>
      <c r="J1479" s="258"/>
      <c r="K1479" s="258"/>
      <c r="L1479" s="263"/>
      <c r="M1479" s="264"/>
      <c r="N1479" s="265"/>
      <c r="O1479" s="265"/>
      <c r="P1479" s="265"/>
      <c r="Q1479" s="265"/>
      <c r="R1479" s="265"/>
      <c r="S1479" s="265"/>
      <c r="T1479" s="266"/>
      <c r="U1479" s="15"/>
      <c r="V1479" s="15"/>
      <c r="W1479" s="15"/>
      <c r="X1479" s="15"/>
      <c r="Y1479" s="15"/>
      <c r="Z1479" s="15"/>
      <c r="AA1479" s="15"/>
      <c r="AB1479" s="15"/>
      <c r="AC1479" s="15"/>
      <c r="AD1479" s="15"/>
      <c r="AE1479" s="15"/>
      <c r="AT1479" s="267" t="s">
        <v>183</v>
      </c>
      <c r="AU1479" s="267" t="s">
        <v>84</v>
      </c>
      <c r="AV1479" s="15" t="s">
        <v>177</v>
      </c>
      <c r="AW1479" s="15" t="s">
        <v>37</v>
      </c>
      <c r="AX1479" s="15" t="s">
        <v>82</v>
      </c>
      <c r="AY1479" s="267" t="s">
        <v>170</v>
      </c>
    </row>
    <row r="1480" s="2" customFormat="1" ht="16.5" customHeight="1">
      <c r="A1480" s="41"/>
      <c r="B1480" s="42"/>
      <c r="C1480" s="285" t="s">
        <v>1934</v>
      </c>
      <c r="D1480" s="285" t="s">
        <v>461</v>
      </c>
      <c r="E1480" s="286" t="s">
        <v>1935</v>
      </c>
      <c r="F1480" s="287" t="s">
        <v>1936</v>
      </c>
      <c r="G1480" s="288" t="s">
        <v>219</v>
      </c>
      <c r="H1480" s="289">
        <v>55.875</v>
      </c>
      <c r="I1480" s="290"/>
      <c r="J1480" s="291">
        <f>ROUND(I1480*H1480,2)</f>
        <v>0</v>
      </c>
      <c r="K1480" s="287" t="s">
        <v>176</v>
      </c>
      <c r="L1480" s="292"/>
      <c r="M1480" s="293" t="s">
        <v>19</v>
      </c>
      <c r="N1480" s="294" t="s">
        <v>46</v>
      </c>
      <c r="O1480" s="87"/>
      <c r="P1480" s="225">
        <f>O1480*H1480</f>
        <v>0</v>
      </c>
      <c r="Q1480" s="225">
        <v>0.029999999999999999</v>
      </c>
      <c r="R1480" s="225">
        <f>Q1480*H1480</f>
        <v>1.67625</v>
      </c>
      <c r="S1480" s="225">
        <v>0</v>
      </c>
      <c r="T1480" s="226">
        <f>S1480*H1480</f>
        <v>0</v>
      </c>
      <c r="U1480" s="41"/>
      <c r="V1480" s="41"/>
      <c r="W1480" s="41"/>
      <c r="X1480" s="41"/>
      <c r="Y1480" s="41"/>
      <c r="Z1480" s="41"/>
      <c r="AA1480" s="41"/>
      <c r="AB1480" s="41"/>
      <c r="AC1480" s="41"/>
      <c r="AD1480" s="41"/>
      <c r="AE1480" s="41"/>
      <c r="AR1480" s="227" t="s">
        <v>629</v>
      </c>
      <c r="AT1480" s="227" t="s">
        <v>461</v>
      </c>
      <c r="AU1480" s="227" t="s">
        <v>84</v>
      </c>
      <c r="AY1480" s="20" t="s">
        <v>170</v>
      </c>
      <c r="BE1480" s="228">
        <f>IF(N1480="základní",J1480,0)</f>
        <v>0</v>
      </c>
      <c r="BF1480" s="228">
        <f>IF(N1480="snížená",J1480,0)</f>
        <v>0</v>
      </c>
      <c r="BG1480" s="228">
        <f>IF(N1480="zákl. přenesená",J1480,0)</f>
        <v>0</v>
      </c>
      <c r="BH1480" s="228">
        <f>IF(N1480="sníž. přenesená",J1480,0)</f>
        <v>0</v>
      </c>
      <c r="BI1480" s="228">
        <f>IF(N1480="nulová",J1480,0)</f>
        <v>0</v>
      </c>
      <c r="BJ1480" s="20" t="s">
        <v>82</v>
      </c>
      <c r="BK1480" s="228">
        <f>ROUND(I1480*H1480,2)</f>
        <v>0</v>
      </c>
      <c r="BL1480" s="20" t="s">
        <v>287</v>
      </c>
      <c r="BM1480" s="227" t="s">
        <v>1937</v>
      </c>
    </row>
    <row r="1481" s="2" customFormat="1">
      <c r="A1481" s="41"/>
      <c r="B1481" s="42"/>
      <c r="C1481" s="43"/>
      <c r="D1481" s="229" t="s">
        <v>179</v>
      </c>
      <c r="E1481" s="43"/>
      <c r="F1481" s="230" t="s">
        <v>1936</v>
      </c>
      <c r="G1481" s="43"/>
      <c r="H1481" s="43"/>
      <c r="I1481" s="231"/>
      <c r="J1481" s="43"/>
      <c r="K1481" s="43"/>
      <c r="L1481" s="47"/>
      <c r="M1481" s="232"/>
      <c r="N1481" s="233"/>
      <c r="O1481" s="87"/>
      <c r="P1481" s="87"/>
      <c r="Q1481" s="87"/>
      <c r="R1481" s="87"/>
      <c r="S1481" s="87"/>
      <c r="T1481" s="88"/>
      <c r="U1481" s="41"/>
      <c r="V1481" s="41"/>
      <c r="W1481" s="41"/>
      <c r="X1481" s="41"/>
      <c r="Y1481" s="41"/>
      <c r="Z1481" s="41"/>
      <c r="AA1481" s="41"/>
      <c r="AB1481" s="41"/>
      <c r="AC1481" s="41"/>
      <c r="AD1481" s="41"/>
      <c r="AE1481" s="41"/>
      <c r="AT1481" s="20" t="s">
        <v>179</v>
      </c>
      <c r="AU1481" s="20" t="s">
        <v>84</v>
      </c>
    </row>
    <row r="1482" s="14" customFormat="1">
      <c r="A1482" s="14"/>
      <c r="B1482" s="246"/>
      <c r="C1482" s="247"/>
      <c r="D1482" s="229" t="s">
        <v>183</v>
      </c>
      <c r="E1482" s="248" t="s">
        <v>19</v>
      </c>
      <c r="F1482" s="249" t="s">
        <v>1938</v>
      </c>
      <c r="G1482" s="247"/>
      <c r="H1482" s="250">
        <v>55.875</v>
      </c>
      <c r="I1482" s="251"/>
      <c r="J1482" s="247"/>
      <c r="K1482" s="247"/>
      <c r="L1482" s="252"/>
      <c r="M1482" s="253"/>
      <c r="N1482" s="254"/>
      <c r="O1482" s="254"/>
      <c r="P1482" s="254"/>
      <c r="Q1482" s="254"/>
      <c r="R1482" s="254"/>
      <c r="S1482" s="254"/>
      <c r="T1482" s="255"/>
      <c r="U1482" s="14"/>
      <c r="V1482" s="14"/>
      <c r="W1482" s="14"/>
      <c r="X1482" s="14"/>
      <c r="Y1482" s="14"/>
      <c r="Z1482" s="14"/>
      <c r="AA1482" s="14"/>
      <c r="AB1482" s="14"/>
      <c r="AC1482" s="14"/>
      <c r="AD1482" s="14"/>
      <c r="AE1482" s="14"/>
      <c r="AT1482" s="256" t="s">
        <v>183</v>
      </c>
      <c r="AU1482" s="256" t="s">
        <v>84</v>
      </c>
      <c r="AV1482" s="14" t="s">
        <v>84</v>
      </c>
      <c r="AW1482" s="14" t="s">
        <v>37</v>
      </c>
      <c r="AX1482" s="14" t="s">
        <v>82</v>
      </c>
      <c r="AY1482" s="256" t="s">
        <v>170</v>
      </c>
    </row>
    <row r="1483" s="2" customFormat="1" ht="16.5" customHeight="1">
      <c r="A1483" s="41"/>
      <c r="B1483" s="42"/>
      <c r="C1483" s="216" t="s">
        <v>1939</v>
      </c>
      <c r="D1483" s="216" t="s">
        <v>172</v>
      </c>
      <c r="E1483" s="217" t="s">
        <v>1940</v>
      </c>
      <c r="F1483" s="218" t="s">
        <v>1941</v>
      </c>
      <c r="G1483" s="219" t="s">
        <v>175</v>
      </c>
      <c r="H1483" s="220">
        <v>9.1129999999999995</v>
      </c>
      <c r="I1483" s="221"/>
      <c r="J1483" s="222">
        <f>ROUND(I1483*H1483,2)</f>
        <v>0</v>
      </c>
      <c r="K1483" s="218" t="s">
        <v>176</v>
      </c>
      <c r="L1483" s="47"/>
      <c r="M1483" s="223" t="s">
        <v>19</v>
      </c>
      <c r="N1483" s="224" t="s">
        <v>46</v>
      </c>
      <c r="O1483" s="87"/>
      <c r="P1483" s="225">
        <f>O1483*H1483</f>
        <v>0</v>
      </c>
      <c r="Q1483" s="225">
        <v>0.0060000000000000001</v>
      </c>
      <c r="R1483" s="225">
        <f>Q1483*H1483</f>
        <v>0.054677999999999997</v>
      </c>
      <c r="S1483" s="225">
        <v>0</v>
      </c>
      <c r="T1483" s="226">
        <f>S1483*H1483</f>
        <v>0</v>
      </c>
      <c r="U1483" s="41"/>
      <c r="V1483" s="41"/>
      <c r="W1483" s="41"/>
      <c r="X1483" s="41"/>
      <c r="Y1483" s="41"/>
      <c r="Z1483" s="41"/>
      <c r="AA1483" s="41"/>
      <c r="AB1483" s="41"/>
      <c r="AC1483" s="41"/>
      <c r="AD1483" s="41"/>
      <c r="AE1483" s="41"/>
      <c r="AR1483" s="227" t="s">
        <v>287</v>
      </c>
      <c r="AT1483" s="227" t="s">
        <v>172</v>
      </c>
      <c r="AU1483" s="227" t="s">
        <v>84</v>
      </c>
      <c r="AY1483" s="20" t="s">
        <v>170</v>
      </c>
      <c r="BE1483" s="228">
        <f>IF(N1483="základní",J1483,0)</f>
        <v>0</v>
      </c>
      <c r="BF1483" s="228">
        <f>IF(N1483="snížená",J1483,0)</f>
        <v>0</v>
      </c>
      <c r="BG1483" s="228">
        <f>IF(N1483="zákl. přenesená",J1483,0)</f>
        <v>0</v>
      </c>
      <c r="BH1483" s="228">
        <f>IF(N1483="sníž. přenesená",J1483,0)</f>
        <v>0</v>
      </c>
      <c r="BI1483" s="228">
        <f>IF(N1483="nulová",J1483,0)</f>
        <v>0</v>
      </c>
      <c r="BJ1483" s="20" t="s">
        <v>82</v>
      </c>
      <c r="BK1483" s="228">
        <f>ROUND(I1483*H1483,2)</f>
        <v>0</v>
      </c>
      <c r="BL1483" s="20" t="s">
        <v>287</v>
      </c>
      <c r="BM1483" s="227" t="s">
        <v>1942</v>
      </c>
    </row>
    <row r="1484" s="2" customFormat="1">
      <c r="A1484" s="41"/>
      <c r="B1484" s="42"/>
      <c r="C1484" s="43"/>
      <c r="D1484" s="229" t="s">
        <v>179</v>
      </c>
      <c r="E1484" s="43"/>
      <c r="F1484" s="230" t="s">
        <v>1943</v>
      </c>
      <c r="G1484" s="43"/>
      <c r="H1484" s="43"/>
      <c r="I1484" s="231"/>
      <c r="J1484" s="43"/>
      <c r="K1484" s="43"/>
      <c r="L1484" s="47"/>
      <c r="M1484" s="232"/>
      <c r="N1484" s="233"/>
      <c r="O1484" s="87"/>
      <c r="P1484" s="87"/>
      <c r="Q1484" s="87"/>
      <c r="R1484" s="87"/>
      <c r="S1484" s="87"/>
      <c r="T1484" s="88"/>
      <c r="U1484" s="41"/>
      <c r="V1484" s="41"/>
      <c r="W1484" s="41"/>
      <c r="X1484" s="41"/>
      <c r="Y1484" s="41"/>
      <c r="Z1484" s="41"/>
      <c r="AA1484" s="41"/>
      <c r="AB1484" s="41"/>
      <c r="AC1484" s="41"/>
      <c r="AD1484" s="41"/>
      <c r="AE1484" s="41"/>
      <c r="AT1484" s="20" t="s">
        <v>179</v>
      </c>
      <c r="AU1484" s="20" t="s">
        <v>84</v>
      </c>
    </row>
    <row r="1485" s="2" customFormat="1">
      <c r="A1485" s="41"/>
      <c r="B1485" s="42"/>
      <c r="C1485" s="43"/>
      <c r="D1485" s="234" t="s">
        <v>181</v>
      </c>
      <c r="E1485" s="43"/>
      <c r="F1485" s="235" t="s">
        <v>1944</v>
      </c>
      <c r="G1485" s="43"/>
      <c r="H1485" s="43"/>
      <c r="I1485" s="231"/>
      <c r="J1485" s="43"/>
      <c r="K1485" s="43"/>
      <c r="L1485" s="47"/>
      <c r="M1485" s="232"/>
      <c r="N1485" s="233"/>
      <c r="O1485" s="87"/>
      <c r="P1485" s="87"/>
      <c r="Q1485" s="87"/>
      <c r="R1485" s="87"/>
      <c r="S1485" s="87"/>
      <c r="T1485" s="88"/>
      <c r="U1485" s="41"/>
      <c r="V1485" s="41"/>
      <c r="W1485" s="41"/>
      <c r="X1485" s="41"/>
      <c r="Y1485" s="41"/>
      <c r="Z1485" s="41"/>
      <c r="AA1485" s="41"/>
      <c r="AB1485" s="41"/>
      <c r="AC1485" s="41"/>
      <c r="AD1485" s="41"/>
      <c r="AE1485" s="41"/>
      <c r="AT1485" s="20" t="s">
        <v>181</v>
      </c>
      <c r="AU1485" s="20" t="s">
        <v>84</v>
      </c>
    </row>
    <row r="1486" s="13" customFormat="1">
      <c r="A1486" s="13"/>
      <c r="B1486" s="236"/>
      <c r="C1486" s="237"/>
      <c r="D1486" s="229" t="s">
        <v>183</v>
      </c>
      <c r="E1486" s="238" t="s">
        <v>19</v>
      </c>
      <c r="F1486" s="239" t="s">
        <v>1945</v>
      </c>
      <c r="G1486" s="237"/>
      <c r="H1486" s="238" t="s">
        <v>19</v>
      </c>
      <c r="I1486" s="240"/>
      <c r="J1486" s="237"/>
      <c r="K1486" s="237"/>
      <c r="L1486" s="241"/>
      <c r="M1486" s="242"/>
      <c r="N1486" s="243"/>
      <c r="O1486" s="243"/>
      <c r="P1486" s="243"/>
      <c r="Q1486" s="243"/>
      <c r="R1486" s="243"/>
      <c r="S1486" s="243"/>
      <c r="T1486" s="244"/>
      <c r="U1486" s="13"/>
      <c r="V1486" s="13"/>
      <c r="W1486" s="13"/>
      <c r="X1486" s="13"/>
      <c r="Y1486" s="13"/>
      <c r="Z1486" s="13"/>
      <c r="AA1486" s="13"/>
      <c r="AB1486" s="13"/>
      <c r="AC1486" s="13"/>
      <c r="AD1486" s="13"/>
      <c r="AE1486" s="13"/>
      <c r="AT1486" s="245" t="s">
        <v>183</v>
      </c>
      <c r="AU1486" s="245" t="s">
        <v>84</v>
      </c>
      <c r="AV1486" s="13" t="s">
        <v>82</v>
      </c>
      <c r="AW1486" s="13" t="s">
        <v>37</v>
      </c>
      <c r="AX1486" s="13" t="s">
        <v>75</v>
      </c>
      <c r="AY1486" s="245" t="s">
        <v>170</v>
      </c>
    </row>
    <row r="1487" s="14" customFormat="1">
      <c r="A1487" s="14"/>
      <c r="B1487" s="246"/>
      <c r="C1487" s="247"/>
      <c r="D1487" s="229" t="s">
        <v>183</v>
      </c>
      <c r="E1487" s="248" t="s">
        <v>19</v>
      </c>
      <c r="F1487" s="249" t="s">
        <v>1946</v>
      </c>
      <c r="G1487" s="247"/>
      <c r="H1487" s="250">
        <v>9.1129999999999995</v>
      </c>
      <c r="I1487" s="251"/>
      <c r="J1487" s="247"/>
      <c r="K1487" s="247"/>
      <c r="L1487" s="252"/>
      <c r="M1487" s="253"/>
      <c r="N1487" s="254"/>
      <c r="O1487" s="254"/>
      <c r="P1487" s="254"/>
      <c r="Q1487" s="254"/>
      <c r="R1487" s="254"/>
      <c r="S1487" s="254"/>
      <c r="T1487" s="255"/>
      <c r="U1487" s="14"/>
      <c r="V1487" s="14"/>
      <c r="W1487" s="14"/>
      <c r="X1487" s="14"/>
      <c r="Y1487" s="14"/>
      <c r="Z1487" s="14"/>
      <c r="AA1487" s="14"/>
      <c r="AB1487" s="14"/>
      <c r="AC1487" s="14"/>
      <c r="AD1487" s="14"/>
      <c r="AE1487" s="14"/>
      <c r="AT1487" s="256" t="s">
        <v>183</v>
      </c>
      <c r="AU1487" s="256" t="s">
        <v>84</v>
      </c>
      <c r="AV1487" s="14" t="s">
        <v>84</v>
      </c>
      <c r="AW1487" s="14" t="s">
        <v>37</v>
      </c>
      <c r="AX1487" s="14" t="s">
        <v>75</v>
      </c>
      <c r="AY1487" s="256" t="s">
        <v>170</v>
      </c>
    </row>
    <row r="1488" s="15" customFormat="1">
      <c r="A1488" s="15"/>
      <c r="B1488" s="257"/>
      <c r="C1488" s="258"/>
      <c r="D1488" s="229" t="s">
        <v>183</v>
      </c>
      <c r="E1488" s="259" t="s">
        <v>19</v>
      </c>
      <c r="F1488" s="260" t="s">
        <v>186</v>
      </c>
      <c r="G1488" s="258"/>
      <c r="H1488" s="261">
        <v>9.1129999999999995</v>
      </c>
      <c r="I1488" s="262"/>
      <c r="J1488" s="258"/>
      <c r="K1488" s="258"/>
      <c r="L1488" s="263"/>
      <c r="M1488" s="264"/>
      <c r="N1488" s="265"/>
      <c r="O1488" s="265"/>
      <c r="P1488" s="265"/>
      <c r="Q1488" s="265"/>
      <c r="R1488" s="265"/>
      <c r="S1488" s="265"/>
      <c r="T1488" s="266"/>
      <c r="U1488" s="15"/>
      <c r="V1488" s="15"/>
      <c r="W1488" s="15"/>
      <c r="X1488" s="15"/>
      <c r="Y1488" s="15"/>
      <c r="Z1488" s="15"/>
      <c r="AA1488" s="15"/>
      <c r="AB1488" s="15"/>
      <c r="AC1488" s="15"/>
      <c r="AD1488" s="15"/>
      <c r="AE1488" s="15"/>
      <c r="AT1488" s="267" t="s">
        <v>183</v>
      </c>
      <c r="AU1488" s="267" t="s">
        <v>84</v>
      </c>
      <c r="AV1488" s="15" t="s">
        <v>177</v>
      </c>
      <c r="AW1488" s="15" t="s">
        <v>37</v>
      </c>
      <c r="AX1488" s="15" t="s">
        <v>82</v>
      </c>
      <c r="AY1488" s="267" t="s">
        <v>170</v>
      </c>
    </row>
    <row r="1489" s="2" customFormat="1" ht="16.5" customHeight="1">
      <c r="A1489" s="41"/>
      <c r="B1489" s="42"/>
      <c r="C1489" s="285" t="s">
        <v>1947</v>
      </c>
      <c r="D1489" s="285" t="s">
        <v>461</v>
      </c>
      <c r="E1489" s="286" t="s">
        <v>1948</v>
      </c>
      <c r="F1489" s="287" t="s">
        <v>1949</v>
      </c>
      <c r="G1489" s="288" t="s">
        <v>175</v>
      </c>
      <c r="H1489" s="289">
        <v>9.2949999999999999</v>
      </c>
      <c r="I1489" s="290"/>
      <c r="J1489" s="291">
        <f>ROUND(I1489*H1489,2)</f>
        <v>0</v>
      </c>
      <c r="K1489" s="287" t="s">
        <v>19</v>
      </c>
      <c r="L1489" s="292"/>
      <c r="M1489" s="293" t="s">
        <v>19</v>
      </c>
      <c r="N1489" s="294" t="s">
        <v>46</v>
      </c>
      <c r="O1489" s="87"/>
      <c r="P1489" s="225">
        <f>O1489*H1489</f>
        <v>0</v>
      </c>
      <c r="Q1489" s="225">
        <v>0.0015</v>
      </c>
      <c r="R1489" s="225">
        <f>Q1489*H1489</f>
        <v>0.0139425</v>
      </c>
      <c r="S1489" s="225">
        <v>0</v>
      </c>
      <c r="T1489" s="226">
        <f>S1489*H1489</f>
        <v>0</v>
      </c>
      <c r="U1489" s="41"/>
      <c r="V1489" s="41"/>
      <c r="W1489" s="41"/>
      <c r="X1489" s="41"/>
      <c r="Y1489" s="41"/>
      <c r="Z1489" s="41"/>
      <c r="AA1489" s="41"/>
      <c r="AB1489" s="41"/>
      <c r="AC1489" s="41"/>
      <c r="AD1489" s="41"/>
      <c r="AE1489" s="41"/>
      <c r="AR1489" s="227" t="s">
        <v>629</v>
      </c>
      <c r="AT1489" s="227" t="s">
        <v>461</v>
      </c>
      <c r="AU1489" s="227" t="s">
        <v>84</v>
      </c>
      <c r="AY1489" s="20" t="s">
        <v>170</v>
      </c>
      <c r="BE1489" s="228">
        <f>IF(N1489="základní",J1489,0)</f>
        <v>0</v>
      </c>
      <c r="BF1489" s="228">
        <f>IF(N1489="snížená",J1489,0)</f>
        <v>0</v>
      </c>
      <c r="BG1489" s="228">
        <f>IF(N1489="zákl. přenesená",J1489,0)</f>
        <v>0</v>
      </c>
      <c r="BH1489" s="228">
        <f>IF(N1489="sníž. přenesená",J1489,0)</f>
        <v>0</v>
      </c>
      <c r="BI1489" s="228">
        <f>IF(N1489="nulová",J1489,0)</f>
        <v>0</v>
      </c>
      <c r="BJ1489" s="20" t="s">
        <v>82</v>
      </c>
      <c r="BK1489" s="228">
        <f>ROUND(I1489*H1489,2)</f>
        <v>0</v>
      </c>
      <c r="BL1489" s="20" t="s">
        <v>287</v>
      </c>
      <c r="BM1489" s="227" t="s">
        <v>1950</v>
      </c>
    </row>
    <row r="1490" s="2" customFormat="1">
      <c r="A1490" s="41"/>
      <c r="B1490" s="42"/>
      <c r="C1490" s="43"/>
      <c r="D1490" s="229" t="s">
        <v>179</v>
      </c>
      <c r="E1490" s="43"/>
      <c r="F1490" s="230" t="s">
        <v>1949</v>
      </c>
      <c r="G1490" s="43"/>
      <c r="H1490" s="43"/>
      <c r="I1490" s="231"/>
      <c r="J1490" s="43"/>
      <c r="K1490" s="43"/>
      <c r="L1490" s="47"/>
      <c r="M1490" s="232"/>
      <c r="N1490" s="233"/>
      <c r="O1490" s="87"/>
      <c r="P1490" s="87"/>
      <c r="Q1490" s="87"/>
      <c r="R1490" s="87"/>
      <c r="S1490" s="87"/>
      <c r="T1490" s="88"/>
      <c r="U1490" s="41"/>
      <c r="V1490" s="41"/>
      <c r="W1490" s="41"/>
      <c r="X1490" s="41"/>
      <c r="Y1490" s="41"/>
      <c r="Z1490" s="41"/>
      <c r="AA1490" s="41"/>
      <c r="AB1490" s="41"/>
      <c r="AC1490" s="41"/>
      <c r="AD1490" s="41"/>
      <c r="AE1490" s="41"/>
      <c r="AT1490" s="20" t="s">
        <v>179</v>
      </c>
      <c r="AU1490" s="20" t="s">
        <v>84</v>
      </c>
    </row>
    <row r="1491" s="2" customFormat="1">
      <c r="A1491" s="41"/>
      <c r="B1491" s="42"/>
      <c r="C1491" s="43"/>
      <c r="D1491" s="229" t="s">
        <v>231</v>
      </c>
      <c r="E1491" s="43"/>
      <c r="F1491" s="268" t="s">
        <v>1323</v>
      </c>
      <c r="G1491" s="43"/>
      <c r="H1491" s="43"/>
      <c r="I1491" s="231"/>
      <c r="J1491" s="43"/>
      <c r="K1491" s="43"/>
      <c r="L1491" s="47"/>
      <c r="M1491" s="232"/>
      <c r="N1491" s="233"/>
      <c r="O1491" s="87"/>
      <c r="P1491" s="87"/>
      <c r="Q1491" s="87"/>
      <c r="R1491" s="87"/>
      <c r="S1491" s="87"/>
      <c r="T1491" s="88"/>
      <c r="U1491" s="41"/>
      <c r="V1491" s="41"/>
      <c r="W1491" s="41"/>
      <c r="X1491" s="41"/>
      <c r="Y1491" s="41"/>
      <c r="Z1491" s="41"/>
      <c r="AA1491" s="41"/>
      <c r="AB1491" s="41"/>
      <c r="AC1491" s="41"/>
      <c r="AD1491" s="41"/>
      <c r="AE1491" s="41"/>
      <c r="AT1491" s="20" t="s">
        <v>231</v>
      </c>
      <c r="AU1491" s="20" t="s">
        <v>84</v>
      </c>
    </row>
    <row r="1492" s="14" customFormat="1">
      <c r="A1492" s="14"/>
      <c r="B1492" s="246"/>
      <c r="C1492" s="247"/>
      <c r="D1492" s="229" t="s">
        <v>183</v>
      </c>
      <c r="E1492" s="248" t="s">
        <v>19</v>
      </c>
      <c r="F1492" s="249" t="s">
        <v>1951</v>
      </c>
      <c r="G1492" s="247"/>
      <c r="H1492" s="250">
        <v>9.2949999999999999</v>
      </c>
      <c r="I1492" s="251"/>
      <c r="J1492" s="247"/>
      <c r="K1492" s="247"/>
      <c r="L1492" s="252"/>
      <c r="M1492" s="253"/>
      <c r="N1492" s="254"/>
      <c r="O1492" s="254"/>
      <c r="P1492" s="254"/>
      <c r="Q1492" s="254"/>
      <c r="R1492" s="254"/>
      <c r="S1492" s="254"/>
      <c r="T1492" s="255"/>
      <c r="U1492" s="14"/>
      <c r="V1492" s="14"/>
      <c r="W1492" s="14"/>
      <c r="X1492" s="14"/>
      <c r="Y1492" s="14"/>
      <c r="Z1492" s="14"/>
      <c r="AA1492" s="14"/>
      <c r="AB1492" s="14"/>
      <c r="AC1492" s="14"/>
      <c r="AD1492" s="14"/>
      <c r="AE1492" s="14"/>
      <c r="AT1492" s="256" t="s">
        <v>183</v>
      </c>
      <c r="AU1492" s="256" t="s">
        <v>84</v>
      </c>
      <c r="AV1492" s="14" t="s">
        <v>84</v>
      </c>
      <c r="AW1492" s="14" t="s">
        <v>37</v>
      </c>
      <c r="AX1492" s="14" t="s">
        <v>82</v>
      </c>
      <c r="AY1492" s="256" t="s">
        <v>170</v>
      </c>
    </row>
    <row r="1493" s="2" customFormat="1" ht="24.15" customHeight="1">
      <c r="A1493" s="41"/>
      <c r="B1493" s="42"/>
      <c r="C1493" s="216" t="s">
        <v>1952</v>
      </c>
      <c r="D1493" s="216" t="s">
        <v>172</v>
      </c>
      <c r="E1493" s="217" t="s">
        <v>1953</v>
      </c>
      <c r="F1493" s="218" t="s">
        <v>1954</v>
      </c>
      <c r="G1493" s="219" t="s">
        <v>266</v>
      </c>
      <c r="H1493" s="220">
        <v>108</v>
      </c>
      <c r="I1493" s="221"/>
      <c r="J1493" s="222">
        <f>ROUND(I1493*H1493,2)</f>
        <v>0</v>
      </c>
      <c r="K1493" s="218" t="s">
        <v>19</v>
      </c>
      <c r="L1493" s="47"/>
      <c r="M1493" s="223" t="s">
        <v>19</v>
      </c>
      <c r="N1493" s="224" t="s">
        <v>46</v>
      </c>
      <c r="O1493" s="87"/>
      <c r="P1493" s="225">
        <f>O1493*H1493</f>
        <v>0</v>
      </c>
      <c r="Q1493" s="225">
        <v>0.0060000000000000001</v>
      </c>
      <c r="R1493" s="225">
        <f>Q1493*H1493</f>
        <v>0.64800000000000002</v>
      </c>
      <c r="S1493" s="225">
        <v>0</v>
      </c>
      <c r="T1493" s="226">
        <f>S1493*H1493</f>
        <v>0</v>
      </c>
      <c r="U1493" s="41"/>
      <c r="V1493" s="41"/>
      <c r="W1493" s="41"/>
      <c r="X1493" s="41"/>
      <c r="Y1493" s="41"/>
      <c r="Z1493" s="41"/>
      <c r="AA1493" s="41"/>
      <c r="AB1493" s="41"/>
      <c r="AC1493" s="41"/>
      <c r="AD1493" s="41"/>
      <c r="AE1493" s="41"/>
      <c r="AR1493" s="227" t="s">
        <v>287</v>
      </c>
      <c r="AT1493" s="227" t="s">
        <v>172</v>
      </c>
      <c r="AU1493" s="227" t="s">
        <v>84</v>
      </c>
      <c r="AY1493" s="20" t="s">
        <v>170</v>
      </c>
      <c r="BE1493" s="228">
        <f>IF(N1493="základní",J1493,0)</f>
        <v>0</v>
      </c>
      <c r="BF1493" s="228">
        <f>IF(N1493="snížená",J1493,0)</f>
        <v>0</v>
      </c>
      <c r="BG1493" s="228">
        <f>IF(N1493="zákl. přenesená",J1493,0)</f>
        <v>0</v>
      </c>
      <c r="BH1493" s="228">
        <f>IF(N1493="sníž. přenesená",J1493,0)</f>
        <v>0</v>
      </c>
      <c r="BI1493" s="228">
        <f>IF(N1493="nulová",J1493,0)</f>
        <v>0</v>
      </c>
      <c r="BJ1493" s="20" t="s">
        <v>82</v>
      </c>
      <c r="BK1493" s="228">
        <f>ROUND(I1493*H1493,2)</f>
        <v>0</v>
      </c>
      <c r="BL1493" s="20" t="s">
        <v>287</v>
      </c>
      <c r="BM1493" s="227" t="s">
        <v>1955</v>
      </c>
    </row>
    <row r="1494" s="2" customFormat="1">
      <c r="A1494" s="41"/>
      <c r="B1494" s="42"/>
      <c r="C1494" s="43"/>
      <c r="D1494" s="229" t="s">
        <v>179</v>
      </c>
      <c r="E1494" s="43"/>
      <c r="F1494" s="230" t="s">
        <v>1954</v>
      </c>
      <c r="G1494" s="43"/>
      <c r="H1494" s="43"/>
      <c r="I1494" s="231"/>
      <c r="J1494" s="43"/>
      <c r="K1494" s="43"/>
      <c r="L1494" s="47"/>
      <c r="M1494" s="232"/>
      <c r="N1494" s="233"/>
      <c r="O1494" s="87"/>
      <c r="P1494" s="87"/>
      <c r="Q1494" s="87"/>
      <c r="R1494" s="87"/>
      <c r="S1494" s="87"/>
      <c r="T1494" s="88"/>
      <c r="U1494" s="41"/>
      <c r="V1494" s="41"/>
      <c r="W1494" s="41"/>
      <c r="X1494" s="41"/>
      <c r="Y1494" s="41"/>
      <c r="Z1494" s="41"/>
      <c r="AA1494" s="41"/>
      <c r="AB1494" s="41"/>
      <c r="AC1494" s="41"/>
      <c r="AD1494" s="41"/>
      <c r="AE1494" s="41"/>
      <c r="AT1494" s="20" t="s">
        <v>179</v>
      </c>
      <c r="AU1494" s="20" t="s">
        <v>84</v>
      </c>
    </row>
    <row r="1495" s="2" customFormat="1">
      <c r="A1495" s="41"/>
      <c r="B1495" s="42"/>
      <c r="C1495" s="43"/>
      <c r="D1495" s="229" t="s">
        <v>231</v>
      </c>
      <c r="E1495" s="43"/>
      <c r="F1495" s="268" t="s">
        <v>1323</v>
      </c>
      <c r="G1495" s="43"/>
      <c r="H1495" s="43"/>
      <c r="I1495" s="231"/>
      <c r="J1495" s="43"/>
      <c r="K1495" s="43"/>
      <c r="L1495" s="47"/>
      <c r="M1495" s="232"/>
      <c r="N1495" s="233"/>
      <c r="O1495" s="87"/>
      <c r="P1495" s="87"/>
      <c r="Q1495" s="87"/>
      <c r="R1495" s="87"/>
      <c r="S1495" s="87"/>
      <c r="T1495" s="88"/>
      <c r="U1495" s="41"/>
      <c r="V1495" s="41"/>
      <c r="W1495" s="41"/>
      <c r="X1495" s="41"/>
      <c r="Y1495" s="41"/>
      <c r="Z1495" s="41"/>
      <c r="AA1495" s="41"/>
      <c r="AB1495" s="41"/>
      <c r="AC1495" s="41"/>
      <c r="AD1495" s="41"/>
      <c r="AE1495" s="41"/>
      <c r="AT1495" s="20" t="s">
        <v>231</v>
      </c>
      <c r="AU1495" s="20" t="s">
        <v>84</v>
      </c>
    </row>
    <row r="1496" s="13" customFormat="1">
      <c r="A1496" s="13"/>
      <c r="B1496" s="236"/>
      <c r="C1496" s="237"/>
      <c r="D1496" s="229" t="s">
        <v>183</v>
      </c>
      <c r="E1496" s="238" t="s">
        <v>19</v>
      </c>
      <c r="F1496" s="239" t="s">
        <v>1956</v>
      </c>
      <c r="G1496" s="237"/>
      <c r="H1496" s="238" t="s">
        <v>19</v>
      </c>
      <c r="I1496" s="240"/>
      <c r="J1496" s="237"/>
      <c r="K1496" s="237"/>
      <c r="L1496" s="241"/>
      <c r="M1496" s="242"/>
      <c r="N1496" s="243"/>
      <c r="O1496" s="243"/>
      <c r="P1496" s="243"/>
      <c r="Q1496" s="243"/>
      <c r="R1496" s="243"/>
      <c r="S1496" s="243"/>
      <c r="T1496" s="244"/>
      <c r="U1496" s="13"/>
      <c r="V1496" s="13"/>
      <c r="W1496" s="13"/>
      <c r="X1496" s="13"/>
      <c r="Y1496" s="13"/>
      <c r="Z1496" s="13"/>
      <c r="AA1496" s="13"/>
      <c r="AB1496" s="13"/>
      <c r="AC1496" s="13"/>
      <c r="AD1496" s="13"/>
      <c r="AE1496" s="13"/>
      <c r="AT1496" s="245" t="s">
        <v>183</v>
      </c>
      <c r="AU1496" s="245" t="s">
        <v>84</v>
      </c>
      <c r="AV1496" s="13" t="s">
        <v>82</v>
      </c>
      <c r="AW1496" s="13" t="s">
        <v>37</v>
      </c>
      <c r="AX1496" s="13" t="s">
        <v>75</v>
      </c>
      <c r="AY1496" s="245" t="s">
        <v>170</v>
      </c>
    </row>
    <row r="1497" s="14" customFormat="1">
      <c r="A1497" s="14"/>
      <c r="B1497" s="246"/>
      <c r="C1497" s="247"/>
      <c r="D1497" s="229" t="s">
        <v>183</v>
      </c>
      <c r="E1497" s="248" t="s">
        <v>19</v>
      </c>
      <c r="F1497" s="249" t="s">
        <v>1957</v>
      </c>
      <c r="G1497" s="247"/>
      <c r="H1497" s="250">
        <v>108</v>
      </c>
      <c r="I1497" s="251"/>
      <c r="J1497" s="247"/>
      <c r="K1497" s="247"/>
      <c r="L1497" s="252"/>
      <c r="M1497" s="253"/>
      <c r="N1497" s="254"/>
      <c r="O1497" s="254"/>
      <c r="P1497" s="254"/>
      <c r="Q1497" s="254"/>
      <c r="R1497" s="254"/>
      <c r="S1497" s="254"/>
      <c r="T1497" s="255"/>
      <c r="U1497" s="14"/>
      <c r="V1497" s="14"/>
      <c r="W1497" s="14"/>
      <c r="X1497" s="14"/>
      <c r="Y1497" s="14"/>
      <c r="Z1497" s="14"/>
      <c r="AA1497" s="14"/>
      <c r="AB1497" s="14"/>
      <c r="AC1497" s="14"/>
      <c r="AD1497" s="14"/>
      <c r="AE1497" s="14"/>
      <c r="AT1497" s="256" t="s">
        <v>183</v>
      </c>
      <c r="AU1497" s="256" t="s">
        <v>84</v>
      </c>
      <c r="AV1497" s="14" t="s">
        <v>84</v>
      </c>
      <c r="AW1497" s="14" t="s">
        <v>37</v>
      </c>
      <c r="AX1497" s="14" t="s">
        <v>75</v>
      </c>
      <c r="AY1497" s="256" t="s">
        <v>170</v>
      </c>
    </row>
    <row r="1498" s="15" customFormat="1">
      <c r="A1498" s="15"/>
      <c r="B1498" s="257"/>
      <c r="C1498" s="258"/>
      <c r="D1498" s="229" t="s">
        <v>183</v>
      </c>
      <c r="E1498" s="259" t="s">
        <v>19</v>
      </c>
      <c r="F1498" s="260" t="s">
        <v>186</v>
      </c>
      <c r="G1498" s="258"/>
      <c r="H1498" s="261">
        <v>108</v>
      </c>
      <c r="I1498" s="262"/>
      <c r="J1498" s="258"/>
      <c r="K1498" s="258"/>
      <c r="L1498" s="263"/>
      <c r="M1498" s="264"/>
      <c r="N1498" s="265"/>
      <c r="O1498" s="265"/>
      <c r="P1498" s="265"/>
      <c r="Q1498" s="265"/>
      <c r="R1498" s="265"/>
      <c r="S1498" s="265"/>
      <c r="T1498" s="266"/>
      <c r="U1498" s="15"/>
      <c r="V1498" s="15"/>
      <c r="W1498" s="15"/>
      <c r="X1498" s="15"/>
      <c r="Y1498" s="15"/>
      <c r="Z1498" s="15"/>
      <c r="AA1498" s="15"/>
      <c r="AB1498" s="15"/>
      <c r="AC1498" s="15"/>
      <c r="AD1498" s="15"/>
      <c r="AE1498" s="15"/>
      <c r="AT1498" s="267" t="s">
        <v>183</v>
      </c>
      <c r="AU1498" s="267" t="s">
        <v>84</v>
      </c>
      <c r="AV1498" s="15" t="s">
        <v>177</v>
      </c>
      <c r="AW1498" s="15" t="s">
        <v>37</v>
      </c>
      <c r="AX1498" s="15" t="s">
        <v>82</v>
      </c>
      <c r="AY1498" s="267" t="s">
        <v>170</v>
      </c>
    </row>
    <row r="1499" s="2" customFormat="1" ht="21.75" customHeight="1">
      <c r="A1499" s="41"/>
      <c r="B1499" s="42"/>
      <c r="C1499" s="216" t="s">
        <v>1958</v>
      </c>
      <c r="D1499" s="216" t="s">
        <v>172</v>
      </c>
      <c r="E1499" s="217" t="s">
        <v>1959</v>
      </c>
      <c r="F1499" s="218" t="s">
        <v>1960</v>
      </c>
      <c r="G1499" s="219" t="s">
        <v>175</v>
      </c>
      <c r="H1499" s="220">
        <v>1393.808</v>
      </c>
      <c r="I1499" s="221"/>
      <c r="J1499" s="222">
        <f>ROUND(I1499*H1499,2)</f>
        <v>0</v>
      </c>
      <c r="K1499" s="218" t="s">
        <v>176</v>
      </c>
      <c r="L1499" s="47"/>
      <c r="M1499" s="223" t="s">
        <v>19</v>
      </c>
      <c r="N1499" s="224" t="s">
        <v>46</v>
      </c>
      <c r="O1499" s="87"/>
      <c r="P1499" s="225">
        <f>O1499*H1499</f>
        <v>0</v>
      </c>
      <c r="Q1499" s="225">
        <v>0.00116</v>
      </c>
      <c r="R1499" s="225">
        <f>Q1499*H1499</f>
        <v>1.61681728</v>
      </c>
      <c r="S1499" s="225">
        <v>0</v>
      </c>
      <c r="T1499" s="226">
        <f>S1499*H1499</f>
        <v>0</v>
      </c>
      <c r="U1499" s="41"/>
      <c r="V1499" s="41"/>
      <c r="W1499" s="41"/>
      <c r="X1499" s="41"/>
      <c r="Y1499" s="41"/>
      <c r="Z1499" s="41"/>
      <c r="AA1499" s="41"/>
      <c r="AB1499" s="41"/>
      <c r="AC1499" s="41"/>
      <c r="AD1499" s="41"/>
      <c r="AE1499" s="41"/>
      <c r="AR1499" s="227" t="s">
        <v>287</v>
      </c>
      <c r="AT1499" s="227" t="s">
        <v>172</v>
      </c>
      <c r="AU1499" s="227" t="s">
        <v>84</v>
      </c>
      <c r="AY1499" s="20" t="s">
        <v>170</v>
      </c>
      <c r="BE1499" s="228">
        <f>IF(N1499="základní",J1499,0)</f>
        <v>0</v>
      </c>
      <c r="BF1499" s="228">
        <f>IF(N1499="snížená",J1499,0)</f>
        <v>0</v>
      </c>
      <c r="BG1499" s="228">
        <f>IF(N1499="zákl. přenesená",J1499,0)</f>
        <v>0</v>
      </c>
      <c r="BH1499" s="228">
        <f>IF(N1499="sníž. přenesená",J1499,0)</f>
        <v>0</v>
      </c>
      <c r="BI1499" s="228">
        <f>IF(N1499="nulová",J1499,0)</f>
        <v>0</v>
      </c>
      <c r="BJ1499" s="20" t="s">
        <v>82</v>
      </c>
      <c r="BK1499" s="228">
        <f>ROUND(I1499*H1499,2)</f>
        <v>0</v>
      </c>
      <c r="BL1499" s="20" t="s">
        <v>287</v>
      </c>
      <c r="BM1499" s="227" t="s">
        <v>1961</v>
      </c>
    </row>
    <row r="1500" s="2" customFormat="1">
      <c r="A1500" s="41"/>
      <c r="B1500" s="42"/>
      <c r="C1500" s="43"/>
      <c r="D1500" s="229" t="s">
        <v>179</v>
      </c>
      <c r="E1500" s="43"/>
      <c r="F1500" s="230" t="s">
        <v>1962</v>
      </c>
      <c r="G1500" s="43"/>
      <c r="H1500" s="43"/>
      <c r="I1500" s="231"/>
      <c r="J1500" s="43"/>
      <c r="K1500" s="43"/>
      <c r="L1500" s="47"/>
      <c r="M1500" s="232"/>
      <c r="N1500" s="233"/>
      <c r="O1500" s="87"/>
      <c r="P1500" s="87"/>
      <c r="Q1500" s="87"/>
      <c r="R1500" s="87"/>
      <c r="S1500" s="87"/>
      <c r="T1500" s="88"/>
      <c r="U1500" s="41"/>
      <c r="V1500" s="41"/>
      <c r="W1500" s="41"/>
      <c r="X1500" s="41"/>
      <c r="Y1500" s="41"/>
      <c r="Z1500" s="41"/>
      <c r="AA1500" s="41"/>
      <c r="AB1500" s="41"/>
      <c r="AC1500" s="41"/>
      <c r="AD1500" s="41"/>
      <c r="AE1500" s="41"/>
      <c r="AT1500" s="20" t="s">
        <v>179</v>
      </c>
      <c r="AU1500" s="20" t="s">
        <v>84</v>
      </c>
    </row>
    <row r="1501" s="2" customFormat="1">
      <c r="A1501" s="41"/>
      <c r="B1501" s="42"/>
      <c r="C1501" s="43"/>
      <c r="D1501" s="234" t="s">
        <v>181</v>
      </c>
      <c r="E1501" s="43"/>
      <c r="F1501" s="235" t="s">
        <v>1963</v>
      </c>
      <c r="G1501" s="43"/>
      <c r="H1501" s="43"/>
      <c r="I1501" s="231"/>
      <c r="J1501" s="43"/>
      <c r="K1501" s="43"/>
      <c r="L1501" s="47"/>
      <c r="M1501" s="232"/>
      <c r="N1501" s="233"/>
      <c r="O1501" s="87"/>
      <c r="P1501" s="87"/>
      <c r="Q1501" s="87"/>
      <c r="R1501" s="87"/>
      <c r="S1501" s="87"/>
      <c r="T1501" s="88"/>
      <c r="U1501" s="41"/>
      <c r="V1501" s="41"/>
      <c r="W1501" s="41"/>
      <c r="X1501" s="41"/>
      <c r="Y1501" s="41"/>
      <c r="Z1501" s="41"/>
      <c r="AA1501" s="41"/>
      <c r="AB1501" s="41"/>
      <c r="AC1501" s="41"/>
      <c r="AD1501" s="41"/>
      <c r="AE1501" s="41"/>
      <c r="AT1501" s="20" t="s">
        <v>181</v>
      </c>
      <c r="AU1501" s="20" t="s">
        <v>84</v>
      </c>
    </row>
    <row r="1502" s="13" customFormat="1">
      <c r="A1502" s="13"/>
      <c r="B1502" s="236"/>
      <c r="C1502" s="237"/>
      <c r="D1502" s="229" t="s">
        <v>183</v>
      </c>
      <c r="E1502" s="238" t="s">
        <v>19</v>
      </c>
      <c r="F1502" s="239" t="s">
        <v>1765</v>
      </c>
      <c r="G1502" s="237"/>
      <c r="H1502" s="238" t="s">
        <v>19</v>
      </c>
      <c r="I1502" s="240"/>
      <c r="J1502" s="237"/>
      <c r="K1502" s="237"/>
      <c r="L1502" s="241"/>
      <c r="M1502" s="242"/>
      <c r="N1502" s="243"/>
      <c r="O1502" s="243"/>
      <c r="P1502" s="243"/>
      <c r="Q1502" s="243"/>
      <c r="R1502" s="243"/>
      <c r="S1502" s="243"/>
      <c r="T1502" s="244"/>
      <c r="U1502" s="13"/>
      <c r="V1502" s="13"/>
      <c r="W1502" s="13"/>
      <c r="X1502" s="13"/>
      <c r="Y1502" s="13"/>
      <c r="Z1502" s="13"/>
      <c r="AA1502" s="13"/>
      <c r="AB1502" s="13"/>
      <c r="AC1502" s="13"/>
      <c r="AD1502" s="13"/>
      <c r="AE1502" s="13"/>
      <c r="AT1502" s="245" t="s">
        <v>183</v>
      </c>
      <c r="AU1502" s="245" t="s">
        <v>84</v>
      </c>
      <c r="AV1502" s="13" t="s">
        <v>82</v>
      </c>
      <c r="AW1502" s="13" t="s">
        <v>37</v>
      </c>
      <c r="AX1502" s="13" t="s">
        <v>75</v>
      </c>
      <c r="AY1502" s="245" t="s">
        <v>170</v>
      </c>
    </row>
    <row r="1503" s="13" customFormat="1">
      <c r="A1503" s="13"/>
      <c r="B1503" s="236"/>
      <c r="C1503" s="237"/>
      <c r="D1503" s="229" t="s">
        <v>183</v>
      </c>
      <c r="E1503" s="238" t="s">
        <v>19</v>
      </c>
      <c r="F1503" s="239" t="s">
        <v>1964</v>
      </c>
      <c r="G1503" s="237"/>
      <c r="H1503" s="238" t="s">
        <v>19</v>
      </c>
      <c r="I1503" s="240"/>
      <c r="J1503" s="237"/>
      <c r="K1503" s="237"/>
      <c r="L1503" s="241"/>
      <c r="M1503" s="242"/>
      <c r="N1503" s="243"/>
      <c r="O1503" s="243"/>
      <c r="P1503" s="243"/>
      <c r="Q1503" s="243"/>
      <c r="R1503" s="243"/>
      <c r="S1503" s="243"/>
      <c r="T1503" s="244"/>
      <c r="U1503" s="13"/>
      <c r="V1503" s="13"/>
      <c r="W1503" s="13"/>
      <c r="X1503" s="13"/>
      <c r="Y1503" s="13"/>
      <c r="Z1503" s="13"/>
      <c r="AA1503" s="13"/>
      <c r="AB1503" s="13"/>
      <c r="AC1503" s="13"/>
      <c r="AD1503" s="13"/>
      <c r="AE1503" s="13"/>
      <c r="AT1503" s="245" t="s">
        <v>183</v>
      </c>
      <c r="AU1503" s="245" t="s">
        <v>84</v>
      </c>
      <c r="AV1503" s="13" t="s">
        <v>82</v>
      </c>
      <c r="AW1503" s="13" t="s">
        <v>37</v>
      </c>
      <c r="AX1503" s="13" t="s">
        <v>75</v>
      </c>
      <c r="AY1503" s="245" t="s">
        <v>170</v>
      </c>
    </row>
    <row r="1504" s="14" customFormat="1">
      <c r="A1504" s="14"/>
      <c r="B1504" s="246"/>
      <c r="C1504" s="247"/>
      <c r="D1504" s="229" t="s">
        <v>183</v>
      </c>
      <c r="E1504" s="248" t="s">
        <v>19</v>
      </c>
      <c r="F1504" s="249" t="s">
        <v>1766</v>
      </c>
      <c r="G1504" s="247"/>
      <c r="H1504" s="250">
        <v>464.60300000000001</v>
      </c>
      <c r="I1504" s="251"/>
      <c r="J1504" s="247"/>
      <c r="K1504" s="247"/>
      <c r="L1504" s="252"/>
      <c r="M1504" s="253"/>
      <c r="N1504" s="254"/>
      <c r="O1504" s="254"/>
      <c r="P1504" s="254"/>
      <c r="Q1504" s="254"/>
      <c r="R1504" s="254"/>
      <c r="S1504" s="254"/>
      <c r="T1504" s="255"/>
      <c r="U1504" s="14"/>
      <c r="V1504" s="14"/>
      <c r="W1504" s="14"/>
      <c r="X1504" s="14"/>
      <c r="Y1504" s="14"/>
      <c r="Z1504" s="14"/>
      <c r="AA1504" s="14"/>
      <c r="AB1504" s="14"/>
      <c r="AC1504" s="14"/>
      <c r="AD1504" s="14"/>
      <c r="AE1504" s="14"/>
      <c r="AT1504" s="256" t="s">
        <v>183</v>
      </c>
      <c r="AU1504" s="256" t="s">
        <v>84</v>
      </c>
      <c r="AV1504" s="14" t="s">
        <v>84</v>
      </c>
      <c r="AW1504" s="14" t="s">
        <v>37</v>
      </c>
      <c r="AX1504" s="14" t="s">
        <v>75</v>
      </c>
      <c r="AY1504" s="256" t="s">
        <v>170</v>
      </c>
    </row>
    <row r="1505" s="13" customFormat="1">
      <c r="A1505" s="13"/>
      <c r="B1505" s="236"/>
      <c r="C1505" s="237"/>
      <c r="D1505" s="229" t="s">
        <v>183</v>
      </c>
      <c r="E1505" s="238" t="s">
        <v>19</v>
      </c>
      <c r="F1505" s="239" t="s">
        <v>1965</v>
      </c>
      <c r="G1505" s="237"/>
      <c r="H1505" s="238" t="s">
        <v>19</v>
      </c>
      <c r="I1505" s="240"/>
      <c r="J1505" s="237"/>
      <c r="K1505" s="237"/>
      <c r="L1505" s="241"/>
      <c r="M1505" s="242"/>
      <c r="N1505" s="243"/>
      <c r="O1505" s="243"/>
      <c r="P1505" s="243"/>
      <c r="Q1505" s="243"/>
      <c r="R1505" s="243"/>
      <c r="S1505" s="243"/>
      <c r="T1505" s="244"/>
      <c r="U1505" s="13"/>
      <c r="V1505" s="13"/>
      <c r="W1505" s="13"/>
      <c r="X1505" s="13"/>
      <c r="Y1505" s="13"/>
      <c r="Z1505" s="13"/>
      <c r="AA1505" s="13"/>
      <c r="AB1505" s="13"/>
      <c r="AC1505" s="13"/>
      <c r="AD1505" s="13"/>
      <c r="AE1505" s="13"/>
      <c r="AT1505" s="245" t="s">
        <v>183</v>
      </c>
      <c r="AU1505" s="245" t="s">
        <v>84</v>
      </c>
      <c r="AV1505" s="13" t="s">
        <v>82</v>
      </c>
      <c r="AW1505" s="13" t="s">
        <v>37</v>
      </c>
      <c r="AX1505" s="13" t="s">
        <v>75</v>
      </c>
      <c r="AY1505" s="245" t="s">
        <v>170</v>
      </c>
    </row>
    <row r="1506" s="14" customFormat="1">
      <c r="A1506" s="14"/>
      <c r="B1506" s="246"/>
      <c r="C1506" s="247"/>
      <c r="D1506" s="229" t="s">
        <v>183</v>
      </c>
      <c r="E1506" s="248" t="s">
        <v>19</v>
      </c>
      <c r="F1506" s="249" t="s">
        <v>1966</v>
      </c>
      <c r="G1506" s="247"/>
      <c r="H1506" s="250">
        <v>929.20500000000004</v>
      </c>
      <c r="I1506" s="251"/>
      <c r="J1506" s="247"/>
      <c r="K1506" s="247"/>
      <c r="L1506" s="252"/>
      <c r="M1506" s="253"/>
      <c r="N1506" s="254"/>
      <c r="O1506" s="254"/>
      <c r="P1506" s="254"/>
      <c r="Q1506" s="254"/>
      <c r="R1506" s="254"/>
      <c r="S1506" s="254"/>
      <c r="T1506" s="255"/>
      <c r="U1506" s="14"/>
      <c r="V1506" s="14"/>
      <c r="W1506" s="14"/>
      <c r="X1506" s="14"/>
      <c r="Y1506" s="14"/>
      <c r="Z1506" s="14"/>
      <c r="AA1506" s="14"/>
      <c r="AB1506" s="14"/>
      <c r="AC1506" s="14"/>
      <c r="AD1506" s="14"/>
      <c r="AE1506" s="14"/>
      <c r="AT1506" s="256" t="s">
        <v>183</v>
      </c>
      <c r="AU1506" s="256" t="s">
        <v>84</v>
      </c>
      <c r="AV1506" s="14" t="s">
        <v>84</v>
      </c>
      <c r="AW1506" s="14" t="s">
        <v>37</v>
      </c>
      <c r="AX1506" s="14" t="s">
        <v>75</v>
      </c>
      <c r="AY1506" s="256" t="s">
        <v>170</v>
      </c>
    </row>
    <row r="1507" s="15" customFormat="1">
      <c r="A1507" s="15"/>
      <c r="B1507" s="257"/>
      <c r="C1507" s="258"/>
      <c r="D1507" s="229" t="s">
        <v>183</v>
      </c>
      <c r="E1507" s="259" t="s">
        <v>19</v>
      </c>
      <c r="F1507" s="260" t="s">
        <v>186</v>
      </c>
      <c r="G1507" s="258"/>
      <c r="H1507" s="261">
        <v>1393.808</v>
      </c>
      <c r="I1507" s="262"/>
      <c r="J1507" s="258"/>
      <c r="K1507" s="258"/>
      <c r="L1507" s="263"/>
      <c r="M1507" s="264"/>
      <c r="N1507" s="265"/>
      <c r="O1507" s="265"/>
      <c r="P1507" s="265"/>
      <c r="Q1507" s="265"/>
      <c r="R1507" s="265"/>
      <c r="S1507" s="265"/>
      <c r="T1507" s="266"/>
      <c r="U1507" s="15"/>
      <c r="V1507" s="15"/>
      <c r="W1507" s="15"/>
      <c r="X1507" s="15"/>
      <c r="Y1507" s="15"/>
      <c r="Z1507" s="15"/>
      <c r="AA1507" s="15"/>
      <c r="AB1507" s="15"/>
      <c r="AC1507" s="15"/>
      <c r="AD1507" s="15"/>
      <c r="AE1507" s="15"/>
      <c r="AT1507" s="267" t="s">
        <v>183</v>
      </c>
      <c r="AU1507" s="267" t="s">
        <v>84</v>
      </c>
      <c r="AV1507" s="15" t="s">
        <v>177</v>
      </c>
      <c r="AW1507" s="15" t="s">
        <v>37</v>
      </c>
      <c r="AX1507" s="15" t="s">
        <v>82</v>
      </c>
      <c r="AY1507" s="267" t="s">
        <v>170</v>
      </c>
    </row>
    <row r="1508" s="2" customFormat="1" ht="16.5" customHeight="1">
      <c r="A1508" s="41"/>
      <c r="B1508" s="42"/>
      <c r="C1508" s="285" t="s">
        <v>1967</v>
      </c>
      <c r="D1508" s="285" t="s">
        <v>461</v>
      </c>
      <c r="E1508" s="286" t="s">
        <v>1968</v>
      </c>
      <c r="F1508" s="287" t="s">
        <v>1969</v>
      </c>
      <c r="G1508" s="288" t="s">
        <v>175</v>
      </c>
      <c r="H1508" s="289">
        <v>947.78999999999996</v>
      </c>
      <c r="I1508" s="290"/>
      <c r="J1508" s="291">
        <f>ROUND(I1508*H1508,2)</f>
        <v>0</v>
      </c>
      <c r="K1508" s="287" t="s">
        <v>176</v>
      </c>
      <c r="L1508" s="292"/>
      <c r="M1508" s="293" t="s">
        <v>19</v>
      </c>
      <c r="N1508" s="294" t="s">
        <v>46</v>
      </c>
      <c r="O1508" s="87"/>
      <c r="P1508" s="225">
        <f>O1508*H1508</f>
        <v>0</v>
      </c>
      <c r="Q1508" s="225">
        <v>0.0041999999999999997</v>
      </c>
      <c r="R1508" s="225">
        <f>Q1508*H1508</f>
        <v>3.9807179999999995</v>
      </c>
      <c r="S1508" s="225">
        <v>0</v>
      </c>
      <c r="T1508" s="226">
        <f>S1508*H1508</f>
        <v>0</v>
      </c>
      <c r="U1508" s="41"/>
      <c r="V1508" s="41"/>
      <c r="W1508" s="41"/>
      <c r="X1508" s="41"/>
      <c r="Y1508" s="41"/>
      <c r="Z1508" s="41"/>
      <c r="AA1508" s="41"/>
      <c r="AB1508" s="41"/>
      <c r="AC1508" s="41"/>
      <c r="AD1508" s="41"/>
      <c r="AE1508" s="41"/>
      <c r="AR1508" s="227" t="s">
        <v>629</v>
      </c>
      <c r="AT1508" s="227" t="s">
        <v>461</v>
      </c>
      <c r="AU1508" s="227" t="s">
        <v>84</v>
      </c>
      <c r="AY1508" s="20" t="s">
        <v>170</v>
      </c>
      <c r="BE1508" s="228">
        <f>IF(N1508="základní",J1508,0)</f>
        <v>0</v>
      </c>
      <c r="BF1508" s="228">
        <f>IF(N1508="snížená",J1508,0)</f>
        <v>0</v>
      </c>
      <c r="BG1508" s="228">
        <f>IF(N1508="zákl. přenesená",J1508,0)</f>
        <v>0</v>
      </c>
      <c r="BH1508" s="228">
        <f>IF(N1508="sníž. přenesená",J1508,0)</f>
        <v>0</v>
      </c>
      <c r="BI1508" s="228">
        <f>IF(N1508="nulová",J1508,0)</f>
        <v>0</v>
      </c>
      <c r="BJ1508" s="20" t="s">
        <v>82</v>
      </c>
      <c r="BK1508" s="228">
        <f>ROUND(I1508*H1508,2)</f>
        <v>0</v>
      </c>
      <c r="BL1508" s="20" t="s">
        <v>287</v>
      </c>
      <c r="BM1508" s="227" t="s">
        <v>1970</v>
      </c>
    </row>
    <row r="1509" s="2" customFormat="1">
      <c r="A1509" s="41"/>
      <c r="B1509" s="42"/>
      <c r="C1509" s="43"/>
      <c r="D1509" s="229" t="s">
        <v>179</v>
      </c>
      <c r="E1509" s="43"/>
      <c r="F1509" s="230" t="s">
        <v>1969</v>
      </c>
      <c r="G1509" s="43"/>
      <c r="H1509" s="43"/>
      <c r="I1509" s="231"/>
      <c r="J1509" s="43"/>
      <c r="K1509" s="43"/>
      <c r="L1509" s="47"/>
      <c r="M1509" s="232"/>
      <c r="N1509" s="233"/>
      <c r="O1509" s="87"/>
      <c r="P1509" s="87"/>
      <c r="Q1509" s="87"/>
      <c r="R1509" s="87"/>
      <c r="S1509" s="87"/>
      <c r="T1509" s="88"/>
      <c r="U1509" s="41"/>
      <c r="V1509" s="41"/>
      <c r="W1509" s="41"/>
      <c r="X1509" s="41"/>
      <c r="Y1509" s="41"/>
      <c r="Z1509" s="41"/>
      <c r="AA1509" s="41"/>
      <c r="AB1509" s="41"/>
      <c r="AC1509" s="41"/>
      <c r="AD1509" s="41"/>
      <c r="AE1509" s="41"/>
      <c r="AT1509" s="20" t="s">
        <v>179</v>
      </c>
      <c r="AU1509" s="20" t="s">
        <v>84</v>
      </c>
    </row>
    <row r="1510" s="14" customFormat="1">
      <c r="A1510" s="14"/>
      <c r="B1510" s="246"/>
      <c r="C1510" s="247"/>
      <c r="D1510" s="229" t="s">
        <v>183</v>
      </c>
      <c r="E1510" s="248" t="s">
        <v>19</v>
      </c>
      <c r="F1510" s="249" t="s">
        <v>1971</v>
      </c>
      <c r="G1510" s="247"/>
      <c r="H1510" s="250">
        <v>929.20600000000002</v>
      </c>
      <c r="I1510" s="251"/>
      <c r="J1510" s="247"/>
      <c r="K1510" s="247"/>
      <c r="L1510" s="252"/>
      <c r="M1510" s="253"/>
      <c r="N1510" s="254"/>
      <c r="O1510" s="254"/>
      <c r="P1510" s="254"/>
      <c r="Q1510" s="254"/>
      <c r="R1510" s="254"/>
      <c r="S1510" s="254"/>
      <c r="T1510" s="255"/>
      <c r="U1510" s="14"/>
      <c r="V1510" s="14"/>
      <c r="W1510" s="14"/>
      <c r="X1510" s="14"/>
      <c r="Y1510" s="14"/>
      <c r="Z1510" s="14"/>
      <c r="AA1510" s="14"/>
      <c r="AB1510" s="14"/>
      <c r="AC1510" s="14"/>
      <c r="AD1510" s="14"/>
      <c r="AE1510" s="14"/>
      <c r="AT1510" s="256" t="s">
        <v>183</v>
      </c>
      <c r="AU1510" s="256" t="s">
        <v>84</v>
      </c>
      <c r="AV1510" s="14" t="s">
        <v>84</v>
      </c>
      <c r="AW1510" s="14" t="s">
        <v>37</v>
      </c>
      <c r="AX1510" s="14" t="s">
        <v>75</v>
      </c>
      <c r="AY1510" s="256" t="s">
        <v>170</v>
      </c>
    </row>
    <row r="1511" s="15" customFormat="1">
      <c r="A1511" s="15"/>
      <c r="B1511" s="257"/>
      <c r="C1511" s="258"/>
      <c r="D1511" s="229" t="s">
        <v>183</v>
      </c>
      <c r="E1511" s="259" t="s">
        <v>19</v>
      </c>
      <c r="F1511" s="260" t="s">
        <v>186</v>
      </c>
      <c r="G1511" s="258"/>
      <c r="H1511" s="261">
        <v>929.20600000000002</v>
      </c>
      <c r="I1511" s="262"/>
      <c r="J1511" s="258"/>
      <c r="K1511" s="258"/>
      <c r="L1511" s="263"/>
      <c r="M1511" s="264"/>
      <c r="N1511" s="265"/>
      <c r="O1511" s="265"/>
      <c r="P1511" s="265"/>
      <c r="Q1511" s="265"/>
      <c r="R1511" s="265"/>
      <c r="S1511" s="265"/>
      <c r="T1511" s="266"/>
      <c r="U1511" s="15"/>
      <c r="V1511" s="15"/>
      <c r="W1511" s="15"/>
      <c r="X1511" s="15"/>
      <c r="Y1511" s="15"/>
      <c r="Z1511" s="15"/>
      <c r="AA1511" s="15"/>
      <c r="AB1511" s="15"/>
      <c r="AC1511" s="15"/>
      <c r="AD1511" s="15"/>
      <c r="AE1511" s="15"/>
      <c r="AT1511" s="267" t="s">
        <v>183</v>
      </c>
      <c r="AU1511" s="267" t="s">
        <v>84</v>
      </c>
      <c r="AV1511" s="15" t="s">
        <v>177</v>
      </c>
      <c r="AW1511" s="15" t="s">
        <v>37</v>
      </c>
      <c r="AX1511" s="15" t="s">
        <v>75</v>
      </c>
      <c r="AY1511" s="267" t="s">
        <v>170</v>
      </c>
    </row>
    <row r="1512" s="14" customFormat="1">
      <c r="A1512" s="14"/>
      <c r="B1512" s="246"/>
      <c r="C1512" s="247"/>
      <c r="D1512" s="229" t="s">
        <v>183</v>
      </c>
      <c r="E1512" s="248" t="s">
        <v>19</v>
      </c>
      <c r="F1512" s="249" t="s">
        <v>1972</v>
      </c>
      <c r="G1512" s="247"/>
      <c r="H1512" s="250">
        <v>947.78999999999996</v>
      </c>
      <c r="I1512" s="251"/>
      <c r="J1512" s="247"/>
      <c r="K1512" s="247"/>
      <c r="L1512" s="252"/>
      <c r="M1512" s="253"/>
      <c r="N1512" s="254"/>
      <c r="O1512" s="254"/>
      <c r="P1512" s="254"/>
      <c r="Q1512" s="254"/>
      <c r="R1512" s="254"/>
      <c r="S1512" s="254"/>
      <c r="T1512" s="255"/>
      <c r="U1512" s="14"/>
      <c r="V1512" s="14"/>
      <c r="W1512" s="14"/>
      <c r="X1512" s="14"/>
      <c r="Y1512" s="14"/>
      <c r="Z1512" s="14"/>
      <c r="AA1512" s="14"/>
      <c r="AB1512" s="14"/>
      <c r="AC1512" s="14"/>
      <c r="AD1512" s="14"/>
      <c r="AE1512" s="14"/>
      <c r="AT1512" s="256" t="s">
        <v>183</v>
      </c>
      <c r="AU1512" s="256" t="s">
        <v>84</v>
      </c>
      <c r="AV1512" s="14" t="s">
        <v>84</v>
      </c>
      <c r="AW1512" s="14" t="s">
        <v>37</v>
      </c>
      <c r="AX1512" s="14" t="s">
        <v>82</v>
      </c>
      <c r="AY1512" s="256" t="s">
        <v>170</v>
      </c>
    </row>
    <row r="1513" s="2" customFormat="1" ht="16.5" customHeight="1">
      <c r="A1513" s="41"/>
      <c r="B1513" s="42"/>
      <c r="C1513" s="285" t="s">
        <v>1973</v>
      </c>
      <c r="D1513" s="285" t="s">
        <v>461</v>
      </c>
      <c r="E1513" s="286" t="s">
        <v>1974</v>
      </c>
      <c r="F1513" s="287" t="s">
        <v>1975</v>
      </c>
      <c r="G1513" s="288" t="s">
        <v>219</v>
      </c>
      <c r="H1513" s="289">
        <v>66.344999999999999</v>
      </c>
      <c r="I1513" s="290"/>
      <c r="J1513" s="291">
        <f>ROUND(I1513*H1513,2)</f>
        <v>0</v>
      </c>
      <c r="K1513" s="287" t="s">
        <v>176</v>
      </c>
      <c r="L1513" s="292"/>
      <c r="M1513" s="293" t="s">
        <v>19</v>
      </c>
      <c r="N1513" s="294" t="s">
        <v>46</v>
      </c>
      <c r="O1513" s="87"/>
      <c r="P1513" s="225">
        <f>O1513*H1513</f>
        <v>0</v>
      </c>
      <c r="Q1513" s="225">
        <v>0.035000000000000003</v>
      </c>
      <c r="R1513" s="225">
        <f>Q1513*H1513</f>
        <v>2.3220750000000003</v>
      </c>
      <c r="S1513" s="225">
        <v>0</v>
      </c>
      <c r="T1513" s="226">
        <f>S1513*H1513</f>
        <v>0</v>
      </c>
      <c r="U1513" s="41"/>
      <c r="V1513" s="41"/>
      <c r="W1513" s="41"/>
      <c r="X1513" s="41"/>
      <c r="Y1513" s="41"/>
      <c r="Z1513" s="41"/>
      <c r="AA1513" s="41"/>
      <c r="AB1513" s="41"/>
      <c r="AC1513" s="41"/>
      <c r="AD1513" s="41"/>
      <c r="AE1513" s="41"/>
      <c r="AR1513" s="227" t="s">
        <v>629</v>
      </c>
      <c r="AT1513" s="227" t="s">
        <v>461</v>
      </c>
      <c r="AU1513" s="227" t="s">
        <v>84</v>
      </c>
      <c r="AY1513" s="20" t="s">
        <v>170</v>
      </c>
      <c r="BE1513" s="228">
        <f>IF(N1513="základní",J1513,0)</f>
        <v>0</v>
      </c>
      <c r="BF1513" s="228">
        <f>IF(N1513="snížená",J1513,0)</f>
        <v>0</v>
      </c>
      <c r="BG1513" s="228">
        <f>IF(N1513="zákl. přenesená",J1513,0)</f>
        <v>0</v>
      </c>
      <c r="BH1513" s="228">
        <f>IF(N1513="sníž. přenesená",J1513,0)</f>
        <v>0</v>
      </c>
      <c r="BI1513" s="228">
        <f>IF(N1513="nulová",J1513,0)</f>
        <v>0</v>
      </c>
      <c r="BJ1513" s="20" t="s">
        <v>82</v>
      </c>
      <c r="BK1513" s="228">
        <f>ROUND(I1513*H1513,2)</f>
        <v>0</v>
      </c>
      <c r="BL1513" s="20" t="s">
        <v>287</v>
      </c>
      <c r="BM1513" s="227" t="s">
        <v>1976</v>
      </c>
    </row>
    <row r="1514" s="2" customFormat="1">
      <c r="A1514" s="41"/>
      <c r="B1514" s="42"/>
      <c r="C1514" s="43"/>
      <c r="D1514" s="229" t="s">
        <v>179</v>
      </c>
      <c r="E1514" s="43"/>
      <c r="F1514" s="230" t="s">
        <v>1975</v>
      </c>
      <c r="G1514" s="43"/>
      <c r="H1514" s="43"/>
      <c r="I1514" s="231"/>
      <c r="J1514" s="43"/>
      <c r="K1514" s="43"/>
      <c r="L1514" s="47"/>
      <c r="M1514" s="232"/>
      <c r="N1514" s="233"/>
      <c r="O1514" s="87"/>
      <c r="P1514" s="87"/>
      <c r="Q1514" s="87"/>
      <c r="R1514" s="87"/>
      <c r="S1514" s="87"/>
      <c r="T1514" s="88"/>
      <c r="U1514" s="41"/>
      <c r="V1514" s="41"/>
      <c r="W1514" s="41"/>
      <c r="X1514" s="41"/>
      <c r="Y1514" s="41"/>
      <c r="Z1514" s="41"/>
      <c r="AA1514" s="41"/>
      <c r="AB1514" s="41"/>
      <c r="AC1514" s="41"/>
      <c r="AD1514" s="41"/>
      <c r="AE1514" s="41"/>
      <c r="AT1514" s="20" t="s">
        <v>179</v>
      </c>
      <c r="AU1514" s="20" t="s">
        <v>84</v>
      </c>
    </row>
    <row r="1515" s="13" customFormat="1">
      <c r="A1515" s="13"/>
      <c r="B1515" s="236"/>
      <c r="C1515" s="237"/>
      <c r="D1515" s="229" t="s">
        <v>183</v>
      </c>
      <c r="E1515" s="238" t="s">
        <v>19</v>
      </c>
      <c r="F1515" s="239" t="s">
        <v>1977</v>
      </c>
      <c r="G1515" s="237"/>
      <c r="H1515" s="238" t="s">
        <v>19</v>
      </c>
      <c r="I1515" s="240"/>
      <c r="J1515" s="237"/>
      <c r="K1515" s="237"/>
      <c r="L1515" s="241"/>
      <c r="M1515" s="242"/>
      <c r="N1515" s="243"/>
      <c r="O1515" s="243"/>
      <c r="P1515" s="243"/>
      <c r="Q1515" s="243"/>
      <c r="R1515" s="243"/>
      <c r="S1515" s="243"/>
      <c r="T1515" s="244"/>
      <c r="U1515" s="13"/>
      <c r="V1515" s="13"/>
      <c r="W1515" s="13"/>
      <c r="X1515" s="13"/>
      <c r="Y1515" s="13"/>
      <c r="Z1515" s="13"/>
      <c r="AA1515" s="13"/>
      <c r="AB1515" s="13"/>
      <c r="AC1515" s="13"/>
      <c r="AD1515" s="13"/>
      <c r="AE1515" s="13"/>
      <c r="AT1515" s="245" t="s">
        <v>183</v>
      </c>
      <c r="AU1515" s="245" t="s">
        <v>84</v>
      </c>
      <c r="AV1515" s="13" t="s">
        <v>82</v>
      </c>
      <c r="AW1515" s="13" t="s">
        <v>37</v>
      </c>
      <c r="AX1515" s="13" t="s">
        <v>75</v>
      </c>
      <c r="AY1515" s="245" t="s">
        <v>170</v>
      </c>
    </row>
    <row r="1516" s="14" customFormat="1">
      <c r="A1516" s="14"/>
      <c r="B1516" s="246"/>
      <c r="C1516" s="247"/>
      <c r="D1516" s="229" t="s">
        <v>183</v>
      </c>
      <c r="E1516" s="248" t="s">
        <v>19</v>
      </c>
      <c r="F1516" s="249" t="s">
        <v>1978</v>
      </c>
      <c r="G1516" s="247"/>
      <c r="H1516" s="250">
        <v>65.043999999999997</v>
      </c>
      <c r="I1516" s="251"/>
      <c r="J1516" s="247"/>
      <c r="K1516" s="247"/>
      <c r="L1516" s="252"/>
      <c r="M1516" s="253"/>
      <c r="N1516" s="254"/>
      <c r="O1516" s="254"/>
      <c r="P1516" s="254"/>
      <c r="Q1516" s="254"/>
      <c r="R1516" s="254"/>
      <c r="S1516" s="254"/>
      <c r="T1516" s="255"/>
      <c r="U1516" s="14"/>
      <c r="V1516" s="14"/>
      <c r="W1516" s="14"/>
      <c r="X1516" s="14"/>
      <c r="Y1516" s="14"/>
      <c r="Z1516" s="14"/>
      <c r="AA1516" s="14"/>
      <c r="AB1516" s="14"/>
      <c r="AC1516" s="14"/>
      <c r="AD1516" s="14"/>
      <c r="AE1516" s="14"/>
      <c r="AT1516" s="256" t="s">
        <v>183</v>
      </c>
      <c r="AU1516" s="256" t="s">
        <v>84</v>
      </c>
      <c r="AV1516" s="14" t="s">
        <v>84</v>
      </c>
      <c r="AW1516" s="14" t="s">
        <v>37</v>
      </c>
      <c r="AX1516" s="14" t="s">
        <v>75</v>
      </c>
      <c r="AY1516" s="256" t="s">
        <v>170</v>
      </c>
    </row>
    <row r="1517" s="15" customFormat="1">
      <c r="A1517" s="15"/>
      <c r="B1517" s="257"/>
      <c r="C1517" s="258"/>
      <c r="D1517" s="229" t="s">
        <v>183</v>
      </c>
      <c r="E1517" s="259" t="s">
        <v>19</v>
      </c>
      <c r="F1517" s="260" t="s">
        <v>186</v>
      </c>
      <c r="G1517" s="258"/>
      <c r="H1517" s="261">
        <v>65.043999999999997</v>
      </c>
      <c r="I1517" s="262"/>
      <c r="J1517" s="258"/>
      <c r="K1517" s="258"/>
      <c r="L1517" s="263"/>
      <c r="M1517" s="264"/>
      <c r="N1517" s="265"/>
      <c r="O1517" s="265"/>
      <c r="P1517" s="265"/>
      <c r="Q1517" s="265"/>
      <c r="R1517" s="265"/>
      <c r="S1517" s="265"/>
      <c r="T1517" s="266"/>
      <c r="U1517" s="15"/>
      <c r="V1517" s="15"/>
      <c r="W1517" s="15"/>
      <c r="X1517" s="15"/>
      <c r="Y1517" s="15"/>
      <c r="Z1517" s="15"/>
      <c r="AA1517" s="15"/>
      <c r="AB1517" s="15"/>
      <c r="AC1517" s="15"/>
      <c r="AD1517" s="15"/>
      <c r="AE1517" s="15"/>
      <c r="AT1517" s="267" t="s">
        <v>183</v>
      </c>
      <c r="AU1517" s="267" t="s">
        <v>84</v>
      </c>
      <c r="AV1517" s="15" t="s">
        <v>177</v>
      </c>
      <c r="AW1517" s="15" t="s">
        <v>37</v>
      </c>
      <c r="AX1517" s="15" t="s">
        <v>75</v>
      </c>
      <c r="AY1517" s="267" t="s">
        <v>170</v>
      </c>
    </row>
    <row r="1518" s="14" customFormat="1">
      <c r="A1518" s="14"/>
      <c r="B1518" s="246"/>
      <c r="C1518" s="247"/>
      <c r="D1518" s="229" t="s">
        <v>183</v>
      </c>
      <c r="E1518" s="248" t="s">
        <v>19</v>
      </c>
      <c r="F1518" s="249" t="s">
        <v>1979</v>
      </c>
      <c r="G1518" s="247"/>
      <c r="H1518" s="250">
        <v>66.344999999999999</v>
      </c>
      <c r="I1518" s="251"/>
      <c r="J1518" s="247"/>
      <c r="K1518" s="247"/>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183</v>
      </c>
      <c r="AU1518" s="256" t="s">
        <v>84</v>
      </c>
      <c r="AV1518" s="14" t="s">
        <v>84</v>
      </c>
      <c r="AW1518" s="14" t="s">
        <v>37</v>
      </c>
      <c r="AX1518" s="14" t="s">
        <v>82</v>
      </c>
      <c r="AY1518" s="256" t="s">
        <v>170</v>
      </c>
    </row>
    <row r="1519" s="2" customFormat="1" ht="16.5" customHeight="1">
      <c r="A1519" s="41"/>
      <c r="B1519" s="42"/>
      <c r="C1519" s="216" t="s">
        <v>1980</v>
      </c>
      <c r="D1519" s="216" t="s">
        <v>172</v>
      </c>
      <c r="E1519" s="217" t="s">
        <v>1981</v>
      </c>
      <c r="F1519" s="218" t="s">
        <v>1982</v>
      </c>
      <c r="G1519" s="219" t="s">
        <v>1823</v>
      </c>
      <c r="H1519" s="295"/>
      <c r="I1519" s="221"/>
      <c r="J1519" s="222">
        <f>ROUND(I1519*H1519,2)</f>
        <v>0</v>
      </c>
      <c r="K1519" s="218" t="s">
        <v>176</v>
      </c>
      <c r="L1519" s="47"/>
      <c r="M1519" s="223" t="s">
        <v>19</v>
      </c>
      <c r="N1519" s="224" t="s">
        <v>46</v>
      </c>
      <c r="O1519" s="87"/>
      <c r="P1519" s="225">
        <f>O1519*H1519</f>
        <v>0</v>
      </c>
      <c r="Q1519" s="225">
        <v>0</v>
      </c>
      <c r="R1519" s="225">
        <f>Q1519*H1519</f>
        <v>0</v>
      </c>
      <c r="S1519" s="225">
        <v>0</v>
      </c>
      <c r="T1519" s="226">
        <f>S1519*H1519</f>
        <v>0</v>
      </c>
      <c r="U1519" s="41"/>
      <c r="V1519" s="41"/>
      <c r="W1519" s="41"/>
      <c r="X1519" s="41"/>
      <c r="Y1519" s="41"/>
      <c r="Z1519" s="41"/>
      <c r="AA1519" s="41"/>
      <c r="AB1519" s="41"/>
      <c r="AC1519" s="41"/>
      <c r="AD1519" s="41"/>
      <c r="AE1519" s="41"/>
      <c r="AR1519" s="227" t="s">
        <v>287</v>
      </c>
      <c r="AT1519" s="227" t="s">
        <v>172</v>
      </c>
      <c r="AU1519" s="227" t="s">
        <v>84</v>
      </c>
      <c r="AY1519" s="20" t="s">
        <v>170</v>
      </c>
      <c r="BE1519" s="228">
        <f>IF(N1519="základní",J1519,0)</f>
        <v>0</v>
      </c>
      <c r="BF1519" s="228">
        <f>IF(N1519="snížená",J1519,0)</f>
        <v>0</v>
      </c>
      <c r="BG1519" s="228">
        <f>IF(N1519="zákl. přenesená",J1519,0)</f>
        <v>0</v>
      </c>
      <c r="BH1519" s="228">
        <f>IF(N1519="sníž. přenesená",J1519,0)</f>
        <v>0</v>
      </c>
      <c r="BI1519" s="228">
        <f>IF(N1519="nulová",J1519,0)</f>
        <v>0</v>
      </c>
      <c r="BJ1519" s="20" t="s">
        <v>82</v>
      </c>
      <c r="BK1519" s="228">
        <f>ROUND(I1519*H1519,2)</f>
        <v>0</v>
      </c>
      <c r="BL1519" s="20" t="s">
        <v>287</v>
      </c>
      <c r="BM1519" s="227" t="s">
        <v>1983</v>
      </c>
    </row>
    <row r="1520" s="2" customFormat="1">
      <c r="A1520" s="41"/>
      <c r="B1520" s="42"/>
      <c r="C1520" s="43"/>
      <c r="D1520" s="229" t="s">
        <v>179</v>
      </c>
      <c r="E1520" s="43"/>
      <c r="F1520" s="230" t="s">
        <v>1984</v>
      </c>
      <c r="G1520" s="43"/>
      <c r="H1520" s="43"/>
      <c r="I1520" s="231"/>
      <c r="J1520" s="43"/>
      <c r="K1520" s="43"/>
      <c r="L1520" s="47"/>
      <c r="M1520" s="232"/>
      <c r="N1520" s="233"/>
      <c r="O1520" s="87"/>
      <c r="P1520" s="87"/>
      <c r="Q1520" s="87"/>
      <c r="R1520" s="87"/>
      <c r="S1520" s="87"/>
      <c r="T1520" s="88"/>
      <c r="U1520" s="41"/>
      <c r="V1520" s="41"/>
      <c r="W1520" s="41"/>
      <c r="X1520" s="41"/>
      <c r="Y1520" s="41"/>
      <c r="Z1520" s="41"/>
      <c r="AA1520" s="41"/>
      <c r="AB1520" s="41"/>
      <c r="AC1520" s="41"/>
      <c r="AD1520" s="41"/>
      <c r="AE1520" s="41"/>
      <c r="AT1520" s="20" t="s">
        <v>179</v>
      </c>
      <c r="AU1520" s="20" t="s">
        <v>84</v>
      </c>
    </row>
    <row r="1521" s="2" customFormat="1">
      <c r="A1521" s="41"/>
      <c r="B1521" s="42"/>
      <c r="C1521" s="43"/>
      <c r="D1521" s="234" t="s">
        <v>181</v>
      </c>
      <c r="E1521" s="43"/>
      <c r="F1521" s="235" t="s">
        <v>1985</v>
      </c>
      <c r="G1521" s="43"/>
      <c r="H1521" s="43"/>
      <c r="I1521" s="231"/>
      <c r="J1521" s="43"/>
      <c r="K1521" s="43"/>
      <c r="L1521" s="47"/>
      <c r="M1521" s="232"/>
      <c r="N1521" s="233"/>
      <c r="O1521" s="87"/>
      <c r="P1521" s="87"/>
      <c r="Q1521" s="87"/>
      <c r="R1521" s="87"/>
      <c r="S1521" s="87"/>
      <c r="T1521" s="88"/>
      <c r="U1521" s="41"/>
      <c r="V1521" s="41"/>
      <c r="W1521" s="41"/>
      <c r="X1521" s="41"/>
      <c r="Y1521" s="41"/>
      <c r="Z1521" s="41"/>
      <c r="AA1521" s="41"/>
      <c r="AB1521" s="41"/>
      <c r="AC1521" s="41"/>
      <c r="AD1521" s="41"/>
      <c r="AE1521" s="41"/>
      <c r="AT1521" s="20" t="s">
        <v>181</v>
      </c>
      <c r="AU1521" s="20" t="s">
        <v>84</v>
      </c>
    </row>
    <row r="1522" s="2" customFormat="1" ht="16.5" customHeight="1">
      <c r="A1522" s="41"/>
      <c r="B1522" s="42"/>
      <c r="C1522" s="216" t="s">
        <v>1986</v>
      </c>
      <c r="D1522" s="216" t="s">
        <v>172</v>
      </c>
      <c r="E1522" s="217" t="s">
        <v>1987</v>
      </c>
      <c r="F1522" s="218" t="s">
        <v>1988</v>
      </c>
      <c r="G1522" s="219" t="s">
        <v>1823</v>
      </c>
      <c r="H1522" s="295"/>
      <c r="I1522" s="221"/>
      <c r="J1522" s="222">
        <f>ROUND(I1522*H1522,2)</f>
        <v>0</v>
      </c>
      <c r="K1522" s="218" t="s">
        <v>176</v>
      </c>
      <c r="L1522" s="47"/>
      <c r="M1522" s="223" t="s">
        <v>19</v>
      </c>
      <c r="N1522" s="224" t="s">
        <v>46</v>
      </c>
      <c r="O1522" s="87"/>
      <c r="P1522" s="225">
        <f>O1522*H1522</f>
        <v>0</v>
      </c>
      <c r="Q1522" s="225">
        <v>0</v>
      </c>
      <c r="R1522" s="225">
        <f>Q1522*H1522</f>
        <v>0</v>
      </c>
      <c r="S1522" s="225">
        <v>0</v>
      </c>
      <c r="T1522" s="226">
        <f>S1522*H1522</f>
        <v>0</v>
      </c>
      <c r="U1522" s="41"/>
      <c r="V1522" s="41"/>
      <c r="W1522" s="41"/>
      <c r="X1522" s="41"/>
      <c r="Y1522" s="41"/>
      <c r="Z1522" s="41"/>
      <c r="AA1522" s="41"/>
      <c r="AB1522" s="41"/>
      <c r="AC1522" s="41"/>
      <c r="AD1522" s="41"/>
      <c r="AE1522" s="41"/>
      <c r="AR1522" s="227" t="s">
        <v>287</v>
      </c>
      <c r="AT1522" s="227" t="s">
        <v>172</v>
      </c>
      <c r="AU1522" s="227" t="s">
        <v>84</v>
      </c>
      <c r="AY1522" s="20" t="s">
        <v>170</v>
      </c>
      <c r="BE1522" s="228">
        <f>IF(N1522="základní",J1522,0)</f>
        <v>0</v>
      </c>
      <c r="BF1522" s="228">
        <f>IF(N1522="snížená",J1522,0)</f>
        <v>0</v>
      </c>
      <c r="BG1522" s="228">
        <f>IF(N1522="zákl. přenesená",J1522,0)</f>
        <v>0</v>
      </c>
      <c r="BH1522" s="228">
        <f>IF(N1522="sníž. přenesená",J1522,0)</f>
        <v>0</v>
      </c>
      <c r="BI1522" s="228">
        <f>IF(N1522="nulová",J1522,0)</f>
        <v>0</v>
      </c>
      <c r="BJ1522" s="20" t="s">
        <v>82</v>
      </c>
      <c r="BK1522" s="228">
        <f>ROUND(I1522*H1522,2)</f>
        <v>0</v>
      </c>
      <c r="BL1522" s="20" t="s">
        <v>287</v>
      </c>
      <c r="BM1522" s="227" t="s">
        <v>1989</v>
      </c>
    </row>
    <row r="1523" s="2" customFormat="1">
      <c r="A1523" s="41"/>
      <c r="B1523" s="42"/>
      <c r="C1523" s="43"/>
      <c r="D1523" s="229" t="s">
        <v>179</v>
      </c>
      <c r="E1523" s="43"/>
      <c r="F1523" s="230" t="s">
        <v>1990</v>
      </c>
      <c r="G1523" s="43"/>
      <c r="H1523" s="43"/>
      <c r="I1523" s="231"/>
      <c r="J1523" s="43"/>
      <c r="K1523" s="43"/>
      <c r="L1523" s="47"/>
      <c r="M1523" s="232"/>
      <c r="N1523" s="233"/>
      <c r="O1523" s="87"/>
      <c r="P1523" s="87"/>
      <c r="Q1523" s="87"/>
      <c r="R1523" s="87"/>
      <c r="S1523" s="87"/>
      <c r="T1523" s="88"/>
      <c r="U1523" s="41"/>
      <c r="V1523" s="41"/>
      <c r="W1523" s="41"/>
      <c r="X1523" s="41"/>
      <c r="Y1523" s="41"/>
      <c r="Z1523" s="41"/>
      <c r="AA1523" s="41"/>
      <c r="AB1523" s="41"/>
      <c r="AC1523" s="41"/>
      <c r="AD1523" s="41"/>
      <c r="AE1523" s="41"/>
      <c r="AT1523" s="20" t="s">
        <v>179</v>
      </c>
      <c r="AU1523" s="20" t="s">
        <v>84</v>
      </c>
    </row>
    <row r="1524" s="2" customFormat="1">
      <c r="A1524" s="41"/>
      <c r="B1524" s="42"/>
      <c r="C1524" s="43"/>
      <c r="D1524" s="234" t="s">
        <v>181</v>
      </c>
      <c r="E1524" s="43"/>
      <c r="F1524" s="235" t="s">
        <v>1991</v>
      </c>
      <c r="G1524" s="43"/>
      <c r="H1524" s="43"/>
      <c r="I1524" s="231"/>
      <c r="J1524" s="43"/>
      <c r="K1524" s="43"/>
      <c r="L1524" s="47"/>
      <c r="M1524" s="232"/>
      <c r="N1524" s="233"/>
      <c r="O1524" s="87"/>
      <c r="P1524" s="87"/>
      <c r="Q1524" s="87"/>
      <c r="R1524" s="87"/>
      <c r="S1524" s="87"/>
      <c r="T1524" s="88"/>
      <c r="U1524" s="41"/>
      <c r="V1524" s="41"/>
      <c r="W1524" s="41"/>
      <c r="X1524" s="41"/>
      <c r="Y1524" s="41"/>
      <c r="Z1524" s="41"/>
      <c r="AA1524" s="41"/>
      <c r="AB1524" s="41"/>
      <c r="AC1524" s="41"/>
      <c r="AD1524" s="41"/>
      <c r="AE1524" s="41"/>
      <c r="AT1524" s="20" t="s">
        <v>181</v>
      </c>
      <c r="AU1524" s="20" t="s">
        <v>84</v>
      </c>
    </row>
    <row r="1525" s="12" customFormat="1" ht="22.8" customHeight="1">
      <c r="A1525" s="12"/>
      <c r="B1525" s="200"/>
      <c r="C1525" s="201"/>
      <c r="D1525" s="202" t="s">
        <v>74</v>
      </c>
      <c r="E1525" s="214" t="s">
        <v>1992</v>
      </c>
      <c r="F1525" s="214" t="s">
        <v>1993</v>
      </c>
      <c r="G1525" s="201"/>
      <c r="H1525" s="201"/>
      <c r="I1525" s="204"/>
      <c r="J1525" s="215">
        <f>BK1525</f>
        <v>0</v>
      </c>
      <c r="K1525" s="201"/>
      <c r="L1525" s="206"/>
      <c r="M1525" s="207"/>
      <c r="N1525" s="208"/>
      <c r="O1525" s="208"/>
      <c r="P1525" s="209">
        <f>SUM(P1526:P1557)</f>
        <v>0</v>
      </c>
      <c r="Q1525" s="208"/>
      <c r="R1525" s="209">
        <f>SUM(R1526:R1557)</f>
        <v>0.47837515999999991</v>
      </c>
      <c r="S1525" s="208"/>
      <c r="T1525" s="210">
        <f>SUM(T1526:T1557)</f>
        <v>0</v>
      </c>
      <c r="U1525" s="12"/>
      <c r="V1525" s="12"/>
      <c r="W1525" s="12"/>
      <c r="X1525" s="12"/>
      <c r="Y1525" s="12"/>
      <c r="Z1525" s="12"/>
      <c r="AA1525" s="12"/>
      <c r="AB1525" s="12"/>
      <c r="AC1525" s="12"/>
      <c r="AD1525" s="12"/>
      <c r="AE1525" s="12"/>
      <c r="AR1525" s="211" t="s">
        <v>84</v>
      </c>
      <c r="AT1525" s="212" t="s">
        <v>74</v>
      </c>
      <c r="AU1525" s="212" t="s">
        <v>82</v>
      </c>
      <c r="AY1525" s="211" t="s">
        <v>170</v>
      </c>
      <c r="BK1525" s="213">
        <f>SUM(BK1526:BK1557)</f>
        <v>0</v>
      </c>
    </row>
    <row r="1526" s="2" customFormat="1" ht="16.5" customHeight="1">
      <c r="A1526" s="41"/>
      <c r="B1526" s="42"/>
      <c r="C1526" s="216" t="s">
        <v>1994</v>
      </c>
      <c r="D1526" s="216" t="s">
        <v>172</v>
      </c>
      <c r="E1526" s="217" t="s">
        <v>1995</v>
      </c>
      <c r="F1526" s="218" t="s">
        <v>1996</v>
      </c>
      <c r="G1526" s="219" t="s">
        <v>1656</v>
      </c>
      <c r="H1526" s="220">
        <v>1</v>
      </c>
      <c r="I1526" s="221"/>
      <c r="J1526" s="222">
        <f>ROUND(I1526*H1526,2)</f>
        <v>0</v>
      </c>
      <c r="K1526" s="218" t="s">
        <v>19</v>
      </c>
      <c r="L1526" s="47"/>
      <c r="M1526" s="223" t="s">
        <v>19</v>
      </c>
      <c r="N1526" s="224" t="s">
        <v>46</v>
      </c>
      <c r="O1526" s="87"/>
      <c r="P1526" s="225">
        <f>O1526*H1526</f>
        <v>0</v>
      </c>
      <c r="Q1526" s="225">
        <v>4.0000000000000003E-05</v>
      </c>
      <c r="R1526" s="225">
        <f>Q1526*H1526</f>
        <v>4.0000000000000003E-05</v>
      </c>
      <c r="S1526" s="225">
        <v>0</v>
      </c>
      <c r="T1526" s="226">
        <f>S1526*H1526</f>
        <v>0</v>
      </c>
      <c r="U1526" s="41"/>
      <c r="V1526" s="41"/>
      <c r="W1526" s="41"/>
      <c r="X1526" s="41"/>
      <c r="Y1526" s="41"/>
      <c r="Z1526" s="41"/>
      <c r="AA1526" s="41"/>
      <c r="AB1526" s="41"/>
      <c r="AC1526" s="41"/>
      <c r="AD1526" s="41"/>
      <c r="AE1526" s="41"/>
      <c r="AR1526" s="227" t="s">
        <v>287</v>
      </c>
      <c r="AT1526" s="227" t="s">
        <v>172</v>
      </c>
      <c r="AU1526" s="227" t="s">
        <v>84</v>
      </c>
      <c r="AY1526" s="20" t="s">
        <v>170</v>
      </c>
      <c r="BE1526" s="228">
        <f>IF(N1526="základní",J1526,0)</f>
        <v>0</v>
      </c>
      <c r="BF1526" s="228">
        <f>IF(N1526="snížená",J1526,0)</f>
        <v>0</v>
      </c>
      <c r="BG1526" s="228">
        <f>IF(N1526="zákl. přenesená",J1526,0)</f>
        <v>0</v>
      </c>
      <c r="BH1526" s="228">
        <f>IF(N1526="sníž. přenesená",J1526,0)</f>
        <v>0</v>
      </c>
      <c r="BI1526" s="228">
        <f>IF(N1526="nulová",J1526,0)</f>
        <v>0</v>
      </c>
      <c r="BJ1526" s="20" t="s">
        <v>82</v>
      </c>
      <c r="BK1526" s="228">
        <f>ROUND(I1526*H1526,2)</f>
        <v>0</v>
      </c>
      <c r="BL1526" s="20" t="s">
        <v>287</v>
      </c>
      <c r="BM1526" s="227" t="s">
        <v>1997</v>
      </c>
    </row>
    <row r="1527" s="2" customFormat="1">
      <c r="A1527" s="41"/>
      <c r="B1527" s="42"/>
      <c r="C1527" s="43"/>
      <c r="D1527" s="229" t="s">
        <v>179</v>
      </c>
      <c r="E1527" s="43"/>
      <c r="F1527" s="230" t="s">
        <v>1996</v>
      </c>
      <c r="G1527" s="43"/>
      <c r="H1527" s="43"/>
      <c r="I1527" s="231"/>
      <c r="J1527" s="43"/>
      <c r="K1527" s="43"/>
      <c r="L1527" s="47"/>
      <c r="M1527" s="232"/>
      <c r="N1527" s="233"/>
      <c r="O1527" s="87"/>
      <c r="P1527" s="87"/>
      <c r="Q1527" s="87"/>
      <c r="R1527" s="87"/>
      <c r="S1527" s="87"/>
      <c r="T1527" s="88"/>
      <c r="U1527" s="41"/>
      <c r="V1527" s="41"/>
      <c r="W1527" s="41"/>
      <c r="X1527" s="41"/>
      <c r="Y1527" s="41"/>
      <c r="Z1527" s="41"/>
      <c r="AA1527" s="41"/>
      <c r="AB1527" s="41"/>
      <c r="AC1527" s="41"/>
      <c r="AD1527" s="41"/>
      <c r="AE1527" s="41"/>
      <c r="AT1527" s="20" t="s">
        <v>179</v>
      </c>
      <c r="AU1527" s="20" t="s">
        <v>84</v>
      </c>
    </row>
    <row r="1528" s="2" customFormat="1">
      <c r="A1528" s="41"/>
      <c r="B1528" s="42"/>
      <c r="C1528" s="43"/>
      <c r="D1528" s="229" t="s">
        <v>231</v>
      </c>
      <c r="E1528" s="43"/>
      <c r="F1528" s="268" t="s">
        <v>1323</v>
      </c>
      <c r="G1528" s="43"/>
      <c r="H1528" s="43"/>
      <c r="I1528" s="231"/>
      <c r="J1528" s="43"/>
      <c r="K1528" s="43"/>
      <c r="L1528" s="47"/>
      <c r="M1528" s="232"/>
      <c r="N1528" s="233"/>
      <c r="O1528" s="87"/>
      <c r="P1528" s="87"/>
      <c r="Q1528" s="87"/>
      <c r="R1528" s="87"/>
      <c r="S1528" s="87"/>
      <c r="T1528" s="88"/>
      <c r="U1528" s="41"/>
      <c r="V1528" s="41"/>
      <c r="W1528" s="41"/>
      <c r="X1528" s="41"/>
      <c r="Y1528" s="41"/>
      <c r="Z1528" s="41"/>
      <c r="AA1528" s="41"/>
      <c r="AB1528" s="41"/>
      <c r="AC1528" s="41"/>
      <c r="AD1528" s="41"/>
      <c r="AE1528" s="41"/>
      <c r="AT1528" s="20" t="s">
        <v>231</v>
      </c>
      <c r="AU1528" s="20" t="s">
        <v>84</v>
      </c>
    </row>
    <row r="1529" s="13" customFormat="1">
      <c r="A1529" s="13"/>
      <c r="B1529" s="236"/>
      <c r="C1529" s="237"/>
      <c r="D1529" s="229" t="s">
        <v>183</v>
      </c>
      <c r="E1529" s="238" t="s">
        <v>19</v>
      </c>
      <c r="F1529" s="239" t="s">
        <v>1998</v>
      </c>
      <c r="G1529" s="237"/>
      <c r="H1529" s="238" t="s">
        <v>19</v>
      </c>
      <c r="I1529" s="240"/>
      <c r="J1529" s="237"/>
      <c r="K1529" s="237"/>
      <c r="L1529" s="241"/>
      <c r="M1529" s="242"/>
      <c r="N1529" s="243"/>
      <c r="O1529" s="243"/>
      <c r="P1529" s="243"/>
      <c r="Q1529" s="243"/>
      <c r="R1529" s="243"/>
      <c r="S1529" s="243"/>
      <c r="T1529" s="244"/>
      <c r="U1529" s="13"/>
      <c r="V1529" s="13"/>
      <c r="W1529" s="13"/>
      <c r="X1529" s="13"/>
      <c r="Y1529" s="13"/>
      <c r="Z1529" s="13"/>
      <c r="AA1529" s="13"/>
      <c r="AB1529" s="13"/>
      <c r="AC1529" s="13"/>
      <c r="AD1529" s="13"/>
      <c r="AE1529" s="13"/>
      <c r="AT1529" s="245" t="s">
        <v>183</v>
      </c>
      <c r="AU1529" s="245" t="s">
        <v>84</v>
      </c>
      <c r="AV1529" s="13" t="s">
        <v>82</v>
      </c>
      <c r="AW1529" s="13" t="s">
        <v>37</v>
      </c>
      <c r="AX1529" s="13" t="s">
        <v>75</v>
      </c>
      <c r="AY1529" s="245" t="s">
        <v>170</v>
      </c>
    </row>
    <row r="1530" s="13" customFormat="1">
      <c r="A1530" s="13"/>
      <c r="B1530" s="236"/>
      <c r="C1530" s="237"/>
      <c r="D1530" s="229" t="s">
        <v>183</v>
      </c>
      <c r="E1530" s="238" t="s">
        <v>19</v>
      </c>
      <c r="F1530" s="239" t="s">
        <v>1999</v>
      </c>
      <c r="G1530" s="237"/>
      <c r="H1530" s="238" t="s">
        <v>19</v>
      </c>
      <c r="I1530" s="240"/>
      <c r="J1530" s="237"/>
      <c r="K1530" s="237"/>
      <c r="L1530" s="241"/>
      <c r="M1530" s="242"/>
      <c r="N1530" s="243"/>
      <c r="O1530" s="243"/>
      <c r="P1530" s="243"/>
      <c r="Q1530" s="243"/>
      <c r="R1530" s="243"/>
      <c r="S1530" s="243"/>
      <c r="T1530" s="244"/>
      <c r="U1530" s="13"/>
      <c r="V1530" s="13"/>
      <c r="W1530" s="13"/>
      <c r="X1530" s="13"/>
      <c r="Y1530" s="13"/>
      <c r="Z1530" s="13"/>
      <c r="AA1530" s="13"/>
      <c r="AB1530" s="13"/>
      <c r="AC1530" s="13"/>
      <c r="AD1530" s="13"/>
      <c r="AE1530" s="13"/>
      <c r="AT1530" s="245" t="s">
        <v>183</v>
      </c>
      <c r="AU1530" s="245" t="s">
        <v>84</v>
      </c>
      <c r="AV1530" s="13" t="s">
        <v>82</v>
      </c>
      <c r="AW1530" s="13" t="s">
        <v>37</v>
      </c>
      <c r="AX1530" s="13" t="s">
        <v>75</v>
      </c>
      <c r="AY1530" s="245" t="s">
        <v>170</v>
      </c>
    </row>
    <row r="1531" s="13" customFormat="1">
      <c r="A1531" s="13"/>
      <c r="B1531" s="236"/>
      <c r="C1531" s="237"/>
      <c r="D1531" s="229" t="s">
        <v>183</v>
      </c>
      <c r="E1531" s="238" t="s">
        <v>19</v>
      </c>
      <c r="F1531" s="239" t="s">
        <v>2000</v>
      </c>
      <c r="G1531" s="237"/>
      <c r="H1531" s="238" t="s">
        <v>19</v>
      </c>
      <c r="I1531" s="240"/>
      <c r="J1531" s="237"/>
      <c r="K1531" s="237"/>
      <c r="L1531" s="241"/>
      <c r="M1531" s="242"/>
      <c r="N1531" s="243"/>
      <c r="O1531" s="243"/>
      <c r="P1531" s="243"/>
      <c r="Q1531" s="243"/>
      <c r="R1531" s="243"/>
      <c r="S1531" s="243"/>
      <c r="T1531" s="244"/>
      <c r="U1531" s="13"/>
      <c r="V1531" s="13"/>
      <c r="W1531" s="13"/>
      <c r="X1531" s="13"/>
      <c r="Y1531" s="13"/>
      <c r="Z1531" s="13"/>
      <c r="AA1531" s="13"/>
      <c r="AB1531" s="13"/>
      <c r="AC1531" s="13"/>
      <c r="AD1531" s="13"/>
      <c r="AE1531" s="13"/>
      <c r="AT1531" s="245" t="s">
        <v>183</v>
      </c>
      <c r="AU1531" s="245" t="s">
        <v>84</v>
      </c>
      <c r="AV1531" s="13" t="s">
        <v>82</v>
      </c>
      <c r="AW1531" s="13" t="s">
        <v>37</v>
      </c>
      <c r="AX1531" s="13" t="s">
        <v>75</v>
      </c>
      <c r="AY1531" s="245" t="s">
        <v>170</v>
      </c>
    </row>
    <row r="1532" s="13" customFormat="1">
      <c r="A1532" s="13"/>
      <c r="B1532" s="236"/>
      <c r="C1532" s="237"/>
      <c r="D1532" s="229" t="s">
        <v>183</v>
      </c>
      <c r="E1532" s="238" t="s">
        <v>19</v>
      </c>
      <c r="F1532" s="239" t="s">
        <v>2001</v>
      </c>
      <c r="G1532" s="237"/>
      <c r="H1532" s="238" t="s">
        <v>19</v>
      </c>
      <c r="I1532" s="240"/>
      <c r="J1532" s="237"/>
      <c r="K1532" s="237"/>
      <c r="L1532" s="241"/>
      <c r="M1532" s="242"/>
      <c r="N1532" s="243"/>
      <c r="O1532" s="243"/>
      <c r="P1532" s="243"/>
      <c r="Q1532" s="243"/>
      <c r="R1532" s="243"/>
      <c r="S1532" s="243"/>
      <c r="T1532" s="244"/>
      <c r="U1532" s="13"/>
      <c r="V1532" s="13"/>
      <c r="W1532" s="13"/>
      <c r="X1532" s="13"/>
      <c r="Y1532" s="13"/>
      <c r="Z1532" s="13"/>
      <c r="AA1532" s="13"/>
      <c r="AB1532" s="13"/>
      <c r="AC1532" s="13"/>
      <c r="AD1532" s="13"/>
      <c r="AE1532" s="13"/>
      <c r="AT1532" s="245" t="s">
        <v>183</v>
      </c>
      <c r="AU1532" s="245" t="s">
        <v>84</v>
      </c>
      <c r="AV1532" s="13" t="s">
        <v>82</v>
      </c>
      <c r="AW1532" s="13" t="s">
        <v>37</v>
      </c>
      <c r="AX1532" s="13" t="s">
        <v>75</v>
      </c>
      <c r="AY1532" s="245" t="s">
        <v>170</v>
      </c>
    </row>
    <row r="1533" s="13" customFormat="1">
      <c r="A1533" s="13"/>
      <c r="B1533" s="236"/>
      <c r="C1533" s="237"/>
      <c r="D1533" s="229" t="s">
        <v>183</v>
      </c>
      <c r="E1533" s="238" t="s">
        <v>19</v>
      </c>
      <c r="F1533" s="239" t="s">
        <v>2002</v>
      </c>
      <c r="G1533" s="237"/>
      <c r="H1533" s="238" t="s">
        <v>19</v>
      </c>
      <c r="I1533" s="240"/>
      <c r="J1533" s="237"/>
      <c r="K1533" s="237"/>
      <c r="L1533" s="241"/>
      <c r="M1533" s="242"/>
      <c r="N1533" s="243"/>
      <c r="O1533" s="243"/>
      <c r="P1533" s="243"/>
      <c r="Q1533" s="243"/>
      <c r="R1533" s="243"/>
      <c r="S1533" s="243"/>
      <c r="T1533" s="244"/>
      <c r="U1533" s="13"/>
      <c r="V1533" s="13"/>
      <c r="W1533" s="13"/>
      <c r="X1533" s="13"/>
      <c r="Y1533" s="13"/>
      <c r="Z1533" s="13"/>
      <c r="AA1533" s="13"/>
      <c r="AB1533" s="13"/>
      <c r="AC1533" s="13"/>
      <c r="AD1533" s="13"/>
      <c r="AE1533" s="13"/>
      <c r="AT1533" s="245" t="s">
        <v>183</v>
      </c>
      <c r="AU1533" s="245" t="s">
        <v>84</v>
      </c>
      <c r="AV1533" s="13" t="s">
        <v>82</v>
      </c>
      <c r="AW1533" s="13" t="s">
        <v>37</v>
      </c>
      <c r="AX1533" s="13" t="s">
        <v>75</v>
      </c>
      <c r="AY1533" s="245" t="s">
        <v>170</v>
      </c>
    </row>
    <row r="1534" s="13" customFormat="1">
      <c r="A1534" s="13"/>
      <c r="B1534" s="236"/>
      <c r="C1534" s="237"/>
      <c r="D1534" s="229" t="s">
        <v>183</v>
      </c>
      <c r="E1534" s="238" t="s">
        <v>19</v>
      </c>
      <c r="F1534" s="239" t="s">
        <v>2003</v>
      </c>
      <c r="G1534" s="237"/>
      <c r="H1534" s="238" t="s">
        <v>19</v>
      </c>
      <c r="I1534" s="240"/>
      <c r="J1534" s="237"/>
      <c r="K1534" s="237"/>
      <c r="L1534" s="241"/>
      <c r="M1534" s="242"/>
      <c r="N1534" s="243"/>
      <c r="O1534" s="243"/>
      <c r="P1534" s="243"/>
      <c r="Q1534" s="243"/>
      <c r="R1534" s="243"/>
      <c r="S1534" s="243"/>
      <c r="T1534" s="244"/>
      <c r="U1534" s="13"/>
      <c r="V1534" s="13"/>
      <c r="W1534" s="13"/>
      <c r="X1534" s="13"/>
      <c r="Y1534" s="13"/>
      <c r="Z1534" s="13"/>
      <c r="AA1534" s="13"/>
      <c r="AB1534" s="13"/>
      <c r="AC1534" s="13"/>
      <c r="AD1534" s="13"/>
      <c r="AE1534" s="13"/>
      <c r="AT1534" s="245" t="s">
        <v>183</v>
      </c>
      <c r="AU1534" s="245" t="s">
        <v>84</v>
      </c>
      <c r="AV1534" s="13" t="s">
        <v>82</v>
      </c>
      <c r="AW1534" s="13" t="s">
        <v>37</v>
      </c>
      <c r="AX1534" s="13" t="s">
        <v>75</v>
      </c>
      <c r="AY1534" s="245" t="s">
        <v>170</v>
      </c>
    </row>
    <row r="1535" s="13" customFormat="1">
      <c r="A1535" s="13"/>
      <c r="B1535" s="236"/>
      <c r="C1535" s="237"/>
      <c r="D1535" s="229" t="s">
        <v>183</v>
      </c>
      <c r="E1535" s="238" t="s">
        <v>19</v>
      </c>
      <c r="F1535" s="239" t="s">
        <v>2004</v>
      </c>
      <c r="G1535" s="237"/>
      <c r="H1535" s="238" t="s">
        <v>19</v>
      </c>
      <c r="I1535" s="240"/>
      <c r="J1535" s="237"/>
      <c r="K1535" s="237"/>
      <c r="L1535" s="241"/>
      <c r="M1535" s="242"/>
      <c r="N1535" s="243"/>
      <c r="O1535" s="243"/>
      <c r="P1535" s="243"/>
      <c r="Q1535" s="243"/>
      <c r="R1535" s="243"/>
      <c r="S1535" s="243"/>
      <c r="T1535" s="244"/>
      <c r="U1535" s="13"/>
      <c r="V1535" s="13"/>
      <c r="W1535" s="13"/>
      <c r="X1535" s="13"/>
      <c r="Y1535" s="13"/>
      <c r="Z1535" s="13"/>
      <c r="AA1535" s="13"/>
      <c r="AB1535" s="13"/>
      <c r="AC1535" s="13"/>
      <c r="AD1535" s="13"/>
      <c r="AE1535" s="13"/>
      <c r="AT1535" s="245" t="s">
        <v>183</v>
      </c>
      <c r="AU1535" s="245" t="s">
        <v>84</v>
      </c>
      <c r="AV1535" s="13" t="s">
        <v>82</v>
      </c>
      <c r="AW1535" s="13" t="s">
        <v>37</v>
      </c>
      <c r="AX1535" s="13" t="s">
        <v>75</v>
      </c>
      <c r="AY1535" s="245" t="s">
        <v>170</v>
      </c>
    </row>
    <row r="1536" s="13" customFormat="1">
      <c r="A1536" s="13"/>
      <c r="B1536" s="236"/>
      <c r="C1536" s="237"/>
      <c r="D1536" s="229" t="s">
        <v>183</v>
      </c>
      <c r="E1536" s="238" t="s">
        <v>19</v>
      </c>
      <c r="F1536" s="239" t="s">
        <v>1316</v>
      </c>
      <c r="G1536" s="237"/>
      <c r="H1536" s="238" t="s">
        <v>19</v>
      </c>
      <c r="I1536" s="240"/>
      <c r="J1536" s="237"/>
      <c r="K1536" s="237"/>
      <c r="L1536" s="241"/>
      <c r="M1536" s="242"/>
      <c r="N1536" s="243"/>
      <c r="O1536" s="243"/>
      <c r="P1536" s="243"/>
      <c r="Q1536" s="243"/>
      <c r="R1536" s="243"/>
      <c r="S1536" s="243"/>
      <c r="T1536" s="244"/>
      <c r="U1536" s="13"/>
      <c r="V1536" s="13"/>
      <c r="W1536" s="13"/>
      <c r="X1536" s="13"/>
      <c r="Y1536" s="13"/>
      <c r="Z1536" s="13"/>
      <c r="AA1536" s="13"/>
      <c r="AB1536" s="13"/>
      <c r="AC1536" s="13"/>
      <c r="AD1536" s="13"/>
      <c r="AE1536" s="13"/>
      <c r="AT1536" s="245" t="s">
        <v>183</v>
      </c>
      <c r="AU1536" s="245" t="s">
        <v>84</v>
      </c>
      <c r="AV1536" s="13" t="s">
        <v>82</v>
      </c>
      <c r="AW1536" s="13" t="s">
        <v>37</v>
      </c>
      <c r="AX1536" s="13" t="s">
        <v>75</v>
      </c>
      <c r="AY1536" s="245" t="s">
        <v>170</v>
      </c>
    </row>
    <row r="1537" s="14" customFormat="1">
      <c r="A1537" s="14"/>
      <c r="B1537" s="246"/>
      <c r="C1537" s="247"/>
      <c r="D1537" s="229" t="s">
        <v>183</v>
      </c>
      <c r="E1537" s="248" t="s">
        <v>19</v>
      </c>
      <c r="F1537" s="249" t="s">
        <v>863</v>
      </c>
      <c r="G1537" s="247"/>
      <c r="H1537" s="250">
        <v>1</v>
      </c>
      <c r="I1537" s="251"/>
      <c r="J1537" s="247"/>
      <c r="K1537" s="247"/>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183</v>
      </c>
      <c r="AU1537" s="256" t="s">
        <v>84</v>
      </c>
      <c r="AV1537" s="14" t="s">
        <v>84</v>
      </c>
      <c r="AW1537" s="14" t="s">
        <v>37</v>
      </c>
      <c r="AX1537" s="14" t="s">
        <v>75</v>
      </c>
      <c r="AY1537" s="256" t="s">
        <v>170</v>
      </c>
    </row>
    <row r="1538" s="15" customFormat="1">
      <c r="A1538" s="15"/>
      <c r="B1538" s="257"/>
      <c r="C1538" s="258"/>
      <c r="D1538" s="229" t="s">
        <v>183</v>
      </c>
      <c r="E1538" s="259" t="s">
        <v>19</v>
      </c>
      <c r="F1538" s="260" t="s">
        <v>186</v>
      </c>
      <c r="G1538" s="258"/>
      <c r="H1538" s="261">
        <v>1</v>
      </c>
      <c r="I1538" s="262"/>
      <c r="J1538" s="258"/>
      <c r="K1538" s="258"/>
      <c r="L1538" s="263"/>
      <c r="M1538" s="264"/>
      <c r="N1538" s="265"/>
      <c r="O1538" s="265"/>
      <c r="P1538" s="265"/>
      <c r="Q1538" s="265"/>
      <c r="R1538" s="265"/>
      <c r="S1538" s="265"/>
      <c r="T1538" s="266"/>
      <c r="U1538" s="15"/>
      <c r="V1538" s="15"/>
      <c r="W1538" s="15"/>
      <c r="X1538" s="15"/>
      <c r="Y1538" s="15"/>
      <c r="Z1538" s="15"/>
      <c r="AA1538" s="15"/>
      <c r="AB1538" s="15"/>
      <c r="AC1538" s="15"/>
      <c r="AD1538" s="15"/>
      <c r="AE1538" s="15"/>
      <c r="AT1538" s="267" t="s">
        <v>183</v>
      </c>
      <c r="AU1538" s="267" t="s">
        <v>84</v>
      </c>
      <c r="AV1538" s="15" t="s">
        <v>177</v>
      </c>
      <c r="AW1538" s="15" t="s">
        <v>37</v>
      </c>
      <c r="AX1538" s="15" t="s">
        <v>82</v>
      </c>
      <c r="AY1538" s="267" t="s">
        <v>170</v>
      </c>
    </row>
    <row r="1539" s="2" customFormat="1" ht="16.5" customHeight="1">
      <c r="A1539" s="41"/>
      <c r="B1539" s="42"/>
      <c r="C1539" s="216" t="s">
        <v>2005</v>
      </c>
      <c r="D1539" s="216" t="s">
        <v>172</v>
      </c>
      <c r="E1539" s="217" t="s">
        <v>2006</v>
      </c>
      <c r="F1539" s="218" t="s">
        <v>2007</v>
      </c>
      <c r="G1539" s="219" t="s">
        <v>175</v>
      </c>
      <c r="H1539" s="220">
        <v>768.77999999999997</v>
      </c>
      <c r="I1539" s="221"/>
      <c r="J1539" s="222">
        <f>ROUND(I1539*H1539,2)</f>
        <v>0</v>
      </c>
      <c r="K1539" s="218" t="s">
        <v>176</v>
      </c>
      <c r="L1539" s="47"/>
      <c r="M1539" s="223" t="s">
        <v>19</v>
      </c>
      <c r="N1539" s="224" t="s">
        <v>46</v>
      </c>
      <c r="O1539" s="87"/>
      <c r="P1539" s="225">
        <f>O1539*H1539</f>
        <v>0</v>
      </c>
      <c r="Q1539" s="225">
        <v>0</v>
      </c>
      <c r="R1539" s="225">
        <f>Q1539*H1539</f>
        <v>0</v>
      </c>
      <c r="S1539" s="225">
        <v>0</v>
      </c>
      <c r="T1539" s="226">
        <f>S1539*H1539</f>
        <v>0</v>
      </c>
      <c r="U1539" s="41"/>
      <c r="V1539" s="41"/>
      <c r="W1539" s="41"/>
      <c r="X1539" s="41"/>
      <c r="Y1539" s="41"/>
      <c r="Z1539" s="41"/>
      <c r="AA1539" s="41"/>
      <c r="AB1539" s="41"/>
      <c r="AC1539" s="41"/>
      <c r="AD1539" s="41"/>
      <c r="AE1539" s="41"/>
      <c r="AR1539" s="227" t="s">
        <v>287</v>
      </c>
      <c r="AT1539" s="227" t="s">
        <v>172</v>
      </c>
      <c r="AU1539" s="227" t="s">
        <v>84</v>
      </c>
      <c r="AY1539" s="20" t="s">
        <v>170</v>
      </c>
      <c r="BE1539" s="228">
        <f>IF(N1539="základní",J1539,0)</f>
        <v>0</v>
      </c>
      <c r="BF1539" s="228">
        <f>IF(N1539="snížená",J1539,0)</f>
        <v>0</v>
      </c>
      <c r="BG1539" s="228">
        <f>IF(N1539="zákl. přenesená",J1539,0)</f>
        <v>0</v>
      </c>
      <c r="BH1539" s="228">
        <f>IF(N1539="sníž. přenesená",J1539,0)</f>
        <v>0</v>
      </c>
      <c r="BI1539" s="228">
        <f>IF(N1539="nulová",J1539,0)</f>
        <v>0</v>
      </c>
      <c r="BJ1539" s="20" t="s">
        <v>82</v>
      </c>
      <c r="BK1539" s="228">
        <f>ROUND(I1539*H1539,2)</f>
        <v>0</v>
      </c>
      <c r="BL1539" s="20" t="s">
        <v>287</v>
      </c>
      <c r="BM1539" s="227" t="s">
        <v>2008</v>
      </c>
    </row>
    <row r="1540" s="2" customFormat="1">
      <c r="A1540" s="41"/>
      <c r="B1540" s="42"/>
      <c r="C1540" s="43"/>
      <c r="D1540" s="229" t="s">
        <v>179</v>
      </c>
      <c r="E1540" s="43"/>
      <c r="F1540" s="230" t="s">
        <v>2009</v>
      </c>
      <c r="G1540" s="43"/>
      <c r="H1540" s="43"/>
      <c r="I1540" s="231"/>
      <c r="J1540" s="43"/>
      <c r="K1540" s="43"/>
      <c r="L1540" s="47"/>
      <c r="M1540" s="232"/>
      <c r="N1540" s="233"/>
      <c r="O1540" s="87"/>
      <c r="P1540" s="87"/>
      <c r="Q1540" s="87"/>
      <c r="R1540" s="87"/>
      <c r="S1540" s="87"/>
      <c r="T1540" s="88"/>
      <c r="U1540" s="41"/>
      <c r="V1540" s="41"/>
      <c r="W1540" s="41"/>
      <c r="X1540" s="41"/>
      <c r="Y1540" s="41"/>
      <c r="Z1540" s="41"/>
      <c r="AA1540" s="41"/>
      <c r="AB1540" s="41"/>
      <c r="AC1540" s="41"/>
      <c r="AD1540" s="41"/>
      <c r="AE1540" s="41"/>
      <c r="AT1540" s="20" t="s">
        <v>179</v>
      </c>
      <c r="AU1540" s="20" t="s">
        <v>84</v>
      </c>
    </row>
    <row r="1541" s="2" customFormat="1">
      <c r="A1541" s="41"/>
      <c r="B1541" s="42"/>
      <c r="C1541" s="43"/>
      <c r="D1541" s="234" t="s">
        <v>181</v>
      </c>
      <c r="E1541" s="43"/>
      <c r="F1541" s="235" t="s">
        <v>2010</v>
      </c>
      <c r="G1541" s="43"/>
      <c r="H1541" s="43"/>
      <c r="I1541" s="231"/>
      <c r="J1541" s="43"/>
      <c r="K1541" s="43"/>
      <c r="L1541" s="47"/>
      <c r="M1541" s="232"/>
      <c r="N1541" s="233"/>
      <c r="O1541" s="87"/>
      <c r="P1541" s="87"/>
      <c r="Q1541" s="87"/>
      <c r="R1541" s="87"/>
      <c r="S1541" s="87"/>
      <c r="T1541" s="88"/>
      <c r="U1541" s="41"/>
      <c r="V1541" s="41"/>
      <c r="W1541" s="41"/>
      <c r="X1541" s="41"/>
      <c r="Y1541" s="41"/>
      <c r="Z1541" s="41"/>
      <c r="AA1541" s="41"/>
      <c r="AB1541" s="41"/>
      <c r="AC1541" s="41"/>
      <c r="AD1541" s="41"/>
      <c r="AE1541" s="41"/>
      <c r="AT1541" s="20" t="s">
        <v>181</v>
      </c>
      <c r="AU1541" s="20" t="s">
        <v>84</v>
      </c>
    </row>
    <row r="1542" s="13" customFormat="1">
      <c r="A1542" s="13"/>
      <c r="B1542" s="236"/>
      <c r="C1542" s="237"/>
      <c r="D1542" s="229" t="s">
        <v>183</v>
      </c>
      <c r="E1542" s="238" t="s">
        <v>19</v>
      </c>
      <c r="F1542" s="239" t="s">
        <v>2011</v>
      </c>
      <c r="G1542" s="237"/>
      <c r="H1542" s="238" t="s">
        <v>19</v>
      </c>
      <c r="I1542" s="240"/>
      <c r="J1542" s="237"/>
      <c r="K1542" s="237"/>
      <c r="L1542" s="241"/>
      <c r="M1542" s="242"/>
      <c r="N1542" s="243"/>
      <c r="O1542" s="243"/>
      <c r="P1542" s="243"/>
      <c r="Q1542" s="243"/>
      <c r="R1542" s="243"/>
      <c r="S1542" s="243"/>
      <c r="T1542" s="244"/>
      <c r="U1542" s="13"/>
      <c r="V1542" s="13"/>
      <c r="W1542" s="13"/>
      <c r="X1542" s="13"/>
      <c r="Y1542" s="13"/>
      <c r="Z1542" s="13"/>
      <c r="AA1542" s="13"/>
      <c r="AB1542" s="13"/>
      <c r="AC1542" s="13"/>
      <c r="AD1542" s="13"/>
      <c r="AE1542" s="13"/>
      <c r="AT1542" s="245" t="s">
        <v>183</v>
      </c>
      <c r="AU1542" s="245" t="s">
        <v>84</v>
      </c>
      <c r="AV1542" s="13" t="s">
        <v>82</v>
      </c>
      <c r="AW1542" s="13" t="s">
        <v>37</v>
      </c>
      <c r="AX1542" s="13" t="s">
        <v>75</v>
      </c>
      <c r="AY1542" s="245" t="s">
        <v>170</v>
      </c>
    </row>
    <row r="1543" s="14" customFormat="1">
      <c r="A1543" s="14"/>
      <c r="B1543" s="246"/>
      <c r="C1543" s="247"/>
      <c r="D1543" s="229" t="s">
        <v>183</v>
      </c>
      <c r="E1543" s="248" t="s">
        <v>19</v>
      </c>
      <c r="F1543" s="249" t="s">
        <v>2012</v>
      </c>
      <c r="G1543" s="247"/>
      <c r="H1543" s="250">
        <v>768.77999999999997</v>
      </c>
      <c r="I1543" s="251"/>
      <c r="J1543" s="247"/>
      <c r="K1543" s="247"/>
      <c r="L1543" s="252"/>
      <c r="M1543" s="253"/>
      <c r="N1543" s="254"/>
      <c r="O1543" s="254"/>
      <c r="P1543" s="254"/>
      <c r="Q1543" s="254"/>
      <c r="R1543" s="254"/>
      <c r="S1543" s="254"/>
      <c r="T1543" s="255"/>
      <c r="U1543" s="14"/>
      <c r="V1543" s="14"/>
      <c r="W1543" s="14"/>
      <c r="X1543" s="14"/>
      <c r="Y1543" s="14"/>
      <c r="Z1543" s="14"/>
      <c r="AA1543" s="14"/>
      <c r="AB1543" s="14"/>
      <c r="AC1543" s="14"/>
      <c r="AD1543" s="14"/>
      <c r="AE1543" s="14"/>
      <c r="AT1543" s="256" t="s">
        <v>183</v>
      </c>
      <c r="AU1543" s="256" t="s">
        <v>84</v>
      </c>
      <c r="AV1543" s="14" t="s">
        <v>84</v>
      </c>
      <c r="AW1543" s="14" t="s">
        <v>37</v>
      </c>
      <c r="AX1543" s="14" t="s">
        <v>75</v>
      </c>
      <c r="AY1543" s="256" t="s">
        <v>170</v>
      </c>
    </row>
    <row r="1544" s="15" customFormat="1">
      <c r="A1544" s="15"/>
      <c r="B1544" s="257"/>
      <c r="C1544" s="258"/>
      <c r="D1544" s="229" t="s">
        <v>183</v>
      </c>
      <c r="E1544" s="259" t="s">
        <v>19</v>
      </c>
      <c r="F1544" s="260" t="s">
        <v>186</v>
      </c>
      <c r="G1544" s="258"/>
      <c r="H1544" s="261">
        <v>768.77999999999997</v>
      </c>
      <c r="I1544" s="262"/>
      <c r="J1544" s="258"/>
      <c r="K1544" s="258"/>
      <c r="L1544" s="263"/>
      <c r="M1544" s="264"/>
      <c r="N1544" s="265"/>
      <c r="O1544" s="265"/>
      <c r="P1544" s="265"/>
      <c r="Q1544" s="265"/>
      <c r="R1544" s="265"/>
      <c r="S1544" s="265"/>
      <c r="T1544" s="266"/>
      <c r="U1544" s="15"/>
      <c r="V1544" s="15"/>
      <c r="W1544" s="15"/>
      <c r="X1544" s="15"/>
      <c r="Y1544" s="15"/>
      <c r="Z1544" s="15"/>
      <c r="AA1544" s="15"/>
      <c r="AB1544" s="15"/>
      <c r="AC1544" s="15"/>
      <c r="AD1544" s="15"/>
      <c r="AE1544" s="15"/>
      <c r="AT1544" s="267" t="s">
        <v>183</v>
      </c>
      <c r="AU1544" s="267" t="s">
        <v>84</v>
      </c>
      <c r="AV1544" s="15" t="s">
        <v>177</v>
      </c>
      <c r="AW1544" s="15" t="s">
        <v>37</v>
      </c>
      <c r="AX1544" s="15" t="s">
        <v>82</v>
      </c>
      <c r="AY1544" s="267" t="s">
        <v>170</v>
      </c>
    </row>
    <row r="1545" s="2" customFormat="1" ht="16.5" customHeight="1">
      <c r="A1545" s="41"/>
      <c r="B1545" s="42"/>
      <c r="C1545" s="285" t="s">
        <v>2013</v>
      </c>
      <c r="D1545" s="285" t="s">
        <v>461</v>
      </c>
      <c r="E1545" s="286" t="s">
        <v>2014</v>
      </c>
      <c r="F1545" s="287" t="s">
        <v>2015</v>
      </c>
      <c r="G1545" s="288" t="s">
        <v>175</v>
      </c>
      <c r="H1545" s="289">
        <v>784.15599999999995</v>
      </c>
      <c r="I1545" s="290"/>
      <c r="J1545" s="291">
        <f>ROUND(I1545*H1545,2)</f>
        <v>0</v>
      </c>
      <c r="K1545" s="287" t="s">
        <v>19</v>
      </c>
      <c r="L1545" s="292"/>
      <c r="M1545" s="293" t="s">
        <v>19</v>
      </c>
      <c r="N1545" s="294" t="s">
        <v>46</v>
      </c>
      <c r="O1545" s="87"/>
      <c r="P1545" s="225">
        <f>O1545*H1545</f>
        <v>0</v>
      </c>
      <c r="Q1545" s="225">
        <v>0.00060999999999999997</v>
      </c>
      <c r="R1545" s="225">
        <f>Q1545*H1545</f>
        <v>0.47833515999999993</v>
      </c>
      <c r="S1545" s="225">
        <v>0</v>
      </c>
      <c r="T1545" s="226">
        <f>S1545*H1545</f>
        <v>0</v>
      </c>
      <c r="U1545" s="41"/>
      <c r="V1545" s="41"/>
      <c r="W1545" s="41"/>
      <c r="X1545" s="41"/>
      <c r="Y1545" s="41"/>
      <c r="Z1545" s="41"/>
      <c r="AA1545" s="41"/>
      <c r="AB1545" s="41"/>
      <c r="AC1545" s="41"/>
      <c r="AD1545" s="41"/>
      <c r="AE1545" s="41"/>
      <c r="AR1545" s="227" t="s">
        <v>629</v>
      </c>
      <c r="AT1545" s="227" t="s">
        <v>461</v>
      </c>
      <c r="AU1545" s="227" t="s">
        <v>84</v>
      </c>
      <c r="AY1545" s="20" t="s">
        <v>170</v>
      </c>
      <c r="BE1545" s="228">
        <f>IF(N1545="základní",J1545,0)</f>
        <v>0</v>
      </c>
      <c r="BF1545" s="228">
        <f>IF(N1545="snížená",J1545,0)</f>
        <v>0</v>
      </c>
      <c r="BG1545" s="228">
        <f>IF(N1545="zákl. přenesená",J1545,0)</f>
        <v>0</v>
      </c>
      <c r="BH1545" s="228">
        <f>IF(N1545="sníž. přenesená",J1545,0)</f>
        <v>0</v>
      </c>
      <c r="BI1545" s="228">
        <f>IF(N1545="nulová",J1545,0)</f>
        <v>0</v>
      </c>
      <c r="BJ1545" s="20" t="s">
        <v>82</v>
      </c>
      <c r="BK1545" s="228">
        <f>ROUND(I1545*H1545,2)</f>
        <v>0</v>
      </c>
      <c r="BL1545" s="20" t="s">
        <v>287</v>
      </c>
      <c r="BM1545" s="227" t="s">
        <v>2016</v>
      </c>
    </row>
    <row r="1546" s="2" customFormat="1">
      <c r="A1546" s="41"/>
      <c r="B1546" s="42"/>
      <c r="C1546" s="43"/>
      <c r="D1546" s="229" t="s">
        <v>179</v>
      </c>
      <c r="E1546" s="43"/>
      <c r="F1546" s="230" t="s">
        <v>2015</v>
      </c>
      <c r="G1546" s="43"/>
      <c r="H1546" s="43"/>
      <c r="I1546" s="231"/>
      <c r="J1546" s="43"/>
      <c r="K1546" s="43"/>
      <c r="L1546" s="47"/>
      <c r="M1546" s="232"/>
      <c r="N1546" s="233"/>
      <c r="O1546" s="87"/>
      <c r="P1546" s="87"/>
      <c r="Q1546" s="87"/>
      <c r="R1546" s="87"/>
      <c r="S1546" s="87"/>
      <c r="T1546" s="88"/>
      <c r="U1546" s="41"/>
      <c r="V1546" s="41"/>
      <c r="W1546" s="41"/>
      <c r="X1546" s="41"/>
      <c r="Y1546" s="41"/>
      <c r="Z1546" s="41"/>
      <c r="AA1546" s="41"/>
      <c r="AB1546" s="41"/>
      <c r="AC1546" s="41"/>
      <c r="AD1546" s="41"/>
      <c r="AE1546" s="41"/>
      <c r="AT1546" s="20" t="s">
        <v>179</v>
      </c>
      <c r="AU1546" s="20" t="s">
        <v>84</v>
      </c>
    </row>
    <row r="1547" s="2" customFormat="1">
      <c r="A1547" s="41"/>
      <c r="B1547" s="42"/>
      <c r="C1547" s="43"/>
      <c r="D1547" s="229" t="s">
        <v>231</v>
      </c>
      <c r="E1547" s="43"/>
      <c r="F1547" s="268" t="s">
        <v>1323</v>
      </c>
      <c r="G1547" s="43"/>
      <c r="H1547" s="43"/>
      <c r="I1547" s="231"/>
      <c r="J1547" s="43"/>
      <c r="K1547" s="43"/>
      <c r="L1547" s="47"/>
      <c r="M1547" s="232"/>
      <c r="N1547" s="233"/>
      <c r="O1547" s="87"/>
      <c r="P1547" s="87"/>
      <c r="Q1547" s="87"/>
      <c r="R1547" s="87"/>
      <c r="S1547" s="87"/>
      <c r="T1547" s="88"/>
      <c r="U1547" s="41"/>
      <c r="V1547" s="41"/>
      <c r="W1547" s="41"/>
      <c r="X1547" s="41"/>
      <c r="Y1547" s="41"/>
      <c r="Z1547" s="41"/>
      <c r="AA1547" s="41"/>
      <c r="AB1547" s="41"/>
      <c r="AC1547" s="41"/>
      <c r="AD1547" s="41"/>
      <c r="AE1547" s="41"/>
      <c r="AT1547" s="20" t="s">
        <v>231</v>
      </c>
      <c r="AU1547" s="20" t="s">
        <v>84</v>
      </c>
    </row>
    <row r="1548" s="13" customFormat="1">
      <c r="A1548" s="13"/>
      <c r="B1548" s="236"/>
      <c r="C1548" s="237"/>
      <c r="D1548" s="229" t="s">
        <v>183</v>
      </c>
      <c r="E1548" s="238" t="s">
        <v>19</v>
      </c>
      <c r="F1548" s="239" t="s">
        <v>2011</v>
      </c>
      <c r="G1548" s="237"/>
      <c r="H1548" s="238" t="s">
        <v>19</v>
      </c>
      <c r="I1548" s="240"/>
      <c r="J1548" s="237"/>
      <c r="K1548" s="237"/>
      <c r="L1548" s="241"/>
      <c r="M1548" s="242"/>
      <c r="N1548" s="243"/>
      <c r="O1548" s="243"/>
      <c r="P1548" s="243"/>
      <c r="Q1548" s="243"/>
      <c r="R1548" s="243"/>
      <c r="S1548" s="243"/>
      <c r="T1548" s="244"/>
      <c r="U1548" s="13"/>
      <c r="V1548" s="13"/>
      <c r="W1548" s="13"/>
      <c r="X1548" s="13"/>
      <c r="Y1548" s="13"/>
      <c r="Z1548" s="13"/>
      <c r="AA1548" s="13"/>
      <c r="AB1548" s="13"/>
      <c r="AC1548" s="13"/>
      <c r="AD1548" s="13"/>
      <c r="AE1548" s="13"/>
      <c r="AT1548" s="245" t="s">
        <v>183</v>
      </c>
      <c r="AU1548" s="245" t="s">
        <v>84</v>
      </c>
      <c r="AV1548" s="13" t="s">
        <v>82</v>
      </c>
      <c r="AW1548" s="13" t="s">
        <v>37</v>
      </c>
      <c r="AX1548" s="13" t="s">
        <v>75</v>
      </c>
      <c r="AY1548" s="245" t="s">
        <v>170</v>
      </c>
    </row>
    <row r="1549" s="14" customFormat="1">
      <c r="A1549" s="14"/>
      <c r="B1549" s="246"/>
      <c r="C1549" s="247"/>
      <c r="D1549" s="229" t="s">
        <v>183</v>
      </c>
      <c r="E1549" s="248" t="s">
        <v>19</v>
      </c>
      <c r="F1549" s="249" t="s">
        <v>2012</v>
      </c>
      <c r="G1549" s="247"/>
      <c r="H1549" s="250">
        <v>768.77999999999997</v>
      </c>
      <c r="I1549" s="251"/>
      <c r="J1549" s="247"/>
      <c r="K1549" s="247"/>
      <c r="L1549" s="252"/>
      <c r="M1549" s="253"/>
      <c r="N1549" s="254"/>
      <c r="O1549" s="254"/>
      <c r="P1549" s="254"/>
      <c r="Q1549" s="254"/>
      <c r="R1549" s="254"/>
      <c r="S1549" s="254"/>
      <c r="T1549" s="255"/>
      <c r="U1549" s="14"/>
      <c r="V1549" s="14"/>
      <c r="W1549" s="14"/>
      <c r="X1549" s="14"/>
      <c r="Y1549" s="14"/>
      <c r="Z1549" s="14"/>
      <c r="AA1549" s="14"/>
      <c r="AB1549" s="14"/>
      <c r="AC1549" s="14"/>
      <c r="AD1549" s="14"/>
      <c r="AE1549" s="14"/>
      <c r="AT1549" s="256" t="s">
        <v>183</v>
      </c>
      <c r="AU1549" s="256" t="s">
        <v>84</v>
      </c>
      <c r="AV1549" s="14" t="s">
        <v>84</v>
      </c>
      <c r="AW1549" s="14" t="s">
        <v>37</v>
      </c>
      <c r="AX1549" s="14" t="s">
        <v>75</v>
      </c>
      <c r="AY1549" s="256" t="s">
        <v>170</v>
      </c>
    </row>
    <row r="1550" s="15" customFormat="1">
      <c r="A1550" s="15"/>
      <c r="B1550" s="257"/>
      <c r="C1550" s="258"/>
      <c r="D1550" s="229" t="s">
        <v>183</v>
      </c>
      <c r="E1550" s="259" t="s">
        <v>19</v>
      </c>
      <c r="F1550" s="260" t="s">
        <v>186</v>
      </c>
      <c r="G1550" s="258"/>
      <c r="H1550" s="261">
        <v>768.77999999999997</v>
      </c>
      <c r="I1550" s="262"/>
      <c r="J1550" s="258"/>
      <c r="K1550" s="258"/>
      <c r="L1550" s="263"/>
      <c r="M1550" s="264"/>
      <c r="N1550" s="265"/>
      <c r="O1550" s="265"/>
      <c r="P1550" s="265"/>
      <c r="Q1550" s="265"/>
      <c r="R1550" s="265"/>
      <c r="S1550" s="265"/>
      <c r="T1550" s="266"/>
      <c r="U1550" s="15"/>
      <c r="V1550" s="15"/>
      <c r="W1550" s="15"/>
      <c r="X1550" s="15"/>
      <c r="Y1550" s="15"/>
      <c r="Z1550" s="15"/>
      <c r="AA1550" s="15"/>
      <c r="AB1550" s="15"/>
      <c r="AC1550" s="15"/>
      <c r="AD1550" s="15"/>
      <c r="AE1550" s="15"/>
      <c r="AT1550" s="267" t="s">
        <v>183</v>
      </c>
      <c r="AU1550" s="267" t="s">
        <v>84</v>
      </c>
      <c r="AV1550" s="15" t="s">
        <v>177</v>
      </c>
      <c r="AW1550" s="15" t="s">
        <v>37</v>
      </c>
      <c r="AX1550" s="15" t="s">
        <v>75</v>
      </c>
      <c r="AY1550" s="267" t="s">
        <v>170</v>
      </c>
    </row>
    <row r="1551" s="14" customFormat="1">
      <c r="A1551" s="14"/>
      <c r="B1551" s="246"/>
      <c r="C1551" s="247"/>
      <c r="D1551" s="229" t="s">
        <v>183</v>
      </c>
      <c r="E1551" s="248" t="s">
        <v>19</v>
      </c>
      <c r="F1551" s="249" t="s">
        <v>2017</v>
      </c>
      <c r="G1551" s="247"/>
      <c r="H1551" s="250">
        <v>784.15599999999995</v>
      </c>
      <c r="I1551" s="251"/>
      <c r="J1551" s="247"/>
      <c r="K1551" s="247"/>
      <c r="L1551" s="252"/>
      <c r="M1551" s="253"/>
      <c r="N1551" s="254"/>
      <c r="O1551" s="254"/>
      <c r="P1551" s="254"/>
      <c r="Q1551" s="254"/>
      <c r="R1551" s="254"/>
      <c r="S1551" s="254"/>
      <c r="T1551" s="255"/>
      <c r="U1551" s="14"/>
      <c r="V1551" s="14"/>
      <c r="W1551" s="14"/>
      <c r="X1551" s="14"/>
      <c r="Y1551" s="14"/>
      <c r="Z1551" s="14"/>
      <c r="AA1551" s="14"/>
      <c r="AB1551" s="14"/>
      <c r="AC1551" s="14"/>
      <c r="AD1551" s="14"/>
      <c r="AE1551" s="14"/>
      <c r="AT1551" s="256" t="s">
        <v>183</v>
      </c>
      <c r="AU1551" s="256" t="s">
        <v>84</v>
      </c>
      <c r="AV1551" s="14" t="s">
        <v>84</v>
      </c>
      <c r="AW1551" s="14" t="s">
        <v>37</v>
      </c>
      <c r="AX1551" s="14" t="s">
        <v>82</v>
      </c>
      <c r="AY1551" s="256" t="s">
        <v>170</v>
      </c>
    </row>
    <row r="1552" s="2" customFormat="1" ht="16.5" customHeight="1">
      <c r="A1552" s="41"/>
      <c r="B1552" s="42"/>
      <c r="C1552" s="216" t="s">
        <v>2018</v>
      </c>
      <c r="D1552" s="216" t="s">
        <v>172</v>
      </c>
      <c r="E1552" s="217" t="s">
        <v>2019</v>
      </c>
      <c r="F1552" s="218" t="s">
        <v>2020</v>
      </c>
      <c r="G1552" s="219" t="s">
        <v>1823</v>
      </c>
      <c r="H1552" s="295"/>
      <c r="I1552" s="221"/>
      <c r="J1552" s="222">
        <f>ROUND(I1552*H1552,2)</f>
        <v>0</v>
      </c>
      <c r="K1552" s="218" t="s">
        <v>176</v>
      </c>
      <c r="L1552" s="47"/>
      <c r="M1552" s="223" t="s">
        <v>19</v>
      </c>
      <c r="N1552" s="224" t="s">
        <v>46</v>
      </c>
      <c r="O1552" s="87"/>
      <c r="P1552" s="225">
        <f>O1552*H1552</f>
        <v>0</v>
      </c>
      <c r="Q1552" s="225">
        <v>0</v>
      </c>
      <c r="R1552" s="225">
        <f>Q1552*H1552</f>
        <v>0</v>
      </c>
      <c r="S1552" s="225">
        <v>0</v>
      </c>
      <c r="T1552" s="226">
        <f>S1552*H1552</f>
        <v>0</v>
      </c>
      <c r="U1552" s="41"/>
      <c r="V1552" s="41"/>
      <c r="W1552" s="41"/>
      <c r="X1552" s="41"/>
      <c r="Y1552" s="41"/>
      <c r="Z1552" s="41"/>
      <c r="AA1552" s="41"/>
      <c r="AB1552" s="41"/>
      <c r="AC1552" s="41"/>
      <c r="AD1552" s="41"/>
      <c r="AE1552" s="41"/>
      <c r="AR1552" s="227" t="s">
        <v>287</v>
      </c>
      <c r="AT1552" s="227" t="s">
        <v>172</v>
      </c>
      <c r="AU1552" s="227" t="s">
        <v>84</v>
      </c>
      <c r="AY1552" s="20" t="s">
        <v>170</v>
      </c>
      <c r="BE1552" s="228">
        <f>IF(N1552="základní",J1552,0)</f>
        <v>0</v>
      </c>
      <c r="BF1552" s="228">
        <f>IF(N1552="snížená",J1552,0)</f>
        <v>0</v>
      </c>
      <c r="BG1552" s="228">
        <f>IF(N1552="zákl. přenesená",J1552,0)</f>
        <v>0</v>
      </c>
      <c r="BH1552" s="228">
        <f>IF(N1552="sníž. přenesená",J1552,0)</f>
        <v>0</v>
      </c>
      <c r="BI1552" s="228">
        <f>IF(N1552="nulová",J1552,0)</f>
        <v>0</v>
      </c>
      <c r="BJ1552" s="20" t="s">
        <v>82</v>
      </c>
      <c r="BK1552" s="228">
        <f>ROUND(I1552*H1552,2)</f>
        <v>0</v>
      </c>
      <c r="BL1552" s="20" t="s">
        <v>287</v>
      </c>
      <c r="BM1552" s="227" t="s">
        <v>2021</v>
      </c>
    </row>
    <row r="1553" s="2" customFormat="1">
      <c r="A1553" s="41"/>
      <c r="B1553" s="42"/>
      <c r="C1553" s="43"/>
      <c r="D1553" s="229" t="s">
        <v>179</v>
      </c>
      <c r="E1553" s="43"/>
      <c r="F1553" s="230" t="s">
        <v>2022</v>
      </c>
      <c r="G1553" s="43"/>
      <c r="H1553" s="43"/>
      <c r="I1553" s="231"/>
      <c r="J1553" s="43"/>
      <c r="K1553" s="43"/>
      <c r="L1553" s="47"/>
      <c r="M1553" s="232"/>
      <c r="N1553" s="233"/>
      <c r="O1553" s="87"/>
      <c r="P1553" s="87"/>
      <c r="Q1553" s="87"/>
      <c r="R1553" s="87"/>
      <c r="S1553" s="87"/>
      <c r="T1553" s="88"/>
      <c r="U1553" s="41"/>
      <c r="V1553" s="41"/>
      <c r="W1553" s="41"/>
      <c r="X1553" s="41"/>
      <c r="Y1553" s="41"/>
      <c r="Z1553" s="41"/>
      <c r="AA1553" s="41"/>
      <c r="AB1553" s="41"/>
      <c r="AC1553" s="41"/>
      <c r="AD1553" s="41"/>
      <c r="AE1553" s="41"/>
      <c r="AT1553" s="20" t="s">
        <v>179</v>
      </c>
      <c r="AU1553" s="20" t="s">
        <v>84</v>
      </c>
    </row>
    <row r="1554" s="2" customFormat="1">
      <c r="A1554" s="41"/>
      <c r="B1554" s="42"/>
      <c r="C1554" s="43"/>
      <c r="D1554" s="234" t="s">
        <v>181</v>
      </c>
      <c r="E1554" s="43"/>
      <c r="F1554" s="235" t="s">
        <v>2023</v>
      </c>
      <c r="G1554" s="43"/>
      <c r="H1554" s="43"/>
      <c r="I1554" s="231"/>
      <c r="J1554" s="43"/>
      <c r="K1554" s="43"/>
      <c r="L1554" s="47"/>
      <c r="M1554" s="232"/>
      <c r="N1554" s="233"/>
      <c r="O1554" s="87"/>
      <c r="P1554" s="87"/>
      <c r="Q1554" s="87"/>
      <c r="R1554" s="87"/>
      <c r="S1554" s="87"/>
      <c r="T1554" s="88"/>
      <c r="U1554" s="41"/>
      <c r="V1554" s="41"/>
      <c r="W1554" s="41"/>
      <c r="X1554" s="41"/>
      <c r="Y1554" s="41"/>
      <c r="Z1554" s="41"/>
      <c r="AA1554" s="41"/>
      <c r="AB1554" s="41"/>
      <c r="AC1554" s="41"/>
      <c r="AD1554" s="41"/>
      <c r="AE1554" s="41"/>
      <c r="AT1554" s="20" t="s">
        <v>181</v>
      </c>
      <c r="AU1554" s="20" t="s">
        <v>84</v>
      </c>
    </row>
    <row r="1555" s="2" customFormat="1" ht="21.75" customHeight="1">
      <c r="A1555" s="41"/>
      <c r="B1555" s="42"/>
      <c r="C1555" s="216" t="s">
        <v>2024</v>
      </c>
      <c r="D1555" s="216" t="s">
        <v>172</v>
      </c>
      <c r="E1555" s="217" t="s">
        <v>2025</v>
      </c>
      <c r="F1555" s="218" t="s">
        <v>2026</v>
      </c>
      <c r="G1555" s="219" t="s">
        <v>1823</v>
      </c>
      <c r="H1555" s="295"/>
      <c r="I1555" s="221"/>
      <c r="J1555" s="222">
        <f>ROUND(I1555*H1555,2)</f>
        <v>0</v>
      </c>
      <c r="K1555" s="218" t="s">
        <v>176</v>
      </c>
      <c r="L1555" s="47"/>
      <c r="M1555" s="223" t="s">
        <v>19</v>
      </c>
      <c r="N1555" s="224" t="s">
        <v>46</v>
      </c>
      <c r="O1555" s="87"/>
      <c r="P1555" s="225">
        <f>O1555*H1555</f>
        <v>0</v>
      </c>
      <c r="Q1555" s="225">
        <v>0</v>
      </c>
      <c r="R1555" s="225">
        <f>Q1555*H1555</f>
        <v>0</v>
      </c>
      <c r="S1555" s="225">
        <v>0</v>
      </c>
      <c r="T1555" s="226">
        <f>S1555*H1555</f>
        <v>0</v>
      </c>
      <c r="U1555" s="41"/>
      <c r="V1555" s="41"/>
      <c r="W1555" s="41"/>
      <c r="X1555" s="41"/>
      <c r="Y1555" s="41"/>
      <c r="Z1555" s="41"/>
      <c r="AA1555" s="41"/>
      <c r="AB1555" s="41"/>
      <c r="AC1555" s="41"/>
      <c r="AD1555" s="41"/>
      <c r="AE1555" s="41"/>
      <c r="AR1555" s="227" t="s">
        <v>287</v>
      </c>
      <c r="AT1555" s="227" t="s">
        <v>172</v>
      </c>
      <c r="AU1555" s="227" t="s">
        <v>84</v>
      </c>
      <c r="AY1555" s="20" t="s">
        <v>170</v>
      </c>
      <c r="BE1555" s="228">
        <f>IF(N1555="základní",J1555,0)</f>
        <v>0</v>
      </c>
      <c r="BF1555" s="228">
        <f>IF(N1555="snížená",J1555,0)</f>
        <v>0</v>
      </c>
      <c r="BG1555" s="228">
        <f>IF(N1555="zákl. přenesená",J1555,0)</f>
        <v>0</v>
      </c>
      <c r="BH1555" s="228">
        <f>IF(N1555="sníž. přenesená",J1555,0)</f>
        <v>0</v>
      </c>
      <c r="BI1555" s="228">
        <f>IF(N1555="nulová",J1555,0)</f>
        <v>0</v>
      </c>
      <c r="BJ1555" s="20" t="s">
        <v>82</v>
      </c>
      <c r="BK1555" s="228">
        <f>ROUND(I1555*H1555,2)</f>
        <v>0</v>
      </c>
      <c r="BL1555" s="20" t="s">
        <v>287</v>
      </c>
      <c r="BM1555" s="227" t="s">
        <v>2027</v>
      </c>
    </row>
    <row r="1556" s="2" customFormat="1">
      <c r="A1556" s="41"/>
      <c r="B1556" s="42"/>
      <c r="C1556" s="43"/>
      <c r="D1556" s="229" t="s">
        <v>179</v>
      </c>
      <c r="E1556" s="43"/>
      <c r="F1556" s="230" t="s">
        <v>2028</v>
      </c>
      <c r="G1556" s="43"/>
      <c r="H1556" s="43"/>
      <c r="I1556" s="231"/>
      <c r="J1556" s="43"/>
      <c r="K1556" s="43"/>
      <c r="L1556" s="47"/>
      <c r="M1556" s="232"/>
      <c r="N1556" s="233"/>
      <c r="O1556" s="87"/>
      <c r="P1556" s="87"/>
      <c r="Q1556" s="87"/>
      <c r="R1556" s="87"/>
      <c r="S1556" s="87"/>
      <c r="T1556" s="88"/>
      <c r="U1556" s="41"/>
      <c r="V1556" s="41"/>
      <c r="W1556" s="41"/>
      <c r="X1556" s="41"/>
      <c r="Y1556" s="41"/>
      <c r="Z1556" s="41"/>
      <c r="AA1556" s="41"/>
      <c r="AB1556" s="41"/>
      <c r="AC1556" s="41"/>
      <c r="AD1556" s="41"/>
      <c r="AE1556" s="41"/>
      <c r="AT1556" s="20" t="s">
        <v>179</v>
      </c>
      <c r="AU1556" s="20" t="s">
        <v>84</v>
      </c>
    </row>
    <row r="1557" s="2" customFormat="1">
      <c r="A1557" s="41"/>
      <c r="B1557" s="42"/>
      <c r="C1557" s="43"/>
      <c r="D1557" s="234" t="s">
        <v>181</v>
      </c>
      <c r="E1557" s="43"/>
      <c r="F1557" s="235" t="s">
        <v>2029</v>
      </c>
      <c r="G1557" s="43"/>
      <c r="H1557" s="43"/>
      <c r="I1557" s="231"/>
      <c r="J1557" s="43"/>
      <c r="K1557" s="43"/>
      <c r="L1557" s="47"/>
      <c r="M1557" s="232"/>
      <c r="N1557" s="233"/>
      <c r="O1557" s="87"/>
      <c r="P1557" s="87"/>
      <c r="Q1557" s="87"/>
      <c r="R1557" s="87"/>
      <c r="S1557" s="87"/>
      <c r="T1557" s="88"/>
      <c r="U1557" s="41"/>
      <c r="V1557" s="41"/>
      <c r="W1557" s="41"/>
      <c r="X1557" s="41"/>
      <c r="Y1557" s="41"/>
      <c r="Z1557" s="41"/>
      <c r="AA1557" s="41"/>
      <c r="AB1557" s="41"/>
      <c r="AC1557" s="41"/>
      <c r="AD1557" s="41"/>
      <c r="AE1557" s="41"/>
      <c r="AT1557" s="20" t="s">
        <v>181</v>
      </c>
      <c r="AU1557" s="20" t="s">
        <v>84</v>
      </c>
    </row>
    <row r="1558" s="12" customFormat="1" ht="22.8" customHeight="1">
      <c r="A1558" s="12"/>
      <c r="B1558" s="200"/>
      <c r="C1558" s="201"/>
      <c r="D1558" s="202" t="s">
        <v>74</v>
      </c>
      <c r="E1558" s="214" t="s">
        <v>2030</v>
      </c>
      <c r="F1558" s="214" t="s">
        <v>2031</v>
      </c>
      <c r="G1558" s="201"/>
      <c r="H1558" s="201"/>
      <c r="I1558" s="204"/>
      <c r="J1558" s="215">
        <f>BK1558</f>
        <v>0</v>
      </c>
      <c r="K1558" s="201"/>
      <c r="L1558" s="206"/>
      <c r="M1558" s="207"/>
      <c r="N1558" s="208"/>
      <c r="O1558" s="208"/>
      <c r="P1558" s="209">
        <f>SUM(P1559:P1594)</f>
        <v>0</v>
      </c>
      <c r="Q1558" s="208"/>
      <c r="R1558" s="209">
        <f>SUM(R1559:R1594)</f>
        <v>0.0055100000000000001</v>
      </c>
      <c r="S1558" s="208"/>
      <c r="T1558" s="210">
        <f>SUM(T1559:T1594)</f>
        <v>0</v>
      </c>
      <c r="U1558" s="12"/>
      <c r="V1558" s="12"/>
      <c r="W1558" s="12"/>
      <c r="X1558" s="12"/>
      <c r="Y1558" s="12"/>
      <c r="Z1558" s="12"/>
      <c r="AA1558" s="12"/>
      <c r="AB1558" s="12"/>
      <c r="AC1558" s="12"/>
      <c r="AD1558" s="12"/>
      <c r="AE1558" s="12"/>
      <c r="AR1558" s="211" t="s">
        <v>84</v>
      </c>
      <c r="AT1558" s="212" t="s">
        <v>74</v>
      </c>
      <c r="AU1558" s="212" t="s">
        <v>82</v>
      </c>
      <c r="AY1558" s="211" t="s">
        <v>170</v>
      </c>
      <c r="BK1558" s="213">
        <f>SUM(BK1559:BK1594)</f>
        <v>0</v>
      </c>
    </row>
    <row r="1559" s="2" customFormat="1" ht="24.15" customHeight="1">
      <c r="A1559" s="41"/>
      <c r="B1559" s="42"/>
      <c r="C1559" s="216" t="s">
        <v>2032</v>
      </c>
      <c r="D1559" s="216" t="s">
        <v>172</v>
      </c>
      <c r="E1559" s="217" t="s">
        <v>2033</v>
      </c>
      <c r="F1559" s="218" t="s">
        <v>2034</v>
      </c>
      <c r="G1559" s="219" t="s">
        <v>266</v>
      </c>
      <c r="H1559" s="220">
        <v>2</v>
      </c>
      <c r="I1559" s="221"/>
      <c r="J1559" s="222">
        <f>ROUND(I1559*H1559,2)</f>
        <v>0</v>
      </c>
      <c r="K1559" s="218" t="s">
        <v>19</v>
      </c>
      <c r="L1559" s="47"/>
      <c r="M1559" s="223" t="s">
        <v>19</v>
      </c>
      <c r="N1559" s="224" t="s">
        <v>46</v>
      </c>
      <c r="O1559" s="87"/>
      <c r="P1559" s="225">
        <f>O1559*H1559</f>
        <v>0</v>
      </c>
      <c r="Q1559" s="225">
        <v>0.00029</v>
      </c>
      <c r="R1559" s="225">
        <f>Q1559*H1559</f>
        <v>0.00058</v>
      </c>
      <c r="S1559" s="225">
        <v>0</v>
      </c>
      <c r="T1559" s="226">
        <f>S1559*H1559</f>
        <v>0</v>
      </c>
      <c r="U1559" s="41"/>
      <c r="V1559" s="41"/>
      <c r="W1559" s="41"/>
      <c r="X1559" s="41"/>
      <c r="Y1559" s="41"/>
      <c r="Z1559" s="41"/>
      <c r="AA1559" s="41"/>
      <c r="AB1559" s="41"/>
      <c r="AC1559" s="41"/>
      <c r="AD1559" s="41"/>
      <c r="AE1559" s="41"/>
      <c r="AR1559" s="227" t="s">
        <v>287</v>
      </c>
      <c r="AT1559" s="227" t="s">
        <v>172</v>
      </c>
      <c r="AU1559" s="227" t="s">
        <v>84</v>
      </c>
      <c r="AY1559" s="20" t="s">
        <v>170</v>
      </c>
      <c r="BE1559" s="228">
        <f>IF(N1559="základní",J1559,0)</f>
        <v>0</v>
      </c>
      <c r="BF1559" s="228">
        <f>IF(N1559="snížená",J1559,0)</f>
        <v>0</v>
      </c>
      <c r="BG1559" s="228">
        <f>IF(N1559="zákl. přenesená",J1559,0)</f>
        <v>0</v>
      </c>
      <c r="BH1559" s="228">
        <f>IF(N1559="sníž. přenesená",J1559,0)</f>
        <v>0</v>
      </c>
      <c r="BI1559" s="228">
        <f>IF(N1559="nulová",J1559,0)</f>
        <v>0</v>
      </c>
      <c r="BJ1559" s="20" t="s">
        <v>82</v>
      </c>
      <c r="BK1559" s="228">
        <f>ROUND(I1559*H1559,2)</f>
        <v>0</v>
      </c>
      <c r="BL1559" s="20" t="s">
        <v>287</v>
      </c>
      <c r="BM1559" s="227" t="s">
        <v>2035</v>
      </c>
    </row>
    <row r="1560" s="2" customFormat="1">
      <c r="A1560" s="41"/>
      <c r="B1560" s="42"/>
      <c r="C1560" s="43"/>
      <c r="D1560" s="229" t="s">
        <v>179</v>
      </c>
      <c r="E1560" s="43"/>
      <c r="F1560" s="230" t="s">
        <v>2036</v>
      </c>
      <c r="G1560" s="43"/>
      <c r="H1560" s="43"/>
      <c r="I1560" s="231"/>
      <c r="J1560" s="43"/>
      <c r="K1560" s="43"/>
      <c r="L1560" s="47"/>
      <c r="M1560" s="232"/>
      <c r="N1560" s="233"/>
      <c r="O1560" s="87"/>
      <c r="P1560" s="87"/>
      <c r="Q1560" s="87"/>
      <c r="R1560" s="87"/>
      <c r="S1560" s="87"/>
      <c r="T1560" s="88"/>
      <c r="U1560" s="41"/>
      <c r="V1560" s="41"/>
      <c r="W1560" s="41"/>
      <c r="X1560" s="41"/>
      <c r="Y1560" s="41"/>
      <c r="Z1560" s="41"/>
      <c r="AA1560" s="41"/>
      <c r="AB1560" s="41"/>
      <c r="AC1560" s="41"/>
      <c r="AD1560" s="41"/>
      <c r="AE1560" s="41"/>
      <c r="AT1560" s="20" t="s">
        <v>179</v>
      </c>
      <c r="AU1560" s="20" t="s">
        <v>84</v>
      </c>
    </row>
    <row r="1561" s="2" customFormat="1">
      <c r="A1561" s="41"/>
      <c r="B1561" s="42"/>
      <c r="C1561" s="43"/>
      <c r="D1561" s="229" t="s">
        <v>231</v>
      </c>
      <c r="E1561" s="43"/>
      <c r="F1561" s="268" t="s">
        <v>1323</v>
      </c>
      <c r="G1561" s="43"/>
      <c r="H1561" s="43"/>
      <c r="I1561" s="231"/>
      <c r="J1561" s="43"/>
      <c r="K1561" s="43"/>
      <c r="L1561" s="47"/>
      <c r="M1561" s="232"/>
      <c r="N1561" s="233"/>
      <c r="O1561" s="87"/>
      <c r="P1561" s="87"/>
      <c r="Q1561" s="87"/>
      <c r="R1561" s="87"/>
      <c r="S1561" s="87"/>
      <c r="T1561" s="88"/>
      <c r="U1561" s="41"/>
      <c r="V1561" s="41"/>
      <c r="W1561" s="41"/>
      <c r="X1561" s="41"/>
      <c r="Y1561" s="41"/>
      <c r="Z1561" s="41"/>
      <c r="AA1561" s="41"/>
      <c r="AB1561" s="41"/>
      <c r="AC1561" s="41"/>
      <c r="AD1561" s="41"/>
      <c r="AE1561" s="41"/>
      <c r="AT1561" s="20" t="s">
        <v>231</v>
      </c>
      <c r="AU1561" s="20" t="s">
        <v>84</v>
      </c>
    </row>
    <row r="1562" s="13" customFormat="1">
      <c r="A1562" s="13"/>
      <c r="B1562" s="236"/>
      <c r="C1562" s="237"/>
      <c r="D1562" s="229" t="s">
        <v>183</v>
      </c>
      <c r="E1562" s="238" t="s">
        <v>19</v>
      </c>
      <c r="F1562" s="239" t="s">
        <v>1316</v>
      </c>
      <c r="G1562" s="237"/>
      <c r="H1562" s="238" t="s">
        <v>19</v>
      </c>
      <c r="I1562" s="240"/>
      <c r="J1562" s="237"/>
      <c r="K1562" s="237"/>
      <c r="L1562" s="241"/>
      <c r="M1562" s="242"/>
      <c r="N1562" s="243"/>
      <c r="O1562" s="243"/>
      <c r="P1562" s="243"/>
      <c r="Q1562" s="243"/>
      <c r="R1562" s="243"/>
      <c r="S1562" s="243"/>
      <c r="T1562" s="244"/>
      <c r="U1562" s="13"/>
      <c r="V1562" s="13"/>
      <c r="W1562" s="13"/>
      <c r="X1562" s="13"/>
      <c r="Y1562" s="13"/>
      <c r="Z1562" s="13"/>
      <c r="AA1562" s="13"/>
      <c r="AB1562" s="13"/>
      <c r="AC1562" s="13"/>
      <c r="AD1562" s="13"/>
      <c r="AE1562" s="13"/>
      <c r="AT1562" s="245" t="s">
        <v>183</v>
      </c>
      <c r="AU1562" s="245" t="s">
        <v>84</v>
      </c>
      <c r="AV1562" s="13" t="s">
        <v>82</v>
      </c>
      <c r="AW1562" s="13" t="s">
        <v>37</v>
      </c>
      <c r="AX1562" s="13" t="s">
        <v>75</v>
      </c>
      <c r="AY1562" s="245" t="s">
        <v>170</v>
      </c>
    </row>
    <row r="1563" s="14" customFormat="1">
      <c r="A1563" s="14"/>
      <c r="B1563" s="246"/>
      <c r="C1563" s="247"/>
      <c r="D1563" s="229" t="s">
        <v>183</v>
      </c>
      <c r="E1563" s="248" t="s">
        <v>19</v>
      </c>
      <c r="F1563" s="249" t="s">
        <v>847</v>
      </c>
      <c r="G1563" s="247"/>
      <c r="H1563" s="250">
        <v>2</v>
      </c>
      <c r="I1563" s="251"/>
      <c r="J1563" s="247"/>
      <c r="K1563" s="247"/>
      <c r="L1563" s="252"/>
      <c r="M1563" s="253"/>
      <c r="N1563" s="254"/>
      <c r="O1563" s="254"/>
      <c r="P1563" s="254"/>
      <c r="Q1563" s="254"/>
      <c r="R1563" s="254"/>
      <c r="S1563" s="254"/>
      <c r="T1563" s="255"/>
      <c r="U1563" s="14"/>
      <c r="V1563" s="14"/>
      <c r="W1563" s="14"/>
      <c r="X1563" s="14"/>
      <c r="Y1563" s="14"/>
      <c r="Z1563" s="14"/>
      <c r="AA1563" s="14"/>
      <c r="AB1563" s="14"/>
      <c r="AC1563" s="14"/>
      <c r="AD1563" s="14"/>
      <c r="AE1563" s="14"/>
      <c r="AT1563" s="256" t="s">
        <v>183</v>
      </c>
      <c r="AU1563" s="256" t="s">
        <v>84</v>
      </c>
      <c r="AV1563" s="14" t="s">
        <v>84</v>
      </c>
      <c r="AW1563" s="14" t="s">
        <v>37</v>
      </c>
      <c r="AX1563" s="14" t="s">
        <v>75</v>
      </c>
      <c r="AY1563" s="256" t="s">
        <v>170</v>
      </c>
    </row>
    <row r="1564" s="15" customFormat="1">
      <c r="A1564" s="15"/>
      <c r="B1564" s="257"/>
      <c r="C1564" s="258"/>
      <c r="D1564" s="229" t="s">
        <v>183</v>
      </c>
      <c r="E1564" s="259" t="s">
        <v>19</v>
      </c>
      <c r="F1564" s="260" t="s">
        <v>186</v>
      </c>
      <c r="G1564" s="258"/>
      <c r="H1564" s="261">
        <v>2</v>
      </c>
      <c r="I1564" s="262"/>
      <c r="J1564" s="258"/>
      <c r="K1564" s="258"/>
      <c r="L1564" s="263"/>
      <c r="M1564" s="264"/>
      <c r="N1564" s="265"/>
      <c r="O1564" s="265"/>
      <c r="P1564" s="265"/>
      <c r="Q1564" s="265"/>
      <c r="R1564" s="265"/>
      <c r="S1564" s="265"/>
      <c r="T1564" s="266"/>
      <c r="U1564" s="15"/>
      <c r="V1564" s="15"/>
      <c r="W1564" s="15"/>
      <c r="X1564" s="15"/>
      <c r="Y1564" s="15"/>
      <c r="Z1564" s="15"/>
      <c r="AA1564" s="15"/>
      <c r="AB1564" s="15"/>
      <c r="AC1564" s="15"/>
      <c r="AD1564" s="15"/>
      <c r="AE1564" s="15"/>
      <c r="AT1564" s="267" t="s">
        <v>183</v>
      </c>
      <c r="AU1564" s="267" t="s">
        <v>84</v>
      </c>
      <c r="AV1564" s="15" t="s">
        <v>177</v>
      </c>
      <c r="AW1564" s="15" t="s">
        <v>37</v>
      </c>
      <c r="AX1564" s="15" t="s">
        <v>82</v>
      </c>
      <c r="AY1564" s="267" t="s">
        <v>170</v>
      </c>
    </row>
    <row r="1565" s="2" customFormat="1" ht="16.5" customHeight="1">
      <c r="A1565" s="41"/>
      <c r="B1565" s="42"/>
      <c r="C1565" s="216" t="s">
        <v>2037</v>
      </c>
      <c r="D1565" s="216" t="s">
        <v>172</v>
      </c>
      <c r="E1565" s="217" t="s">
        <v>2038</v>
      </c>
      <c r="F1565" s="218" t="s">
        <v>2039</v>
      </c>
      <c r="G1565" s="219" t="s">
        <v>266</v>
      </c>
      <c r="H1565" s="220">
        <v>4</v>
      </c>
      <c r="I1565" s="221"/>
      <c r="J1565" s="222">
        <f>ROUND(I1565*H1565,2)</f>
        <v>0</v>
      </c>
      <c r="K1565" s="218" t="s">
        <v>19</v>
      </c>
      <c r="L1565" s="47"/>
      <c r="M1565" s="223" t="s">
        <v>19</v>
      </c>
      <c r="N1565" s="224" t="s">
        <v>46</v>
      </c>
      <c r="O1565" s="87"/>
      <c r="P1565" s="225">
        <f>O1565*H1565</f>
        <v>0</v>
      </c>
      <c r="Q1565" s="225">
        <v>0.00029</v>
      </c>
      <c r="R1565" s="225">
        <f>Q1565*H1565</f>
        <v>0.00116</v>
      </c>
      <c r="S1565" s="225">
        <v>0</v>
      </c>
      <c r="T1565" s="226">
        <f>S1565*H1565</f>
        <v>0</v>
      </c>
      <c r="U1565" s="41"/>
      <c r="V1565" s="41"/>
      <c r="W1565" s="41"/>
      <c r="X1565" s="41"/>
      <c r="Y1565" s="41"/>
      <c r="Z1565" s="41"/>
      <c r="AA1565" s="41"/>
      <c r="AB1565" s="41"/>
      <c r="AC1565" s="41"/>
      <c r="AD1565" s="41"/>
      <c r="AE1565" s="41"/>
      <c r="AR1565" s="227" t="s">
        <v>287</v>
      </c>
      <c r="AT1565" s="227" t="s">
        <v>172</v>
      </c>
      <c r="AU1565" s="227" t="s">
        <v>84</v>
      </c>
      <c r="AY1565" s="20" t="s">
        <v>170</v>
      </c>
      <c r="BE1565" s="228">
        <f>IF(N1565="základní",J1565,0)</f>
        <v>0</v>
      </c>
      <c r="BF1565" s="228">
        <f>IF(N1565="snížená",J1565,0)</f>
        <v>0</v>
      </c>
      <c r="BG1565" s="228">
        <f>IF(N1565="zákl. přenesená",J1565,0)</f>
        <v>0</v>
      </c>
      <c r="BH1565" s="228">
        <f>IF(N1565="sníž. přenesená",J1565,0)</f>
        <v>0</v>
      </c>
      <c r="BI1565" s="228">
        <f>IF(N1565="nulová",J1565,0)</f>
        <v>0</v>
      </c>
      <c r="BJ1565" s="20" t="s">
        <v>82</v>
      </c>
      <c r="BK1565" s="228">
        <f>ROUND(I1565*H1565,2)</f>
        <v>0</v>
      </c>
      <c r="BL1565" s="20" t="s">
        <v>287</v>
      </c>
      <c r="BM1565" s="227" t="s">
        <v>2040</v>
      </c>
    </row>
    <row r="1566" s="2" customFormat="1">
      <c r="A1566" s="41"/>
      <c r="B1566" s="42"/>
      <c r="C1566" s="43"/>
      <c r="D1566" s="229" t="s">
        <v>179</v>
      </c>
      <c r="E1566" s="43"/>
      <c r="F1566" s="230" t="s">
        <v>2039</v>
      </c>
      <c r="G1566" s="43"/>
      <c r="H1566" s="43"/>
      <c r="I1566" s="231"/>
      <c r="J1566" s="43"/>
      <c r="K1566" s="43"/>
      <c r="L1566" s="47"/>
      <c r="M1566" s="232"/>
      <c r="N1566" s="233"/>
      <c r="O1566" s="87"/>
      <c r="P1566" s="87"/>
      <c r="Q1566" s="87"/>
      <c r="R1566" s="87"/>
      <c r="S1566" s="87"/>
      <c r="T1566" s="88"/>
      <c r="U1566" s="41"/>
      <c r="V1566" s="41"/>
      <c r="W1566" s="41"/>
      <c r="X1566" s="41"/>
      <c r="Y1566" s="41"/>
      <c r="Z1566" s="41"/>
      <c r="AA1566" s="41"/>
      <c r="AB1566" s="41"/>
      <c r="AC1566" s="41"/>
      <c r="AD1566" s="41"/>
      <c r="AE1566" s="41"/>
      <c r="AT1566" s="20" t="s">
        <v>179</v>
      </c>
      <c r="AU1566" s="20" t="s">
        <v>84</v>
      </c>
    </row>
    <row r="1567" s="2" customFormat="1">
      <c r="A1567" s="41"/>
      <c r="B1567" s="42"/>
      <c r="C1567" s="43"/>
      <c r="D1567" s="229" t="s">
        <v>231</v>
      </c>
      <c r="E1567" s="43"/>
      <c r="F1567" s="268" t="s">
        <v>1323</v>
      </c>
      <c r="G1567" s="43"/>
      <c r="H1567" s="43"/>
      <c r="I1567" s="231"/>
      <c r="J1567" s="43"/>
      <c r="K1567" s="43"/>
      <c r="L1567" s="47"/>
      <c r="M1567" s="232"/>
      <c r="N1567" s="233"/>
      <c r="O1567" s="87"/>
      <c r="P1567" s="87"/>
      <c r="Q1567" s="87"/>
      <c r="R1567" s="87"/>
      <c r="S1567" s="87"/>
      <c r="T1567" s="88"/>
      <c r="U1567" s="41"/>
      <c r="V1567" s="41"/>
      <c r="W1567" s="41"/>
      <c r="X1567" s="41"/>
      <c r="Y1567" s="41"/>
      <c r="Z1567" s="41"/>
      <c r="AA1567" s="41"/>
      <c r="AB1567" s="41"/>
      <c r="AC1567" s="41"/>
      <c r="AD1567" s="41"/>
      <c r="AE1567" s="41"/>
      <c r="AT1567" s="20" t="s">
        <v>231</v>
      </c>
      <c r="AU1567" s="20" t="s">
        <v>84</v>
      </c>
    </row>
    <row r="1568" s="13" customFormat="1">
      <c r="A1568" s="13"/>
      <c r="B1568" s="236"/>
      <c r="C1568" s="237"/>
      <c r="D1568" s="229" t="s">
        <v>183</v>
      </c>
      <c r="E1568" s="238" t="s">
        <v>19</v>
      </c>
      <c r="F1568" s="239" t="s">
        <v>1316</v>
      </c>
      <c r="G1568" s="237"/>
      <c r="H1568" s="238" t="s">
        <v>19</v>
      </c>
      <c r="I1568" s="240"/>
      <c r="J1568" s="237"/>
      <c r="K1568" s="237"/>
      <c r="L1568" s="241"/>
      <c r="M1568" s="242"/>
      <c r="N1568" s="243"/>
      <c r="O1568" s="243"/>
      <c r="P1568" s="243"/>
      <c r="Q1568" s="243"/>
      <c r="R1568" s="243"/>
      <c r="S1568" s="243"/>
      <c r="T1568" s="244"/>
      <c r="U1568" s="13"/>
      <c r="V1568" s="13"/>
      <c r="W1568" s="13"/>
      <c r="X1568" s="13"/>
      <c r="Y1568" s="13"/>
      <c r="Z1568" s="13"/>
      <c r="AA1568" s="13"/>
      <c r="AB1568" s="13"/>
      <c r="AC1568" s="13"/>
      <c r="AD1568" s="13"/>
      <c r="AE1568" s="13"/>
      <c r="AT1568" s="245" t="s">
        <v>183</v>
      </c>
      <c r="AU1568" s="245" t="s">
        <v>84</v>
      </c>
      <c r="AV1568" s="13" t="s">
        <v>82</v>
      </c>
      <c r="AW1568" s="13" t="s">
        <v>37</v>
      </c>
      <c r="AX1568" s="13" t="s">
        <v>75</v>
      </c>
      <c r="AY1568" s="245" t="s">
        <v>170</v>
      </c>
    </row>
    <row r="1569" s="14" customFormat="1">
      <c r="A1569" s="14"/>
      <c r="B1569" s="246"/>
      <c r="C1569" s="247"/>
      <c r="D1569" s="229" t="s">
        <v>183</v>
      </c>
      <c r="E1569" s="248" t="s">
        <v>19</v>
      </c>
      <c r="F1569" s="249" t="s">
        <v>891</v>
      </c>
      <c r="G1569" s="247"/>
      <c r="H1569" s="250">
        <v>4</v>
      </c>
      <c r="I1569" s="251"/>
      <c r="J1569" s="247"/>
      <c r="K1569" s="247"/>
      <c r="L1569" s="252"/>
      <c r="M1569" s="253"/>
      <c r="N1569" s="254"/>
      <c r="O1569" s="254"/>
      <c r="P1569" s="254"/>
      <c r="Q1569" s="254"/>
      <c r="R1569" s="254"/>
      <c r="S1569" s="254"/>
      <c r="T1569" s="255"/>
      <c r="U1569" s="14"/>
      <c r="V1569" s="14"/>
      <c r="W1569" s="14"/>
      <c r="X1569" s="14"/>
      <c r="Y1569" s="14"/>
      <c r="Z1569" s="14"/>
      <c r="AA1569" s="14"/>
      <c r="AB1569" s="14"/>
      <c r="AC1569" s="14"/>
      <c r="AD1569" s="14"/>
      <c r="AE1569" s="14"/>
      <c r="AT1569" s="256" t="s">
        <v>183</v>
      </c>
      <c r="AU1569" s="256" t="s">
        <v>84</v>
      </c>
      <c r="AV1569" s="14" t="s">
        <v>84</v>
      </c>
      <c r="AW1569" s="14" t="s">
        <v>37</v>
      </c>
      <c r="AX1569" s="14" t="s">
        <v>75</v>
      </c>
      <c r="AY1569" s="256" t="s">
        <v>170</v>
      </c>
    </row>
    <row r="1570" s="15" customFormat="1">
      <c r="A1570" s="15"/>
      <c r="B1570" s="257"/>
      <c r="C1570" s="258"/>
      <c r="D1570" s="229" t="s">
        <v>183</v>
      </c>
      <c r="E1570" s="259" t="s">
        <v>19</v>
      </c>
      <c r="F1570" s="260" t="s">
        <v>186</v>
      </c>
      <c r="G1570" s="258"/>
      <c r="H1570" s="261">
        <v>4</v>
      </c>
      <c r="I1570" s="262"/>
      <c r="J1570" s="258"/>
      <c r="K1570" s="258"/>
      <c r="L1570" s="263"/>
      <c r="M1570" s="264"/>
      <c r="N1570" s="265"/>
      <c r="O1570" s="265"/>
      <c r="P1570" s="265"/>
      <c r="Q1570" s="265"/>
      <c r="R1570" s="265"/>
      <c r="S1570" s="265"/>
      <c r="T1570" s="266"/>
      <c r="U1570" s="15"/>
      <c r="V1570" s="15"/>
      <c r="W1570" s="15"/>
      <c r="X1570" s="15"/>
      <c r="Y1570" s="15"/>
      <c r="Z1570" s="15"/>
      <c r="AA1570" s="15"/>
      <c r="AB1570" s="15"/>
      <c r="AC1570" s="15"/>
      <c r="AD1570" s="15"/>
      <c r="AE1570" s="15"/>
      <c r="AT1570" s="267" t="s">
        <v>183</v>
      </c>
      <c r="AU1570" s="267" t="s">
        <v>84</v>
      </c>
      <c r="AV1570" s="15" t="s">
        <v>177</v>
      </c>
      <c r="AW1570" s="15" t="s">
        <v>37</v>
      </c>
      <c r="AX1570" s="15" t="s">
        <v>82</v>
      </c>
      <c r="AY1570" s="267" t="s">
        <v>170</v>
      </c>
    </row>
    <row r="1571" s="2" customFormat="1" ht="16.5" customHeight="1">
      <c r="A1571" s="41"/>
      <c r="B1571" s="42"/>
      <c r="C1571" s="216" t="s">
        <v>2041</v>
      </c>
      <c r="D1571" s="216" t="s">
        <v>172</v>
      </c>
      <c r="E1571" s="217" t="s">
        <v>2042</v>
      </c>
      <c r="F1571" s="218" t="s">
        <v>2043</v>
      </c>
      <c r="G1571" s="219" t="s">
        <v>266</v>
      </c>
      <c r="H1571" s="220">
        <v>5</v>
      </c>
      <c r="I1571" s="221"/>
      <c r="J1571" s="222">
        <f>ROUND(I1571*H1571,2)</f>
        <v>0</v>
      </c>
      <c r="K1571" s="218" t="s">
        <v>19</v>
      </c>
      <c r="L1571" s="47"/>
      <c r="M1571" s="223" t="s">
        <v>19</v>
      </c>
      <c r="N1571" s="224" t="s">
        <v>46</v>
      </c>
      <c r="O1571" s="87"/>
      <c r="P1571" s="225">
        <f>O1571*H1571</f>
        <v>0</v>
      </c>
      <c r="Q1571" s="225">
        <v>0.00029</v>
      </c>
      <c r="R1571" s="225">
        <f>Q1571*H1571</f>
        <v>0.0014499999999999999</v>
      </c>
      <c r="S1571" s="225">
        <v>0</v>
      </c>
      <c r="T1571" s="226">
        <f>S1571*H1571</f>
        <v>0</v>
      </c>
      <c r="U1571" s="41"/>
      <c r="V1571" s="41"/>
      <c r="W1571" s="41"/>
      <c r="X1571" s="41"/>
      <c r="Y1571" s="41"/>
      <c r="Z1571" s="41"/>
      <c r="AA1571" s="41"/>
      <c r="AB1571" s="41"/>
      <c r="AC1571" s="41"/>
      <c r="AD1571" s="41"/>
      <c r="AE1571" s="41"/>
      <c r="AR1571" s="227" t="s">
        <v>287</v>
      </c>
      <c r="AT1571" s="227" t="s">
        <v>172</v>
      </c>
      <c r="AU1571" s="227" t="s">
        <v>84</v>
      </c>
      <c r="AY1571" s="20" t="s">
        <v>170</v>
      </c>
      <c r="BE1571" s="228">
        <f>IF(N1571="základní",J1571,0)</f>
        <v>0</v>
      </c>
      <c r="BF1571" s="228">
        <f>IF(N1571="snížená",J1571,0)</f>
        <v>0</v>
      </c>
      <c r="BG1571" s="228">
        <f>IF(N1571="zákl. přenesená",J1571,0)</f>
        <v>0</v>
      </c>
      <c r="BH1571" s="228">
        <f>IF(N1571="sníž. přenesená",J1571,0)</f>
        <v>0</v>
      </c>
      <c r="BI1571" s="228">
        <f>IF(N1571="nulová",J1571,0)</f>
        <v>0</v>
      </c>
      <c r="BJ1571" s="20" t="s">
        <v>82</v>
      </c>
      <c r="BK1571" s="228">
        <f>ROUND(I1571*H1571,2)</f>
        <v>0</v>
      </c>
      <c r="BL1571" s="20" t="s">
        <v>287</v>
      </c>
      <c r="BM1571" s="227" t="s">
        <v>2044</v>
      </c>
    </row>
    <row r="1572" s="2" customFormat="1">
      <c r="A1572" s="41"/>
      <c r="B1572" s="42"/>
      <c r="C1572" s="43"/>
      <c r="D1572" s="229" t="s">
        <v>179</v>
      </c>
      <c r="E1572" s="43"/>
      <c r="F1572" s="230" t="s">
        <v>2043</v>
      </c>
      <c r="G1572" s="43"/>
      <c r="H1572" s="43"/>
      <c r="I1572" s="231"/>
      <c r="J1572" s="43"/>
      <c r="K1572" s="43"/>
      <c r="L1572" s="47"/>
      <c r="M1572" s="232"/>
      <c r="N1572" s="233"/>
      <c r="O1572" s="87"/>
      <c r="P1572" s="87"/>
      <c r="Q1572" s="87"/>
      <c r="R1572" s="87"/>
      <c r="S1572" s="87"/>
      <c r="T1572" s="88"/>
      <c r="U1572" s="41"/>
      <c r="V1572" s="41"/>
      <c r="W1572" s="41"/>
      <c r="X1572" s="41"/>
      <c r="Y1572" s="41"/>
      <c r="Z1572" s="41"/>
      <c r="AA1572" s="41"/>
      <c r="AB1572" s="41"/>
      <c r="AC1572" s="41"/>
      <c r="AD1572" s="41"/>
      <c r="AE1572" s="41"/>
      <c r="AT1572" s="20" t="s">
        <v>179</v>
      </c>
      <c r="AU1572" s="20" t="s">
        <v>84</v>
      </c>
    </row>
    <row r="1573" s="2" customFormat="1">
      <c r="A1573" s="41"/>
      <c r="B1573" s="42"/>
      <c r="C1573" s="43"/>
      <c r="D1573" s="229" t="s">
        <v>231</v>
      </c>
      <c r="E1573" s="43"/>
      <c r="F1573" s="268" t="s">
        <v>1323</v>
      </c>
      <c r="G1573" s="43"/>
      <c r="H1573" s="43"/>
      <c r="I1573" s="231"/>
      <c r="J1573" s="43"/>
      <c r="K1573" s="43"/>
      <c r="L1573" s="47"/>
      <c r="M1573" s="232"/>
      <c r="N1573" s="233"/>
      <c r="O1573" s="87"/>
      <c r="P1573" s="87"/>
      <c r="Q1573" s="87"/>
      <c r="R1573" s="87"/>
      <c r="S1573" s="87"/>
      <c r="T1573" s="88"/>
      <c r="U1573" s="41"/>
      <c r="V1573" s="41"/>
      <c r="W1573" s="41"/>
      <c r="X1573" s="41"/>
      <c r="Y1573" s="41"/>
      <c r="Z1573" s="41"/>
      <c r="AA1573" s="41"/>
      <c r="AB1573" s="41"/>
      <c r="AC1573" s="41"/>
      <c r="AD1573" s="41"/>
      <c r="AE1573" s="41"/>
      <c r="AT1573" s="20" t="s">
        <v>231</v>
      </c>
      <c r="AU1573" s="20" t="s">
        <v>84</v>
      </c>
    </row>
    <row r="1574" s="13" customFormat="1">
      <c r="A1574" s="13"/>
      <c r="B1574" s="236"/>
      <c r="C1574" s="237"/>
      <c r="D1574" s="229" t="s">
        <v>183</v>
      </c>
      <c r="E1574" s="238" t="s">
        <v>19</v>
      </c>
      <c r="F1574" s="239" t="s">
        <v>1316</v>
      </c>
      <c r="G1574" s="237"/>
      <c r="H1574" s="238" t="s">
        <v>19</v>
      </c>
      <c r="I1574" s="240"/>
      <c r="J1574" s="237"/>
      <c r="K1574" s="237"/>
      <c r="L1574" s="241"/>
      <c r="M1574" s="242"/>
      <c r="N1574" s="243"/>
      <c r="O1574" s="243"/>
      <c r="P1574" s="243"/>
      <c r="Q1574" s="243"/>
      <c r="R1574" s="243"/>
      <c r="S1574" s="243"/>
      <c r="T1574" s="244"/>
      <c r="U1574" s="13"/>
      <c r="V1574" s="13"/>
      <c r="W1574" s="13"/>
      <c r="X1574" s="13"/>
      <c r="Y1574" s="13"/>
      <c r="Z1574" s="13"/>
      <c r="AA1574" s="13"/>
      <c r="AB1574" s="13"/>
      <c r="AC1574" s="13"/>
      <c r="AD1574" s="13"/>
      <c r="AE1574" s="13"/>
      <c r="AT1574" s="245" t="s">
        <v>183</v>
      </c>
      <c r="AU1574" s="245" t="s">
        <v>84</v>
      </c>
      <c r="AV1574" s="13" t="s">
        <v>82</v>
      </c>
      <c r="AW1574" s="13" t="s">
        <v>37</v>
      </c>
      <c r="AX1574" s="13" t="s">
        <v>75</v>
      </c>
      <c r="AY1574" s="245" t="s">
        <v>170</v>
      </c>
    </row>
    <row r="1575" s="14" customFormat="1">
      <c r="A1575" s="14"/>
      <c r="B1575" s="246"/>
      <c r="C1575" s="247"/>
      <c r="D1575" s="229" t="s">
        <v>183</v>
      </c>
      <c r="E1575" s="248" t="s">
        <v>19</v>
      </c>
      <c r="F1575" s="249" t="s">
        <v>855</v>
      </c>
      <c r="G1575" s="247"/>
      <c r="H1575" s="250">
        <v>5</v>
      </c>
      <c r="I1575" s="251"/>
      <c r="J1575" s="247"/>
      <c r="K1575" s="247"/>
      <c r="L1575" s="252"/>
      <c r="M1575" s="253"/>
      <c r="N1575" s="254"/>
      <c r="O1575" s="254"/>
      <c r="P1575" s="254"/>
      <c r="Q1575" s="254"/>
      <c r="R1575" s="254"/>
      <c r="S1575" s="254"/>
      <c r="T1575" s="255"/>
      <c r="U1575" s="14"/>
      <c r="V1575" s="14"/>
      <c r="W1575" s="14"/>
      <c r="X1575" s="14"/>
      <c r="Y1575" s="14"/>
      <c r="Z1575" s="14"/>
      <c r="AA1575" s="14"/>
      <c r="AB1575" s="14"/>
      <c r="AC1575" s="14"/>
      <c r="AD1575" s="14"/>
      <c r="AE1575" s="14"/>
      <c r="AT1575" s="256" t="s">
        <v>183</v>
      </c>
      <c r="AU1575" s="256" t="s">
        <v>84</v>
      </c>
      <c r="AV1575" s="14" t="s">
        <v>84</v>
      </c>
      <c r="AW1575" s="14" t="s">
        <v>37</v>
      </c>
      <c r="AX1575" s="14" t="s">
        <v>75</v>
      </c>
      <c r="AY1575" s="256" t="s">
        <v>170</v>
      </c>
    </row>
    <row r="1576" s="15" customFormat="1">
      <c r="A1576" s="15"/>
      <c r="B1576" s="257"/>
      <c r="C1576" s="258"/>
      <c r="D1576" s="229" t="s">
        <v>183</v>
      </c>
      <c r="E1576" s="259" t="s">
        <v>19</v>
      </c>
      <c r="F1576" s="260" t="s">
        <v>186</v>
      </c>
      <c r="G1576" s="258"/>
      <c r="H1576" s="261">
        <v>5</v>
      </c>
      <c r="I1576" s="262"/>
      <c r="J1576" s="258"/>
      <c r="K1576" s="258"/>
      <c r="L1576" s="263"/>
      <c r="M1576" s="264"/>
      <c r="N1576" s="265"/>
      <c r="O1576" s="265"/>
      <c r="P1576" s="265"/>
      <c r="Q1576" s="265"/>
      <c r="R1576" s="265"/>
      <c r="S1576" s="265"/>
      <c r="T1576" s="266"/>
      <c r="U1576" s="15"/>
      <c r="V1576" s="15"/>
      <c r="W1576" s="15"/>
      <c r="X1576" s="15"/>
      <c r="Y1576" s="15"/>
      <c r="Z1576" s="15"/>
      <c r="AA1576" s="15"/>
      <c r="AB1576" s="15"/>
      <c r="AC1576" s="15"/>
      <c r="AD1576" s="15"/>
      <c r="AE1576" s="15"/>
      <c r="AT1576" s="267" t="s">
        <v>183</v>
      </c>
      <c r="AU1576" s="267" t="s">
        <v>84</v>
      </c>
      <c r="AV1576" s="15" t="s">
        <v>177</v>
      </c>
      <c r="AW1576" s="15" t="s">
        <v>37</v>
      </c>
      <c r="AX1576" s="15" t="s">
        <v>82</v>
      </c>
      <c r="AY1576" s="267" t="s">
        <v>170</v>
      </c>
    </row>
    <row r="1577" s="2" customFormat="1" ht="16.5" customHeight="1">
      <c r="A1577" s="41"/>
      <c r="B1577" s="42"/>
      <c r="C1577" s="216" t="s">
        <v>2045</v>
      </c>
      <c r="D1577" s="216" t="s">
        <v>172</v>
      </c>
      <c r="E1577" s="217" t="s">
        <v>2046</v>
      </c>
      <c r="F1577" s="218" t="s">
        <v>2047</v>
      </c>
      <c r="G1577" s="219" t="s">
        <v>266</v>
      </c>
      <c r="H1577" s="220">
        <v>4</v>
      </c>
      <c r="I1577" s="221"/>
      <c r="J1577" s="222">
        <f>ROUND(I1577*H1577,2)</f>
        <v>0</v>
      </c>
      <c r="K1577" s="218" t="s">
        <v>19</v>
      </c>
      <c r="L1577" s="47"/>
      <c r="M1577" s="223" t="s">
        <v>19</v>
      </c>
      <c r="N1577" s="224" t="s">
        <v>46</v>
      </c>
      <c r="O1577" s="87"/>
      <c r="P1577" s="225">
        <f>O1577*H1577</f>
        <v>0</v>
      </c>
      <c r="Q1577" s="225">
        <v>0.00029</v>
      </c>
      <c r="R1577" s="225">
        <f>Q1577*H1577</f>
        <v>0.00116</v>
      </c>
      <c r="S1577" s="225">
        <v>0</v>
      </c>
      <c r="T1577" s="226">
        <f>S1577*H1577</f>
        <v>0</v>
      </c>
      <c r="U1577" s="41"/>
      <c r="V1577" s="41"/>
      <c r="W1577" s="41"/>
      <c r="X1577" s="41"/>
      <c r="Y1577" s="41"/>
      <c r="Z1577" s="41"/>
      <c r="AA1577" s="41"/>
      <c r="AB1577" s="41"/>
      <c r="AC1577" s="41"/>
      <c r="AD1577" s="41"/>
      <c r="AE1577" s="41"/>
      <c r="AR1577" s="227" t="s">
        <v>287</v>
      </c>
      <c r="AT1577" s="227" t="s">
        <v>172</v>
      </c>
      <c r="AU1577" s="227" t="s">
        <v>84</v>
      </c>
      <c r="AY1577" s="20" t="s">
        <v>170</v>
      </c>
      <c r="BE1577" s="228">
        <f>IF(N1577="základní",J1577,0)</f>
        <v>0</v>
      </c>
      <c r="BF1577" s="228">
        <f>IF(N1577="snížená",J1577,0)</f>
        <v>0</v>
      </c>
      <c r="BG1577" s="228">
        <f>IF(N1577="zákl. přenesená",J1577,0)</f>
        <v>0</v>
      </c>
      <c r="BH1577" s="228">
        <f>IF(N1577="sníž. přenesená",J1577,0)</f>
        <v>0</v>
      </c>
      <c r="BI1577" s="228">
        <f>IF(N1577="nulová",J1577,0)</f>
        <v>0</v>
      </c>
      <c r="BJ1577" s="20" t="s">
        <v>82</v>
      </c>
      <c r="BK1577" s="228">
        <f>ROUND(I1577*H1577,2)</f>
        <v>0</v>
      </c>
      <c r="BL1577" s="20" t="s">
        <v>287</v>
      </c>
      <c r="BM1577" s="227" t="s">
        <v>2048</v>
      </c>
    </row>
    <row r="1578" s="2" customFormat="1">
      <c r="A1578" s="41"/>
      <c r="B1578" s="42"/>
      <c r="C1578" s="43"/>
      <c r="D1578" s="229" t="s">
        <v>179</v>
      </c>
      <c r="E1578" s="43"/>
      <c r="F1578" s="230" t="s">
        <v>2047</v>
      </c>
      <c r="G1578" s="43"/>
      <c r="H1578" s="43"/>
      <c r="I1578" s="231"/>
      <c r="J1578" s="43"/>
      <c r="K1578" s="43"/>
      <c r="L1578" s="47"/>
      <c r="M1578" s="232"/>
      <c r="N1578" s="233"/>
      <c r="O1578" s="87"/>
      <c r="P1578" s="87"/>
      <c r="Q1578" s="87"/>
      <c r="R1578" s="87"/>
      <c r="S1578" s="87"/>
      <c r="T1578" s="88"/>
      <c r="U1578" s="41"/>
      <c r="V1578" s="41"/>
      <c r="W1578" s="41"/>
      <c r="X1578" s="41"/>
      <c r="Y1578" s="41"/>
      <c r="Z1578" s="41"/>
      <c r="AA1578" s="41"/>
      <c r="AB1578" s="41"/>
      <c r="AC1578" s="41"/>
      <c r="AD1578" s="41"/>
      <c r="AE1578" s="41"/>
      <c r="AT1578" s="20" t="s">
        <v>179</v>
      </c>
      <c r="AU1578" s="20" t="s">
        <v>84</v>
      </c>
    </row>
    <row r="1579" s="2" customFormat="1">
      <c r="A1579" s="41"/>
      <c r="B1579" s="42"/>
      <c r="C1579" s="43"/>
      <c r="D1579" s="229" t="s">
        <v>231</v>
      </c>
      <c r="E1579" s="43"/>
      <c r="F1579" s="268" t="s">
        <v>1323</v>
      </c>
      <c r="G1579" s="43"/>
      <c r="H1579" s="43"/>
      <c r="I1579" s="231"/>
      <c r="J1579" s="43"/>
      <c r="K1579" s="43"/>
      <c r="L1579" s="47"/>
      <c r="M1579" s="232"/>
      <c r="N1579" s="233"/>
      <c r="O1579" s="87"/>
      <c r="P1579" s="87"/>
      <c r="Q1579" s="87"/>
      <c r="R1579" s="87"/>
      <c r="S1579" s="87"/>
      <c r="T1579" s="88"/>
      <c r="U1579" s="41"/>
      <c r="V1579" s="41"/>
      <c r="W1579" s="41"/>
      <c r="X1579" s="41"/>
      <c r="Y1579" s="41"/>
      <c r="Z1579" s="41"/>
      <c r="AA1579" s="41"/>
      <c r="AB1579" s="41"/>
      <c r="AC1579" s="41"/>
      <c r="AD1579" s="41"/>
      <c r="AE1579" s="41"/>
      <c r="AT1579" s="20" t="s">
        <v>231</v>
      </c>
      <c r="AU1579" s="20" t="s">
        <v>84</v>
      </c>
    </row>
    <row r="1580" s="13" customFormat="1">
      <c r="A1580" s="13"/>
      <c r="B1580" s="236"/>
      <c r="C1580" s="237"/>
      <c r="D1580" s="229" t="s">
        <v>183</v>
      </c>
      <c r="E1580" s="238" t="s">
        <v>19</v>
      </c>
      <c r="F1580" s="239" t="s">
        <v>1316</v>
      </c>
      <c r="G1580" s="237"/>
      <c r="H1580" s="238" t="s">
        <v>19</v>
      </c>
      <c r="I1580" s="240"/>
      <c r="J1580" s="237"/>
      <c r="K1580" s="237"/>
      <c r="L1580" s="241"/>
      <c r="M1580" s="242"/>
      <c r="N1580" s="243"/>
      <c r="O1580" s="243"/>
      <c r="P1580" s="243"/>
      <c r="Q1580" s="243"/>
      <c r="R1580" s="243"/>
      <c r="S1580" s="243"/>
      <c r="T1580" s="244"/>
      <c r="U1580" s="13"/>
      <c r="V1580" s="13"/>
      <c r="W1580" s="13"/>
      <c r="X1580" s="13"/>
      <c r="Y1580" s="13"/>
      <c r="Z1580" s="13"/>
      <c r="AA1580" s="13"/>
      <c r="AB1580" s="13"/>
      <c r="AC1580" s="13"/>
      <c r="AD1580" s="13"/>
      <c r="AE1580" s="13"/>
      <c r="AT1580" s="245" t="s">
        <v>183</v>
      </c>
      <c r="AU1580" s="245" t="s">
        <v>84</v>
      </c>
      <c r="AV1580" s="13" t="s">
        <v>82</v>
      </c>
      <c r="AW1580" s="13" t="s">
        <v>37</v>
      </c>
      <c r="AX1580" s="13" t="s">
        <v>75</v>
      </c>
      <c r="AY1580" s="245" t="s">
        <v>170</v>
      </c>
    </row>
    <row r="1581" s="14" customFormat="1">
      <c r="A1581" s="14"/>
      <c r="B1581" s="246"/>
      <c r="C1581" s="247"/>
      <c r="D1581" s="229" t="s">
        <v>183</v>
      </c>
      <c r="E1581" s="248" t="s">
        <v>19</v>
      </c>
      <c r="F1581" s="249" t="s">
        <v>891</v>
      </c>
      <c r="G1581" s="247"/>
      <c r="H1581" s="250">
        <v>4</v>
      </c>
      <c r="I1581" s="251"/>
      <c r="J1581" s="247"/>
      <c r="K1581" s="247"/>
      <c r="L1581" s="252"/>
      <c r="M1581" s="253"/>
      <c r="N1581" s="254"/>
      <c r="O1581" s="254"/>
      <c r="P1581" s="254"/>
      <c r="Q1581" s="254"/>
      <c r="R1581" s="254"/>
      <c r="S1581" s="254"/>
      <c r="T1581" s="255"/>
      <c r="U1581" s="14"/>
      <c r="V1581" s="14"/>
      <c r="W1581" s="14"/>
      <c r="X1581" s="14"/>
      <c r="Y1581" s="14"/>
      <c r="Z1581" s="14"/>
      <c r="AA1581" s="14"/>
      <c r="AB1581" s="14"/>
      <c r="AC1581" s="14"/>
      <c r="AD1581" s="14"/>
      <c r="AE1581" s="14"/>
      <c r="AT1581" s="256" t="s">
        <v>183</v>
      </c>
      <c r="AU1581" s="256" t="s">
        <v>84</v>
      </c>
      <c r="AV1581" s="14" t="s">
        <v>84</v>
      </c>
      <c r="AW1581" s="14" t="s">
        <v>37</v>
      </c>
      <c r="AX1581" s="14" t="s">
        <v>75</v>
      </c>
      <c r="AY1581" s="256" t="s">
        <v>170</v>
      </c>
    </row>
    <row r="1582" s="15" customFormat="1">
      <c r="A1582" s="15"/>
      <c r="B1582" s="257"/>
      <c r="C1582" s="258"/>
      <c r="D1582" s="229" t="s">
        <v>183</v>
      </c>
      <c r="E1582" s="259" t="s">
        <v>19</v>
      </c>
      <c r="F1582" s="260" t="s">
        <v>186</v>
      </c>
      <c r="G1582" s="258"/>
      <c r="H1582" s="261">
        <v>4</v>
      </c>
      <c r="I1582" s="262"/>
      <c r="J1582" s="258"/>
      <c r="K1582" s="258"/>
      <c r="L1582" s="263"/>
      <c r="M1582" s="264"/>
      <c r="N1582" s="265"/>
      <c r="O1582" s="265"/>
      <c r="P1582" s="265"/>
      <c r="Q1582" s="265"/>
      <c r="R1582" s="265"/>
      <c r="S1582" s="265"/>
      <c r="T1582" s="266"/>
      <c r="U1582" s="15"/>
      <c r="V1582" s="15"/>
      <c r="W1582" s="15"/>
      <c r="X1582" s="15"/>
      <c r="Y1582" s="15"/>
      <c r="Z1582" s="15"/>
      <c r="AA1582" s="15"/>
      <c r="AB1582" s="15"/>
      <c r="AC1582" s="15"/>
      <c r="AD1582" s="15"/>
      <c r="AE1582" s="15"/>
      <c r="AT1582" s="267" t="s">
        <v>183</v>
      </c>
      <c r="AU1582" s="267" t="s">
        <v>84</v>
      </c>
      <c r="AV1582" s="15" t="s">
        <v>177</v>
      </c>
      <c r="AW1582" s="15" t="s">
        <v>37</v>
      </c>
      <c r="AX1582" s="15" t="s">
        <v>82</v>
      </c>
      <c r="AY1582" s="267" t="s">
        <v>170</v>
      </c>
    </row>
    <row r="1583" s="2" customFormat="1" ht="16.5" customHeight="1">
      <c r="A1583" s="41"/>
      <c r="B1583" s="42"/>
      <c r="C1583" s="216" t="s">
        <v>2049</v>
      </c>
      <c r="D1583" s="216" t="s">
        <v>172</v>
      </c>
      <c r="E1583" s="217" t="s">
        <v>2050</v>
      </c>
      <c r="F1583" s="218" t="s">
        <v>2051</v>
      </c>
      <c r="G1583" s="219" t="s">
        <v>266</v>
      </c>
      <c r="H1583" s="220">
        <v>4</v>
      </c>
      <c r="I1583" s="221"/>
      <c r="J1583" s="222">
        <f>ROUND(I1583*H1583,2)</f>
        <v>0</v>
      </c>
      <c r="K1583" s="218" t="s">
        <v>19</v>
      </c>
      <c r="L1583" s="47"/>
      <c r="M1583" s="223" t="s">
        <v>19</v>
      </c>
      <c r="N1583" s="224" t="s">
        <v>46</v>
      </c>
      <c r="O1583" s="87"/>
      <c r="P1583" s="225">
        <f>O1583*H1583</f>
        <v>0</v>
      </c>
      <c r="Q1583" s="225">
        <v>0.00029</v>
      </c>
      <c r="R1583" s="225">
        <f>Q1583*H1583</f>
        <v>0.00116</v>
      </c>
      <c r="S1583" s="225">
        <v>0</v>
      </c>
      <c r="T1583" s="226">
        <f>S1583*H1583</f>
        <v>0</v>
      </c>
      <c r="U1583" s="41"/>
      <c r="V1583" s="41"/>
      <c r="W1583" s="41"/>
      <c r="X1583" s="41"/>
      <c r="Y1583" s="41"/>
      <c r="Z1583" s="41"/>
      <c r="AA1583" s="41"/>
      <c r="AB1583" s="41"/>
      <c r="AC1583" s="41"/>
      <c r="AD1583" s="41"/>
      <c r="AE1583" s="41"/>
      <c r="AR1583" s="227" t="s">
        <v>287</v>
      </c>
      <c r="AT1583" s="227" t="s">
        <v>172</v>
      </c>
      <c r="AU1583" s="227" t="s">
        <v>84</v>
      </c>
      <c r="AY1583" s="20" t="s">
        <v>170</v>
      </c>
      <c r="BE1583" s="228">
        <f>IF(N1583="základní",J1583,0)</f>
        <v>0</v>
      </c>
      <c r="BF1583" s="228">
        <f>IF(N1583="snížená",J1583,0)</f>
        <v>0</v>
      </c>
      <c r="BG1583" s="228">
        <f>IF(N1583="zákl. přenesená",J1583,0)</f>
        <v>0</v>
      </c>
      <c r="BH1583" s="228">
        <f>IF(N1583="sníž. přenesená",J1583,0)</f>
        <v>0</v>
      </c>
      <c r="BI1583" s="228">
        <f>IF(N1583="nulová",J1583,0)</f>
        <v>0</v>
      </c>
      <c r="BJ1583" s="20" t="s">
        <v>82</v>
      </c>
      <c r="BK1583" s="228">
        <f>ROUND(I1583*H1583,2)</f>
        <v>0</v>
      </c>
      <c r="BL1583" s="20" t="s">
        <v>287</v>
      </c>
      <c r="BM1583" s="227" t="s">
        <v>2052</v>
      </c>
    </row>
    <row r="1584" s="2" customFormat="1">
      <c r="A1584" s="41"/>
      <c r="B1584" s="42"/>
      <c r="C1584" s="43"/>
      <c r="D1584" s="229" t="s">
        <v>179</v>
      </c>
      <c r="E1584" s="43"/>
      <c r="F1584" s="230" t="s">
        <v>2051</v>
      </c>
      <c r="G1584" s="43"/>
      <c r="H1584" s="43"/>
      <c r="I1584" s="231"/>
      <c r="J1584" s="43"/>
      <c r="K1584" s="43"/>
      <c r="L1584" s="47"/>
      <c r="M1584" s="232"/>
      <c r="N1584" s="233"/>
      <c r="O1584" s="87"/>
      <c r="P1584" s="87"/>
      <c r="Q1584" s="87"/>
      <c r="R1584" s="87"/>
      <c r="S1584" s="87"/>
      <c r="T1584" s="88"/>
      <c r="U1584" s="41"/>
      <c r="V1584" s="41"/>
      <c r="W1584" s="41"/>
      <c r="X1584" s="41"/>
      <c r="Y1584" s="41"/>
      <c r="Z1584" s="41"/>
      <c r="AA1584" s="41"/>
      <c r="AB1584" s="41"/>
      <c r="AC1584" s="41"/>
      <c r="AD1584" s="41"/>
      <c r="AE1584" s="41"/>
      <c r="AT1584" s="20" t="s">
        <v>179</v>
      </c>
      <c r="AU1584" s="20" t="s">
        <v>84</v>
      </c>
    </row>
    <row r="1585" s="2" customFormat="1">
      <c r="A1585" s="41"/>
      <c r="B1585" s="42"/>
      <c r="C1585" s="43"/>
      <c r="D1585" s="229" t="s">
        <v>231</v>
      </c>
      <c r="E1585" s="43"/>
      <c r="F1585" s="268" t="s">
        <v>1323</v>
      </c>
      <c r="G1585" s="43"/>
      <c r="H1585" s="43"/>
      <c r="I1585" s="231"/>
      <c r="J1585" s="43"/>
      <c r="K1585" s="43"/>
      <c r="L1585" s="47"/>
      <c r="M1585" s="232"/>
      <c r="N1585" s="233"/>
      <c r="O1585" s="87"/>
      <c r="P1585" s="87"/>
      <c r="Q1585" s="87"/>
      <c r="R1585" s="87"/>
      <c r="S1585" s="87"/>
      <c r="T1585" s="88"/>
      <c r="U1585" s="41"/>
      <c r="V1585" s="41"/>
      <c r="W1585" s="41"/>
      <c r="X1585" s="41"/>
      <c r="Y1585" s="41"/>
      <c r="Z1585" s="41"/>
      <c r="AA1585" s="41"/>
      <c r="AB1585" s="41"/>
      <c r="AC1585" s="41"/>
      <c r="AD1585" s="41"/>
      <c r="AE1585" s="41"/>
      <c r="AT1585" s="20" t="s">
        <v>231</v>
      </c>
      <c r="AU1585" s="20" t="s">
        <v>84</v>
      </c>
    </row>
    <row r="1586" s="13" customFormat="1">
      <c r="A1586" s="13"/>
      <c r="B1586" s="236"/>
      <c r="C1586" s="237"/>
      <c r="D1586" s="229" t="s">
        <v>183</v>
      </c>
      <c r="E1586" s="238" t="s">
        <v>19</v>
      </c>
      <c r="F1586" s="239" t="s">
        <v>1316</v>
      </c>
      <c r="G1586" s="237"/>
      <c r="H1586" s="238" t="s">
        <v>19</v>
      </c>
      <c r="I1586" s="240"/>
      <c r="J1586" s="237"/>
      <c r="K1586" s="237"/>
      <c r="L1586" s="241"/>
      <c r="M1586" s="242"/>
      <c r="N1586" s="243"/>
      <c r="O1586" s="243"/>
      <c r="P1586" s="243"/>
      <c r="Q1586" s="243"/>
      <c r="R1586" s="243"/>
      <c r="S1586" s="243"/>
      <c r="T1586" s="244"/>
      <c r="U1586" s="13"/>
      <c r="V1586" s="13"/>
      <c r="W1586" s="13"/>
      <c r="X1586" s="13"/>
      <c r="Y1586" s="13"/>
      <c r="Z1586" s="13"/>
      <c r="AA1586" s="13"/>
      <c r="AB1586" s="13"/>
      <c r="AC1586" s="13"/>
      <c r="AD1586" s="13"/>
      <c r="AE1586" s="13"/>
      <c r="AT1586" s="245" t="s">
        <v>183</v>
      </c>
      <c r="AU1586" s="245" t="s">
        <v>84</v>
      </c>
      <c r="AV1586" s="13" t="s">
        <v>82</v>
      </c>
      <c r="AW1586" s="13" t="s">
        <v>37</v>
      </c>
      <c r="AX1586" s="13" t="s">
        <v>75</v>
      </c>
      <c r="AY1586" s="245" t="s">
        <v>170</v>
      </c>
    </row>
    <row r="1587" s="14" customFormat="1">
      <c r="A1587" s="14"/>
      <c r="B1587" s="246"/>
      <c r="C1587" s="247"/>
      <c r="D1587" s="229" t="s">
        <v>183</v>
      </c>
      <c r="E1587" s="248" t="s">
        <v>19</v>
      </c>
      <c r="F1587" s="249" t="s">
        <v>891</v>
      </c>
      <c r="G1587" s="247"/>
      <c r="H1587" s="250">
        <v>4</v>
      </c>
      <c r="I1587" s="251"/>
      <c r="J1587" s="247"/>
      <c r="K1587" s="247"/>
      <c r="L1587" s="252"/>
      <c r="M1587" s="253"/>
      <c r="N1587" s="254"/>
      <c r="O1587" s="254"/>
      <c r="P1587" s="254"/>
      <c r="Q1587" s="254"/>
      <c r="R1587" s="254"/>
      <c r="S1587" s="254"/>
      <c r="T1587" s="255"/>
      <c r="U1587" s="14"/>
      <c r="V1587" s="14"/>
      <c r="W1587" s="14"/>
      <c r="X1587" s="14"/>
      <c r="Y1587" s="14"/>
      <c r="Z1587" s="14"/>
      <c r="AA1587" s="14"/>
      <c r="AB1587" s="14"/>
      <c r="AC1587" s="14"/>
      <c r="AD1587" s="14"/>
      <c r="AE1587" s="14"/>
      <c r="AT1587" s="256" t="s">
        <v>183</v>
      </c>
      <c r="AU1587" s="256" t="s">
        <v>84</v>
      </c>
      <c r="AV1587" s="14" t="s">
        <v>84</v>
      </c>
      <c r="AW1587" s="14" t="s">
        <v>37</v>
      </c>
      <c r="AX1587" s="14" t="s">
        <v>75</v>
      </c>
      <c r="AY1587" s="256" t="s">
        <v>170</v>
      </c>
    </row>
    <row r="1588" s="15" customFormat="1">
      <c r="A1588" s="15"/>
      <c r="B1588" s="257"/>
      <c r="C1588" s="258"/>
      <c r="D1588" s="229" t="s">
        <v>183</v>
      </c>
      <c r="E1588" s="259" t="s">
        <v>19</v>
      </c>
      <c r="F1588" s="260" t="s">
        <v>186</v>
      </c>
      <c r="G1588" s="258"/>
      <c r="H1588" s="261">
        <v>4</v>
      </c>
      <c r="I1588" s="262"/>
      <c r="J1588" s="258"/>
      <c r="K1588" s="258"/>
      <c r="L1588" s="263"/>
      <c r="M1588" s="264"/>
      <c r="N1588" s="265"/>
      <c r="O1588" s="265"/>
      <c r="P1588" s="265"/>
      <c r="Q1588" s="265"/>
      <c r="R1588" s="265"/>
      <c r="S1588" s="265"/>
      <c r="T1588" s="266"/>
      <c r="U1588" s="15"/>
      <c r="V1588" s="15"/>
      <c r="W1588" s="15"/>
      <c r="X1588" s="15"/>
      <c r="Y1588" s="15"/>
      <c r="Z1588" s="15"/>
      <c r="AA1588" s="15"/>
      <c r="AB1588" s="15"/>
      <c r="AC1588" s="15"/>
      <c r="AD1588" s="15"/>
      <c r="AE1588" s="15"/>
      <c r="AT1588" s="267" t="s">
        <v>183</v>
      </c>
      <c r="AU1588" s="267" t="s">
        <v>84</v>
      </c>
      <c r="AV1588" s="15" t="s">
        <v>177</v>
      </c>
      <c r="AW1588" s="15" t="s">
        <v>37</v>
      </c>
      <c r="AX1588" s="15" t="s">
        <v>82</v>
      </c>
      <c r="AY1588" s="267" t="s">
        <v>170</v>
      </c>
    </row>
    <row r="1589" s="2" customFormat="1" ht="16.5" customHeight="1">
      <c r="A1589" s="41"/>
      <c r="B1589" s="42"/>
      <c r="C1589" s="216" t="s">
        <v>2053</v>
      </c>
      <c r="D1589" s="216" t="s">
        <v>172</v>
      </c>
      <c r="E1589" s="217" t="s">
        <v>2054</v>
      </c>
      <c r="F1589" s="218" t="s">
        <v>2055</v>
      </c>
      <c r="G1589" s="219" t="s">
        <v>1823</v>
      </c>
      <c r="H1589" s="295"/>
      <c r="I1589" s="221"/>
      <c r="J1589" s="222">
        <f>ROUND(I1589*H1589,2)</f>
        <v>0</v>
      </c>
      <c r="K1589" s="218" t="s">
        <v>176</v>
      </c>
      <c r="L1589" s="47"/>
      <c r="M1589" s="223" t="s">
        <v>19</v>
      </c>
      <c r="N1589" s="224" t="s">
        <v>46</v>
      </c>
      <c r="O1589" s="87"/>
      <c r="P1589" s="225">
        <f>O1589*H1589</f>
        <v>0</v>
      </c>
      <c r="Q1589" s="225">
        <v>0</v>
      </c>
      <c r="R1589" s="225">
        <f>Q1589*H1589</f>
        <v>0</v>
      </c>
      <c r="S1589" s="225">
        <v>0</v>
      </c>
      <c r="T1589" s="226">
        <f>S1589*H1589</f>
        <v>0</v>
      </c>
      <c r="U1589" s="41"/>
      <c r="V1589" s="41"/>
      <c r="W1589" s="41"/>
      <c r="X1589" s="41"/>
      <c r="Y1589" s="41"/>
      <c r="Z1589" s="41"/>
      <c r="AA1589" s="41"/>
      <c r="AB1589" s="41"/>
      <c r="AC1589" s="41"/>
      <c r="AD1589" s="41"/>
      <c r="AE1589" s="41"/>
      <c r="AR1589" s="227" t="s">
        <v>287</v>
      </c>
      <c r="AT1589" s="227" t="s">
        <v>172</v>
      </c>
      <c r="AU1589" s="227" t="s">
        <v>84</v>
      </c>
      <c r="AY1589" s="20" t="s">
        <v>170</v>
      </c>
      <c r="BE1589" s="228">
        <f>IF(N1589="základní",J1589,0)</f>
        <v>0</v>
      </c>
      <c r="BF1589" s="228">
        <f>IF(N1589="snížená",J1589,0)</f>
        <v>0</v>
      </c>
      <c r="BG1589" s="228">
        <f>IF(N1589="zákl. přenesená",J1589,0)</f>
        <v>0</v>
      </c>
      <c r="BH1589" s="228">
        <f>IF(N1589="sníž. přenesená",J1589,0)</f>
        <v>0</v>
      </c>
      <c r="BI1589" s="228">
        <f>IF(N1589="nulová",J1589,0)</f>
        <v>0</v>
      </c>
      <c r="BJ1589" s="20" t="s">
        <v>82</v>
      </c>
      <c r="BK1589" s="228">
        <f>ROUND(I1589*H1589,2)</f>
        <v>0</v>
      </c>
      <c r="BL1589" s="20" t="s">
        <v>287</v>
      </c>
      <c r="BM1589" s="227" t="s">
        <v>2056</v>
      </c>
    </row>
    <row r="1590" s="2" customFormat="1">
      <c r="A1590" s="41"/>
      <c r="B1590" s="42"/>
      <c r="C1590" s="43"/>
      <c r="D1590" s="229" t="s">
        <v>179</v>
      </c>
      <c r="E1590" s="43"/>
      <c r="F1590" s="230" t="s">
        <v>2057</v>
      </c>
      <c r="G1590" s="43"/>
      <c r="H1590" s="43"/>
      <c r="I1590" s="231"/>
      <c r="J1590" s="43"/>
      <c r="K1590" s="43"/>
      <c r="L1590" s="47"/>
      <c r="M1590" s="232"/>
      <c r="N1590" s="233"/>
      <c r="O1590" s="87"/>
      <c r="P1590" s="87"/>
      <c r="Q1590" s="87"/>
      <c r="R1590" s="87"/>
      <c r="S1590" s="87"/>
      <c r="T1590" s="88"/>
      <c r="U1590" s="41"/>
      <c r="V1590" s="41"/>
      <c r="W1590" s="41"/>
      <c r="X1590" s="41"/>
      <c r="Y1590" s="41"/>
      <c r="Z1590" s="41"/>
      <c r="AA1590" s="41"/>
      <c r="AB1590" s="41"/>
      <c r="AC1590" s="41"/>
      <c r="AD1590" s="41"/>
      <c r="AE1590" s="41"/>
      <c r="AT1590" s="20" t="s">
        <v>179</v>
      </c>
      <c r="AU1590" s="20" t="s">
        <v>84</v>
      </c>
    </row>
    <row r="1591" s="2" customFormat="1">
      <c r="A1591" s="41"/>
      <c r="B1591" s="42"/>
      <c r="C1591" s="43"/>
      <c r="D1591" s="234" t="s">
        <v>181</v>
      </c>
      <c r="E1591" s="43"/>
      <c r="F1591" s="235" t="s">
        <v>2058</v>
      </c>
      <c r="G1591" s="43"/>
      <c r="H1591" s="43"/>
      <c r="I1591" s="231"/>
      <c r="J1591" s="43"/>
      <c r="K1591" s="43"/>
      <c r="L1591" s="47"/>
      <c r="M1591" s="232"/>
      <c r="N1591" s="233"/>
      <c r="O1591" s="87"/>
      <c r="P1591" s="87"/>
      <c r="Q1591" s="87"/>
      <c r="R1591" s="87"/>
      <c r="S1591" s="87"/>
      <c r="T1591" s="88"/>
      <c r="U1591" s="41"/>
      <c r="V1591" s="41"/>
      <c r="W1591" s="41"/>
      <c r="X1591" s="41"/>
      <c r="Y1591" s="41"/>
      <c r="Z1591" s="41"/>
      <c r="AA1591" s="41"/>
      <c r="AB1591" s="41"/>
      <c r="AC1591" s="41"/>
      <c r="AD1591" s="41"/>
      <c r="AE1591" s="41"/>
      <c r="AT1591" s="20" t="s">
        <v>181</v>
      </c>
      <c r="AU1591" s="20" t="s">
        <v>84</v>
      </c>
    </row>
    <row r="1592" s="2" customFormat="1" ht="16.5" customHeight="1">
      <c r="A1592" s="41"/>
      <c r="B1592" s="42"/>
      <c r="C1592" s="216" t="s">
        <v>2059</v>
      </c>
      <c r="D1592" s="216" t="s">
        <v>172</v>
      </c>
      <c r="E1592" s="217" t="s">
        <v>2060</v>
      </c>
      <c r="F1592" s="218" t="s">
        <v>2061</v>
      </c>
      <c r="G1592" s="219" t="s">
        <v>1823</v>
      </c>
      <c r="H1592" s="295"/>
      <c r="I1592" s="221"/>
      <c r="J1592" s="222">
        <f>ROUND(I1592*H1592,2)</f>
        <v>0</v>
      </c>
      <c r="K1592" s="218" t="s">
        <v>176</v>
      </c>
      <c r="L1592" s="47"/>
      <c r="M1592" s="223" t="s">
        <v>19</v>
      </c>
      <c r="N1592" s="224" t="s">
        <v>46</v>
      </c>
      <c r="O1592" s="87"/>
      <c r="P1592" s="225">
        <f>O1592*H1592</f>
        <v>0</v>
      </c>
      <c r="Q1592" s="225">
        <v>0</v>
      </c>
      <c r="R1592" s="225">
        <f>Q1592*H1592</f>
        <v>0</v>
      </c>
      <c r="S1592" s="225">
        <v>0</v>
      </c>
      <c r="T1592" s="226">
        <f>S1592*H1592</f>
        <v>0</v>
      </c>
      <c r="U1592" s="41"/>
      <c r="V1592" s="41"/>
      <c r="W1592" s="41"/>
      <c r="X1592" s="41"/>
      <c r="Y1592" s="41"/>
      <c r="Z1592" s="41"/>
      <c r="AA1592" s="41"/>
      <c r="AB1592" s="41"/>
      <c r="AC1592" s="41"/>
      <c r="AD1592" s="41"/>
      <c r="AE1592" s="41"/>
      <c r="AR1592" s="227" t="s">
        <v>287</v>
      </c>
      <c r="AT1592" s="227" t="s">
        <v>172</v>
      </c>
      <c r="AU1592" s="227" t="s">
        <v>84</v>
      </c>
      <c r="AY1592" s="20" t="s">
        <v>170</v>
      </c>
      <c r="BE1592" s="228">
        <f>IF(N1592="základní",J1592,0)</f>
        <v>0</v>
      </c>
      <c r="BF1592" s="228">
        <f>IF(N1592="snížená",J1592,0)</f>
        <v>0</v>
      </c>
      <c r="BG1592" s="228">
        <f>IF(N1592="zákl. přenesená",J1592,0)</f>
        <v>0</v>
      </c>
      <c r="BH1592" s="228">
        <f>IF(N1592="sníž. přenesená",J1592,0)</f>
        <v>0</v>
      </c>
      <c r="BI1592" s="228">
        <f>IF(N1592="nulová",J1592,0)</f>
        <v>0</v>
      </c>
      <c r="BJ1592" s="20" t="s">
        <v>82</v>
      </c>
      <c r="BK1592" s="228">
        <f>ROUND(I1592*H1592,2)</f>
        <v>0</v>
      </c>
      <c r="BL1592" s="20" t="s">
        <v>287</v>
      </c>
      <c r="BM1592" s="227" t="s">
        <v>2062</v>
      </c>
    </row>
    <row r="1593" s="2" customFormat="1">
      <c r="A1593" s="41"/>
      <c r="B1593" s="42"/>
      <c r="C1593" s="43"/>
      <c r="D1593" s="229" t="s">
        <v>179</v>
      </c>
      <c r="E1593" s="43"/>
      <c r="F1593" s="230" t="s">
        <v>2063</v>
      </c>
      <c r="G1593" s="43"/>
      <c r="H1593" s="43"/>
      <c r="I1593" s="231"/>
      <c r="J1593" s="43"/>
      <c r="K1593" s="43"/>
      <c r="L1593" s="47"/>
      <c r="M1593" s="232"/>
      <c r="N1593" s="233"/>
      <c r="O1593" s="87"/>
      <c r="P1593" s="87"/>
      <c r="Q1593" s="87"/>
      <c r="R1593" s="87"/>
      <c r="S1593" s="87"/>
      <c r="T1593" s="88"/>
      <c r="U1593" s="41"/>
      <c r="V1593" s="41"/>
      <c r="W1593" s="41"/>
      <c r="X1593" s="41"/>
      <c r="Y1593" s="41"/>
      <c r="Z1593" s="41"/>
      <c r="AA1593" s="41"/>
      <c r="AB1593" s="41"/>
      <c r="AC1593" s="41"/>
      <c r="AD1593" s="41"/>
      <c r="AE1593" s="41"/>
      <c r="AT1593" s="20" t="s">
        <v>179</v>
      </c>
      <c r="AU1593" s="20" t="s">
        <v>84</v>
      </c>
    </row>
    <row r="1594" s="2" customFormat="1">
      <c r="A1594" s="41"/>
      <c r="B1594" s="42"/>
      <c r="C1594" s="43"/>
      <c r="D1594" s="234" t="s">
        <v>181</v>
      </c>
      <c r="E1594" s="43"/>
      <c r="F1594" s="235" t="s">
        <v>2064</v>
      </c>
      <c r="G1594" s="43"/>
      <c r="H1594" s="43"/>
      <c r="I1594" s="231"/>
      <c r="J1594" s="43"/>
      <c r="K1594" s="43"/>
      <c r="L1594" s="47"/>
      <c r="M1594" s="232"/>
      <c r="N1594" s="233"/>
      <c r="O1594" s="87"/>
      <c r="P1594" s="87"/>
      <c r="Q1594" s="87"/>
      <c r="R1594" s="87"/>
      <c r="S1594" s="87"/>
      <c r="T1594" s="88"/>
      <c r="U1594" s="41"/>
      <c r="V1594" s="41"/>
      <c r="W1594" s="41"/>
      <c r="X1594" s="41"/>
      <c r="Y1594" s="41"/>
      <c r="Z1594" s="41"/>
      <c r="AA1594" s="41"/>
      <c r="AB1594" s="41"/>
      <c r="AC1594" s="41"/>
      <c r="AD1594" s="41"/>
      <c r="AE1594" s="41"/>
      <c r="AT1594" s="20" t="s">
        <v>181</v>
      </c>
      <c r="AU1594" s="20" t="s">
        <v>84</v>
      </c>
    </row>
    <row r="1595" s="12" customFormat="1" ht="22.8" customHeight="1">
      <c r="A1595" s="12"/>
      <c r="B1595" s="200"/>
      <c r="C1595" s="201"/>
      <c r="D1595" s="202" t="s">
        <v>74</v>
      </c>
      <c r="E1595" s="214" t="s">
        <v>2065</v>
      </c>
      <c r="F1595" s="214" t="s">
        <v>2066</v>
      </c>
      <c r="G1595" s="201"/>
      <c r="H1595" s="201"/>
      <c r="I1595" s="204"/>
      <c r="J1595" s="215">
        <f>BK1595</f>
        <v>0</v>
      </c>
      <c r="K1595" s="201"/>
      <c r="L1595" s="206"/>
      <c r="M1595" s="207"/>
      <c r="N1595" s="208"/>
      <c r="O1595" s="208"/>
      <c r="P1595" s="209">
        <f>SUM(P1596:P1668)</f>
        <v>0</v>
      </c>
      <c r="Q1595" s="208"/>
      <c r="R1595" s="209">
        <f>SUM(R1596:R1668)</f>
        <v>0.15692</v>
      </c>
      <c r="S1595" s="208"/>
      <c r="T1595" s="210">
        <f>SUM(T1596:T1668)</f>
        <v>0</v>
      </c>
      <c r="U1595" s="12"/>
      <c r="V1595" s="12"/>
      <c r="W1595" s="12"/>
      <c r="X1595" s="12"/>
      <c r="Y1595" s="12"/>
      <c r="Z1595" s="12"/>
      <c r="AA1595" s="12"/>
      <c r="AB1595" s="12"/>
      <c r="AC1595" s="12"/>
      <c r="AD1595" s="12"/>
      <c r="AE1595" s="12"/>
      <c r="AR1595" s="211" t="s">
        <v>84</v>
      </c>
      <c r="AT1595" s="212" t="s">
        <v>74</v>
      </c>
      <c r="AU1595" s="212" t="s">
        <v>82</v>
      </c>
      <c r="AY1595" s="211" t="s">
        <v>170</v>
      </c>
      <c r="BK1595" s="213">
        <f>SUM(BK1596:BK1668)</f>
        <v>0</v>
      </c>
    </row>
    <row r="1596" s="2" customFormat="1" ht="21.75" customHeight="1">
      <c r="A1596" s="41"/>
      <c r="B1596" s="42"/>
      <c r="C1596" s="216" t="s">
        <v>2067</v>
      </c>
      <c r="D1596" s="216" t="s">
        <v>172</v>
      </c>
      <c r="E1596" s="217" t="s">
        <v>2068</v>
      </c>
      <c r="F1596" s="218" t="s">
        <v>2069</v>
      </c>
      <c r="G1596" s="219" t="s">
        <v>2070</v>
      </c>
      <c r="H1596" s="220">
        <v>1</v>
      </c>
      <c r="I1596" s="221"/>
      <c r="J1596" s="222">
        <f>ROUND(I1596*H1596,2)</f>
        <v>0</v>
      </c>
      <c r="K1596" s="218" t="s">
        <v>176</v>
      </c>
      <c r="L1596" s="47"/>
      <c r="M1596" s="223" t="s">
        <v>19</v>
      </c>
      <c r="N1596" s="224" t="s">
        <v>46</v>
      </c>
      <c r="O1596" s="87"/>
      <c r="P1596" s="225">
        <f>O1596*H1596</f>
        <v>0</v>
      </c>
      <c r="Q1596" s="225">
        <v>0.054120000000000001</v>
      </c>
      <c r="R1596" s="225">
        <f>Q1596*H1596</f>
        <v>0.054120000000000001</v>
      </c>
      <c r="S1596" s="225">
        <v>0</v>
      </c>
      <c r="T1596" s="226">
        <f>S1596*H1596</f>
        <v>0</v>
      </c>
      <c r="U1596" s="41"/>
      <c r="V1596" s="41"/>
      <c r="W1596" s="41"/>
      <c r="X1596" s="41"/>
      <c r="Y1596" s="41"/>
      <c r="Z1596" s="41"/>
      <c r="AA1596" s="41"/>
      <c r="AB1596" s="41"/>
      <c r="AC1596" s="41"/>
      <c r="AD1596" s="41"/>
      <c r="AE1596" s="41"/>
      <c r="AR1596" s="227" t="s">
        <v>287</v>
      </c>
      <c r="AT1596" s="227" t="s">
        <v>172</v>
      </c>
      <c r="AU1596" s="227" t="s">
        <v>84</v>
      </c>
      <c r="AY1596" s="20" t="s">
        <v>170</v>
      </c>
      <c r="BE1596" s="228">
        <f>IF(N1596="základní",J1596,0)</f>
        <v>0</v>
      </c>
      <c r="BF1596" s="228">
        <f>IF(N1596="snížená",J1596,0)</f>
        <v>0</v>
      </c>
      <c r="BG1596" s="228">
        <f>IF(N1596="zákl. přenesená",J1596,0)</f>
        <v>0</v>
      </c>
      <c r="BH1596" s="228">
        <f>IF(N1596="sníž. přenesená",J1596,0)</f>
        <v>0</v>
      </c>
      <c r="BI1596" s="228">
        <f>IF(N1596="nulová",J1596,0)</f>
        <v>0</v>
      </c>
      <c r="BJ1596" s="20" t="s">
        <v>82</v>
      </c>
      <c r="BK1596" s="228">
        <f>ROUND(I1596*H1596,2)</f>
        <v>0</v>
      </c>
      <c r="BL1596" s="20" t="s">
        <v>287</v>
      </c>
      <c r="BM1596" s="227" t="s">
        <v>2071</v>
      </c>
    </row>
    <row r="1597" s="2" customFormat="1">
      <c r="A1597" s="41"/>
      <c r="B1597" s="42"/>
      <c r="C1597" s="43"/>
      <c r="D1597" s="229" t="s">
        <v>179</v>
      </c>
      <c r="E1597" s="43"/>
      <c r="F1597" s="230" t="s">
        <v>2072</v>
      </c>
      <c r="G1597" s="43"/>
      <c r="H1597" s="43"/>
      <c r="I1597" s="231"/>
      <c r="J1597" s="43"/>
      <c r="K1597" s="43"/>
      <c r="L1597" s="47"/>
      <c r="M1597" s="232"/>
      <c r="N1597" s="233"/>
      <c r="O1597" s="87"/>
      <c r="P1597" s="87"/>
      <c r="Q1597" s="87"/>
      <c r="R1597" s="87"/>
      <c r="S1597" s="87"/>
      <c r="T1597" s="88"/>
      <c r="U1597" s="41"/>
      <c r="V1597" s="41"/>
      <c r="W1597" s="41"/>
      <c r="X1597" s="41"/>
      <c r="Y1597" s="41"/>
      <c r="Z1597" s="41"/>
      <c r="AA1597" s="41"/>
      <c r="AB1597" s="41"/>
      <c r="AC1597" s="41"/>
      <c r="AD1597" s="41"/>
      <c r="AE1597" s="41"/>
      <c r="AT1597" s="20" t="s">
        <v>179</v>
      </c>
      <c r="AU1597" s="20" t="s">
        <v>84</v>
      </c>
    </row>
    <row r="1598" s="2" customFormat="1">
      <c r="A1598" s="41"/>
      <c r="B1598" s="42"/>
      <c r="C1598" s="43"/>
      <c r="D1598" s="234" t="s">
        <v>181</v>
      </c>
      <c r="E1598" s="43"/>
      <c r="F1598" s="235" t="s">
        <v>2073</v>
      </c>
      <c r="G1598" s="43"/>
      <c r="H1598" s="43"/>
      <c r="I1598" s="231"/>
      <c r="J1598" s="43"/>
      <c r="K1598" s="43"/>
      <c r="L1598" s="47"/>
      <c r="M1598" s="232"/>
      <c r="N1598" s="233"/>
      <c r="O1598" s="87"/>
      <c r="P1598" s="87"/>
      <c r="Q1598" s="87"/>
      <c r="R1598" s="87"/>
      <c r="S1598" s="87"/>
      <c r="T1598" s="88"/>
      <c r="U1598" s="41"/>
      <c r="V1598" s="41"/>
      <c r="W1598" s="41"/>
      <c r="X1598" s="41"/>
      <c r="Y1598" s="41"/>
      <c r="Z1598" s="41"/>
      <c r="AA1598" s="41"/>
      <c r="AB1598" s="41"/>
      <c r="AC1598" s="41"/>
      <c r="AD1598" s="41"/>
      <c r="AE1598" s="41"/>
      <c r="AT1598" s="20" t="s">
        <v>181</v>
      </c>
      <c r="AU1598" s="20" t="s">
        <v>84</v>
      </c>
    </row>
    <row r="1599" s="13" customFormat="1">
      <c r="A1599" s="13"/>
      <c r="B1599" s="236"/>
      <c r="C1599" s="237"/>
      <c r="D1599" s="229" t="s">
        <v>183</v>
      </c>
      <c r="E1599" s="238" t="s">
        <v>19</v>
      </c>
      <c r="F1599" s="239" t="s">
        <v>2074</v>
      </c>
      <c r="G1599" s="237"/>
      <c r="H1599" s="238" t="s">
        <v>19</v>
      </c>
      <c r="I1599" s="240"/>
      <c r="J1599" s="237"/>
      <c r="K1599" s="237"/>
      <c r="L1599" s="241"/>
      <c r="M1599" s="242"/>
      <c r="N1599" s="243"/>
      <c r="O1599" s="243"/>
      <c r="P1599" s="243"/>
      <c r="Q1599" s="243"/>
      <c r="R1599" s="243"/>
      <c r="S1599" s="243"/>
      <c r="T1599" s="244"/>
      <c r="U1599" s="13"/>
      <c r="V1599" s="13"/>
      <c r="W1599" s="13"/>
      <c r="X1599" s="13"/>
      <c r="Y1599" s="13"/>
      <c r="Z1599" s="13"/>
      <c r="AA1599" s="13"/>
      <c r="AB1599" s="13"/>
      <c r="AC1599" s="13"/>
      <c r="AD1599" s="13"/>
      <c r="AE1599" s="13"/>
      <c r="AT1599" s="245" t="s">
        <v>183</v>
      </c>
      <c r="AU1599" s="245" t="s">
        <v>84</v>
      </c>
      <c r="AV1599" s="13" t="s">
        <v>82</v>
      </c>
      <c r="AW1599" s="13" t="s">
        <v>37</v>
      </c>
      <c r="AX1599" s="13" t="s">
        <v>75</v>
      </c>
      <c r="AY1599" s="245" t="s">
        <v>170</v>
      </c>
    </row>
    <row r="1600" s="13" customFormat="1">
      <c r="A1600" s="13"/>
      <c r="B1600" s="236"/>
      <c r="C1600" s="237"/>
      <c r="D1600" s="229" t="s">
        <v>183</v>
      </c>
      <c r="E1600" s="238" t="s">
        <v>19</v>
      </c>
      <c r="F1600" s="239" t="s">
        <v>2075</v>
      </c>
      <c r="G1600" s="237"/>
      <c r="H1600" s="238" t="s">
        <v>19</v>
      </c>
      <c r="I1600" s="240"/>
      <c r="J1600" s="237"/>
      <c r="K1600" s="237"/>
      <c r="L1600" s="241"/>
      <c r="M1600" s="242"/>
      <c r="N1600" s="243"/>
      <c r="O1600" s="243"/>
      <c r="P1600" s="243"/>
      <c r="Q1600" s="243"/>
      <c r="R1600" s="243"/>
      <c r="S1600" s="243"/>
      <c r="T1600" s="244"/>
      <c r="U1600" s="13"/>
      <c r="V1600" s="13"/>
      <c r="W1600" s="13"/>
      <c r="X1600" s="13"/>
      <c r="Y1600" s="13"/>
      <c r="Z1600" s="13"/>
      <c r="AA1600" s="13"/>
      <c r="AB1600" s="13"/>
      <c r="AC1600" s="13"/>
      <c r="AD1600" s="13"/>
      <c r="AE1600" s="13"/>
      <c r="AT1600" s="245" t="s">
        <v>183</v>
      </c>
      <c r="AU1600" s="245" t="s">
        <v>84</v>
      </c>
      <c r="AV1600" s="13" t="s">
        <v>82</v>
      </c>
      <c r="AW1600" s="13" t="s">
        <v>37</v>
      </c>
      <c r="AX1600" s="13" t="s">
        <v>75</v>
      </c>
      <c r="AY1600" s="245" t="s">
        <v>170</v>
      </c>
    </row>
    <row r="1601" s="14" customFormat="1">
      <c r="A1601" s="14"/>
      <c r="B1601" s="246"/>
      <c r="C1601" s="247"/>
      <c r="D1601" s="229" t="s">
        <v>183</v>
      </c>
      <c r="E1601" s="248" t="s">
        <v>19</v>
      </c>
      <c r="F1601" s="249" t="s">
        <v>863</v>
      </c>
      <c r="G1601" s="247"/>
      <c r="H1601" s="250">
        <v>1</v>
      </c>
      <c r="I1601" s="251"/>
      <c r="J1601" s="247"/>
      <c r="K1601" s="247"/>
      <c r="L1601" s="252"/>
      <c r="M1601" s="253"/>
      <c r="N1601" s="254"/>
      <c r="O1601" s="254"/>
      <c r="P1601" s="254"/>
      <c r="Q1601" s="254"/>
      <c r="R1601" s="254"/>
      <c r="S1601" s="254"/>
      <c r="T1601" s="255"/>
      <c r="U1601" s="14"/>
      <c r="V1601" s="14"/>
      <c r="W1601" s="14"/>
      <c r="X1601" s="14"/>
      <c r="Y1601" s="14"/>
      <c r="Z1601" s="14"/>
      <c r="AA1601" s="14"/>
      <c r="AB1601" s="14"/>
      <c r="AC1601" s="14"/>
      <c r="AD1601" s="14"/>
      <c r="AE1601" s="14"/>
      <c r="AT1601" s="256" t="s">
        <v>183</v>
      </c>
      <c r="AU1601" s="256" t="s">
        <v>84</v>
      </c>
      <c r="AV1601" s="14" t="s">
        <v>84</v>
      </c>
      <c r="AW1601" s="14" t="s">
        <v>37</v>
      </c>
      <c r="AX1601" s="14" t="s">
        <v>75</v>
      </c>
      <c r="AY1601" s="256" t="s">
        <v>170</v>
      </c>
    </row>
    <row r="1602" s="15" customFormat="1">
      <c r="A1602" s="15"/>
      <c r="B1602" s="257"/>
      <c r="C1602" s="258"/>
      <c r="D1602" s="229" t="s">
        <v>183</v>
      </c>
      <c r="E1602" s="259" t="s">
        <v>19</v>
      </c>
      <c r="F1602" s="260" t="s">
        <v>186</v>
      </c>
      <c r="G1602" s="258"/>
      <c r="H1602" s="261">
        <v>1</v>
      </c>
      <c r="I1602" s="262"/>
      <c r="J1602" s="258"/>
      <c r="K1602" s="258"/>
      <c r="L1602" s="263"/>
      <c r="M1602" s="264"/>
      <c r="N1602" s="265"/>
      <c r="O1602" s="265"/>
      <c r="P1602" s="265"/>
      <c r="Q1602" s="265"/>
      <c r="R1602" s="265"/>
      <c r="S1602" s="265"/>
      <c r="T1602" s="266"/>
      <c r="U1602" s="15"/>
      <c r="V1602" s="15"/>
      <c r="W1602" s="15"/>
      <c r="X1602" s="15"/>
      <c r="Y1602" s="15"/>
      <c r="Z1602" s="15"/>
      <c r="AA1602" s="15"/>
      <c r="AB1602" s="15"/>
      <c r="AC1602" s="15"/>
      <c r="AD1602" s="15"/>
      <c r="AE1602" s="15"/>
      <c r="AT1602" s="267" t="s">
        <v>183</v>
      </c>
      <c r="AU1602" s="267" t="s">
        <v>84</v>
      </c>
      <c r="AV1602" s="15" t="s">
        <v>177</v>
      </c>
      <c r="AW1602" s="15" t="s">
        <v>37</v>
      </c>
      <c r="AX1602" s="15" t="s">
        <v>82</v>
      </c>
      <c r="AY1602" s="267" t="s">
        <v>170</v>
      </c>
    </row>
    <row r="1603" s="2" customFormat="1" ht="21.75" customHeight="1">
      <c r="A1603" s="41"/>
      <c r="B1603" s="42"/>
      <c r="C1603" s="216" t="s">
        <v>2076</v>
      </c>
      <c r="D1603" s="216" t="s">
        <v>172</v>
      </c>
      <c r="E1603" s="217" t="s">
        <v>2077</v>
      </c>
      <c r="F1603" s="218" t="s">
        <v>2078</v>
      </c>
      <c r="G1603" s="219" t="s">
        <v>266</v>
      </c>
      <c r="H1603" s="220">
        <v>2</v>
      </c>
      <c r="I1603" s="221"/>
      <c r="J1603" s="222">
        <f>ROUND(I1603*H1603,2)</f>
        <v>0</v>
      </c>
      <c r="K1603" s="218" t="s">
        <v>19</v>
      </c>
      <c r="L1603" s="47"/>
      <c r="M1603" s="223" t="s">
        <v>19</v>
      </c>
      <c r="N1603" s="224" t="s">
        <v>46</v>
      </c>
      <c r="O1603" s="87"/>
      <c r="P1603" s="225">
        <f>O1603*H1603</f>
        <v>0</v>
      </c>
      <c r="Q1603" s="225">
        <v>0.0010200000000000001</v>
      </c>
      <c r="R1603" s="225">
        <f>Q1603*H1603</f>
        <v>0.0020400000000000001</v>
      </c>
      <c r="S1603" s="225">
        <v>0</v>
      </c>
      <c r="T1603" s="226">
        <f>S1603*H1603</f>
        <v>0</v>
      </c>
      <c r="U1603" s="41"/>
      <c r="V1603" s="41"/>
      <c r="W1603" s="41"/>
      <c r="X1603" s="41"/>
      <c r="Y1603" s="41"/>
      <c r="Z1603" s="41"/>
      <c r="AA1603" s="41"/>
      <c r="AB1603" s="41"/>
      <c r="AC1603" s="41"/>
      <c r="AD1603" s="41"/>
      <c r="AE1603" s="41"/>
      <c r="AR1603" s="227" t="s">
        <v>287</v>
      </c>
      <c r="AT1603" s="227" t="s">
        <v>172</v>
      </c>
      <c r="AU1603" s="227" t="s">
        <v>84</v>
      </c>
      <c r="AY1603" s="20" t="s">
        <v>170</v>
      </c>
      <c r="BE1603" s="228">
        <f>IF(N1603="základní",J1603,0)</f>
        <v>0</v>
      </c>
      <c r="BF1603" s="228">
        <f>IF(N1603="snížená",J1603,0)</f>
        <v>0</v>
      </c>
      <c r="BG1603" s="228">
        <f>IF(N1603="zákl. přenesená",J1603,0)</f>
        <v>0</v>
      </c>
      <c r="BH1603" s="228">
        <f>IF(N1603="sníž. přenesená",J1603,0)</f>
        <v>0</v>
      </c>
      <c r="BI1603" s="228">
        <f>IF(N1603="nulová",J1603,0)</f>
        <v>0</v>
      </c>
      <c r="BJ1603" s="20" t="s">
        <v>82</v>
      </c>
      <c r="BK1603" s="228">
        <f>ROUND(I1603*H1603,2)</f>
        <v>0</v>
      </c>
      <c r="BL1603" s="20" t="s">
        <v>287</v>
      </c>
      <c r="BM1603" s="227" t="s">
        <v>2079</v>
      </c>
    </row>
    <row r="1604" s="2" customFormat="1">
      <c r="A1604" s="41"/>
      <c r="B1604" s="42"/>
      <c r="C1604" s="43"/>
      <c r="D1604" s="229" t="s">
        <v>179</v>
      </c>
      <c r="E1604" s="43"/>
      <c r="F1604" s="230" t="s">
        <v>2078</v>
      </c>
      <c r="G1604" s="43"/>
      <c r="H1604" s="43"/>
      <c r="I1604" s="231"/>
      <c r="J1604" s="43"/>
      <c r="K1604" s="43"/>
      <c r="L1604" s="47"/>
      <c r="M1604" s="232"/>
      <c r="N1604" s="233"/>
      <c r="O1604" s="87"/>
      <c r="P1604" s="87"/>
      <c r="Q1604" s="87"/>
      <c r="R1604" s="87"/>
      <c r="S1604" s="87"/>
      <c r="T1604" s="88"/>
      <c r="U1604" s="41"/>
      <c r="V1604" s="41"/>
      <c r="W1604" s="41"/>
      <c r="X1604" s="41"/>
      <c r="Y1604" s="41"/>
      <c r="Z1604" s="41"/>
      <c r="AA1604" s="41"/>
      <c r="AB1604" s="41"/>
      <c r="AC1604" s="41"/>
      <c r="AD1604" s="41"/>
      <c r="AE1604" s="41"/>
      <c r="AT1604" s="20" t="s">
        <v>179</v>
      </c>
      <c r="AU1604" s="20" t="s">
        <v>84</v>
      </c>
    </row>
    <row r="1605" s="2" customFormat="1">
      <c r="A1605" s="41"/>
      <c r="B1605" s="42"/>
      <c r="C1605" s="43"/>
      <c r="D1605" s="229" t="s">
        <v>231</v>
      </c>
      <c r="E1605" s="43"/>
      <c r="F1605" s="268" t="s">
        <v>1323</v>
      </c>
      <c r="G1605" s="43"/>
      <c r="H1605" s="43"/>
      <c r="I1605" s="231"/>
      <c r="J1605" s="43"/>
      <c r="K1605" s="43"/>
      <c r="L1605" s="47"/>
      <c r="M1605" s="232"/>
      <c r="N1605" s="233"/>
      <c r="O1605" s="87"/>
      <c r="P1605" s="87"/>
      <c r="Q1605" s="87"/>
      <c r="R1605" s="87"/>
      <c r="S1605" s="87"/>
      <c r="T1605" s="88"/>
      <c r="U1605" s="41"/>
      <c r="V1605" s="41"/>
      <c r="W1605" s="41"/>
      <c r="X1605" s="41"/>
      <c r="Y1605" s="41"/>
      <c r="Z1605" s="41"/>
      <c r="AA1605" s="41"/>
      <c r="AB1605" s="41"/>
      <c r="AC1605" s="41"/>
      <c r="AD1605" s="41"/>
      <c r="AE1605" s="41"/>
      <c r="AT1605" s="20" t="s">
        <v>231</v>
      </c>
      <c r="AU1605" s="20" t="s">
        <v>84</v>
      </c>
    </row>
    <row r="1606" s="13" customFormat="1">
      <c r="A1606" s="13"/>
      <c r="B1606" s="236"/>
      <c r="C1606" s="237"/>
      <c r="D1606" s="229" t="s">
        <v>183</v>
      </c>
      <c r="E1606" s="238" t="s">
        <v>19</v>
      </c>
      <c r="F1606" s="239" t="s">
        <v>2080</v>
      </c>
      <c r="G1606" s="237"/>
      <c r="H1606" s="238" t="s">
        <v>19</v>
      </c>
      <c r="I1606" s="240"/>
      <c r="J1606" s="237"/>
      <c r="K1606" s="237"/>
      <c r="L1606" s="241"/>
      <c r="M1606" s="242"/>
      <c r="N1606" s="243"/>
      <c r="O1606" s="243"/>
      <c r="P1606" s="243"/>
      <c r="Q1606" s="243"/>
      <c r="R1606" s="243"/>
      <c r="S1606" s="243"/>
      <c r="T1606" s="244"/>
      <c r="U1606" s="13"/>
      <c r="V1606" s="13"/>
      <c r="W1606" s="13"/>
      <c r="X1606" s="13"/>
      <c r="Y1606" s="13"/>
      <c r="Z1606" s="13"/>
      <c r="AA1606" s="13"/>
      <c r="AB1606" s="13"/>
      <c r="AC1606" s="13"/>
      <c r="AD1606" s="13"/>
      <c r="AE1606" s="13"/>
      <c r="AT1606" s="245" t="s">
        <v>183</v>
      </c>
      <c r="AU1606" s="245" t="s">
        <v>84</v>
      </c>
      <c r="AV1606" s="13" t="s">
        <v>82</v>
      </c>
      <c r="AW1606" s="13" t="s">
        <v>37</v>
      </c>
      <c r="AX1606" s="13" t="s">
        <v>75</v>
      </c>
      <c r="AY1606" s="245" t="s">
        <v>170</v>
      </c>
    </row>
    <row r="1607" s="13" customFormat="1">
      <c r="A1607" s="13"/>
      <c r="B1607" s="236"/>
      <c r="C1607" s="237"/>
      <c r="D1607" s="229" t="s">
        <v>183</v>
      </c>
      <c r="E1607" s="238" t="s">
        <v>19</v>
      </c>
      <c r="F1607" s="239" t="s">
        <v>2081</v>
      </c>
      <c r="G1607" s="237"/>
      <c r="H1607" s="238" t="s">
        <v>19</v>
      </c>
      <c r="I1607" s="240"/>
      <c r="J1607" s="237"/>
      <c r="K1607" s="237"/>
      <c r="L1607" s="241"/>
      <c r="M1607" s="242"/>
      <c r="N1607" s="243"/>
      <c r="O1607" s="243"/>
      <c r="P1607" s="243"/>
      <c r="Q1607" s="243"/>
      <c r="R1607" s="243"/>
      <c r="S1607" s="243"/>
      <c r="T1607" s="244"/>
      <c r="U1607" s="13"/>
      <c r="V1607" s="13"/>
      <c r="W1607" s="13"/>
      <c r="X1607" s="13"/>
      <c r="Y1607" s="13"/>
      <c r="Z1607" s="13"/>
      <c r="AA1607" s="13"/>
      <c r="AB1607" s="13"/>
      <c r="AC1607" s="13"/>
      <c r="AD1607" s="13"/>
      <c r="AE1607" s="13"/>
      <c r="AT1607" s="245" t="s">
        <v>183</v>
      </c>
      <c r="AU1607" s="245" t="s">
        <v>84</v>
      </c>
      <c r="AV1607" s="13" t="s">
        <v>82</v>
      </c>
      <c r="AW1607" s="13" t="s">
        <v>37</v>
      </c>
      <c r="AX1607" s="13" t="s">
        <v>75</v>
      </c>
      <c r="AY1607" s="245" t="s">
        <v>170</v>
      </c>
    </row>
    <row r="1608" s="13" customFormat="1">
      <c r="A1608" s="13"/>
      <c r="B1608" s="236"/>
      <c r="C1608" s="237"/>
      <c r="D1608" s="229" t="s">
        <v>183</v>
      </c>
      <c r="E1608" s="238" t="s">
        <v>19</v>
      </c>
      <c r="F1608" s="239" t="s">
        <v>2082</v>
      </c>
      <c r="G1608" s="237"/>
      <c r="H1608" s="238" t="s">
        <v>19</v>
      </c>
      <c r="I1608" s="240"/>
      <c r="J1608" s="237"/>
      <c r="K1608" s="237"/>
      <c r="L1608" s="241"/>
      <c r="M1608" s="242"/>
      <c r="N1608" s="243"/>
      <c r="O1608" s="243"/>
      <c r="P1608" s="243"/>
      <c r="Q1608" s="243"/>
      <c r="R1608" s="243"/>
      <c r="S1608" s="243"/>
      <c r="T1608" s="244"/>
      <c r="U1608" s="13"/>
      <c r="V1608" s="13"/>
      <c r="W1608" s="13"/>
      <c r="X1608" s="13"/>
      <c r="Y1608" s="13"/>
      <c r="Z1608" s="13"/>
      <c r="AA1608" s="13"/>
      <c r="AB1608" s="13"/>
      <c r="AC1608" s="13"/>
      <c r="AD1608" s="13"/>
      <c r="AE1608" s="13"/>
      <c r="AT1608" s="245" t="s">
        <v>183</v>
      </c>
      <c r="AU1608" s="245" t="s">
        <v>84</v>
      </c>
      <c r="AV1608" s="13" t="s">
        <v>82</v>
      </c>
      <c r="AW1608" s="13" t="s">
        <v>37</v>
      </c>
      <c r="AX1608" s="13" t="s">
        <v>75</v>
      </c>
      <c r="AY1608" s="245" t="s">
        <v>170</v>
      </c>
    </row>
    <row r="1609" s="13" customFormat="1">
      <c r="A1609" s="13"/>
      <c r="B1609" s="236"/>
      <c r="C1609" s="237"/>
      <c r="D1609" s="229" t="s">
        <v>183</v>
      </c>
      <c r="E1609" s="238" t="s">
        <v>19</v>
      </c>
      <c r="F1609" s="239" t="s">
        <v>1316</v>
      </c>
      <c r="G1609" s="237"/>
      <c r="H1609" s="238" t="s">
        <v>19</v>
      </c>
      <c r="I1609" s="240"/>
      <c r="J1609" s="237"/>
      <c r="K1609" s="237"/>
      <c r="L1609" s="241"/>
      <c r="M1609" s="242"/>
      <c r="N1609" s="243"/>
      <c r="O1609" s="243"/>
      <c r="P1609" s="243"/>
      <c r="Q1609" s="243"/>
      <c r="R1609" s="243"/>
      <c r="S1609" s="243"/>
      <c r="T1609" s="244"/>
      <c r="U1609" s="13"/>
      <c r="V1609" s="13"/>
      <c r="W1609" s="13"/>
      <c r="X1609" s="13"/>
      <c r="Y1609" s="13"/>
      <c r="Z1609" s="13"/>
      <c r="AA1609" s="13"/>
      <c r="AB1609" s="13"/>
      <c r="AC1609" s="13"/>
      <c r="AD1609" s="13"/>
      <c r="AE1609" s="13"/>
      <c r="AT1609" s="245" t="s">
        <v>183</v>
      </c>
      <c r="AU1609" s="245" t="s">
        <v>84</v>
      </c>
      <c r="AV1609" s="13" t="s">
        <v>82</v>
      </c>
      <c r="AW1609" s="13" t="s">
        <v>37</v>
      </c>
      <c r="AX1609" s="13" t="s">
        <v>75</v>
      </c>
      <c r="AY1609" s="245" t="s">
        <v>170</v>
      </c>
    </row>
    <row r="1610" s="14" customFormat="1">
      <c r="A1610" s="14"/>
      <c r="B1610" s="246"/>
      <c r="C1610" s="247"/>
      <c r="D1610" s="229" t="s">
        <v>183</v>
      </c>
      <c r="E1610" s="248" t="s">
        <v>19</v>
      </c>
      <c r="F1610" s="249" t="s">
        <v>847</v>
      </c>
      <c r="G1610" s="247"/>
      <c r="H1610" s="250">
        <v>2</v>
      </c>
      <c r="I1610" s="251"/>
      <c r="J1610" s="247"/>
      <c r="K1610" s="247"/>
      <c r="L1610" s="252"/>
      <c r="M1610" s="253"/>
      <c r="N1610" s="254"/>
      <c r="O1610" s="254"/>
      <c r="P1610" s="254"/>
      <c r="Q1610" s="254"/>
      <c r="R1610" s="254"/>
      <c r="S1610" s="254"/>
      <c r="T1610" s="255"/>
      <c r="U1610" s="14"/>
      <c r="V1610" s="14"/>
      <c r="W1610" s="14"/>
      <c r="X1610" s="14"/>
      <c r="Y1610" s="14"/>
      <c r="Z1610" s="14"/>
      <c r="AA1610" s="14"/>
      <c r="AB1610" s="14"/>
      <c r="AC1610" s="14"/>
      <c r="AD1610" s="14"/>
      <c r="AE1610" s="14"/>
      <c r="AT1610" s="256" t="s">
        <v>183</v>
      </c>
      <c r="AU1610" s="256" t="s">
        <v>84</v>
      </c>
      <c r="AV1610" s="14" t="s">
        <v>84</v>
      </c>
      <c r="AW1610" s="14" t="s">
        <v>37</v>
      </c>
      <c r="AX1610" s="14" t="s">
        <v>75</v>
      </c>
      <c r="AY1610" s="256" t="s">
        <v>170</v>
      </c>
    </row>
    <row r="1611" s="15" customFormat="1">
      <c r="A1611" s="15"/>
      <c r="B1611" s="257"/>
      <c r="C1611" s="258"/>
      <c r="D1611" s="229" t="s">
        <v>183</v>
      </c>
      <c r="E1611" s="259" t="s">
        <v>19</v>
      </c>
      <c r="F1611" s="260" t="s">
        <v>186</v>
      </c>
      <c r="G1611" s="258"/>
      <c r="H1611" s="261">
        <v>2</v>
      </c>
      <c r="I1611" s="262"/>
      <c r="J1611" s="258"/>
      <c r="K1611" s="258"/>
      <c r="L1611" s="263"/>
      <c r="M1611" s="264"/>
      <c r="N1611" s="265"/>
      <c r="O1611" s="265"/>
      <c r="P1611" s="265"/>
      <c r="Q1611" s="265"/>
      <c r="R1611" s="265"/>
      <c r="S1611" s="265"/>
      <c r="T1611" s="266"/>
      <c r="U1611" s="15"/>
      <c r="V1611" s="15"/>
      <c r="W1611" s="15"/>
      <c r="X1611" s="15"/>
      <c r="Y1611" s="15"/>
      <c r="Z1611" s="15"/>
      <c r="AA1611" s="15"/>
      <c r="AB1611" s="15"/>
      <c r="AC1611" s="15"/>
      <c r="AD1611" s="15"/>
      <c r="AE1611" s="15"/>
      <c r="AT1611" s="267" t="s">
        <v>183</v>
      </c>
      <c r="AU1611" s="267" t="s">
        <v>84</v>
      </c>
      <c r="AV1611" s="15" t="s">
        <v>177</v>
      </c>
      <c r="AW1611" s="15" t="s">
        <v>37</v>
      </c>
      <c r="AX1611" s="15" t="s">
        <v>82</v>
      </c>
      <c r="AY1611" s="267" t="s">
        <v>170</v>
      </c>
    </row>
    <row r="1612" s="2" customFormat="1" ht="24.15" customHeight="1">
      <c r="A1612" s="41"/>
      <c r="B1612" s="42"/>
      <c r="C1612" s="216" t="s">
        <v>2083</v>
      </c>
      <c r="D1612" s="216" t="s">
        <v>172</v>
      </c>
      <c r="E1612" s="217" t="s">
        <v>2084</v>
      </c>
      <c r="F1612" s="218" t="s">
        <v>2085</v>
      </c>
      <c r="G1612" s="219" t="s">
        <v>2070</v>
      </c>
      <c r="H1612" s="220">
        <v>34</v>
      </c>
      <c r="I1612" s="221"/>
      <c r="J1612" s="222">
        <f>ROUND(I1612*H1612,2)</f>
        <v>0</v>
      </c>
      <c r="K1612" s="218" t="s">
        <v>19</v>
      </c>
      <c r="L1612" s="47"/>
      <c r="M1612" s="223" t="s">
        <v>19</v>
      </c>
      <c r="N1612" s="224" t="s">
        <v>46</v>
      </c>
      <c r="O1612" s="87"/>
      <c r="P1612" s="225">
        <f>O1612*H1612</f>
        <v>0</v>
      </c>
      <c r="Q1612" s="225">
        <v>0.00051999999999999995</v>
      </c>
      <c r="R1612" s="225">
        <f>Q1612*H1612</f>
        <v>0.017679999999999998</v>
      </c>
      <c r="S1612" s="225">
        <v>0</v>
      </c>
      <c r="T1612" s="226">
        <f>S1612*H1612</f>
        <v>0</v>
      </c>
      <c r="U1612" s="41"/>
      <c r="V1612" s="41"/>
      <c r="W1612" s="41"/>
      <c r="X1612" s="41"/>
      <c r="Y1612" s="41"/>
      <c r="Z1612" s="41"/>
      <c r="AA1612" s="41"/>
      <c r="AB1612" s="41"/>
      <c r="AC1612" s="41"/>
      <c r="AD1612" s="41"/>
      <c r="AE1612" s="41"/>
      <c r="AR1612" s="227" t="s">
        <v>287</v>
      </c>
      <c r="AT1612" s="227" t="s">
        <v>172</v>
      </c>
      <c r="AU1612" s="227" t="s">
        <v>84</v>
      </c>
      <c r="AY1612" s="20" t="s">
        <v>170</v>
      </c>
      <c r="BE1612" s="228">
        <f>IF(N1612="základní",J1612,0)</f>
        <v>0</v>
      </c>
      <c r="BF1612" s="228">
        <f>IF(N1612="snížená",J1612,0)</f>
        <v>0</v>
      </c>
      <c r="BG1612" s="228">
        <f>IF(N1612="zákl. přenesená",J1612,0)</f>
        <v>0</v>
      </c>
      <c r="BH1612" s="228">
        <f>IF(N1612="sníž. přenesená",J1612,0)</f>
        <v>0</v>
      </c>
      <c r="BI1612" s="228">
        <f>IF(N1612="nulová",J1612,0)</f>
        <v>0</v>
      </c>
      <c r="BJ1612" s="20" t="s">
        <v>82</v>
      </c>
      <c r="BK1612" s="228">
        <f>ROUND(I1612*H1612,2)</f>
        <v>0</v>
      </c>
      <c r="BL1612" s="20" t="s">
        <v>287</v>
      </c>
      <c r="BM1612" s="227" t="s">
        <v>2086</v>
      </c>
    </row>
    <row r="1613" s="2" customFormat="1">
      <c r="A1613" s="41"/>
      <c r="B1613" s="42"/>
      <c r="C1613" s="43"/>
      <c r="D1613" s="229" t="s">
        <v>179</v>
      </c>
      <c r="E1613" s="43"/>
      <c r="F1613" s="230" t="s">
        <v>2085</v>
      </c>
      <c r="G1613" s="43"/>
      <c r="H1613" s="43"/>
      <c r="I1613" s="231"/>
      <c r="J1613" s="43"/>
      <c r="K1613" s="43"/>
      <c r="L1613" s="47"/>
      <c r="M1613" s="232"/>
      <c r="N1613" s="233"/>
      <c r="O1613" s="87"/>
      <c r="P1613" s="87"/>
      <c r="Q1613" s="87"/>
      <c r="R1613" s="87"/>
      <c r="S1613" s="87"/>
      <c r="T1613" s="88"/>
      <c r="U1613" s="41"/>
      <c r="V1613" s="41"/>
      <c r="W1613" s="41"/>
      <c r="X1613" s="41"/>
      <c r="Y1613" s="41"/>
      <c r="Z1613" s="41"/>
      <c r="AA1613" s="41"/>
      <c r="AB1613" s="41"/>
      <c r="AC1613" s="41"/>
      <c r="AD1613" s="41"/>
      <c r="AE1613" s="41"/>
      <c r="AT1613" s="20" t="s">
        <v>179</v>
      </c>
      <c r="AU1613" s="20" t="s">
        <v>84</v>
      </c>
    </row>
    <row r="1614" s="2" customFormat="1">
      <c r="A1614" s="41"/>
      <c r="B1614" s="42"/>
      <c r="C1614" s="43"/>
      <c r="D1614" s="229" t="s">
        <v>231</v>
      </c>
      <c r="E1614" s="43"/>
      <c r="F1614" s="268" t="s">
        <v>1323</v>
      </c>
      <c r="G1614" s="43"/>
      <c r="H1614" s="43"/>
      <c r="I1614" s="231"/>
      <c r="J1614" s="43"/>
      <c r="K1614" s="43"/>
      <c r="L1614" s="47"/>
      <c r="M1614" s="232"/>
      <c r="N1614" s="233"/>
      <c r="O1614" s="87"/>
      <c r="P1614" s="87"/>
      <c r="Q1614" s="87"/>
      <c r="R1614" s="87"/>
      <c r="S1614" s="87"/>
      <c r="T1614" s="88"/>
      <c r="U1614" s="41"/>
      <c r="V1614" s="41"/>
      <c r="W1614" s="41"/>
      <c r="X1614" s="41"/>
      <c r="Y1614" s="41"/>
      <c r="Z1614" s="41"/>
      <c r="AA1614" s="41"/>
      <c r="AB1614" s="41"/>
      <c r="AC1614" s="41"/>
      <c r="AD1614" s="41"/>
      <c r="AE1614" s="41"/>
      <c r="AT1614" s="20" t="s">
        <v>231</v>
      </c>
      <c r="AU1614" s="20" t="s">
        <v>84</v>
      </c>
    </row>
    <row r="1615" s="13" customFormat="1">
      <c r="A1615" s="13"/>
      <c r="B1615" s="236"/>
      <c r="C1615" s="237"/>
      <c r="D1615" s="229" t="s">
        <v>183</v>
      </c>
      <c r="E1615" s="238" t="s">
        <v>19</v>
      </c>
      <c r="F1615" s="239" t="s">
        <v>1316</v>
      </c>
      <c r="G1615" s="237"/>
      <c r="H1615" s="238" t="s">
        <v>19</v>
      </c>
      <c r="I1615" s="240"/>
      <c r="J1615" s="237"/>
      <c r="K1615" s="237"/>
      <c r="L1615" s="241"/>
      <c r="M1615" s="242"/>
      <c r="N1615" s="243"/>
      <c r="O1615" s="243"/>
      <c r="P1615" s="243"/>
      <c r="Q1615" s="243"/>
      <c r="R1615" s="243"/>
      <c r="S1615" s="243"/>
      <c r="T1615" s="244"/>
      <c r="U1615" s="13"/>
      <c r="V1615" s="13"/>
      <c r="W1615" s="13"/>
      <c r="X1615" s="13"/>
      <c r="Y1615" s="13"/>
      <c r="Z1615" s="13"/>
      <c r="AA1615" s="13"/>
      <c r="AB1615" s="13"/>
      <c r="AC1615" s="13"/>
      <c r="AD1615" s="13"/>
      <c r="AE1615" s="13"/>
      <c r="AT1615" s="245" t="s">
        <v>183</v>
      </c>
      <c r="AU1615" s="245" t="s">
        <v>84</v>
      </c>
      <c r="AV1615" s="13" t="s">
        <v>82</v>
      </c>
      <c r="AW1615" s="13" t="s">
        <v>37</v>
      </c>
      <c r="AX1615" s="13" t="s">
        <v>75</v>
      </c>
      <c r="AY1615" s="245" t="s">
        <v>170</v>
      </c>
    </row>
    <row r="1616" s="14" customFormat="1">
      <c r="A1616" s="14"/>
      <c r="B1616" s="246"/>
      <c r="C1616" s="247"/>
      <c r="D1616" s="229" t="s">
        <v>183</v>
      </c>
      <c r="E1616" s="248" t="s">
        <v>19</v>
      </c>
      <c r="F1616" s="249" t="s">
        <v>2087</v>
      </c>
      <c r="G1616" s="247"/>
      <c r="H1616" s="250">
        <v>34</v>
      </c>
      <c r="I1616" s="251"/>
      <c r="J1616" s="247"/>
      <c r="K1616" s="247"/>
      <c r="L1616" s="252"/>
      <c r="M1616" s="253"/>
      <c r="N1616" s="254"/>
      <c r="O1616" s="254"/>
      <c r="P1616" s="254"/>
      <c r="Q1616" s="254"/>
      <c r="R1616" s="254"/>
      <c r="S1616" s="254"/>
      <c r="T1616" s="255"/>
      <c r="U1616" s="14"/>
      <c r="V1616" s="14"/>
      <c r="W1616" s="14"/>
      <c r="X1616" s="14"/>
      <c r="Y1616" s="14"/>
      <c r="Z1616" s="14"/>
      <c r="AA1616" s="14"/>
      <c r="AB1616" s="14"/>
      <c r="AC1616" s="14"/>
      <c r="AD1616" s="14"/>
      <c r="AE1616" s="14"/>
      <c r="AT1616" s="256" t="s">
        <v>183</v>
      </c>
      <c r="AU1616" s="256" t="s">
        <v>84</v>
      </c>
      <c r="AV1616" s="14" t="s">
        <v>84</v>
      </c>
      <c r="AW1616" s="14" t="s">
        <v>37</v>
      </c>
      <c r="AX1616" s="14" t="s">
        <v>75</v>
      </c>
      <c r="AY1616" s="256" t="s">
        <v>170</v>
      </c>
    </row>
    <row r="1617" s="15" customFormat="1">
      <c r="A1617" s="15"/>
      <c r="B1617" s="257"/>
      <c r="C1617" s="258"/>
      <c r="D1617" s="229" t="s">
        <v>183</v>
      </c>
      <c r="E1617" s="259" t="s">
        <v>19</v>
      </c>
      <c r="F1617" s="260" t="s">
        <v>186</v>
      </c>
      <c r="G1617" s="258"/>
      <c r="H1617" s="261">
        <v>34</v>
      </c>
      <c r="I1617" s="262"/>
      <c r="J1617" s="258"/>
      <c r="K1617" s="258"/>
      <c r="L1617" s="263"/>
      <c r="M1617" s="264"/>
      <c r="N1617" s="265"/>
      <c r="O1617" s="265"/>
      <c r="P1617" s="265"/>
      <c r="Q1617" s="265"/>
      <c r="R1617" s="265"/>
      <c r="S1617" s="265"/>
      <c r="T1617" s="266"/>
      <c r="U1617" s="15"/>
      <c r="V1617" s="15"/>
      <c r="W1617" s="15"/>
      <c r="X1617" s="15"/>
      <c r="Y1617" s="15"/>
      <c r="Z1617" s="15"/>
      <c r="AA1617" s="15"/>
      <c r="AB1617" s="15"/>
      <c r="AC1617" s="15"/>
      <c r="AD1617" s="15"/>
      <c r="AE1617" s="15"/>
      <c r="AT1617" s="267" t="s">
        <v>183</v>
      </c>
      <c r="AU1617" s="267" t="s">
        <v>84</v>
      </c>
      <c r="AV1617" s="15" t="s">
        <v>177</v>
      </c>
      <c r="AW1617" s="15" t="s">
        <v>37</v>
      </c>
      <c r="AX1617" s="15" t="s">
        <v>82</v>
      </c>
      <c r="AY1617" s="267" t="s">
        <v>170</v>
      </c>
    </row>
    <row r="1618" s="2" customFormat="1" ht="24.15" customHeight="1">
      <c r="A1618" s="41"/>
      <c r="B1618" s="42"/>
      <c r="C1618" s="216" t="s">
        <v>2088</v>
      </c>
      <c r="D1618" s="216" t="s">
        <v>172</v>
      </c>
      <c r="E1618" s="217" t="s">
        <v>2089</v>
      </c>
      <c r="F1618" s="218" t="s">
        <v>2090</v>
      </c>
      <c r="G1618" s="219" t="s">
        <v>2070</v>
      </c>
      <c r="H1618" s="220">
        <v>6</v>
      </c>
      <c r="I1618" s="221"/>
      <c r="J1618" s="222">
        <f>ROUND(I1618*H1618,2)</f>
        <v>0</v>
      </c>
      <c r="K1618" s="218" t="s">
        <v>19</v>
      </c>
      <c r="L1618" s="47"/>
      <c r="M1618" s="223" t="s">
        <v>19</v>
      </c>
      <c r="N1618" s="224" t="s">
        <v>46</v>
      </c>
      <c r="O1618" s="87"/>
      <c r="P1618" s="225">
        <f>O1618*H1618</f>
        <v>0</v>
      </c>
      <c r="Q1618" s="225">
        <v>0.0030000000000000001</v>
      </c>
      <c r="R1618" s="225">
        <f>Q1618*H1618</f>
        <v>0.018000000000000002</v>
      </c>
      <c r="S1618" s="225">
        <v>0</v>
      </c>
      <c r="T1618" s="226">
        <f>S1618*H1618</f>
        <v>0</v>
      </c>
      <c r="U1618" s="41"/>
      <c r="V1618" s="41"/>
      <c r="W1618" s="41"/>
      <c r="X1618" s="41"/>
      <c r="Y1618" s="41"/>
      <c r="Z1618" s="41"/>
      <c r="AA1618" s="41"/>
      <c r="AB1618" s="41"/>
      <c r="AC1618" s="41"/>
      <c r="AD1618" s="41"/>
      <c r="AE1618" s="41"/>
      <c r="AR1618" s="227" t="s">
        <v>287</v>
      </c>
      <c r="AT1618" s="227" t="s">
        <v>172</v>
      </c>
      <c r="AU1618" s="227" t="s">
        <v>84</v>
      </c>
      <c r="AY1618" s="20" t="s">
        <v>170</v>
      </c>
      <c r="BE1618" s="228">
        <f>IF(N1618="základní",J1618,0)</f>
        <v>0</v>
      </c>
      <c r="BF1618" s="228">
        <f>IF(N1618="snížená",J1618,0)</f>
        <v>0</v>
      </c>
      <c r="BG1618" s="228">
        <f>IF(N1618="zákl. přenesená",J1618,0)</f>
        <v>0</v>
      </c>
      <c r="BH1618" s="228">
        <f>IF(N1618="sníž. přenesená",J1618,0)</f>
        <v>0</v>
      </c>
      <c r="BI1618" s="228">
        <f>IF(N1618="nulová",J1618,0)</f>
        <v>0</v>
      </c>
      <c r="BJ1618" s="20" t="s">
        <v>82</v>
      </c>
      <c r="BK1618" s="228">
        <f>ROUND(I1618*H1618,2)</f>
        <v>0</v>
      </c>
      <c r="BL1618" s="20" t="s">
        <v>287</v>
      </c>
      <c r="BM1618" s="227" t="s">
        <v>2091</v>
      </c>
    </row>
    <row r="1619" s="2" customFormat="1">
      <c r="A1619" s="41"/>
      <c r="B1619" s="42"/>
      <c r="C1619" s="43"/>
      <c r="D1619" s="229" t="s">
        <v>179</v>
      </c>
      <c r="E1619" s="43"/>
      <c r="F1619" s="230" t="s">
        <v>2090</v>
      </c>
      <c r="G1619" s="43"/>
      <c r="H1619" s="43"/>
      <c r="I1619" s="231"/>
      <c r="J1619" s="43"/>
      <c r="K1619" s="43"/>
      <c r="L1619" s="47"/>
      <c r="M1619" s="232"/>
      <c r="N1619" s="233"/>
      <c r="O1619" s="87"/>
      <c r="P1619" s="87"/>
      <c r="Q1619" s="87"/>
      <c r="R1619" s="87"/>
      <c r="S1619" s="87"/>
      <c r="T1619" s="88"/>
      <c r="U1619" s="41"/>
      <c r="V1619" s="41"/>
      <c r="W1619" s="41"/>
      <c r="X1619" s="41"/>
      <c r="Y1619" s="41"/>
      <c r="Z1619" s="41"/>
      <c r="AA1619" s="41"/>
      <c r="AB1619" s="41"/>
      <c r="AC1619" s="41"/>
      <c r="AD1619" s="41"/>
      <c r="AE1619" s="41"/>
      <c r="AT1619" s="20" t="s">
        <v>179</v>
      </c>
      <c r="AU1619" s="20" t="s">
        <v>84</v>
      </c>
    </row>
    <row r="1620" s="2" customFormat="1">
      <c r="A1620" s="41"/>
      <c r="B1620" s="42"/>
      <c r="C1620" s="43"/>
      <c r="D1620" s="229" t="s">
        <v>231</v>
      </c>
      <c r="E1620" s="43"/>
      <c r="F1620" s="268" t="s">
        <v>1323</v>
      </c>
      <c r="G1620" s="43"/>
      <c r="H1620" s="43"/>
      <c r="I1620" s="231"/>
      <c r="J1620" s="43"/>
      <c r="K1620" s="43"/>
      <c r="L1620" s="47"/>
      <c r="M1620" s="232"/>
      <c r="N1620" s="233"/>
      <c r="O1620" s="87"/>
      <c r="P1620" s="87"/>
      <c r="Q1620" s="87"/>
      <c r="R1620" s="87"/>
      <c r="S1620" s="87"/>
      <c r="T1620" s="88"/>
      <c r="U1620" s="41"/>
      <c r="V1620" s="41"/>
      <c r="W1620" s="41"/>
      <c r="X1620" s="41"/>
      <c r="Y1620" s="41"/>
      <c r="Z1620" s="41"/>
      <c r="AA1620" s="41"/>
      <c r="AB1620" s="41"/>
      <c r="AC1620" s="41"/>
      <c r="AD1620" s="41"/>
      <c r="AE1620" s="41"/>
      <c r="AT1620" s="20" t="s">
        <v>231</v>
      </c>
      <c r="AU1620" s="20" t="s">
        <v>84</v>
      </c>
    </row>
    <row r="1621" s="13" customFormat="1">
      <c r="A1621" s="13"/>
      <c r="B1621" s="236"/>
      <c r="C1621" s="237"/>
      <c r="D1621" s="229" t="s">
        <v>183</v>
      </c>
      <c r="E1621" s="238" t="s">
        <v>19</v>
      </c>
      <c r="F1621" s="239" t="s">
        <v>1316</v>
      </c>
      <c r="G1621" s="237"/>
      <c r="H1621" s="238" t="s">
        <v>19</v>
      </c>
      <c r="I1621" s="240"/>
      <c r="J1621" s="237"/>
      <c r="K1621" s="237"/>
      <c r="L1621" s="241"/>
      <c r="M1621" s="242"/>
      <c r="N1621" s="243"/>
      <c r="O1621" s="243"/>
      <c r="P1621" s="243"/>
      <c r="Q1621" s="243"/>
      <c r="R1621" s="243"/>
      <c r="S1621" s="243"/>
      <c r="T1621" s="244"/>
      <c r="U1621" s="13"/>
      <c r="V1621" s="13"/>
      <c r="W1621" s="13"/>
      <c r="X1621" s="13"/>
      <c r="Y1621" s="13"/>
      <c r="Z1621" s="13"/>
      <c r="AA1621" s="13"/>
      <c r="AB1621" s="13"/>
      <c r="AC1621" s="13"/>
      <c r="AD1621" s="13"/>
      <c r="AE1621" s="13"/>
      <c r="AT1621" s="245" t="s">
        <v>183</v>
      </c>
      <c r="AU1621" s="245" t="s">
        <v>84</v>
      </c>
      <c r="AV1621" s="13" t="s">
        <v>82</v>
      </c>
      <c r="AW1621" s="13" t="s">
        <v>37</v>
      </c>
      <c r="AX1621" s="13" t="s">
        <v>75</v>
      </c>
      <c r="AY1621" s="245" t="s">
        <v>170</v>
      </c>
    </row>
    <row r="1622" s="14" customFormat="1">
      <c r="A1622" s="14"/>
      <c r="B1622" s="246"/>
      <c r="C1622" s="247"/>
      <c r="D1622" s="229" t="s">
        <v>183</v>
      </c>
      <c r="E1622" s="248" t="s">
        <v>19</v>
      </c>
      <c r="F1622" s="249" t="s">
        <v>856</v>
      </c>
      <c r="G1622" s="247"/>
      <c r="H1622" s="250">
        <v>6</v>
      </c>
      <c r="I1622" s="251"/>
      <c r="J1622" s="247"/>
      <c r="K1622" s="247"/>
      <c r="L1622" s="252"/>
      <c r="M1622" s="253"/>
      <c r="N1622" s="254"/>
      <c r="O1622" s="254"/>
      <c r="P1622" s="254"/>
      <c r="Q1622" s="254"/>
      <c r="R1622" s="254"/>
      <c r="S1622" s="254"/>
      <c r="T1622" s="255"/>
      <c r="U1622" s="14"/>
      <c r="V1622" s="14"/>
      <c r="W1622" s="14"/>
      <c r="X1622" s="14"/>
      <c r="Y1622" s="14"/>
      <c r="Z1622" s="14"/>
      <c r="AA1622" s="14"/>
      <c r="AB1622" s="14"/>
      <c r="AC1622" s="14"/>
      <c r="AD1622" s="14"/>
      <c r="AE1622" s="14"/>
      <c r="AT1622" s="256" t="s">
        <v>183</v>
      </c>
      <c r="AU1622" s="256" t="s">
        <v>84</v>
      </c>
      <c r="AV1622" s="14" t="s">
        <v>84</v>
      </c>
      <c r="AW1622" s="14" t="s">
        <v>37</v>
      </c>
      <c r="AX1622" s="14" t="s">
        <v>75</v>
      </c>
      <c r="AY1622" s="256" t="s">
        <v>170</v>
      </c>
    </row>
    <row r="1623" s="15" customFormat="1">
      <c r="A1623" s="15"/>
      <c r="B1623" s="257"/>
      <c r="C1623" s="258"/>
      <c r="D1623" s="229" t="s">
        <v>183</v>
      </c>
      <c r="E1623" s="259" t="s">
        <v>19</v>
      </c>
      <c r="F1623" s="260" t="s">
        <v>186</v>
      </c>
      <c r="G1623" s="258"/>
      <c r="H1623" s="261">
        <v>6</v>
      </c>
      <c r="I1623" s="262"/>
      <c r="J1623" s="258"/>
      <c r="K1623" s="258"/>
      <c r="L1623" s="263"/>
      <c r="M1623" s="264"/>
      <c r="N1623" s="265"/>
      <c r="O1623" s="265"/>
      <c r="P1623" s="265"/>
      <c r="Q1623" s="265"/>
      <c r="R1623" s="265"/>
      <c r="S1623" s="265"/>
      <c r="T1623" s="266"/>
      <c r="U1623" s="15"/>
      <c r="V1623" s="15"/>
      <c r="W1623" s="15"/>
      <c r="X1623" s="15"/>
      <c r="Y1623" s="15"/>
      <c r="Z1623" s="15"/>
      <c r="AA1623" s="15"/>
      <c r="AB1623" s="15"/>
      <c r="AC1623" s="15"/>
      <c r="AD1623" s="15"/>
      <c r="AE1623" s="15"/>
      <c r="AT1623" s="267" t="s">
        <v>183</v>
      </c>
      <c r="AU1623" s="267" t="s">
        <v>84</v>
      </c>
      <c r="AV1623" s="15" t="s">
        <v>177</v>
      </c>
      <c r="AW1623" s="15" t="s">
        <v>37</v>
      </c>
      <c r="AX1623" s="15" t="s">
        <v>82</v>
      </c>
      <c r="AY1623" s="267" t="s">
        <v>170</v>
      </c>
    </row>
    <row r="1624" s="2" customFormat="1" ht="24.15" customHeight="1">
      <c r="A1624" s="41"/>
      <c r="B1624" s="42"/>
      <c r="C1624" s="216" t="s">
        <v>2092</v>
      </c>
      <c r="D1624" s="216" t="s">
        <v>172</v>
      </c>
      <c r="E1624" s="217" t="s">
        <v>2093</v>
      </c>
      <c r="F1624" s="218" t="s">
        <v>2094</v>
      </c>
      <c r="G1624" s="219" t="s">
        <v>2070</v>
      </c>
      <c r="H1624" s="220">
        <v>2</v>
      </c>
      <c r="I1624" s="221"/>
      <c r="J1624" s="222">
        <f>ROUND(I1624*H1624,2)</f>
        <v>0</v>
      </c>
      <c r="K1624" s="218" t="s">
        <v>19</v>
      </c>
      <c r="L1624" s="47"/>
      <c r="M1624" s="223" t="s">
        <v>19</v>
      </c>
      <c r="N1624" s="224" t="s">
        <v>46</v>
      </c>
      <c r="O1624" s="87"/>
      <c r="P1624" s="225">
        <f>O1624*H1624</f>
        <v>0</v>
      </c>
      <c r="Q1624" s="225">
        <v>0.0012999999999999999</v>
      </c>
      <c r="R1624" s="225">
        <f>Q1624*H1624</f>
        <v>0.0025999999999999999</v>
      </c>
      <c r="S1624" s="225">
        <v>0</v>
      </c>
      <c r="T1624" s="226">
        <f>S1624*H1624</f>
        <v>0</v>
      </c>
      <c r="U1624" s="41"/>
      <c r="V1624" s="41"/>
      <c r="W1624" s="41"/>
      <c r="X1624" s="41"/>
      <c r="Y1624" s="41"/>
      <c r="Z1624" s="41"/>
      <c r="AA1624" s="41"/>
      <c r="AB1624" s="41"/>
      <c r="AC1624" s="41"/>
      <c r="AD1624" s="41"/>
      <c r="AE1624" s="41"/>
      <c r="AR1624" s="227" t="s">
        <v>287</v>
      </c>
      <c r="AT1624" s="227" t="s">
        <v>172</v>
      </c>
      <c r="AU1624" s="227" t="s">
        <v>84</v>
      </c>
      <c r="AY1624" s="20" t="s">
        <v>170</v>
      </c>
      <c r="BE1624" s="228">
        <f>IF(N1624="základní",J1624,0)</f>
        <v>0</v>
      </c>
      <c r="BF1624" s="228">
        <f>IF(N1624="snížená",J1624,0)</f>
        <v>0</v>
      </c>
      <c r="BG1624" s="228">
        <f>IF(N1624="zákl. přenesená",J1624,0)</f>
        <v>0</v>
      </c>
      <c r="BH1624" s="228">
        <f>IF(N1624="sníž. přenesená",J1624,0)</f>
        <v>0</v>
      </c>
      <c r="BI1624" s="228">
        <f>IF(N1624="nulová",J1624,0)</f>
        <v>0</v>
      </c>
      <c r="BJ1624" s="20" t="s">
        <v>82</v>
      </c>
      <c r="BK1624" s="228">
        <f>ROUND(I1624*H1624,2)</f>
        <v>0</v>
      </c>
      <c r="BL1624" s="20" t="s">
        <v>287</v>
      </c>
      <c r="BM1624" s="227" t="s">
        <v>2095</v>
      </c>
    </row>
    <row r="1625" s="2" customFormat="1">
      <c r="A1625" s="41"/>
      <c r="B1625" s="42"/>
      <c r="C1625" s="43"/>
      <c r="D1625" s="229" t="s">
        <v>179</v>
      </c>
      <c r="E1625" s="43"/>
      <c r="F1625" s="230" t="s">
        <v>2094</v>
      </c>
      <c r="G1625" s="43"/>
      <c r="H1625" s="43"/>
      <c r="I1625" s="231"/>
      <c r="J1625" s="43"/>
      <c r="K1625" s="43"/>
      <c r="L1625" s="47"/>
      <c r="M1625" s="232"/>
      <c r="N1625" s="233"/>
      <c r="O1625" s="87"/>
      <c r="P1625" s="87"/>
      <c r="Q1625" s="87"/>
      <c r="R1625" s="87"/>
      <c r="S1625" s="87"/>
      <c r="T1625" s="88"/>
      <c r="U1625" s="41"/>
      <c r="V1625" s="41"/>
      <c r="W1625" s="41"/>
      <c r="X1625" s="41"/>
      <c r="Y1625" s="41"/>
      <c r="Z1625" s="41"/>
      <c r="AA1625" s="41"/>
      <c r="AB1625" s="41"/>
      <c r="AC1625" s="41"/>
      <c r="AD1625" s="41"/>
      <c r="AE1625" s="41"/>
      <c r="AT1625" s="20" t="s">
        <v>179</v>
      </c>
      <c r="AU1625" s="20" t="s">
        <v>84</v>
      </c>
    </row>
    <row r="1626" s="2" customFormat="1">
      <c r="A1626" s="41"/>
      <c r="B1626" s="42"/>
      <c r="C1626" s="43"/>
      <c r="D1626" s="229" t="s">
        <v>231</v>
      </c>
      <c r="E1626" s="43"/>
      <c r="F1626" s="268" t="s">
        <v>1323</v>
      </c>
      <c r="G1626" s="43"/>
      <c r="H1626" s="43"/>
      <c r="I1626" s="231"/>
      <c r="J1626" s="43"/>
      <c r="K1626" s="43"/>
      <c r="L1626" s="47"/>
      <c r="M1626" s="232"/>
      <c r="N1626" s="233"/>
      <c r="O1626" s="87"/>
      <c r="P1626" s="87"/>
      <c r="Q1626" s="87"/>
      <c r="R1626" s="87"/>
      <c r="S1626" s="87"/>
      <c r="T1626" s="88"/>
      <c r="U1626" s="41"/>
      <c r="V1626" s="41"/>
      <c r="W1626" s="41"/>
      <c r="X1626" s="41"/>
      <c r="Y1626" s="41"/>
      <c r="Z1626" s="41"/>
      <c r="AA1626" s="41"/>
      <c r="AB1626" s="41"/>
      <c r="AC1626" s="41"/>
      <c r="AD1626" s="41"/>
      <c r="AE1626" s="41"/>
      <c r="AT1626" s="20" t="s">
        <v>231</v>
      </c>
      <c r="AU1626" s="20" t="s">
        <v>84</v>
      </c>
    </row>
    <row r="1627" s="13" customFormat="1">
      <c r="A1627" s="13"/>
      <c r="B1627" s="236"/>
      <c r="C1627" s="237"/>
      <c r="D1627" s="229" t="s">
        <v>183</v>
      </c>
      <c r="E1627" s="238" t="s">
        <v>19</v>
      </c>
      <c r="F1627" s="239" t="s">
        <v>2096</v>
      </c>
      <c r="G1627" s="237"/>
      <c r="H1627" s="238" t="s">
        <v>19</v>
      </c>
      <c r="I1627" s="240"/>
      <c r="J1627" s="237"/>
      <c r="K1627" s="237"/>
      <c r="L1627" s="241"/>
      <c r="M1627" s="242"/>
      <c r="N1627" s="243"/>
      <c r="O1627" s="243"/>
      <c r="P1627" s="243"/>
      <c r="Q1627" s="243"/>
      <c r="R1627" s="243"/>
      <c r="S1627" s="243"/>
      <c r="T1627" s="244"/>
      <c r="U1627" s="13"/>
      <c r="V1627" s="13"/>
      <c r="W1627" s="13"/>
      <c r="X1627" s="13"/>
      <c r="Y1627" s="13"/>
      <c r="Z1627" s="13"/>
      <c r="AA1627" s="13"/>
      <c r="AB1627" s="13"/>
      <c r="AC1627" s="13"/>
      <c r="AD1627" s="13"/>
      <c r="AE1627" s="13"/>
      <c r="AT1627" s="245" t="s">
        <v>183</v>
      </c>
      <c r="AU1627" s="245" t="s">
        <v>84</v>
      </c>
      <c r="AV1627" s="13" t="s">
        <v>82</v>
      </c>
      <c r="AW1627" s="13" t="s">
        <v>37</v>
      </c>
      <c r="AX1627" s="13" t="s">
        <v>75</v>
      </c>
      <c r="AY1627" s="245" t="s">
        <v>170</v>
      </c>
    </row>
    <row r="1628" s="13" customFormat="1">
      <c r="A1628" s="13"/>
      <c r="B1628" s="236"/>
      <c r="C1628" s="237"/>
      <c r="D1628" s="229" t="s">
        <v>183</v>
      </c>
      <c r="E1628" s="238" t="s">
        <v>19</v>
      </c>
      <c r="F1628" s="239" t="s">
        <v>1316</v>
      </c>
      <c r="G1628" s="237"/>
      <c r="H1628" s="238" t="s">
        <v>19</v>
      </c>
      <c r="I1628" s="240"/>
      <c r="J1628" s="237"/>
      <c r="K1628" s="237"/>
      <c r="L1628" s="241"/>
      <c r="M1628" s="242"/>
      <c r="N1628" s="243"/>
      <c r="O1628" s="243"/>
      <c r="P1628" s="243"/>
      <c r="Q1628" s="243"/>
      <c r="R1628" s="243"/>
      <c r="S1628" s="243"/>
      <c r="T1628" s="244"/>
      <c r="U1628" s="13"/>
      <c r="V1628" s="13"/>
      <c r="W1628" s="13"/>
      <c r="X1628" s="13"/>
      <c r="Y1628" s="13"/>
      <c r="Z1628" s="13"/>
      <c r="AA1628" s="13"/>
      <c r="AB1628" s="13"/>
      <c r="AC1628" s="13"/>
      <c r="AD1628" s="13"/>
      <c r="AE1628" s="13"/>
      <c r="AT1628" s="245" t="s">
        <v>183</v>
      </c>
      <c r="AU1628" s="245" t="s">
        <v>84</v>
      </c>
      <c r="AV1628" s="13" t="s">
        <v>82</v>
      </c>
      <c r="AW1628" s="13" t="s">
        <v>37</v>
      </c>
      <c r="AX1628" s="13" t="s">
        <v>75</v>
      </c>
      <c r="AY1628" s="245" t="s">
        <v>170</v>
      </c>
    </row>
    <row r="1629" s="14" customFormat="1">
      <c r="A1629" s="14"/>
      <c r="B1629" s="246"/>
      <c r="C1629" s="247"/>
      <c r="D1629" s="229" t="s">
        <v>183</v>
      </c>
      <c r="E1629" s="248" t="s">
        <v>19</v>
      </c>
      <c r="F1629" s="249" t="s">
        <v>847</v>
      </c>
      <c r="G1629" s="247"/>
      <c r="H1629" s="250">
        <v>2</v>
      </c>
      <c r="I1629" s="251"/>
      <c r="J1629" s="247"/>
      <c r="K1629" s="247"/>
      <c r="L1629" s="252"/>
      <c r="M1629" s="253"/>
      <c r="N1629" s="254"/>
      <c r="O1629" s="254"/>
      <c r="P1629" s="254"/>
      <c r="Q1629" s="254"/>
      <c r="R1629" s="254"/>
      <c r="S1629" s="254"/>
      <c r="T1629" s="255"/>
      <c r="U1629" s="14"/>
      <c r="V1629" s="14"/>
      <c r="W1629" s="14"/>
      <c r="X1629" s="14"/>
      <c r="Y1629" s="14"/>
      <c r="Z1629" s="14"/>
      <c r="AA1629" s="14"/>
      <c r="AB1629" s="14"/>
      <c r="AC1629" s="14"/>
      <c r="AD1629" s="14"/>
      <c r="AE1629" s="14"/>
      <c r="AT1629" s="256" t="s">
        <v>183</v>
      </c>
      <c r="AU1629" s="256" t="s">
        <v>84</v>
      </c>
      <c r="AV1629" s="14" t="s">
        <v>84</v>
      </c>
      <c r="AW1629" s="14" t="s">
        <v>37</v>
      </c>
      <c r="AX1629" s="14" t="s">
        <v>75</v>
      </c>
      <c r="AY1629" s="256" t="s">
        <v>170</v>
      </c>
    </row>
    <row r="1630" s="15" customFormat="1">
      <c r="A1630" s="15"/>
      <c r="B1630" s="257"/>
      <c r="C1630" s="258"/>
      <c r="D1630" s="229" t="s">
        <v>183</v>
      </c>
      <c r="E1630" s="259" t="s">
        <v>19</v>
      </c>
      <c r="F1630" s="260" t="s">
        <v>186</v>
      </c>
      <c r="G1630" s="258"/>
      <c r="H1630" s="261">
        <v>2</v>
      </c>
      <c r="I1630" s="262"/>
      <c r="J1630" s="258"/>
      <c r="K1630" s="258"/>
      <c r="L1630" s="263"/>
      <c r="M1630" s="264"/>
      <c r="N1630" s="265"/>
      <c r="O1630" s="265"/>
      <c r="P1630" s="265"/>
      <c r="Q1630" s="265"/>
      <c r="R1630" s="265"/>
      <c r="S1630" s="265"/>
      <c r="T1630" s="266"/>
      <c r="U1630" s="15"/>
      <c r="V1630" s="15"/>
      <c r="W1630" s="15"/>
      <c r="X1630" s="15"/>
      <c r="Y1630" s="15"/>
      <c r="Z1630" s="15"/>
      <c r="AA1630" s="15"/>
      <c r="AB1630" s="15"/>
      <c r="AC1630" s="15"/>
      <c r="AD1630" s="15"/>
      <c r="AE1630" s="15"/>
      <c r="AT1630" s="267" t="s">
        <v>183</v>
      </c>
      <c r="AU1630" s="267" t="s">
        <v>84</v>
      </c>
      <c r="AV1630" s="15" t="s">
        <v>177</v>
      </c>
      <c r="AW1630" s="15" t="s">
        <v>37</v>
      </c>
      <c r="AX1630" s="15" t="s">
        <v>82</v>
      </c>
      <c r="AY1630" s="267" t="s">
        <v>170</v>
      </c>
    </row>
    <row r="1631" s="2" customFormat="1" ht="24.15" customHeight="1">
      <c r="A1631" s="41"/>
      <c r="B1631" s="42"/>
      <c r="C1631" s="216" t="s">
        <v>2097</v>
      </c>
      <c r="D1631" s="216" t="s">
        <v>172</v>
      </c>
      <c r="E1631" s="217" t="s">
        <v>2098</v>
      </c>
      <c r="F1631" s="218" t="s">
        <v>2099</v>
      </c>
      <c r="G1631" s="219" t="s">
        <v>2070</v>
      </c>
      <c r="H1631" s="220">
        <v>2</v>
      </c>
      <c r="I1631" s="221"/>
      <c r="J1631" s="222">
        <f>ROUND(I1631*H1631,2)</f>
        <v>0</v>
      </c>
      <c r="K1631" s="218" t="s">
        <v>19</v>
      </c>
      <c r="L1631" s="47"/>
      <c r="M1631" s="223" t="s">
        <v>19</v>
      </c>
      <c r="N1631" s="224" t="s">
        <v>46</v>
      </c>
      <c r="O1631" s="87"/>
      <c r="P1631" s="225">
        <f>O1631*H1631</f>
        <v>0</v>
      </c>
      <c r="Q1631" s="225">
        <v>0.0012999999999999999</v>
      </c>
      <c r="R1631" s="225">
        <f>Q1631*H1631</f>
        <v>0.0025999999999999999</v>
      </c>
      <c r="S1631" s="225">
        <v>0</v>
      </c>
      <c r="T1631" s="226">
        <f>S1631*H1631</f>
        <v>0</v>
      </c>
      <c r="U1631" s="41"/>
      <c r="V1631" s="41"/>
      <c r="W1631" s="41"/>
      <c r="X1631" s="41"/>
      <c r="Y1631" s="41"/>
      <c r="Z1631" s="41"/>
      <c r="AA1631" s="41"/>
      <c r="AB1631" s="41"/>
      <c r="AC1631" s="41"/>
      <c r="AD1631" s="41"/>
      <c r="AE1631" s="41"/>
      <c r="AR1631" s="227" t="s">
        <v>287</v>
      </c>
      <c r="AT1631" s="227" t="s">
        <v>172</v>
      </c>
      <c r="AU1631" s="227" t="s">
        <v>84</v>
      </c>
      <c r="AY1631" s="20" t="s">
        <v>170</v>
      </c>
      <c r="BE1631" s="228">
        <f>IF(N1631="základní",J1631,0)</f>
        <v>0</v>
      </c>
      <c r="BF1631" s="228">
        <f>IF(N1631="snížená",J1631,0)</f>
        <v>0</v>
      </c>
      <c r="BG1631" s="228">
        <f>IF(N1631="zákl. přenesená",J1631,0)</f>
        <v>0</v>
      </c>
      <c r="BH1631" s="228">
        <f>IF(N1631="sníž. přenesená",J1631,0)</f>
        <v>0</v>
      </c>
      <c r="BI1631" s="228">
        <f>IF(N1631="nulová",J1631,0)</f>
        <v>0</v>
      </c>
      <c r="BJ1631" s="20" t="s">
        <v>82</v>
      </c>
      <c r="BK1631" s="228">
        <f>ROUND(I1631*H1631,2)</f>
        <v>0</v>
      </c>
      <c r="BL1631" s="20" t="s">
        <v>287</v>
      </c>
      <c r="BM1631" s="227" t="s">
        <v>2100</v>
      </c>
    </row>
    <row r="1632" s="2" customFormat="1">
      <c r="A1632" s="41"/>
      <c r="B1632" s="42"/>
      <c r="C1632" s="43"/>
      <c r="D1632" s="229" t="s">
        <v>179</v>
      </c>
      <c r="E1632" s="43"/>
      <c r="F1632" s="230" t="s">
        <v>2099</v>
      </c>
      <c r="G1632" s="43"/>
      <c r="H1632" s="43"/>
      <c r="I1632" s="231"/>
      <c r="J1632" s="43"/>
      <c r="K1632" s="43"/>
      <c r="L1632" s="47"/>
      <c r="M1632" s="232"/>
      <c r="N1632" s="233"/>
      <c r="O1632" s="87"/>
      <c r="P1632" s="87"/>
      <c r="Q1632" s="87"/>
      <c r="R1632" s="87"/>
      <c r="S1632" s="87"/>
      <c r="T1632" s="88"/>
      <c r="U1632" s="41"/>
      <c r="V1632" s="41"/>
      <c r="W1632" s="41"/>
      <c r="X1632" s="41"/>
      <c r="Y1632" s="41"/>
      <c r="Z1632" s="41"/>
      <c r="AA1632" s="41"/>
      <c r="AB1632" s="41"/>
      <c r="AC1632" s="41"/>
      <c r="AD1632" s="41"/>
      <c r="AE1632" s="41"/>
      <c r="AT1632" s="20" t="s">
        <v>179</v>
      </c>
      <c r="AU1632" s="20" t="s">
        <v>84</v>
      </c>
    </row>
    <row r="1633" s="2" customFormat="1">
      <c r="A1633" s="41"/>
      <c r="B1633" s="42"/>
      <c r="C1633" s="43"/>
      <c r="D1633" s="229" t="s">
        <v>231</v>
      </c>
      <c r="E1633" s="43"/>
      <c r="F1633" s="268" t="s">
        <v>1323</v>
      </c>
      <c r="G1633" s="43"/>
      <c r="H1633" s="43"/>
      <c r="I1633" s="231"/>
      <c r="J1633" s="43"/>
      <c r="K1633" s="43"/>
      <c r="L1633" s="47"/>
      <c r="M1633" s="232"/>
      <c r="N1633" s="233"/>
      <c r="O1633" s="87"/>
      <c r="P1633" s="87"/>
      <c r="Q1633" s="87"/>
      <c r="R1633" s="87"/>
      <c r="S1633" s="87"/>
      <c r="T1633" s="88"/>
      <c r="U1633" s="41"/>
      <c r="V1633" s="41"/>
      <c r="W1633" s="41"/>
      <c r="X1633" s="41"/>
      <c r="Y1633" s="41"/>
      <c r="Z1633" s="41"/>
      <c r="AA1633" s="41"/>
      <c r="AB1633" s="41"/>
      <c r="AC1633" s="41"/>
      <c r="AD1633" s="41"/>
      <c r="AE1633" s="41"/>
      <c r="AT1633" s="20" t="s">
        <v>231</v>
      </c>
      <c r="AU1633" s="20" t="s">
        <v>84</v>
      </c>
    </row>
    <row r="1634" s="13" customFormat="1">
      <c r="A1634" s="13"/>
      <c r="B1634" s="236"/>
      <c r="C1634" s="237"/>
      <c r="D1634" s="229" t="s">
        <v>183</v>
      </c>
      <c r="E1634" s="238" t="s">
        <v>19</v>
      </c>
      <c r="F1634" s="239" t="s">
        <v>2101</v>
      </c>
      <c r="G1634" s="237"/>
      <c r="H1634" s="238" t="s">
        <v>19</v>
      </c>
      <c r="I1634" s="240"/>
      <c r="J1634" s="237"/>
      <c r="K1634" s="237"/>
      <c r="L1634" s="241"/>
      <c r="M1634" s="242"/>
      <c r="N1634" s="243"/>
      <c r="O1634" s="243"/>
      <c r="P1634" s="243"/>
      <c r="Q1634" s="243"/>
      <c r="R1634" s="243"/>
      <c r="S1634" s="243"/>
      <c r="T1634" s="244"/>
      <c r="U1634" s="13"/>
      <c r="V1634" s="13"/>
      <c r="W1634" s="13"/>
      <c r="X1634" s="13"/>
      <c r="Y1634" s="13"/>
      <c r="Z1634" s="13"/>
      <c r="AA1634" s="13"/>
      <c r="AB1634" s="13"/>
      <c r="AC1634" s="13"/>
      <c r="AD1634" s="13"/>
      <c r="AE1634" s="13"/>
      <c r="AT1634" s="245" t="s">
        <v>183</v>
      </c>
      <c r="AU1634" s="245" t="s">
        <v>84</v>
      </c>
      <c r="AV1634" s="13" t="s">
        <v>82</v>
      </c>
      <c r="AW1634" s="13" t="s">
        <v>37</v>
      </c>
      <c r="AX1634" s="13" t="s">
        <v>75</v>
      </c>
      <c r="AY1634" s="245" t="s">
        <v>170</v>
      </c>
    </row>
    <row r="1635" s="13" customFormat="1">
      <c r="A1635" s="13"/>
      <c r="B1635" s="236"/>
      <c r="C1635" s="237"/>
      <c r="D1635" s="229" t="s">
        <v>183</v>
      </c>
      <c r="E1635" s="238" t="s">
        <v>19</v>
      </c>
      <c r="F1635" s="239" t="s">
        <v>1316</v>
      </c>
      <c r="G1635" s="237"/>
      <c r="H1635" s="238" t="s">
        <v>19</v>
      </c>
      <c r="I1635" s="240"/>
      <c r="J1635" s="237"/>
      <c r="K1635" s="237"/>
      <c r="L1635" s="241"/>
      <c r="M1635" s="242"/>
      <c r="N1635" s="243"/>
      <c r="O1635" s="243"/>
      <c r="P1635" s="243"/>
      <c r="Q1635" s="243"/>
      <c r="R1635" s="243"/>
      <c r="S1635" s="243"/>
      <c r="T1635" s="244"/>
      <c r="U1635" s="13"/>
      <c r="V1635" s="13"/>
      <c r="W1635" s="13"/>
      <c r="X1635" s="13"/>
      <c r="Y1635" s="13"/>
      <c r="Z1635" s="13"/>
      <c r="AA1635" s="13"/>
      <c r="AB1635" s="13"/>
      <c r="AC1635" s="13"/>
      <c r="AD1635" s="13"/>
      <c r="AE1635" s="13"/>
      <c r="AT1635" s="245" t="s">
        <v>183</v>
      </c>
      <c r="AU1635" s="245" t="s">
        <v>84</v>
      </c>
      <c r="AV1635" s="13" t="s">
        <v>82</v>
      </c>
      <c r="AW1635" s="13" t="s">
        <v>37</v>
      </c>
      <c r="AX1635" s="13" t="s">
        <v>75</v>
      </c>
      <c r="AY1635" s="245" t="s">
        <v>170</v>
      </c>
    </row>
    <row r="1636" s="14" customFormat="1">
      <c r="A1636" s="14"/>
      <c r="B1636" s="246"/>
      <c r="C1636" s="247"/>
      <c r="D1636" s="229" t="s">
        <v>183</v>
      </c>
      <c r="E1636" s="248" t="s">
        <v>19</v>
      </c>
      <c r="F1636" s="249" t="s">
        <v>847</v>
      </c>
      <c r="G1636" s="247"/>
      <c r="H1636" s="250">
        <v>2</v>
      </c>
      <c r="I1636" s="251"/>
      <c r="J1636" s="247"/>
      <c r="K1636" s="247"/>
      <c r="L1636" s="252"/>
      <c r="M1636" s="253"/>
      <c r="N1636" s="254"/>
      <c r="O1636" s="254"/>
      <c r="P1636" s="254"/>
      <c r="Q1636" s="254"/>
      <c r="R1636" s="254"/>
      <c r="S1636" s="254"/>
      <c r="T1636" s="255"/>
      <c r="U1636" s="14"/>
      <c r="V1636" s="14"/>
      <c r="W1636" s="14"/>
      <c r="X1636" s="14"/>
      <c r="Y1636" s="14"/>
      <c r="Z1636" s="14"/>
      <c r="AA1636" s="14"/>
      <c r="AB1636" s="14"/>
      <c r="AC1636" s="14"/>
      <c r="AD1636" s="14"/>
      <c r="AE1636" s="14"/>
      <c r="AT1636" s="256" t="s">
        <v>183</v>
      </c>
      <c r="AU1636" s="256" t="s">
        <v>84</v>
      </c>
      <c r="AV1636" s="14" t="s">
        <v>84</v>
      </c>
      <c r="AW1636" s="14" t="s">
        <v>37</v>
      </c>
      <c r="AX1636" s="14" t="s">
        <v>75</v>
      </c>
      <c r="AY1636" s="256" t="s">
        <v>170</v>
      </c>
    </row>
    <row r="1637" s="15" customFormat="1">
      <c r="A1637" s="15"/>
      <c r="B1637" s="257"/>
      <c r="C1637" s="258"/>
      <c r="D1637" s="229" t="s">
        <v>183</v>
      </c>
      <c r="E1637" s="259" t="s">
        <v>19</v>
      </c>
      <c r="F1637" s="260" t="s">
        <v>186</v>
      </c>
      <c r="G1637" s="258"/>
      <c r="H1637" s="261">
        <v>2</v>
      </c>
      <c r="I1637" s="262"/>
      <c r="J1637" s="258"/>
      <c r="K1637" s="258"/>
      <c r="L1637" s="263"/>
      <c r="M1637" s="264"/>
      <c r="N1637" s="265"/>
      <c r="O1637" s="265"/>
      <c r="P1637" s="265"/>
      <c r="Q1637" s="265"/>
      <c r="R1637" s="265"/>
      <c r="S1637" s="265"/>
      <c r="T1637" s="266"/>
      <c r="U1637" s="15"/>
      <c r="V1637" s="15"/>
      <c r="W1637" s="15"/>
      <c r="X1637" s="15"/>
      <c r="Y1637" s="15"/>
      <c r="Z1637" s="15"/>
      <c r="AA1637" s="15"/>
      <c r="AB1637" s="15"/>
      <c r="AC1637" s="15"/>
      <c r="AD1637" s="15"/>
      <c r="AE1637" s="15"/>
      <c r="AT1637" s="267" t="s">
        <v>183</v>
      </c>
      <c r="AU1637" s="267" t="s">
        <v>84</v>
      </c>
      <c r="AV1637" s="15" t="s">
        <v>177</v>
      </c>
      <c r="AW1637" s="15" t="s">
        <v>37</v>
      </c>
      <c r="AX1637" s="15" t="s">
        <v>82</v>
      </c>
      <c r="AY1637" s="267" t="s">
        <v>170</v>
      </c>
    </row>
    <row r="1638" s="2" customFormat="1" ht="24.15" customHeight="1">
      <c r="A1638" s="41"/>
      <c r="B1638" s="42"/>
      <c r="C1638" s="216" t="s">
        <v>2102</v>
      </c>
      <c r="D1638" s="216" t="s">
        <v>172</v>
      </c>
      <c r="E1638" s="217" t="s">
        <v>2103</v>
      </c>
      <c r="F1638" s="218" t="s">
        <v>2104</v>
      </c>
      <c r="G1638" s="219" t="s">
        <v>2070</v>
      </c>
      <c r="H1638" s="220">
        <v>2</v>
      </c>
      <c r="I1638" s="221"/>
      <c r="J1638" s="222">
        <f>ROUND(I1638*H1638,2)</f>
        <v>0</v>
      </c>
      <c r="K1638" s="218" t="s">
        <v>19</v>
      </c>
      <c r="L1638" s="47"/>
      <c r="M1638" s="223" t="s">
        <v>19</v>
      </c>
      <c r="N1638" s="224" t="s">
        <v>46</v>
      </c>
      <c r="O1638" s="87"/>
      <c r="P1638" s="225">
        <f>O1638*H1638</f>
        <v>0</v>
      </c>
      <c r="Q1638" s="225">
        <v>0.0012999999999999999</v>
      </c>
      <c r="R1638" s="225">
        <f>Q1638*H1638</f>
        <v>0.0025999999999999999</v>
      </c>
      <c r="S1638" s="225">
        <v>0</v>
      </c>
      <c r="T1638" s="226">
        <f>S1638*H1638</f>
        <v>0</v>
      </c>
      <c r="U1638" s="41"/>
      <c r="V1638" s="41"/>
      <c r="W1638" s="41"/>
      <c r="X1638" s="41"/>
      <c r="Y1638" s="41"/>
      <c r="Z1638" s="41"/>
      <c r="AA1638" s="41"/>
      <c r="AB1638" s="41"/>
      <c r="AC1638" s="41"/>
      <c r="AD1638" s="41"/>
      <c r="AE1638" s="41"/>
      <c r="AR1638" s="227" t="s">
        <v>287</v>
      </c>
      <c r="AT1638" s="227" t="s">
        <v>172</v>
      </c>
      <c r="AU1638" s="227" t="s">
        <v>84</v>
      </c>
      <c r="AY1638" s="20" t="s">
        <v>170</v>
      </c>
      <c r="BE1638" s="228">
        <f>IF(N1638="základní",J1638,0)</f>
        <v>0</v>
      </c>
      <c r="BF1638" s="228">
        <f>IF(N1638="snížená",J1638,0)</f>
        <v>0</v>
      </c>
      <c r="BG1638" s="228">
        <f>IF(N1638="zákl. přenesená",J1638,0)</f>
        <v>0</v>
      </c>
      <c r="BH1638" s="228">
        <f>IF(N1638="sníž. přenesená",J1638,0)</f>
        <v>0</v>
      </c>
      <c r="BI1638" s="228">
        <f>IF(N1638="nulová",J1638,0)</f>
        <v>0</v>
      </c>
      <c r="BJ1638" s="20" t="s">
        <v>82</v>
      </c>
      <c r="BK1638" s="228">
        <f>ROUND(I1638*H1638,2)</f>
        <v>0</v>
      </c>
      <c r="BL1638" s="20" t="s">
        <v>287</v>
      </c>
      <c r="BM1638" s="227" t="s">
        <v>2105</v>
      </c>
    </row>
    <row r="1639" s="2" customFormat="1">
      <c r="A1639" s="41"/>
      <c r="B1639" s="42"/>
      <c r="C1639" s="43"/>
      <c r="D1639" s="229" t="s">
        <v>179</v>
      </c>
      <c r="E1639" s="43"/>
      <c r="F1639" s="230" t="s">
        <v>2104</v>
      </c>
      <c r="G1639" s="43"/>
      <c r="H1639" s="43"/>
      <c r="I1639" s="231"/>
      <c r="J1639" s="43"/>
      <c r="K1639" s="43"/>
      <c r="L1639" s="47"/>
      <c r="M1639" s="232"/>
      <c r="N1639" s="233"/>
      <c r="O1639" s="87"/>
      <c r="P1639" s="87"/>
      <c r="Q1639" s="87"/>
      <c r="R1639" s="87"/>
      <c r="S1639" s="87"/>
      <c r="T1639" s="88"/>
      <c r="U1639" s="41"/>
      <c r="V1639" s="41"/>
      <c r="W1639" s="41"/>
      <c r="X1639" s="41"/>
      <c r="Y1639" s="41"/>
      <c r="Z1639" s="41"/>
      <c r="AA1639" s="41"/>
      <c r="AB1639" s="41"/>
      <c r="AC1639" s="41"/>
      <c r="AD1639" s="41"/>
      <c r="AE1639" s="41"/>
      <c r="AT1639" s="20" t="s">
        <v>179</v>
      </c>
      <c r="AU1639" s="20" t="s">
        <v>84</v>
      </c>
    </row>
    <row r="1640" s="2" customFormat="1">
      <c r="A1640" s="41"/>
      <c r="B1640" s="42"/>
      <c r="C1640" s="43"/>
      <c r="D1640" s="229" t="s">
        <v>231</v>
      </c>
      <c r="E1640" s="43"/>
      <c r="F1640" s="268" t="s">
        <v>1323</v>
      </c>
      <c r="G1640" s="43"/>
      <c r="H1640" s="43"/>
      <c r="I1640" s="231"/>
      <c r="J1640" s="43"/>
      <c r="K1640" s="43"/>
      <c r="L1640" s="47"/>
      <c r="M1640" s="232"/>
      <c r="N1640" s="233"/>
      <c r="O1640" s="87"/>
      <c r="P1640" s="87"/>
      <c r="Q1640" s="87"/>
      <c r="R1640" s="87"/>
      <c r="S1640" s="87"/>
      <c r="T1640" s="88"/>
      <c r="U1640" s="41"/>
      <c r="V1640" s="41"/>
      <c r="W1640" s="41"/>
      <c r="X1640" s="41"/>
      <c r="Y1640" s="41"/>
      <c r="Z1640" s="41"/>
      <c r="AA1640" s="41"/>
      <c r="AB1640" s="41"/>
      <c r="AC1640" s="41"/>
      <c r="AD1640" s="41"/>
      <c r="AE1640" s="41"/>
      <c r="AT1640" s="20" t="s">
        <v>231</v>
      </c>
      <c r="AU1640" s="20" t="s">
        <v>84</v>
      </c>
    </row>
    <row r="1641" s="13" customFormat="1">
      <c r="A1641" s="13"/>
      <c r="B1641" s="236"/>
      <c r="C1641" s="237"/>
      <c r="D1641" s="229" t="s">
        <v>183</v>
      </c>
      <c r="E1641" s="238" t="s">
        <v>19</v>
      </c>
      <c r="F1641" s="239" t="s">
        <v>2106</v>
      </c>
      <c r="G1641" s="237"/>
      <c r="H1641" s="238" t="s">
        <v>19</v>
      </c>
      <c r="I1641" s="240"/>
      <c r="J1641" s="237"/>
      <c r="K1641" s="237"/>
      <c r="L1641" s="241"/>
      <c r="M1641" s="242"/>
      <c r="N1641" s="243"/>
      <c r="O1641" s="243"/>
      <c r="P1641" s="243"/>
      <c r="Q1641" s="243"/>
      <c r="R1641" s="243"/>
      <c r="S1641" s="243"/>
      <c r="T1641" s="244"/>
      <c r="U1641" s="13"/>
      <c r="V1641" s="13"/>
      <c r="W1641" s="13"/>
      <c r="X1641" s="13"/>
      <c r="Y1641" s="13"/>
      <c r="Z1641" s="13"/>
      <c r="AA1641" s="13"/>
      <c r="AB1641" s="13"/>
      <c r="AC1641" s="13"/>
      <c r="AD1641" s="13"/>
      <c r="AE1641" s="13"/>
      <c r="AT1641" s="245" t="s">
        <v>183</v>
      </c>
      <c r="AU1641" s="245" t="s">
        <v>84</v>
      </c>
      <c r="AV1641" s="13" t="s">
        <v>82</v>
      </c>
      <c r="AW1641" s="13" t="s">
        <v>37</v>
      </c>
      <c r="AX1641" s="13" t="s">
        <v>75</v>
      </c>
      <c r="AY1641" s="245" t="s">
        <v>170</v>
      </c>
    </row>
    <row r="1642" s="13" customFormat="1">
      <c r="A1642" s="13"/>
      <c r="B1642" s="236"/>
      <c r="C1642" s="237"/>
      <c r="D1642" s="229" t="s">
        <v>183</v>
      </c>
      <c r="E1642" s="238" t="s">
        <v>19</v>
      </c>
      <c r="F1642" s="239" t="s">
        <v>1316</v>
      </c>
      <c r="G1642" s="237"/>
      <c r="H1642" s="238" t="s">
        <v>19</v>
      </c>
      <c r="I1642" s="240"/>
      <c r="J1642" s="237"/>
      <c r="K1642" s="237"/>
      <c r="L1642" s="241"/>
      <c r="M1642" s="242"/>
      <c r="N1642" s="243"/>
      <c r="O1642" s="243"/>
      <c r="P1642" s="243"/>
      <c r="Q1642" s="243"/>
      <c r="R1642" s="243"/>
      <c r="S1642" s="243"/>
      <c r="T1642" s="244"/>
      <c r="U1642" s="13"/>
      <c r="V1642" s="13"/>
      <c r="W1642" s="13"/>
      <c r="X1642" s="13"/>
      <c r="Y1642" s="13"/>
      <c r="Z1642" s="13"/>
      <c r="AA1642" s="13"/>
      <c r="AB1642" s="13"/>
      <c r="AC1642" s="13"/>
      <c r="AD1642" s="13"/>
      <c r="AE1642" s="13"/>
      <c r="AT1642" s="245" t="s">
        <v>183</v>
      </c>
      <c r="AU1642" s="245" t="s">
        <v>84</v>
      </c>
      <c r="AV1642" s="13" t="s">
        <v>82</v>
      </c>
      <c r="AW1642" s="13" t="s">
        <v>37</v>
      </c>
      <c r="AX1642" s="13" t="s">
        <v>75</v>
      </c>
      <c r="AY1642" s="245" t="s">
        <v>170</v>
      </c>
    </row>
    <row r="1643" s="14" customFormat="1">
      <c r="A1643" s="14"/>
      <c r="B1643" s="246"/>
      <c r="C1643" s="247"/>
      <c r="D1643" s="229" t="s">
        <v>183</v>
      </c>
      <c r="E1643" s="248" t="s">
        <v>19</v>
      </c>
      <c r="F1643" s="249" t="s">
        <v>847</v>
      </c>
      <c r="G1643" s="247"/>
      <c r="H1643" s="250">
        <v>2</v>
      </c>
      <c r="I1643" s="251"/>
      <c r="J1643" s="247"/>
      <c r="K1643" s="247"/>
      <c r="L1643" s="252"/>
      <c r="M1643" s="253"/>
      <c r="N1643" s="254"/>
      <c r="O1643" s="254"/>
      <c r="P1643" s="254"/>
      <c r="Q1643" s="254"/>
      <c r="R1643" s="254"/>
      <c r="S1643" s="254"/>
      <c r="T1643" s="255"/>
      <c r="U1643" s="14"/>
      <c r="V1643" s="14"/>
      <c r="W1643" s="14"/>
      <c r="X1643" s="14"/>
      <c r="Y1643" s="14"/>
      <c r="Z1643" s="14"/>
      <c r="AA1643" s="14"/>
      <c r="AB1643" s="14"/>
      <c r="AC1643" s="14"/>
      <c r="AD1643" s="14"/>
      <c r="AE1643" s="14"/>
      <c r="AT1643" s="256" t="s">
        <v>183</v>
      </c>
      <c r="AU1643" s="256" t="s">
        <v>84</v>
      </c>
      <c r="AV1643" s="14" t="s">
        <v>84</v>
      </c>
      <c r="AW1643" s="14" t="s">
        <v>37</v>
      </c>
      <c r="AX1643" s="14" t="s">
        <v>75</v>
      </c>
      <c r="AY1643" s="256" t="s">
        <v>170</v>
      </c>
    </row>
    <row r="1644" s="15" customFormat="1">
      <c r="A1644" s="15"/>
      <c r="B1644" s="257"/>
      <c r="C1644" s="258"/>
      <c r="D1644" s="229" t="s">
        <v>183</v>
      </c>
      <c r="E1644" s="259" t="s">
        <v>19</v>
      </c>
      <c r="F1644" s="260" t="s">
        <v>186</v>
      </c>
      <c r="G1644" s="258"/>
      <c r="H1644" s="261">
        <v>2</v>
      </c>
      <c r="I1644" s="262"/>
      <c r="J1644" s="258"/>
      <c r="K1644" s="258"/>
      <c r="L1644" s="263"/>
      <c r="M1644" s="264"/>
      <c r="N1644" s="265"/>
      <c r="O1644" s="265"/>
      <c r="P1644" s="265"/>
      <c r="Q1644" s="265"/>
      <c r="R1644" s="265"/>
      <c r="S1644" s="265"/>
      <c r="T1644" s="266"/>
      <c r="U1644" s="15"/>
      <c r="V1644" s="15"/>
      <c r="W1644" s="15"/>
      <c r="X1644" s="15"/>
      <c r="Y1644" s="15"/>
      <c r="Z1644" s="15"/>
      <c r="AA1644" s="15"/>
      <c r="AB1644" s="15"/>
      <c r="AC1644" s="15"/>
      <c r="AD1644" s="15"/>
      <c r="AE1644" s="15"/>
      <c r="AT1644" s="267" t="s">
        <v>183</v>
      </c>
      <c r="AU1644" s="267" t="s">
        <v>84</v>
      </c>
      <c r="AV1644" s="15" t="s">
        <v>177</v>
      </c>
      <c r="AW1644" s="15" t="s">
        <v>37</v>
      </c>
      <c r="AX1644" s="15" t="s">
        <v>82</v>
      </c>
      <c r="AY1644" s="267" t="s">
        <v>170</v>
      </c>
    </row>
    <row r="1645" s="2" customFormat="1" ht="24.15" customHeight="1">
      <c r="A1645" s="41"/>
      <c r="B1645" s="42"/>
      <c r="C1645" s="216" t="s">
        <v>2107</v>
      </c>
      <c r="D1645" s="216" t="s">
        <v>172</v>
      </c>
      <c r="E1645" s="217" t="s">
        <v>2108</v>
      </c>
      <c r="F1645" s="218" t="s">
        <v>2109</v>
      </c>
      <c r="G1645" s="219" t="s">
        <v>2070</v>
      </c>
      <c r="H1645" s="220">
        <v>16</v>
      </c>
      <c r="I1645" s="221"/>
      <c r="J1645" s="222">
        <f>ROUND(I1645*H1645,2)</f>
        <v>0</v>
      </c>
      <c r="K1645" s="218" t="s">
        <v>19</v>
      </c>
      <c r="L1645" s="47"/>
      <c r="M1645" s="223" t="s">
        <v>19</v>
      </c>
      <c r="N1645" s="224" t="s">
        <v>46</v>
      </c>
      <c r="O1645" s="87"/>
      <c r="P1645" s="225">
        <f>O1645*H1645</f>
        <v>0</v>
      </c>
      <c r="Q1645" s="225">
        <v>0.00051999999999999995</v>
      </c>
      <c r="R1645" s="225">
        <f>Q1645*H1645</f>
        <v>0.0083199999999999993</v>
      </c>
      <c r="S1645" s="225">
        <v>0</v>
      </c>
      <c r="T1645" s="226">
        <f>S1645*H1645</f>
        <v>0</v>
      </c>
      <c r="U1645" s="41"/>
      <c r="V1645" s="41"/>
      <c r="W1645" s="41"/>
      <c r="X1645" s="41"/>
      <c r="Y1645" s="41"/>
      <c r="Z1645" s="41"/>
      <c r="AA1645" s="41"/>
      <c r="AB1645" s="41"/>
      <c r="AC1645" s="41"/>
      <c r="AD1645" s="41"/>
      <c r="AE1645" s="41"/>
      <c r="AR1645" s="227" t="s">
        <v>287</v>
      </c>
      <c r="AT1645" s="227" t="s">
        <v>172</v>
      </c>
      <c r="AU1645" s="227" t="s">
        <v>84</v>
      </c>
      <c r="AY1645" s="20" t="s">
        <v>170</v>
      </c>
      <c r="BE1645" s="228">
        <f>IF(N1645="základní",J1645,0)</f>
        <v>0</v>
      </c>
      <c r="BF1645" s="228">
        <f>IF(N1645="snížená",J1645,0)</f>
        <v>0</v>
      </c>
      <c r="BG1645" s="228">
        <f>IF(N1645="zákl. přenesená",J1645,0)</f>
        <v>0</v>
      </c>
      <c r="BH1645" s="228">
        <f>IF(N1645="sníž. přenesená",J1645,0)</f>
        <v>0</v>
      </c>
      <c r="BI1645" s="228">
        <f>IF(N1645="nulová",J1645,0)</f>
        <v>0</v>
      </c>
      <c r="BJ1645" s="20" t="s">
        <v>82</v>
      </c>
      <c r="BK1645" s="228">
        <f>ROUND(I1645*H1645,2)</f>
        <v>0</v>
      </c>
      <c r="BL1645" s="20" t="s">
        <v>287</v>
      </c>
      <c r="BM1645" s="227" t="s">
        <v>2110</v>
      </c>
    </row>
    <row r="1646" s="2" customFormat="1">
      <c r="A1646" s="41"/>
      <c r="B1646" s="42"/>
      <c r="C1646" s="43"/>
      <c r="D1646" s="229" t="s">
        <v>179</v>
      </c>
      <c r="E1646" s="43"/>
      <c r="F1646" s="230" t="s">
        <v>2109</v>
      </c>
      <c r="G1646" s="43"/>
      <c r="H1646" s="43"/>
      <c r="I1646" s="231"/>
      <c r="J1646" s="43"/>
      <c r="K1646" s="43"/>
      <c r="L1646" s="47"/>
      <c r="M1646" s="232"/>
      <c r="N1646" s="233"/>
      <c r="O1646" s="87"/>
      <c r="P1646" s="87"/>
      <c r="Q1646" s="87"/>
      <c r="R1646" s="87"/>
      <c r="S1646" s="87"/>
      <c r="T1646" s="88"/>
      <c r="U1646" s="41"/>
      <c r="V1646" s="41"/>
      <c r="W1646" s="41"/>
      <c r="X1646" s="41"/>
      <c r="Y1646" s="41"/>
      <c r="Z1646" s="41"/>
      <c r="AA1646" s="41"/>
      <c r="AB1646" s="41"/>
      <c r="AC1646" s="41"/>
      <c r="AD1646" s="41"/>
      <c r="AE1646" s="41"/>
      <c r="AT1646" s="20" t="s">
        <v>179</v>
      </c>
      <c r="AU1646" s="20" t="s">
        <v>84</v>
      </c>
    </row>
    <row r="1647" s="2" customFormat="1">
      <c r="A1647" s="41"/>
      <c r="B1647" s="42"/>
      <c r="C1647" s="43"/>
      <c r="D1647" s="229" t="s">
        <v>231</v>
      </c>
      <c r="E1647" s="43"/>
      <c r="F1647" s="268" t="s">
        <v>1323</v>
      </c>
      <c r="G1647" s="43"/>
      <c r="H1647" s="43"/>
      <c r="I1647" s="231"/>
      <c r="J1647" s="43"/>
      <c r="K1647" s="43"/>
      <c r="L1647" s="47"/>
      <c r="M1647" s="232"/>
      <c r="N1647" s="233"/>
      <c r="O1647" s="87"/>
      <c r="P1647" s="87"/>
      <c r="Q1647" s="87"/>
      <c r="R1647" s="87"/>
      <c r="S1647" s="87"/>
      <c r="T1647" s="88"/>
      <c r="U1647" s="41"/>
      <c r="V1647" s="41"/>
      <c r="W1647" s="41"/>
      <c r="X1647" s="41"/>
      <c r="Y1647" s="41"/>
      <c r="Z1647" s="41"/>
      <c r="AA1647" s="41"/>
      <c r="AB1647" s="41"/>
      <c r="AC1647" s="41"/>
      <c r="AD1647" s="41"/>
      <c r="AE1647" s="41"/>
      <c r="AT1647" s="20" t="s">
        <v>231</v>
      </c>
      <c r="AU1647" s="20" t="s">
        <v>84</v>
      </c>
    </row>
    <row r="1648" s="2" customFormat="1" ht="24.15" customHeight="1">
      <c r="A1648" s="41"/>
      <c r="B1648" s="42"/>
      <c r="C1648" s="216" t="s">
        <v>2111</v>
      </c>
      <c r="D1648" s="216" t="s">
        <v>172</v>
      </c>
      <c r="E1648" s="217" t="s">
        <v>2112</v>
      </c>
      <c r="F1648" s="218" t="s">
        <v>2113</v>
      </c>
      <c r="G1648" s="219" t="s">
        <v>2070</v>
      </c>
      <c r="H1648" s="220">
        <v>16</v>
      </c>
      <c r="I1648" s="221"/>
      <c r="J1648" s="222">
        <f>ROUND(I1648*H1648,2)</f>
        <v>0</v>
      </c>
      <c r="K1648" s="218" t="s">
        <v>19</v>
      </c>
      <c r="L1648" s="47"/>
      <c r="M1648" s="223" t="s">
        <v>19</v>
      </c>
      <c r="N1648" s="224" t="s">
        <v>46</v>
      </c>
      <c r="O1648" s="87"/>
      <c r="P1648" s="225">
        <f>O1648*H1648</f>
        <v>0</v>
      </c>
      <c r="Q1648" s="225">
        <v>0.00051999999999999995</v>
      </c>
      <c r="R1648" s="225">
        <f>Q1648*H1648</f>
        <v>0.0083199999999999993</v>
      </c>
      <c r="S1648" s="225">
        <v>0</v>
      </c>
      <c r="T1648" s="226">
        <f>S1648*H1648</f>
        <v>0</v>
      </c>
      <c r="U1648" s="41"/>
      <c r="V1648" s="41"/>
      <c r="W1648" s="41"/>
      <c r="X1648" s="41"/>
      <c r="Y1648" s="41"/>
      <c r="Z1648" s="41"/>
      <c r="AA1648" s="41"/>
      <c r="AB1648" s="41"/>
      <c r="AC1648" s="41"/>
      <c r="AD1648" s="41"/>
      <c r="AE1648" s="41"/>
      <c r="AR1648" s="227" t="s">
        <v>287</v>
      </c>
      <c r="AT1648" s="227" t="s">
        <v>172</v>
      </c>
      <c r="AU1648" s="227" t="s">
        <v>84</v>
      </c>
      <c r="AY1648" s="20" t="s">
        <v>170</v>
      </c>
      <c r="BE1648" s="228">
        <f>IF(N1648="základní",J1648,0)</f>
        <v>0</v>
      </c>
      <c r="BF1648" s="228">
        <f>IF(N1648="snížená",J1648,0)</f>
        <v>0</v>
      </c>
      <c r="BG1648" s="228">
        <f>IF(N1648="zákl. přenesená",J1648,0)</f>
        <v>0</v>
      </c>
      <c r="BH1648" s="228">
        <f>IF(N1648="sníž. přenesená",J1648,0)</f>
        <v>0</v>
      </c>
      <c r="BI1648" s="228">
        <f>IF(N1648="nulová",J1648,0)</f>
        <v>0</v>
      </c>
      <c r="BJ1648" s="20" t="s">
        <v>82</v>
      </c>
      <c r="BK1648" s="228">
        <f>ROUND(I1648*H1648,2)</f>
        <v>0</v>
      </c>
      <c r="BL1648" s="20" t="s">
        <v>287</v>
      </c>
      <c r="BM1648" s="227" t="s">
        <v>2114</v>
      </c>
    </row>
    <row r="1649" s="2" customFormat="1">
      <c r="A1649" s="41"/>
      <c r="B1649" s="42"/>
      <c r="C1649" s="43"/>
      <c r="D1649" s="229" t="s">
        <v>179</v>
      </c>
      <c r="E1649" s="43"/>
      <c r="F1649" s="230" t="s">
        <v>2113</v>
      </c>
      <c r="G1649" s="43"/>
      <c r="H1649" s="43"/>
      <c r="I1649" s="231"/>
      <c r="J1649" s="43"/>
      <c r="K1649" s="43"/>
      <c r="L1649" s="47"/>
      <c r="M1649" s="232"/>
      <c r="N1649" s="233"/>
      <c r="O1649" s="87"/>
      <c r="P1649" s="87"/>
      <c r="Q1649" s="87"/>
      <c r="R1649" s="87"/>
      <c r="S1649" s="87"/>
      <c r="T1649" s="88"/>
      <c r="U1649" s="41"/>
      <c r="V1649" s="41"/>
      <c r="W1649" s="41"/>
      <c r="X1649" s="41"/>
      <c r="Y1649" s="41"/>
      <c r="Z1649" s="41"/>
      <c r="AA1649" s="41"/>
      <c r="AB1649" s="41"/>
      <c r="AC1649" s="41"/>
      <c r="AD1649" s="41"/>
      <c r="AE1649" s="41"/>
      <c r="AT1649" s="20" t="s">
        <v>179</v>
      </c>
      <c r="AU1649" s="20" t="s">
        <v>84</v>
      </c>
    </row>
    <row r="1650" s="2" customFormat="1">
      <c r="A1650" s="41"/>
      <c r="B1650" s="42"/>
      <c r="C1650" s="43"/>
      <c r="D1650" s="229" t="s">
        <v>231</v>
      </c>
      <c r="E1650" s="43"/>
      <c r="F1650" s="268" t="s">
        <v>1323</v>
      </c>
      <c r="G1650" s="43"/>
      <c r="H1650" s="43"/>
      <c r="I1650" s="231"/>
      <c r="J1650" s="43"/>
      <c r="K1650" s="43"/>
      <c r="L1650" s="47"/>
      <c r="M1650" s="232"/>
      <c r="N1650" s="233"/>
      <c r="O1650" s="87"/>
      <c r="P1650" s="87"/>
      <c r="Q1650" s="87"/>
      <c r="R1650" s="87"/>
      <c r="S1650" s="87"/>
      <c r="T1650" s="88"/>
      <c r="U1650" s="41"/>
      <c r="V1650" s="41"/>
      <c r="W1650" s="41"/>
      <c r="X1650" s="41"/>
      <c r="Y1650" s="41"/>
      <c r="Z1650" s="41"/>
      <c r="AA1650" s="41"/>
      <c r="AB1650" s="41"/>
      <c r="AC1650" s="41"/>
      <c r="AD1650" s="41"/>
      <c r="AE1650" s="41"/>
      <c r="AT1650" s="20" t="s">
        <v>231</v>
      </c>
      <c r="AU1650" s="20" t="s">
        <v>84</v>
      </c>
    </row>
    <row r="1651" s="2" customFormat="1" ht="33" customHeight="1">
      <c r="A1651" s="41"/>
      <c r="B1651" s="42"/>
      <c r="C1651" s="216" t="s">
        <v>2115</v>
      </c>
      <c r="D1651" s="216" t="s">
        <v>172</v>
      </c>
      <c r="E1651" s="217" t="s">
        <v>2116</v>
      </c>
      <c r="F1651" s="218" t="s">
        <v>2117</v>
      </c>
      <c r="G1651" s="219" t="s">
        <v>2070</v>
      </c>
      <c r="H1651" s="220">
        <v>10</v>
      </c>
      <c r="I1651" s="221"/>
      <c r="J1651" s="222">
        <f>ROUND(I1651*H1651,2)</f>
        <v>0</v>
      </c>
      <c r="K1651" s="218" t="s">
        <v>19</v>
      </c>
      <c r="L1651" s="47"/>
      <c r="M1651" s="223" t="s">
        <v>19</v>
      </c>
      <c r="N1651" s="224" t="s">
        <v>46</v>
      </c>
      <c r="O1651" s="87"/>
      <c r="P1651" s="225">
        <f>O1651*H1651</f>
        <v>0</v>
      </c>
      <c r="Q1651" s="225">
        <v>0.00051999999999999995</v>
      </c>
      <c r="R1651" s="225">
        <f>Q1651*H1651</f>
        <v>0.0051999999999999998</v>
      </c>
      <c r="S1651" s="225">
        <v>0</v>
      </c>
      <c r="T1651" s="226">
        <f>S1651*H1651</f>
        <v>0</v>
      </c>
      <c r="U1651" s="41"/>
      <c r="V1651" s="41"/>
      <c r="W1651" s="41"/>
      <c r="X1651" s="41"/>
      <c r="Y1651" s="41"/>
      <c r="Z1651" s="41"/>
      <c r="AA1651" s="41"/>
      <c r="AB1651" s="41"/>
      <c r="AC1651" s="41"/>
      <c r="AD1651" s="41"/>
      <c r="AE1651" s="41"/>
      <c r="AR1651" s="227" t="s">
        <v>287</v>
      </c>
      <c r="AT1651" s="227" t="s">
        <v>172</v>
      </c>
      <c r="AU1651" s="227" t="s">
        <v>84</v>
      </c>
      <c r="AY1651" s="20" t="s">
        <v>170</v>
      </c>
      <c r="BE1651" s="228">
        <f>IF(N1651="základní",J1651,0)</f>
        <v>0</v>
      </c>
      <c r="BF1651" s="228">
        <f>IF(N1651="snížená",J1651,0)</f>
        <v>0</v>
      </c>
      <c r="BG1651" s="228">
        <f>IF(N1651="zákl. přenesená",J1651,0)</f>
        <v>0</v>
      </c>
      <c r="BH1651" s="228">
        <f>IF(N1651="sníž. přenesená",J1651,0)</f>
        <v>0</v>
      </c>
      <c r="BI1651" s="228">
        <f>IF(N1651="nulová",J1651,0)</f>
        <v>0</v>
      </c>
      <c r="BJ1651" s="20" t="s">
        <v>82</v>
      </c>
      <c r="BK1651" s="228">
        <f>ROUND(I1651*H1651,2)</f>
        <v>0</v>
      </c>
      <c r="BL1651" s="20" t="s">
        <v>287</v>
      </c>
      <c r="BM1651" s="227" t="s">
        <v>2118</v>
      </c>
    </row>
    <row r="1652" s="2" customFormat="1">
      <c r="A1652" s="41"/>
      <c r="B1652" s="42"/>
      <c r="C1652" s="43"/>
      <c r="D1652" s="229" t="s">
        <v>179</v>
      </c>
      <c r="E1652" s="43"/>
      <c r="F1652" s="230" t="s">
        <v>2117</v>
      </c>
      <c r="G1652" s="43"/>
      <c r="H1652" s="43"/>
      <c r="I1652" s="231"/>
      <c r="J1652" s="43"/>
      <c r="K1652" s="43"/>
      <c r="L1652" s="47"/>
      <c r="M1652" s="232"/>
      <c r="N1652" s="233"/>
      <c r="O1652" s="87"/>
      <c r="P1652" s="87"/>
      <c r="Q1652" s="87"/>
      <c r="R1652" s="87"/>
      <c r="S1652" s="87"/>
      <c r="T1652" s="88"/>
      <c r="U1652" s="41"/>
      <c r="V1652" s="41"/>
      <c r="W1652" s="41"/>
      <c r="X1652" s="41"/>
      <c r="Y1652" s="41"/>
      <c r="Z1652" s="41"/>
      <c r="AA1652" s="41"/>
      <c r="AB1652" s="41"/>
      <c r="AC1652" s="41"/>
      <c r="AD1652" s="41"/>
      <c r="AE1652" s="41"/>
      <c r="AT1652" s="20" t="s">
        <v>179</v>
      </c>
      <c r="AU1652" s="20" t="s">
        <v>84</v>
      </c>
    </row>
    <row r="1653" s="2" customFormat="1">
      <c r="A1653" s="41"/>
      <c r="B1653" s="42"/>
      <c r="C1653" s="43"/>
      <c r="D1653" s="229" t="s">
        <v>231</v>
      </c>
      <c r="E1653" s="43"/>
      <c r="F1653" s="268" t="s">
        <v>1323</v>
      </c>
      <c r="G1653" s="43"/>
      <c r="H1653" s="43"/>
      <c r="I1653" s="231"/>
      <c r="J1653" s="43"/>
      <c r="K1653" s="43"/>
      <c r="L1653" s="47"/>
      <c r="M1653" s="232"/>
      <c r="N1653" s="233"/>
      <c r="O1653" s="87"/>
      <c r="P1653" s="87"/>
      <c r="Q1653" s="87"/>
      <c r="R1653" s="87"/>
      <c r="S1653" s="87"/>
      <c r="T1653" s="88"/>
      <c r="U1653" s="41"/>
      <c r="V1653" s="41"/>
      <c r="W1653" s="41"/>
      <c r="X1653" s="41"/>
      <c r="Y1653" s="41"/>
      <c r="Z1653" s="41"/>
      <c r="AA1653" s="41"/>
      <c r="AB1653" s="41"/>
      <c r="AC1653" s="41"/>
      <c r="AD1653" s="41"/>
      <c r="AE1653" s="41"/>
      <c r="AT1653" s="20" t="s">
        <v>231</v>
      </c>
      <c r="AU1653" s="20" t="s">
        <v>84</v>
      </c>
    </row>
    <row r="1654" s="2" customFormat="1" ht="24.15" customHeight="1">
      <c r="A1654" s="41"/>
      <c r="B1654" s="42"/>
      <c r="C1654" s="216" t="s">
        <v>2119</v>
      </c>
      <c r="D1654" s="216" t="s">
        <v>172</v>
      </c>
      <c r="E1654" s="217" t="s">
        <v>2120</v>
      </c>
      <c r="F1654" s="218" t="s">
        <v>2121</v>
      </c>
      <c r="G1654" s="219" t="s">
        <v>2070</v>
      </c>
      <c r="H1654" s="220">
        <v>10</v>
      </c>
      <c r="I1654" s="221"/>
      <c r="J1654" s="222">
        <f>ROUND(I1654*H1654,2)</f>
        <v>0</v>
      </c>
      <c r="K1654" s="218" t="s">
        <v>19</v>
      </c>
      <c r="L1654" s="47"/>
      <c r="M1654" s="223" t="s">
        <v>19</v>
      </c>
      <c r="N1654" s="224" t="s">
        <v>46</v>
      </c>
      <c r="O1654" s="87"/>
      <c r="P1654" s="225">
        <f>O1654*H1654</f>
        <v>0</v>
      </c>
      <c r="Q1654" s="225">
        <v>0.00051999999999999995</v>
      </c>
      <c r="R1654" s="225">
        <f>Q1654*H1654</f>
        <v>0.0051999999999999998</v>
      </c>
      <c r="S1654" s="225">
        <v>0</v>
      </c>
      <c r="T1654" s="226">
        <f>S1654*H1654</f>
        <v>0</v>
      </c>
      <c r="U1654" s="41"/>
      <c r="V1654" s="41"/>
      <c r="W1654" s="41"/>
      <c r="X1654" s="41"/>
      <c r="Y1654" s="41"/>
      <c r="Z1654" s="41"/>
      <c r="AA1654" s="41"/>
      <c r="AB1654" s="41"/>
      <c r="AC1654" s="41"/>
      <c r="AD1654" s="41"/>
      <c r="AE1654" s="41"/>
      <c r="AR1654" s="227" t="s">
        <v>287</v>
      </c>
      <c r="AT1654" s="227" t="s">
        <v>172</v>
      </c>
      <c r="AU1654" s="227" t="s">
        <v>84</v>
      </c>
      <c r="AY1654" s="20" t="s">
        <v>170</v>
      </c>
      <c r="BE1654" s="228">
        <f>IF(N1654="základní",J1654,0)</f>
        <v>0</v>
      </c>
      <c r="BF1654" s="228">
        <f>IF(N1654="snížená",J1654,0)</f>
        <v>0</v>
      </c>
      <c r="BG1654" s="228">
        <f>IF(N1654="zákl. přenesená",J1654,0)</f>
        <v>0</v>
      </c>
      <c r="BH1654" s="228">
        <f>IF(N1654="sníž. přenesená",J1654,0)</f>
        <v>0</v>
      </c>
      <c r="BI1654" s="228">
        <f>IF(N1654="nulová",J1654,0)</f>
        <v>0</v>
      </c>
      <c r="BJ1654" s="20" t="s">
        <v>82</v>
      </c>
      <c r="BK1654" s="228">
        <f>ROUND(I1654*H1654,2)</f>
        <v>0</v>
      </c>
      <c r="BL1654" s="20" t="s">
        <v>287</v>
      </c>
      <c r="BM1654" s="227" t="s">
        <v>2122</v>
      </c>
    </row>
    <row r="1655" s="2" customFormat="1">
      <c r="A1655" s="41"/>
      <c r="B1655" s="42"/>
      <c r="C1655" s="43"/>
      <c r="D1655" s="229" t="s">
        <v>179</v>
      </c>
      <c r="E1655" s="43"/>
      <c r="F1655" s="230" t="s">
        <v>2121</v>
      </c>
      <c r="G1655" s="43"/>
      <c r="H1655" s="43"/>
      <c r="I1655" s="231"/>
      <c r="J1655" s="43"/>
      <c r="K1655" s="43"/>
      <c r="L1655" s="47"/>
      <c r="M1655" s="232"/>
      <c r="N1655" s="233"/>
      <c r="O1655" s="87"/>
      <c r="P1655" s="87"/>
      <c r="Q1655" s="87"/>
      <c r="R1655" s="87"/>
      <c r="S1655" s="87"/>
      <c r="T1655" s="88"/>
      <c r="U1655" s="41"/>
      <c r="V1655" s="41"/>
      <c r="W1655" s="41"/>
      <c r="X1655" s="41"/>
      <c r="Y1655" s="41"/>
      <c r="Z1655" s="41"/>
      <c r="AA1655" s="41"/>
      <c r="AB1655" s="41"/>
      <c r="AC1655" s="41"/>
      <c r="AD1655" s="41"/>
      <c r="AE1655" s="41"/>
      <c r="AT1655" s="20" t="s">
        <v>179</v>
      </c>
      <c r="AU1655" s="20" t="s">
        <v>84</v>
      </c>
    </row>
    <row r="1656" s="2" customFormat="1">
      <c r="A1656" s="41"/>
      <c r="B1656" s="42"/>
      <c r="C1656" s="43"/>
      <c r="D1656" s="229" t="s">
        <v>231</v>
      </c>
      <c r="E1656" s="43"/>
      <c r="F1656" s="268" t="s">
        <v>1323</v>
      </c>
      <c r="G1656" s="43"/>
      <c r="H1656" s="43"/>
      <c r="I1656" s="231"/>
      <c r="J1656" s="43"/>
      <c r="K1656" s="43"/>
      <c r="L1656" s="47"/>
      <c r="M1656" s="232"/>
      <c r="N1656" s="233"/>
      <c r="O1656" s="87"/>
      <c r="P1656" s="87"/>
      <c r="Q1656" s="87"/>
      <c r="R1656" s="87"/>
      <c r="S1656" s="87"/>
      <c r="T1656" s="88"/>
      <c r="U1656" s="41"/>
      <c r="V1656" s="41"/>
      <c r="W1656" s="41"/>
      <c r="X1656" s="41"/>
      <c r="Y1656" s="41"/>
      <c r="Z1656" s="41"/>
      <c r="AA1656" s="41"/>
      <c r="AB1656" s="41"/>
      <c r="AC1656" s="41"/>
      <c r="AD1656" s="41"/>
      <c r="AE1656" s="41"/>
      <c r="AT1656" s="20" t="s">
        <v>231</v>
      </c>
      <c r="AU1656" s="20" t="s">
        <v>84</v>
      </c>
    </row>
    <row r="1657" s="2" customFormat="1" ht="24.15" customHeight="1">
      <c r="A1657" s="41"/>
      <c r="B1657" s="42"/>
      <c r="C1657" s="216" t="s">
        <v>2123</v>
      </c>
      <c r="D1657" s="216" t="s">
        <v>172</v>
      </c>
      <c r="E1657" s="217" t="s">
        <v>2124</v>
      </c>
      <c r="F1657" s="218" t="s">
        <v>2125</v>
      </c>
      <c r="G1657" s="219" t="s">
        <v>2070</v>
      </c>
      <c r="H1657" s="220">
        <v>12</v>
      </c>
      <c r="I1657" s="221"/>
      <c r="J1657" s="222">
        <f>ROUND(I1657*H1657,2)</f>
        <v>0</v>
      </c>
      <c r="K1657" s="218" t="s">
        <v>19</v>
      </c>
      <c r="L1657" s="47"/>
      <c r="M1657" s="223" t="s">
        <v>19</v>
      </c>
      <c r="N1657" s="224" t="s">
        <v>46</v>
      </c>
      <c r="O1657" s="87"/>
      <c r="P1657" s="225">
        <f>O1657*H1657</f>
        <v>0</v>
      </c>
      <c r="Q1657" s="225">
        <v>0.00051999999999999995</v>
      </c>
      <c r="R1657" s="225">
        <f>Q1657*H1657</f>
        <v>0.006239999999999999</v>
      </c>
      <c r="S1657" s="225">
        <v>0</v>
      </c>
      <c r="T1657" s="226">
        <f>S1657*H1657</f>
        <v>0</v>
      </c>
      <c r="U1657" s="41"/>
      <c r="V1657" s="41"/>
      <c r="W1657" s="41"/>
      <c r="X1657" s="41"/>
      <c r="Y1657" s="41"/>
      <c r="Z1657" s="41"/>
      <c r="AA1657" s="41"/>
      <c r="AB1657" s="41"/>
      <c r="AC1657" s="41"/>
      <c r="AD1657" s="41"/>
      <c r="AE1657" s="41"/>
      <c r="AR1657" s="227" t="s">
        <v>287</v>
      </c>
      <c r="AT1657" s="227" t="s">
        <v>172</v>
      </c>
      <c r="AU1657" s="227" t="s">
        <v>84</v>
      </c>
      <c r="AY1657" s="20" t="s">
        <v>170</v>
      </c>
      <c r="BE1657" s="228">
        <f>IF(N1657="základní",J1657,0)</f>
        <v>0</v>
      </c>
      <c r="BF1657" s="228">
        <f>IF(N1657="snížená",J1657,0)</f>
        <v>0</v>
      </c>
      <c r="BG1657" s="228">
        <f>IF(N1657="zákl. přenesená",J1657,0)</f>
        <v>0</v>
      </c>
      <c r="BH1657" s="228">
        <f>IF(N1657="sníž. přenesená",J1657,0)</f>
        <v>0</v>
      </c>
      <c r="BI1657" s="228">
        <f>IF(N1657="nulová",J1657,0)</f>
        <v>0</v>
      </c>
      <c r="BJ1657" s="20" t="s">
        <v>82</v>
      </c>
      <c r="BK1657" s="228">
        <f>ROUND(I1657*H1657,2)</f>
        <v>0</v>
      </c>
      <c r="BL1657" s="20" t="s">
        <v>287</v>
      </c>
      <c r="BM1657" s="227" t="s">
        <v>2126</v>
      </c>
    </row>
    <row r="1658" s="2" customFormat="1">
      <c r="A1658" s="41"/>
      <c r="B1658" s="42"/>
      <c r="C1658" s="43"/>
      <c r="D1658" s="229" t="s">
        <v>179</v>
      </c>
      <c r="E1658" s="43"/>
      <c r="F1658" s="230" t="s">
        <v>2125</v>
      </c>
      <c r="G1658" s="43"/>
      <c r="H1658" s="43"/>
      <c r="I1658" s="231"/>
      <c r="J1658" s="43"/>
      <c r="K1658" s="43"/>
      <c r="L1658" s="47"/>
      <c r="M1658" s="232"/>
      <c r="N1658" s="233"/>
      <c r="O1658" s="87"/>
      <c r="P1658" s="87"/>
      <c r="Q1658" s="87"/>
      <c r="R1658" s="87"/>
      <c r="S1658" s="87"/>
      <c r="T1658" s="88"/>
      <c r="U1658" s="41"/>
      <c r="V1658" s="41"/>
      <c r="W1658" s="41"/>
      <c r="X1658" s="41"/>
      <c r="Y1658" s="41"/>
      <c r="Z1658" s="41"/>
      <c r="AA1658" s="41"/>
      <c r="AB1658" s="41"/>
      <c r="AC1658" s="41"/>
      <c r="AD1658" s="41"/>
      <c r="AE1658" s="41"/>
      <c r="AT1658" s="20" t="s">
        <v>179</v>
      </c>
      <c r="AU1658" s="20" t="s">
        <v>84</v>
      </c>
    </row>
    <row r="1659" s="2" customFormat="1">
      <c r="A1659" s="41"/>
      <c r="B1659" s="42"/>
      <c r="C1659" s="43"/>
      <c r="D1659" s="229" t="s">
        <v>231</v>
      </c>
      <c r="E1659" s="43"/>
      <c r="F1659" s="268" t="s">
        <v>1323</v>
      </c>
      <c r="G1659" s="43"/>
      <c r="H1659" s="43"/>
      <c r="I1659" s="231"/>
      <c r="J1659" s="43"/>
      <c r="K1659" s="43"/>
      <c r="L1659" s="47"/>
      <c r="M1659" s="232"/>
      <c r="N1659" s="233"/>
      <c r="O1659" s="87"/>
      <c r="P1659" s="87"/>
      <c r="Q1659" s="87"/>
      <c r="R1659" s="87"/>
      <c r="S1659" s="87"/>
      <c r="T1659" s="88"/>
      <c r="U1659" s="41"/>
      <c r="V1659" s="41"/>
      <c r="W1659" s="41"/>
      <c r="X1659" s="41"/>
      <c r="Y1659" s="41"/>
      <c r="Z1659" s="41"/>
      <c r="AA1659" s="41"/>
      <c r="AB1659" s="41"/>
      <c r="AC1659" s="41"/>
      <c r="AD1659" s="41"/>
      <c r="AE1659" s="41"/>
      <c r="AT1659" s="20" t="s">
        <v>231</v>
      </c>
      <c r="AU1659" s="20" t="s">
        <v>84</v>
      </c>
    </row>
    <row r="1660" s="2" customFormat="1" ht="33" customHeight="1">
      <c r="A1660" s="41"/>
      <c r="B1660" s="42"/>
      <c r="C1660" s="216" t="s">
        <v>2127</v>
      </c>
      <c r="D1660" s="216" t="s">
        <v>172</v>
      </c>
      <c r="E1660" s="217" t="s">
        <v>2128</v>
      </c>
      <c r="F1660" s="218" t="s">
        <v>2129</v>
      </c>
      <c r="G1660" s="219" t="s">
        <v>2070</v>
      </c>
      <c r="H1660" s="220">
        <v>8</v>
      </c>
      <c r="I1660" s="221"/>
      <c r="J1660" s="222">
        <f>ROUND(I1660*H1660,2)</f>
        <v>0</v>
      </c>
      <c r="K1660" s="218" t="s">
        <v>19</v>
      </c>
      <c r="L1660" s="47"/>
      <c r="M1660" s="223" t="s">
        <v>19</v>
      </c>
      <c r="N1660" s="224" t="s">
        <v>46</v>
      </c>
      <c r="O1660" s="87"/>
      <c r="P1660" s="225">
        <f>O1660*H1660</f>
        <v>0</v>
      </c>
      <c r="Q1660" s="225">
        <v>0.0030000000000000001</v>
      </c>
      <c r="R1660" s="225">
        <f>Q1660*H1660</f>
        <v>0.024</v>
      </c>
      <c r="S1660" s="225">
        <v>0</v>
      </c>
      <c r="T1660" s="226">
        <f>S1660*H1660</f>
        <v>0</v>
      </c>
      <c r="U1660" s="41"/>
      <c r="V1660" s="41"/>
      <c r="W1660" s="41"/>
      <c r="X1660" s="41"/>
      <c r="Y1660" s="41"/>
      <c r="Z1660" s="41"/>
      <c r="AA1660" s="41"/>
      <c r="AB1660" s="41"/>
      <c r="AC1660" s="41"/>
      <c r="AD1660" s="41"/>
      <c r="AE1660" s="41"/>
      <c r="AR1660" s="227" t="s">
        <v>287</v>
      </c>
      <c r="AT1660" s="227" t="s">
        <v>172</v>
      </c>
      <c r="AU1660" s="227" t="s">
        <v>84</v>
      </c>
      <c r="AY1660" s="20" t="s">
        <v>170</v>
      </c>
      <c r="BE1660" s="228">
        <f>IF(N1660="základní",J1660,0)</f>
        <v>0</v>
      </c>
      <c r="BF1660" s="228">
        <f>IF(N1660="snížená",J1660,0)</f>
        <v>0</v>
      </c>
      <c r="BG1660" s="228">
        <f>IF(N1660="zákl. přenesená",J1660,0)</f>
        <v>0</v>
      </c>
      <c r="BH1660" s="228">
        <f>IF(N1660="sníž. přenesená",J1660,0)</f>
        <v>0</v>
      </c>
      <c r="BI1660" s="228">
        <f>IF(N1660="nulová",J1660,0)</f>
        <v>0</v>
      </c>
      <c r="BJ1660" s="20" t="s">
        <v>82</v>
      </c>
      <c r="BK1660" s="228">
        <f>ROUND(I1660*H1660,2)</f>
        <v>0</v>
      </c>
      <c r="BL1660" s="20" t="s">
        <v>287</v>
      </c>
      <c r="BM1660" s="227" t="s">
        <v>2130</v>
      </c>
    </row>
    <row r="1661" s="2" customFormat="1">
      <c r="A1661" s="41"/>
      <c r="B1661" s="42"/>
      <c r="C1661" s="43"/>
      <c r="D1661" s="229" t="s">
        <v>179</v>
      </c>
      <c r="E1661" s="43"/>
      <c r="F1661" s="230" t="s">
        <v>2129</v>
      </c>
      <c r="G1661" s="43"/>
      <c r="H1661" s="43"/>
      <c r="I1661" s="231"/>
      <c r="J1661" s="43"/>
      <c r="K1661" s="43"/>
      <c r="L1661" s="47"/>
      <c r="M1661" s="232"/>
      <c r="N1661" s="233"/>
      <c r="O1661" s="87"/>
      <c r="P1661" s="87"/>
      <c r="Q1661" s="87"/>
      <c r="R1661" s="87"/>
      <c r="S1661" s="87"/>
      <c r="T1661" s="88"/>
      <c r="U1661" s="41"/>
      <c r="V1661" s="41"/>
      <c r="W1661" s="41"/>
      <c r="X1661" s="41"/>
      <c r="Y1661" s="41"/>
      <c r="Z1661" s="41"/>
      <c r="AA1661" s="41"/>
      <c r="AB1661" s="41"/>
      <c r="AC1661" s="41"/>
      <c r="AD1661" s="41"/>
      <c r="AE1661" s="41"/>
      <c r="AT1661" s="20" t="s">
        <v>179</v>
      </c>
      <c r="AU1661" s="20" t="s">
        <v>84</v>
      </c>
    </row>
    <row r="1662" s="2" customFormat="1">
      <c r="A1662" s="41"/>
      <c r="B1662" s="42"/>
      <c r="C1662" s="43"/>
      <c r="D1662" s="229" t="s">
        <v>231</v>
      </c>
      <c r="E1662" s="43"/>
      <c r="F1662" s="268" t="s">
        <v>1323</v>
      </c>
      <c r="G1662" s="43"/>
      <c r="H1662" s="43"/>
      <c r="I1662" s="231"/>
      <c r="J1662" s="43"/>
      <c r="K1662" s="43"/>
      <c r="L1662" s="47"/>
      <c r="M1662" s="232"/>
      <c r="N1662" s="233"/>
      <c r="O1662" s="87"/>
      <c r="P1662" s="87"/>
      <c r="Q1662" s="87"/>
      <c r="R1662" s="87"/>
      <c r="S1662" s="87"/>
      <c r="T1662" s="88"/>
      <c r="U1662" s="41"/>
      <c r="V1662" s="41"/>
      <c r="W1662" s="41"/>
      <c r="X1662" s="41"/>
      <c r="Y1662" s="41"/>
      <c r="Z1662" s="41"/>
      <c r="AA1662" s="41"/>
      <c r="AB1662" s="41"/>
      <c r="AC1662" s="41"/>
      <c r="AD1662" s="41"/>
      <c r="AE1662" s="41"/>
      <c r="AT1662" s="20" t="s">
        <v>231</v>
      </c>
      <c r="AU1662" s="20" t="s">
        <v>84</v>
      </c>
    </row>
    <row r="1663" s="2" customFormat="1" ht="16.5" customHeight="1">
      <c r="A1663" s="41"/>
      <c r="B1663" s="42"/>
      <c r="C1663" s="216" t="s">
        <v>2131</v>
      </c>
      <c r="D1663" s="216" t="s">
        <v>172</v>
      </c>
      <c r="E1663" s="217" t="s">
        <v>2132</v>
      </c>
      <c r="F1663" s="218" t="s">
        <v>2133</v>
      </c>
      <c r="G1663" s="219" t="s">
        <v>1823</v>
      </c>
      <c r="H1663" s="295"/>
      <c r="I1663" s="221"/>
      <c r="J1663" s="222">
        <f>ROUND(I1663*H1663,2)</f>
        <v>0</v>
      </c>
      <c r="K1663" s="218" t="s">
        <v>176</v>
      </c>
      <c r="L1663" s="47"/>
      <c r="M1663" s="223" t="s">
        <v>19</v>
      </c>
      <c r="N1663" s="224" t="s">
        <v>46</v>
      </c>
      <c r="O1663" s="87"/>
      <c r="P1663" s="225">
        <f>O1663*H1663</f>
        <v>0</v>
      </c>
      <c r="Q1663" s="225">
        <v>0</v>
      </c>
      <c r="R1663" s="225">
        <f>Q1663*H1663</f>
        <v>0</v>
      </c>
      <c r="S1663" s="225">
        <v>0</v>
      </c>
      <c r="T1663" s="226">
        <f>S1663*H1663</f>
        <v>0</v>
      </c>
      <c r="U1663" s="41"/>
      <c r="V1663" s="41"/>
      <c r="W1663" s="41"/>
      <c r="X1663" s="41"/>
      <c r="Y1663" s="41"/>
      <c r="Z1663" s="41"/>
      <c r="AA1663" s="41"/>
      <c r="AB1663" s="41"/>
      <c r="AC1663" s="41"/>
      <c r="AD1663" s="41"/>
      <c r="AE1663" s="41"/>
      <c r="AR1663" s="227" t="s">
        <v>287</v>
      </c>
      <c r="AT1663" s="227" t="s">
        <v>172</v>
      </c>
      <c r="AU1663" s="227" t="s">
        <v>84</v>
      </c>
      <c r="AY1663" s="20" t="s">
        <v>170</v>
      </c>
      <c r="BE1663" s="228">
        <f>IF(N1663="základní",J1663,0)</f>
        <v>0</v>
      </c>
      <c r="BF1663" s="228">
        <f>IF(N1663="snížená",J1663,0)</f>
        <v>0</v>
      </c>
      <c r="BG1663" s="228">
        <f>IF(N1663="zákl. přenesená",J1663,0)</f>
        <v>0</v>
      </c>
      <c r="BH1663" s="228">
        <f>IF(N1663="sníž. přenesená",J1663,0)</f>
        <v>0</v>
      </c>
      <c r="BI1663" s="228">
        <f>IF(N1663="nulová",J1663,0)</f>
        <v>0</v>
      </c>
      <c r="BJ1663" s="20" t="s">
        <v>82</v>
      </c>
      <c r="BK1663" s="228">
        <f>ROUND(I1663*H1663,2)</f>
        <v>0</v>
      </c>
      <c r="BL1663" s="20" t="s">
        <v>287</v>
      </c>
      <c r="BM1663" s="227" t="s">
        <v>2134</v>
      </c>
    </row>
    <row r="1664" s="2" customFormat="1">
      <c r="A1664" s="41"/>
      <c r="B1664" s="42"/>
      <c r="C1664" s="43"/>
      <c r="D1664" s="229" t="s">
        <v>179</v>
      </c>
      <c r="E1664" s="43"/>
      <c r="F1664" s="230" t="s">
        <v>2135</v>
      </c>
      <c r="G1664" s="43"/>
      <c r="H1664" s="43"/>
      <c r="I1664" s="231"/>
      <c r="J1664" s="43"/>
      <c r="K1664" s="43"/>
      <c r="L1664" s="47"/>
      <c r="M1664" s="232"/>
      <c r="N1664" s="233"/>
      <c r="O1664" s="87"/>
      <c r="P1664" s="87"/>
      <c r="Q1664" s="87"/>
      <c r="R1664" s="87"/>
      <c r="S1664" s="87"/>
      <c r="T1664" s="88"/>
      <c r="U1664" s="41"/>
      <c r="V1664" s="41"/>
      <c r="W1664" s="41"/>
      <c r="X1664" s="41"/>
      <c r="Y1664" s="41"/>
      <c r="Z1664" s="41"/>
      <c r="AA1664" s="41"/>
      <c r="AB1664" s="41"/>
      <c r="AC1664" s="41"/>
      <c r="AD1664" s="41"/>
      <c r="AE1664" s="41"/>
      <c r="AT1664" s="20" t="s">
        <v>179</v>
      </c>
      <c r="AU1664" s="20" t="s">
        <v>84</v>
      </c>
    </row>
    <row r="1665" s="2" customFormat="1">
      <c r="A1665" s="41"/>
      <c r="B1665" s="42"/>
      <c r="C1665" s="43"/>
      <c r="D1665" s="234" t="s">
        <v>181</v>
      </c>
      <c r="E1665" s="43"/>
      <c r="F1665" s="235" t="s">
        <v>2136</v>
      </c>
      <c r="G1665" s="43"/>
      <c r="H1665" s="43"/>
      <c r="I1665" s="231"/>
      <c r="J1665" s="43"/>
      <c r="K1665" s="43"/>
      <c r="L1665" s="47"/>
      <c r="M1665" s="232"/>
      <c r="N1665" s="233"/>
      <c r="O1665" s="87"/>
      <c r="P1665" s="87"/>
      <c r="Q1665" s="87"/>
      <c r="R1665" s="87"/>
      <c r="S1665" s="87"/>
      <c r="T1665" s="88"/>
      <c r="U1665" s="41"/>
      <c r="V1665" s="41"/>
      <c r="W1665" s="41"/>
      <c r="X1665" s="41"/>
      <c r="Y1665" s="41"/>
      <c r="Z1665" s="41"/>
      <c r="AA1665" s="41"/>
      <c r="AB1665" s="41"/>
      <c r="AC1665" s="41"/>
      <c r="AD1665" s="41"/>
      <c r="AE1665" s="41"/>
      <c r="AT1665" s="20" t="s">
        <v>181</v>
      </c>
      <c r="AU1665" s="20" t="s">
        <v>84</v>
      </c>
    </row>
    <row r="1666" s="2" customFormat="1" ht="16.5" customHeight="1">
      <c r="A1666" s="41"/>
      <c r="B1666" s="42"/>
      <c r="C1666" s="216" t="s">
        <v>2137</v>
      </c>
      <c r="D1666" s="216" t="s">
        <v>172</v>
      </c>
      <c r="E1666" s="217" t="s">
        <v>2138</v>
      </c>
      <c r="F1666" s="218" t="s">
        <v>2139</v>
      </c>
      <c r="G1666" s="219" t="s">
        <v>1823</v>
      </c>
      <c r="H1666" s="295"/>
      <c r="I1666" s="221"/>
      <c r="J1666" s="222">
        <f>ROUND(I1666*H1666,2)</f>
        <v>0</v>
      </c>
      <c r="K1666" s="218" t="s">
        <v>176</v>
      </c>
      <c r="L1666" s="47"/>
      <c r="M1666" s="223" t="s">
        <v>19</v>
      </c>
      <c r="N1666" s="224" t="s">
        <v>46</v>
      </c>
      <c r="O1666" s="87"/>
      <c r="P1666" s="225">
        <f>O1666*H1666</f>
        <v>0</v>
      </c>
      <c r="Q1666" s="225">
        <v>0</v>
      </c>
      <c r="R1666" s="225">
        <f>Q1666*H1666</f>
        <v>0</v>
      </c>
      <c r="S1666" s="225">
        <v>0</v>
      </c>
      <c r="T1666" s="226">
        <f>S1666*H1666</f>
        <v>0</v>
      </c>
      <c r="U1666" s="41"/>
      <c r="V1666" s="41"/>
      <c r="W1666" s="41"/>
      <c r="X1666" s="41"/>
      <c r="Y1666" s="41"/>
      <c r="Z1666" s="41"/>
      <c r="AA1666" s="41"/>
      <c r="AB1666" s="41"/>
      <c r="AC1666" s="41"/>
      <c r="AD1666" s="41"/>
      <c r="AE1666" s="41"/>
      <c r="AR1666" s="227" t="s">
        <v>287</v>
      </c>
      <c r="AT1666" s="227" t="s">
        <v>172</v>
      </c>
      <c r="AU1666" s="227" t="s">
        <v>84</v>
      </c>
      <c r="AY1666" s="20" t="s">
        <v>170</v>
      </c>
      <c r="BE1666" s="228">
        <f>IF(N1666="základní",J1666,0)</f>
        <v>0</v>
      </c>
      <c r="BF1666" s="228">
        <f>IF(N1666="snížená",J1666,0)</f>
        <v>0</v>
      </c>
      <c r="BG1666" s="228">
        <f>IF(N1666="zákl. přenesená",J1666,0)</f>
        <v>0</v>
      </c>
      <c r="BH1666" s="228">
        <f>IF(N1666="sníž. přenesená",J1666,0)</f>
        <v>0</v>
      </c>
      <c r="BI1666" s="228">
        <f>IF(N1666="nulová",J1666,0)</f>
        <v>0</v>
      </c>
      <c r="BJ1666" s="20" t="s">
        <v>82</v>
      </c>
      <c r="BK1666" s="228">
        <f>ROUND(I1666*H1666,2)</f>
        <v>0</v>
      </c>
      <c r="BL1666" s="20" t="s">
        <v>287</v>
      </c>
      <c r="BM1666" s="227" t="s">
        <v>2140</v>
      </c>
    </row>
    <row r="1667" s="2" customFormat="1">
      <c r="A1667" s="41"/>
      <c r="B1667" s="42"/>
      <c r="C1667" s="43"/>
      <c r="D1667" s="229" t="s">
        <v>179</v>
      </c>
      <c r="E1667" s="43"/>
      <c r="F1667" s="230" t="s">
        <v>2141</v>
      </c>
      <c r="G1667" s="43"/>
      <c r="H1667" s="43"/>
      <c r="I1667" s="231"/>
      <c r="J1667" s="43"/>
      <c r="K1667" s="43"/>
      <c r="L1667" s="47"/>
      <c r="M1667" s="232"/>
      <c r="N1667" s="233"/>
      <c r="O1667" s="87"/>
      <c r="P1667" s="87"/>
      <c r="Q1667" s="87"/>
      <c r="R1667" s="87"/>
      <c r="S1667" s="87"/>
      <c r="T1667" s="88"/>
      <c r="U1667" s="41"/>
      <c r="V1667" s="41"/>
      <c r="W1667" s="41"/>
      <c r="X1667" s="41"/>
      <c r="Y1667" s="41"/>
      <c r="Z1667" s="41"/>
      <c r="AA1667" s="41"/>
      <c r="AB1667" s="41"/>
      <c r="AC1667" s="41"/>
      <c r="AD1667" s="41"/>
      <c r="AE1667" s="41"/>
      <c r="AT1667" s="20" t="s">
        <v>179</v>
      </c>
      <c r="AU1667" s="20" t="s">
        <v>84</v>
      </c>
    </row>
    <row r="1668" s="2" customFormat="1">
      <c r="A1668" s="41"/>
      <c r="B1668" s="42"/>
      <c r="C1668" s="43"/>
      <c r="D1668" s="234" t="s">
        <v>181</v>
      </c>
      <c r="E1668" s="43"/>
      <c r="F1668" s="235" t="s">
        <v>2142</v>
      </c>
      <c r="G1668" s="43"/>
      <c r="H1668" s="43"/>
      <c r="I1668" s="231"/>
      <c r="J1668" s="43"/>
      <c r="K1668" s="43"/>
      <c r="L1668" s="47"/>
      <c r="M1668" s="232"/>
      <c r="N1668" s="233"/>
      <c r="O1668" s="87"/>
      <c r="P1668" s="87"/>
      <c r="Q1668" s="87"/>
      <c r="R1668" s="87"/>
      <c r="S1668" s="87"/>
      <c r="T1668" s="88"/>
      <c r="U1668" s="41"/>
      <c r="V1668" s="41"/>
      <c r="W1668" s="41"/>
      <c r="X1668" s="41"/>
      <c r="Y1668" s="41"/>
      <c r="Z1668" s="41"/>
      <c r="AA1668" s="41"/>
      <c r="AB1668" s="41"/>
      <c r="AC1668" s="41"/>
      <c r="AD1668" s="41"/>
      <c r="AE1668" s="41"/>
      <c r="AT1668" s="20" t="s">
        <v>181</v>
      </c>
      <c r="AU1668" s="20" t="s">
        <v>84</v>
      </c>
    </row>
    <row r="1669" s="12" customFormat="1" ht="22.8" customHeight="1">
      <c r="A1669" s="12"/>
      <c r="B1669" s="200"/>
      <c r="C1669" s="201"/>
      <c r="D1669" s="202" t="s">
        <v>74</v>
      </c>
      <c r="E1669" s="214" t="s">
        <v>2143</v>
      </c>
      <c r="F1669" s="214" t="s">
        <v>2144</v>
      </c>
      <c r="G1669" s="201"/>
      <c r="H1669" s="201"/>
      <c r="I1669" s="204"/>
      <c r="J1669" s="215">
        <f>BK1669</f>
        <v>0</v>
      </c>
      <c r="K1669" s="201"/>
      <c r="L1669" s="206"/>
      <c r="M1669" s="207"/>
      <c r="N1669" s="208"/>
      <c r="O1669" s="208"/>
      <c r="P1669" s="209">
        <f>SUM(P1670:P1680)</f>
        <v>0</v>
      </c>
      <c r="Q1669" s="208"/>
      <c r="R1669" s="209">
        <f>SUM(R1670:R1680)</f>
        <v>0.64600250000000004</v>
      </c>
      <c r="S1669" s="208"/>
      <c r="T1669" s="210">
        <f>SUM(T1670:T1680)</f>
        <v>0</v>
      </c>
      <c r="U1669" s="12"/>
      <c r="V1669" s="12"/>
      <c r="W1669" s="12"/>
      <c r="X1669" s="12"/>
      <c r="Y1669" s="12"/>
      <c r="Z1669" s="12"/>
      <c r="AA1669" s="12"/>
      <c r="AB1669" s="12"/>
      <c r="AC1669" s="12"/>
      <c r="AD1669" s="12"/>
      <c r="AE1669" s="12"/>
      <c r="AR1669" s="211" t="s">
        <v>84</v>
      </c>
      <c r="AT1669" s="212" t="s">
        <v>74</v>
      </c>
      <c r="AU1669" s="212" t="s">
        <v>82</v>
      </c>
      <c r="AY1669" s="211" t="s">
        <v>170</v>
      </c>
      <c r="BK1669" s="213">
        <f>SUM(BK1670:BK1680)</f>
        <v>0</v>
      </c>
    </row>
    <row r="1670" s="2" customFormat="1" ht="16.5" customHeight="1">
      <c r="A1670" s="41"/>
      <c r="B1670" s="42"/>
      <c r="C1670" s="216" t="s">
        <v>2145</v>
      </c>
      <c r="D1670" s="216" t="s">
        <v>172</v>
      </c>
      <c r="E1670" s="217" t="s">
        <v>2146</v>
      </c>
      <c r="F1670" s="218" t="s">
        <v>2147</v>
      </c>
      <c r="G1670" s="219" t="s">
        <v>175</v>
      </c>
      <c r="H1670" s="220">
        <v>46.475000000000001</v>
      </c>
      <c r="I1670" s="221"/>
      <c r="J1670" s="222">
        <f>ROUND(I1670*H1670,2)</f>
        <v>0</v>
      </c>
      <c r="K1670" s="218" t="s">
        <v>19</v>
      </c>
      <c r="L1670" s="47"/>
      <c r="M1670" s="223" t="s">
        <v>19</v>
      </c>
      <c r="N1670" s="224" t="s">
        <v>46</v>
      </c>
      <c r="O1670" s="87"/>
      <c r="P1670" s="225">
        <f>O1670*H1670</f>
        <v>0</v>
      </c>
      <c r="Q1670" s="225">
        <v>0.013899999999999999</v>
      </c>
      <c r="R1670" s="225">
        <f>Q1670*H1670</f>
        <v>0.64600250000000004</v>
      </c>
      <c r="S1670" s="225">
        <v>0</v>
      </c>
      <c r="T1670" s="226">
        <f>S1670*H1670</f>
        <v>0</v>
      </c>
      <c r="U1670" s="41"/>
      <c r="V1670" s="41"/>
      <c r="W1670" s="41"/>
      <c r="X1670" s="41"/>
      <c r="Y1670" s="41"/>
      <c r="Z1670" s="41"/>
      <c r="AA1670" s="41"/>
      <c r="AB1670" s="41"/>
      <c r="AC1670" s="41"/>
      <c r="AD1670" s="41"/>
      <c r="AE1670" s="41"/>
      <c r="AR1670" s="227" t="s">
        <v>287</v>
      </c>
      <c r="AT1670" s="227" t="s">
        <v>172</v>
      </c>
      <c r="AU1670" s="227" t="s">
        <v>84</v>
      </c>
      <c r="AY1670" s="20" t="s">
        <v>170</v>
      </c>
      <c r="BE1670" s="228">
        <f>IF(N1670="základní",J1670,0)</f>
        <v>0</v>
      </c>
      <c r="BF1670" s="228">
        <f>IF(N1670="snížená",J1670,0)</f>
        <v>0</v>
      </c>
      <c r="BG1670" s="228">
        <f>IF(N1670="zákl. přenesená",J1670,0)</f>
        <v>0</v>
      </c>
      <c r="BH1670" s="228">
        <f>IF(N1670="sníž. přenesená",J1670,0)</f>
        <v>0</v>
      </c>
      <c r="BI1670" s="228">
        <f>IF(N1670="nulová",J1670,0)</f>
        <v>0</v>
      </c>
      <c r="BJ1670" s="20" t="s">
        <v>82</v>
      </c>
      <c r="BK1670" s="228">
        <f>ROUND(I1670*H1670,2)</f>
        <v>0</v>
      </c>
      <c r="BL1670" s="20" t="s">
        <v>287</v>
      </c>
      <c r="BM1670" s="227" t="s">
        <v>2148</v>
      </c>
    </row>
    <row r="1671" s="2" customFormat="1">
      <c r="A1671" s="41"/>
      <c r="B1671" s="42"/>
      <c r="C1671" s="43"/>
      <c r="D1671" s="229" t="s">
        <v>179</v>
      </c>
      <c r="E1671" s="43"/>
      <c r="F1671" s="230" t="s">
        <v>2147</v>
      </c>
      <c r="G1671" s="43"/>
      <c r="H1671" s="43"/>
      <c r="I1671" s="231"/>
      <c r="J1671" s="43"/>
      <c r="K1671" s="43"/>
      <c r="L1671" s="47"/>
      <c r="M1671" s="232"/>
      <c r="N1671" s="233"/>
      <c r="O1671" s="87"/>
      <c r="P1671" s="87"/>
      <c r="Q1671" s="87"/>
      <c r="R1671" s="87"/>
      <c r="S1671" s="87"/>
      <c r="T1671" s="88"/>
      <c r="U1671" s="41"/>
      <c r="V1671" s="41"/>
      <c r="W1671" s="41"/>
      <c r="X1671" s="41"/>
      <c r="Y1671" s="41"/>
      <c r="Z1671" s="41"/>
      <c r="AA1671" s="41"/>
      <c r="AB1671" s="41"/>
      <c r="AC1671" s="41"/>
      <c r="AD1671" s="41"/>
      <c r="AE1671" s="41"/>
      <c r="AT1671" s="20" t="s">
        <v>179</v>
      </c>
      <c r="AU1671" s="20" t="s">
        <v>84</v>
      </c>
    </row>
    <row r="1672" s="2" customFormat="1">
      <c r="A1672" s="41"/>
      <c r="B1672" s="42"/>
      <c r="C1672" s="43"/>
      <c r="D1672" s="229" t="s">
        <v>231</v>
      </c>
      <c r="E1672" s="43"/>
      <c r="F1672" s="268" t="s">
        <v>1323</v>
      </c>
      <c r="G1672" s="43"/>
      <c r="H1672" s="43"/>
      <c r="I1672" s="231"/>
      <c r="J1672" s="43"/>
      <c r="K1672" s="43"/>
      <c r="L1672" s="47"/>
      <c r="M1672" s="232"/>
      <c r="N1672" s="233"/>
      <c r="O1672" s="87"/>
      <c r="P1672" s="87"/>
      <c r="Q1672" s="87"/>
      <c r="R1672" s="87"/>
      <c r="S1672" s="87"/>
      <c r="T1672" s="88"/>
      <c r="U1672" s="41"/>
      <c r="V1672" s="41"/>
      <c r="W1672" s="41"/>
      <c r="X1672" s="41"/>
      <c r="Y1672" s="41"/>
      <c r="Z1672" s="41"/>
      <c r="AA1672" s="41"/>
      <c r="AB1672" s="41"/>
      <c r="AC1672" s="41"/>
      <c r="AD1672" s="41"/>
      <c r="AE1672" s="41"/>
      <c r="AT1672" s="20" t="s">
        <v>231</v>
      </c>
      <c r="AU1672" s="20" t="s">
        <v>84</v>
      </c>
    </row>
    <row r="1673" s="14" customFormat="1">
      <c r="A1673" s="14"/>
      <c r="B1673" s="246"/>
      <c r="C1673" s="247"/>
      <c r="D1673" s="229" t="s">
        <v>183</v>
      </c>
      <c r="E1673" s="248" t="s">
        <v>19</v>
      </c>
      <c r="F1673" s="249" t="s">
        <v>2149</v>
      </c>
      <c r="G1673" s="247"/>
      <c r="H1673" s="250">
        <v>46.475000000000001</v>
      </c>
      <c r="I1673" s="251"/>
      <c r="J1673" s="247"/>
      <c r="K1673" s="247"/>
      <c r="L1673" s="252"/>
      <c r="M1673" s="253"/>
      <c r="N1673" s="254"/>
      <c r="O1673" s="254"/>
      <c r="P1673" s="254"/>
      <c r="Q1673" s="254"/>
      <c r="R1673" s="254"/>
      <c r="S1673" s="254"/>
      <c r="T1673" s="255"/>
      <c r="U1673" s="14"/>
      <c r="V1673" s="14"/>
      <c r="W1673" s="14"/>
      <c r="X1673" s="14"/>
      <c r="Y1673" s="14"/>
      <c r="Z1673" s="14"/>
      <c r="AA1673" s="14"/>
      <c r="AB1673" s="14"/>
      <c r="AC1673" s="14"/>
      <c r="AD1673" s="14"/>
      <c r="AE1673" s="14"/>
      <c r="AT1673" s="256" t="s">
        <v>183</v>
      </c>
      <c r="AU1673" s="256" t="s">
        <v>84</v>
      </c>
      <c r="AV1673" s="14" t="s">
        <v>84</v>
      </c>
      <c r="AW1673" s="14" t="s">
        <v>37</v>
      </c>
      <c r="AX1673" s="14" t="s">
        <v>75</v>
      </c>
      <c r="AY1673" s="256" t="s">
        <v>170</v>
      </c>
    </row>
    <row r="1674" s="15" customFormat="1">
      <c r="A1674" s="15"/>
      <c r="B1674" s="257"/>
      <c r="C1674" s="258"/>
      <c r="D1674" s="229" t="s">
        <v>183</v>
      </c>
      <c r="E1674" s="259" t="s">
        <v>19</v>
      </c>
      <c r="F1674" s="260" t="s">
        <v>186</v>
      </c>
      <c r="G1674" s="258"/>
      <c r="H1674" s="261">
        <v>46.475000000000001</v>
      </c>
      <c r="I1674" s="262"/>
      <c r="J1674" s="258"/>
      <c r="K1674" s="258"/>
      <c r="L1674" s="263"/>
      <c r="M1674" s="264"/>
      <c r="N1674" s="265"/>
      <c r="O1674" s="265"/>
      <c r="P1674" s="265"/>
      <c r="Q1674" s="265"/>
      <c r="R1674" s="265"/>
      <c r="S1674" s="265"/>
      <c r="T1674" s="266"/>
      <c r="U1674" s="15"/>
      <c r="V1674" s="15"/>
      <c r="W1674" s="15"/>
      <c r="X1674" s="15"/>
      <c r="Y1674" s="15"/>
      <c r="Z1674" s="15"/>
      <c r="AA1674" s="15"/>
      <c r="AB1674" s="15"/>
      <c r="AC1674" s="15"/>
      <c r="AD1674" s="15"/>
      <c r="AE1674" s="15"/>
      <c r="AT1674" s="267" t="s">
        <v>183</v>
      </c>
      <c r="AU1674" s="267" t="s">
        <v>84</v>
      </c>
      <c r="AV1674" s="15" t="s">
        <v>177</v>
      </c>
      <c r="AW1674" s="15" t="s">
        <v>37</v>
      </c>
      <c r="AX1674" s="15" t="s">
        <v>82</v>
      </c>
      <c r="AY1674" s="267" t="s">
        <v>170</v>
      </c>
    </row>
    <row r="1675" s="2" customFormat="1" ht="16.5" customHeight="1">
      <c r="A1675" s="41"/>
      <c r="B1675" s="42"/>
      <c r="C1675" s="216" t="s">
        <v>2150</v>
      </c>
      <c r="D1675" s="216" t="s">
        <v>172</v>
      </c>
      <c r="E1675" s="217" t="s">
        <v>2151</v>
      </c>
      <c r="F1675" s="218" t="s">
        <v>2152</v>
      </c>
      <c r="G1675" s="219" t="s">
        <v>1823</v>
      </c>
      <c r="H1675" s="295"/>
      <c r="I1675" s="221"/>
      <c r="J1675" s="222">
        <f>ROUND(I1675*H1675,2)</f>
        <v>0</v>
      </c>
      <c r="K1675" s="218" t="s">
        <v>176</v>
      </c>
      <c r="L1675" s="47"/>
      <c r="M1675" s="223" t="s">
        <v>19</v>
      </c>
      <c r="N1675" s="224" t="s">
        <v>46</v>
      </c>
      <c r="O1675" s="87"/>
      <c r="P1675" s="225">
        <f>O1675*H1675</f>
        <v>0</v>
      </c>
      <c r="Q1675" s="225">
        <v>0</v>
      </c>
      <c r="R1675" s="225">
        <f>Q1675*H1675</f>
        <v>0</v>
      </c>
      <c r="S1675" s="225">
        <v>0</v>
      </c>
      <c r="T1675" s="226">
        <f>S1675*H1675</f>
        <v>0</v>
      </c>
      <c r="U1675" s="41"/>
      <c r="V1675" s="41"/>
      <c r="W1675" s="41"/>
      <c r="X1675" s="41"/>
      <c r="Y1675" s="41"/>
      <c r="Z1675" s="41"/>
      <c r="AA1675" s="41"/>
      <c r="AB1675" s="41"/>
      <c r="AC1675" s="41"/>
      <c r="AD1675" s="41"/>
      <c r="AE1675" s="41"/>
      <c r="AR1675" s="227" t="s">
        <v>287</v>
      </c>
      <c r="AT1675" s="227" t="s">
        <v>172</v>
      </c>
      <c r="AU1675" s="227" t="s">
        <v>84</v>
      </c>
      <c r="AY1675" s="20" t="s">
        <v>170</v>
      </c>
      <c r="BE1675" s="228">
        <f>IF(N1675="základní",J1675,0)</f>
        <v>0</v>
      </c>
      <c r="BF1675" s="228">
        <f>IF(N1675="snížená",J1675,0)</f>
        <v>0</v>
      </c>
      <c r="BG1675" s="228">
        <f>IF(N1675="zákl. přenesená",J1675,0)</f>
        <v>0</v>
      </c>
      <c r="BH1675" s="228">
        <f>IF(N1675="sníž. přenesená",J1675,0)</f>
        <v>0</v>
      </c>
      <c r="BI1675" s="228">
        <f>IF(N1675="nulová",J1675,0)</f>
        <v>0</v>
      </c>
      <c r="BJ1675" s="20" t="s">
        <v>82</v>
      </c>
      <c r="BK1675" s="228">
        <f>ROUND(I1675*H1675,2)</f>
        <v>0</v>
      </c>
      <c r="BL1675" s="20" t="s">
        <v>287</v>
      </c>
      <c r="BM1675" s="227" t="s">
        <v>2153</v>
      </c>
    </row>
    <row r="1676" s="2" customFormat="1">
      <c r="A1676" s="41"/>
      <c r="B1676" s="42"/>
      <c r="C1676" s="43"/>
      <c r="D1676" s="229" t="s">
        <v>179</v>
      </c>
      <c r="E1676" s="43"/>
      <c r="F1676" s="230" t="s">
        <v>2154</v>
      </c>
      <c r="G1676" s="43"/>
      <c r="H1676" s="43"/>
      <c r="I1676" s="231"/>
      <c r="J1676" s="43"/>
      <c r="K1676" s="43"/>
      <c r="L1676" s="47"/>
      <c r="M1676" s="232"/>
      <c r="N1676" s="233"/>
      <c r="O1676" s="87"/>
      <c r="P1676" s="87"/>
      <c r="Q1676" s="87"/>
      <c r="R1676" s="87"/>
      <c r="S1676" s="87"/>
      <c r="T1676" s="88"/>
      <c r="U1676" s="41"/>
      <c r="V1676" s="41"/>
      <c r="W1676" s="41"/>
      <c r="X1676" s="41"/>
      <c r="Y1676" s="41"/>
      <c r="Z1676" s="41"/>
      <c r="AA1676" s="41"/>
      <c r="AB1676" s="41"/>
      <c r="AC1676" s="41"/>
      <c r="AD1676" s="41"/>
      <c r="AE1676" s="41"/>
      <c r="AT1676" s="20" t="s">
        <v>179</v>
      </c>
      <c r="AU1676" s="20" t="s">
        <v>84</v>
      </c>
    </row>
    <row r="1677" s="2" customFormat="1">
      <c r="A1677" s="41"/>
      <c r="B1677" s="42"/>
      <c r="C1677" s="43"/>
      <c r="D1677" s="234" t="s">
        <v>181</v>
      </c>
      <c r="E1677" s="43"/>
      <c r="F1677" s="235" t="s">
        <v>2155</v>
      </c>
      <c r="G1677" s="43"/>
      <c r="H1677" s="43"/>
      <c r="I1677" s="231"/>
      <c r="J1677" s="43"/>
      <c r="K1677" s="43"/>
      <c r="L1677" s="47"/>
      <c r="M1677" s="232"/>
      <c r="N1677" s="233"/>
      <c r="O1677" s="87"/>
      <c r="P1677" s="87"/>
      <c r="Q1677" s="87"/>
      <c r="R1677" s="87"/>
      <c r="S1677" s="87"/>
      <c r="T1677" s="88"/>
      <c r="U1677" s="41"/>
      <c r="V1677" s="41"/>
      <c r="W1677" s="41"/>
      <c r="X1677" s="41"/>
      <c r="Y1677" s="41"/>
      <c r="Z1677" s="41"/>
      <c r="AA1677" s="41"/>
      <c r="AB1677" s="41"/>
      <c r="AC1677" s="41"/>
      <c r="AD1677" s="41"/>
      <c r="AE1677" s="41"/>
      <c r="AT1677" s="20" t="s">
        <v>181</v>
      </c>
      <c r="AU1677" s="20" t="s">
        <v>84</v>
      </c>
    </row>
    <row r="1678" s="2" customFormat="1" ht="16.5" customHeight="1">
      <c r="A1678" s="41"/>
      <c r="B1678" s="42"/>
      <c r="C1678" s="216" t="s">
        <v>2156</v>
      </c>
      <c r="D1678" s="216" t="s">
        <v>172</v>
      </c>
      <c r="E1678" s="217" t="s">
        <v>2157</v>
      </c>
      <c r="F1678" s="218" t="s">
        <v>2158</v>
      </c>
      <c r="G1678" s="219" t="s">
        <v>1823</v>
      </c>
      <c r="H1678" s="295"/>
      <c r="I1678" s="221"/>
      <c r="J1678" s="222">
        <f>ROUND(I1678*H1678,2)</f>
        <v>0</v>
      </c>
      <c r="K1678" s="218" t="s">
        <v>176</v>
      </c>
      <c r="L1678" s="47"/>
      <c r="M1678" s="223" t="s">
        <v>19</v>
      </c>
      <c r="N1678" s="224" t="s">
        <v>46</v>
      </c>
      <c r="O1678" s="87"/>
      <c r="P1678" s="225">
        <f>O1678*H1678</f>
        <v>0</v>
      </c>
      <c r="Q1678" s="225">
        <v>0</v>
      </c>
      <c r="R1678" s="225">
        <f>Q1678*H1678</f>
        <v>0</v>
      </c>
      <c r="S1678" s="225">
        <v>0</v>
      </c>
      <c r="T1678" s="226">
        <f>S1678*H1678</f>
        <v>0</v>
      </c>
      <c r="U1678" s="41"/>
      <c r="V1678" s="41"/>
      <c r="W1678" s="41"/>
      <c r="X1678" s="41"/>
      <c r="Y1678" s="41"/>
      <c r="Z1678" s="41"/>
      <c r="AA1678" s="41"/>
      <c r="AB1678" s="41"/>
      <c r="AC1678" s="41"/>
      <c r="AD1678" s="41"/>
      <c r="AE1678" s="41"/>
      <c r="AR1678" s="227" t="s">
        <v>287</v>
      </c>
      <c r="AT1678" s="227" t="s">
        <v>172</v>
      </c>
      <c r="AU1678" s="227" t="s">
        <v>84</v>
      </c>
      <c r="AY1678" s="20" t="s">
        <v>170</v>
      </c>
      <c r="BE1678" s="228">
        <f>IF(N1678="základní",J1678,0)</f>
        <v>0</v>
      </c>
      <c r="BF1678" s="228">
        <f>IF(N1678="snížená",J1678,0)</f>
        <v>0</v>
      </c>
      <c r="BG1678" s="228">
        <f>IF(N1678="zákl. přenesená",J1678,0)</f>
        <v>0</v>
      </c>
      <c r="BH1678" s="228">
        <f>IF(N1678="sníž. přenesená",J1678,0)</f>
        <v>0</v>
      </c>
      <c r="BI1678" s="228">
        <f>IF(N1678="nulová",J1678,0)</f>
        <v>0</v>
      </c>
      <c r="BJ1678" s="20" t="s">
        <v>82</v>
      </c>
      <c r="BK1678" s="228">
        <f>ROUND(I1678*H1678,2)</f>
        <v>0</v>
      </c>
      <c r="BL1678" s="20" t="s">
        <v>287</v>
      </c>
      <c r="BM1678" s="227" t="s">
        <v>2159</v>
      </c>
    </row>
    <row r="1679" s="2" customFormat="1">
      <c r="A1679" s="41"/>
      <c r="B1679" s="42"/>
      <c r="C1679" s="43"/>
      <c r="D1679" s="229" t="s">
        <v>179</v>
      </c>
      <c r="E1679" s="43"/>
      <c r="F1679" s="230" t="s">
        <v>2160</v>
      </c>
      <c r="G1679" s="43"/>
      <c r="H1679" s="43"/>
      <c r="I1679" s="231"/>
      <c r="J1679" s="43"/>
      <c r="K1679" s="43"/>
      <c r="L1679" s="47"/>
      <c r="M1679" s="232"/>
      <c r="N1679" s="233"/>
      <c r="O1679" s="87"/>
      <c r="P1679" s="87"/>
      <c r="Q1679" s="87"/>
      <c r="R1679" s="87"/>
      <c r="S1679" s="87"/>
      <c r="T1679" s="88"/>
      <c r="U1679" s="41"/>
      <c r="V1679" s="41"/>
      <c r="W1679" s="41"/>
      <c r="X1679" s="41"/>
      <c r="Y1679" s="41"/>
      <c r="Z1679" s="41"/>
      <c r="AA1679" s="41"/>
      <c r="AB1679" s="41"/>
      <c r="AC1679" s="41"/>
      <c r="AD1679" s="41"/>
      <c r="AE1679" s="41"/>
      <c r="AT1679" s="20" t="s">
        <v>179</v>
      </c>
      <c r="AU1679" s="20" t="s">
        <v>84</v>
      </c>
    </row>
    <row r="1680" s="2" customFormat="1">
      <c r="A1680" s="41"/>
      <c r="B1680" s="42"/>
      <c r="C1680" s="43"/>
      <c r="D1680" s="234" t="s">
        <v>181</v>
      </c>
      <c r="E1680" s="43"/>
      <c r="F1680" s="235" t="s">
        <v>2161</v>
      </c>
      <c r="G1680" s="43"/>
      <c r="H1680" s="43"/>
      <c r="I1680" s="231"/>
      <c r="J1680" s="43"/>
      <c r="K1680" s="43"/>
      <c r="L1680" s="47"/>
      <c r="M1680" s="232"/>
      <c r="N1680" s="233"/>
      <c r="O1680" s="87"/>
      <c r="P1680" s="87"/>
      <c r="Q1680" s="87"/>
      <c r="R1680" s="87"/>
      <c r="S1680" s="87"/>
      <c r="T1680" s="88"/>
      <c r="U1680" s="41"/>
      <c r="V1680" s="41"/>
      <c r="W1680" s="41"/>
      <c r="X1680" s="41"/>
      <c r="Y1680" s="41"/>
      <c r="Z1680" s="41"/>
      <c r="AA1680" s="41"/>
      <c r="AB1680" s="41"/>
      <c r="AC1680" s="41"/>
      <c r="AD1680" s="41"/>
      <c r="AE1680" s="41"/>
      <c r="AT1680" s="20" t="s">
        <v>181</v>
      </c>
      <c r="AU1680" s="20" t="s">
        <v>84</v>
      </c>
    </row>
    <row r="1681" s="12" customFormat="1" ht="22.8" customHeight="1">
      <c r="A1681" s="12"/>
      <c r="B1681" s="200"/>
      <c r="C1681" s="201"/>
      <c r="D1681" s="202" t="s">
        <v>74</v>
      </c>
      <c r="E1681" s="214" t="s">
        <v>2162</v>
      </c>
      <c r="F1681" s="214" t="s">
        <v>2163</v>
      </c>
      <c r="G1681" s="201"/>
      <c r="H1681" s="201"/>
      <c r="I1681" s="204"/>
      <c r="J1681" s="215">
        <f>BK1681</f>
        <v>0</v>
      </c>
      <c r="K1681" s="201"/>
      <c r="L1681" s="206"/>
      <c r="M1681" s="207"/>
      <c r="N1681" s="208"/>
      <c r="O1681" s="208"/>
      <c r="P1681" s="209">
        <f>SUM(P1682:P1776)</f>
        <v>0</v>
      </c>
      <c r="Q1681" s="208"/>
      <c r="R1681" s="209">
        <f>SUM(R1682:R1776)</f>
        <v>9.3253028499999981</v>
      </c>
      <c r="S1681" s="208"/>
      <c r="T1681" s="210">
        <f>SUM(T1682:T1776)</f>
        <v>0</v>
      </c>
      <c r="U1681" s="12"/>
      <c r="V1681" s="12"/>
      <c r="W1681" s="12"/>
      <c r="X1681" s="12"/>
      <c r="Y1681" s="12"/>
      <c r="Z1681" s="12"/>
      <c r="AA1681" s="12"/>
      <c r="AB1681" s="12"/>
      <c r="AC1681" s="12"/>
      <c r="AD1681" s="12"/>
      <c r="AE1681" s="12"/>
      <c r="AR1681" s="211" t="s">
        <v>84</v>
      </c>
      <c r="AT1681" s="212" t="s">
        <v>74</v>
      </c>
      <c r="AU1681" s="212" t="s">
        <v>82</v>
      </c>
      <c r="AY1681" s="211" t="s">
        <v>170</v>
      </c>
      <c r="BK1681" s="213">
        <f>SUM(BK1682:BK1776)</f>
        <v>0</v>
      </c>
    </row>
    <row r="1682" s="2" customFormat="1" ht="16.5" customHeight="1">
      <c r="A1682" s="41"/>
      <c r="B1682" s="42"/>
      <c r="C1682" s="216" t="s">
        <v>2164</v>
      </c>
      <c r="D1682" s="216" t="s">
        <v>172</v>
      </c>
      <c r="E1682" s="217" t="s">
        <v>2165</v>
      </c>
      <c r="F1682" s="218" t="s">
        <v>2166</v>
      </c>
      <c r="G1682" s="219" t="s">
        <v>175</v>
      </c>
      <c r="H1682" s="220">
        <v>4.0149999999999997</v>
      </c>
      <c r="I1682" s="221"/>
      <c r="J1682" s="222">
        <f>ROUND(I1682*H1682,2)</f>
        <v>0</v>
      </c>
      <c r="K1682" s="218" t="s">
        <v>176</v>
      </c>
      <c r="L1682" s="47"/>
      <c r="M1682" s="223" t="s">
        <v>19</v>
      </c>
      <c r="N1682" s="224" t="s">
        <v>46</v>
      </c>
      <c r="O1682" s="87"/>
      <c r="P1682" s="225">
        <f>O1682*H1682</f>
        <v>0</v>
      </c>
      <c r="Q1682" s="225">
        <v>0.033599999999999998</v>
      </c>
      <c r="R1682" s="225">
        <f>Q1682*H1682</f>
        <v>0.13490399999999997</v>
      </c>
      <c r="S1682" s="225">
        <v>0</v>
      </c>
      <c r="T1682" s="226">
        <f>S1682*H1682</f>
        <v>0</v>
      </c>
      <c r="U1682" s="41"/>
      <c r="V1682" s="41"/>
      <c r="W1682" s="41"/>
      <c r="X1682" s="41"/>
      <c r="Y1682" s="41"/>
      <c r="Z1682" s="41"/>
      <c r="AA1682" s="41"/>
      <c r="AB1682" s="41"/>
      <c r="AC1682" s="41"/>
      <c r="AD1682" s="41"/>
      <c r="AE1682" s="41"/>
      <c r="AR1682" s="227" t="s">
        <v>287</v>
      </c>
      <c r="AT1682" s="227" t="s">
        <v>172</v>
      </c>
      <c r="AU1682" s="227" t="s">
        <v>84</v>
      </c>
      <c r="AY1682" s="20" t="s">
        <v>170</v>
      </c>
      <c r="BE1682" s="228">
        <f>IF(N1682="základní",J1682,0)</f>
        <v>0</v>
      </c>
      <c r="BF1682" s="228">
        <f>IF(N1682="snížená",J1682,0)</f>
        <v>0</v>
      </c>
      <c r="BG1682" s="228">
        <f>IF(N1682="zákl. přenesená",J1682,0)</f>
        <v>0</v>
      </c>
      <c r="BH1682" s="228">
        <f>IF(N1682="sníž. přenesená",J1682,0)</f>
        <v>0</v>
      </c>
      <c r="BI1682" s="228">
        <f>IF(N1682="nulová",J1682,0)</f>
        <v>0</v>
      </c>
      <c r="BJ1682" s="20" t="s">
        <v>82</v>
      </c>
      <c r="BK1682" s="228">
        <f>ROUND(I1682*H1682,2)</f>
        <v>0</v>
      </c>
      <c r="BL1682" s="20" t="s">
        <v>287</v>
      </c>
      <c r="BM1682" s="227" t="s">
        <v>2167</v>
      </c>
    </row>
    <row r="1683" s="2" customFormat="1">
      <c r="A1683" s="41"/>
      <c r="B1683" s="42"/>
      <c r="C1683" s="43"/>
      <c r="D1683" s="229" t="s">
        <v>179</v>
      </c>
      <c r="E1683" s="43"/>
      <c r="F1683" s="230" t="s">
        <v>2168</v>
      </c>
      <c r="G1683" s="43"/>
      <c r="H1683" s="43"/>
      <c r="I1683" s="231"/>
      <c r="J1683" s="43"/>
      <c r="K1683" s="43"/>
      <c r="L1683" s="47"/>
      <c r="M1683" s="232"/>
      <c r="N1683" s="233"/>
      <c r="O1683" s="87"/>
      <c r="P1683" s="87"/>
      <c r="Q1683" s="87"/>
      <c r="R1683" s="87"/>
      <c r="S1683" s="87"/>
      <c r="T1683" s="88"/>
      <c r="U1683" s="41"/>
      <c r="V1683" s="41"/>
      <c r="W1683" s="41"/>
      <c r="X1683" s="41"/>
      <c r="Y1683" s="41"/>
      <c r="Z1683" s="41"/>
      <c r="AA1683" s="41"/>
      <c r="AB1683" s="41"/>
      <c r="AC1683" s="41"/>
      <c r="AD1683" s="41"/>
      <c r="AE1683" s="41"/>
      <c r="AT1683" s="20" t="s">
        <v>179</v>
      </c>
      <c r="AU1683" s="20" t="s">
        <v>84</v>
      </c>
    </row>
    <row r="1684" s="2" customFormat="1">
      <c r="A1684" s="41"/>
      <c r="B1684" s="42"/>
      <c r="C1684" s="43"/>
      <c r="D1684" s="234" t="s">
        <v>181</v>
      </c>
      <c r="E1684" s="43"/>
      <c r="F1684" s="235" t="s">
        <v>2169</v>
      </c>
      <c r="G1684" s="43"/>
      <c r="H1684" s="43"/>
      <c r="I1684" s="231"/>
      <c r="J1684" s="43"/>
      <c r="K1684" s="43"/>
      <c r="L1684" s="47"/>
      <c r="M1684" s="232"/>
      <c r="N1684" s="233"/>
      <c r="O1684" s="87"/>
      <c r="P1684" s="87"/>
      <c r="Q1684" s="87"/>
      <c r="R1684" s="87"/>
      <c r="S1684" s="87"/>
      <c r="T1684" s="88"/>
      <c r="U1684" s="41"/>
      <c r="V1684" s="41"/>
      <c r="W1684" s="41"/>
      <c r="X1684" s="41"/>
      <c r="Y1684" s="41"/>
      <c r="Z1684" s="41"/>
      <c r="AA1684" s="41"/>
      <c r="AB1684" s="41"/>
      <c r="AC1684" s="41"/>
      <c r="AD1684" s="41"/>
      <c r="AE1684" s="41"/>
      <c r="AT1684" s="20" t="s">
        <v>181</v>
      </c>
      <c r="AU1684" s="20" t="s">
        <v>84</v>
      </c>
    </row>
    <row r="1685" s="13" customFormat="1">
      <c r="A1685" s="13"/>
      <c r="B1685" s="236"/>
      <c r="C1685" s="237"/>
      <c r="D1685" s="229" t="s">
        <v>183</v>
      </c>
      <c r="E1685" s="238" t="s">
        <v>19</v>
      </c>
      <c r="F1685" s="239" t="s">
        <v>2170</v>
      </c>
      <c r="G1685" s="237"/>
      <c r="H1685" s="238" t="s">
        <v>19</v>
      </c>
      <c r="I1685" s="240"/>
      <c r="J1685" s="237"/>
      <c r="K1685" s="237"/>
      <c r="L1685" s="241"/>
      <c r="M1685" s="242"/>
      <c r="N1685" s="243"/>
      <c r="O1685" s="243"/>
      <c r="P1685" s="243"/>
      <c r="Q1685" s="243"/>
      <c r="R1685" s="243"/>
      <c r="S1685" s="243"/>
      <c r="T1685" s="244"/>
      <c r="U1685" s="13"/>
      <c r="V1685" s="13"/>
      <c r="W1685" s="13"/>
      <c r="X1685" s="13"/>
      <c r="Y1685" s="13"/>
      <c r="Z1685" s="13"/>
      <c r="AA1685" s="13"/>
      <c r="AB1685" s="13"/>
      <c r="AC1685" s="13"/>
      <c r="AD1685" s="13"/>
      <c r="AE1685" s="13"/>
      <c r="AT1685" s="245" t="s">
        <v>183</v>
      </c>
      <c r="AU1685" s="245" t="s">
        <v>84</v>
      </c>
      <c r="AV1685" s="13" t="s">
        <v>82</v>
      </c>
      <c r="AW1685" s="13" t="s">
        <v>37</v>
      </c>
      <c r="AX1685" s="13" t="s">
        <v>75</v>
      </c>
      <c r="AY1685" s="245" t="s">
        <v>170</v>
      </c>
    </row>
    <row r="1686" s="14" customFormat="1">
      <c r="A1686" s="14"/>
      <c r="B1686" s="246"/>
      <c r="C1686" s="247"/>
      <c r="D1686" s="229" t="s">
        <v>183</v>
      </c>
      <c r="E1686" s="248" t="s">
        <v>19</v>
      </c>
      <c r="F1686" s="249" t="s">
        <v>2171</v>
      </c>
      <c r="G1686" s="247"/>
      <c r="H1686" s="250">
        <v>4.0149999999999997</v>
      </c>
      <c r="I1686" s="251"/>
      <c r="J1686" s="247"/>
      <c r="K1686" s="247"/>
      <c r="L1686" s="252"/>
      <c r="M1686" s="253"/>
      <c r="N1686" s="254"/>
      <c r="O1686" s="254"/>
      <c r="P1686" s="254"/>
      <c r="Q1686" s="254"/>
      <c r="R1686" s="254"/>
      <c r="S1686" s="254"/>
      <c r="T1686" s="255"/>
      <c r="U1686" s="14"/>
      <c r="V1686" s="14"/>
      <c r="W1686" s="14"/>
      <c r="X1686" s="14"/>
      <c r="Y1686" s="14"/>
      <c r="Z1686" s="14"/>
      <c r="AA1686" s="14"/>
      <c r="AB1686" s="14"/>
      <c r="AC1686" s="14"/>
      <c r="AD1686" s="14"/>
      <c r="AE1686" s="14"/>
      <c r="AT1686" s="256" t="s">
        <v>183</v>
      </c>
      <c r="AU1686" s="256" t="s">
        <v>84</v>
      </c>
      <c r="AV1686" s="14" t="s">
        <v>84</v>
      </c>
      <c r="AW1686" s="14" t="s">
        <v>37</v>
      </c>
      <c r="AX1686" s="14" t="s">
        <v>75</v>
      </c>
      <c r="AY1686" s="256" t="s">
        <v>170</v>
      </c>
    </row>
    <row r="1687" s="15" customFormat="1">
      <c r="A1687" s="15"/>
      <c r="B1687" s="257"/>
      <c r="C1687" s="258"/>
      <c r="D1687" s="229" t="s">
        <v>183</v>
      </c>
      <c r="E1687" s="259" t="s">
        <v>19</v>
      </c>
      <c r="F1687" s="260" t="s">
        <v>186</v>
      </c>
      <c r="G1687" s="258"/>
      <c r="H1687" s="261">
        <v>4.0149999999999997</v>
      </c>
      <c r="I1687" s="262"/>
      <c r="J1687" s="258"/>
      <c r="K1687" s="258"/>
      <c r="L1687" s="263"/>
      <c r="M1687" s="264"/>
      <c r="N1687" s="265"/>
      <c r="O1687" s="265"/>
      <c r="P1687" s="265"/>
      <c r="Q1687" s="265"/>
      <c r="R1687" s="265"/>
      <c r="S1687" s="265"/>
      <c r="T1687" s="266"/>
      <c r="U1687" s="15"/>
      <c r="V1687" s="15"/>
      <c r="W1687" s="15"/>
      <c r="X1687" s="15"/>
      <c r="Y1687" s="15"/>
      <c r="Z1687" s="15"/>
      <c r="AA1687" s="15"/>
      <c r="AB1687" s="15"/>
      <c r="AC1687" s="15"/>
      <c r="AD1687" s="15"/>
      <c r="AE1687" s="15"/>
      <c r="AT1687" s="267" t="s">
        <v>183</v>
      </c>
      <c r="AU1687" s="267" t="s">
        <v>84</v>
      </c>
      <c r="AV1687" s="15" t="s">
        <v>177</v>
      </c>
      <c r="AW1687" s="15" t="s">
        <v>37</v>
      </c>
      <c r="AX1687" s="15" t="s">
        <v>82</v>
      </c>
      <c r="AY1687" s="267" t="s">
        <v>170</v>
      </c>
    </row>
    <row r="1688" s="2" customFormat="1" ht="16.5" customHeight="1">
      <c r="A1688" s="41"/>
      <c r="B1688" s="42"/>
      <c r="C1688" s="216" t="s">
        <v>2172</v>
      </c>
      <c r="D1688" s="216" t="s">
        <v>172</v>
      </c>
      <c r="E1688" s="217" t="s">
        <v>2173</v>
      </c>
      <c r="F1688" s="218" t="s">
        <v>2174</v>
      </c>
      <c r="G1688" s="219" t="s">
        <v>175</v>
      </c>
      <c r="H1688" s="220">
        <v>31.645</v>
      </c>
      <c r="I1688" s="221"/>
      <c r="J1688" s="222">
        <f>ROUND(I1688*H1688,2)</f>
        <v>0</v>
      </c>
      <c r="K1688" s="218" t="s">
        <v>176</v>
      </c>
      <c r="L1688" s="47"/>
      <c r="M1688" s="223" t="s">
        <v>19</v>
      </c>
      <c r="N1688" s="224" t="s">
        <v>46</v>
      </c>
      <c r="O1688" s="87"/>
      <c r="P1688" s="225">
        <f>O1688*H1688</f>
        <v>0</v>
      </c>
      <c r="Q1688" s="225">
        <v>0.00020000000000000001</v>
      </c>
      <c r="R1688" s="225">
        <f>Q1688*H1688</f>
        <v>0.0063290000000000004</v>
      </c>
      <c r="S1688" s="225">
        <v>0</v>
      </c>
      <c r="T1688" s="226">
        <f>S1688*H1688</f>
        <v>0</v>
      </c>
      <c r="U1688" s="41"/>
      <c r="V1688" s="41"/>
      <c r="W1688" s="41"/>
      <c r="X1688" s="41"/>
      <c r="Y1688" s="41"/>
      <c r="Z1688" s="41"/>
      <c r="AA1688" s="41"/>
      <c r="AB1688" s="41"/>
      <c r="AC1688" s="41"/>
      <c r="AD1688" s="41"/>
      <c r="AE1688" s="41"/>
      <c r="AR1688" s="227" t="s">
        <v>287</v>
      </c>
      <c r="AT1688" s="227" t="s">
        <v>172</v>
      </c>
      <c r="AU1688" s="227" t="s">
        <v>84</v>
      </c>
      <c r="AY1688" s="20" t="s">
        <v>170</v>
      </c>
      <c r="BE1688" s="228">
        <f>IF(N1688="základní",J1688,0)</f>
        <v>0</v>
      </c>
      <c r="BF1688" s="228">
        <f>IF(N1688="snížená",J1688,0)</f>
        <v>0</v>
      </c>
      <c r="BG1688" s="228">
        <f>IF(N1688="zákl. přenesená",J1688,0)</f>
        <v>0</v>
      </c>
      <c r="BH1688" s="228">
        <f>IF(N1688="sníž. přenesená",J1688,0)</f>
        <v>0</v>
      </c>
      <c r="BI1688" s="228">
        <f>IF(N1688="nulová",J1688,0)</f>
        <v>0</v>
      </c>
      <c r="BJ1688" s="20" t="s">
        <v>82</v>
      </c>
      <c r="BK1688" s="228">
        <f>ROUND(I1688*H1688,2)</f>
        <v>0</v>
      </c>
      <c r="BL1688" s="20" t="s">
        <v>287</v>
      </c>
      <c r="BM1688" s="227" t="s">
        <v>2175</v>
      </c>
    </row>
    <row r="1689" s="2" customFormat="1">
      <c r="A1689" s="41"/>
      <c r="B1689" s="42"/>
      <c r="C1689" s="43"/>
      <c r="D1689" s="229" t="s">
        <v>179</v>
      </c>
      <c r="E1689" s="43"/>
      <c r="F1689" s="230" t="s">
        <v>2176</v>
      </c>
      <c r="G1689" s="43"/>
      <c r="H1689" s="43"/>
      <c r="I1689" s="231"/>
      <c r="J1689" s="43"/>
      <c r="K1689" s="43"/>
      <c r="L1689" s="47"/>
      <c r="M1689" s="232"/>
      <c r="N1689" s="233"/>
      <c r="O1689" s="87"/>
      <c r="P1689" s="87"/>
      <c r="Q1689" s="87"/>
      <c r="R1689" s="87"/>
      <c r="S1689" s="87"/>
      <c r="T1689" s="88"/>
      <c r="U1689" s="41"/>
      <c r="V1689" s="41"/>
      <c r="W1689" s="41"/>
      <c r="X1689" s="41"/>
      <c r="Y1689" s="41"/>
      <c r="Z1689" s="41"/>
      <c r="AA1689" s="41"/>
      <c r="AB1689" s="41"/>
      <c r="AC1689" s="41"/>
      <c r="AD1689" s="41"/>
      <c r="AE1689" s="41"/>
      <c r="AT1689" s="20" t="s">
        <v>179</v>
      </c>
      <c r="AU1689" s="20" t="s">
        <v>84</v>
      </c>
    </row>
    <row r="1690" s="2" customFormat="1">
      <c r="A1690" s="41"/>
      <c r="B1690" s="42"/>
      <c r="C1690" s="43"/>
      <c r="D1690" s="234" t="s">
        <v>181</v>
      </c>
      <c r="E1690" s="43"/>
      <c r="F1690" s="235" t="s">
        <v>2177</v>
      </c>
      <c r="G1690" s="43"/>
      <c r="H1690" s="43"/>
      <c r="I1690" s="231"/>
      <c r="J1690" s="43"/>
      <c r="K1690" s="43"/>
      <c r="L1690" s="47"/>
      <c r="M1690" s="232"/>
      <c r="N1690" s="233"/>
      <c r="O1690" s="87"/>
      <c r="P1690" s="87"/>
      <c r="Q1690" s="87"/>
      <c r="R1690" s="87"/>
      <c r="S1690" s="87"/>
      <c r="T1690" s="88"/>
      <c r="U1690" s="41"/>
      <c r="V1690" s="41"/>
      <c r="W1690" s="41"/>
      <c r="X1690" s="41"/>
      <c r="Y1690" s="41"/>
      <c r="Z1690" s="41"/>
      <c r="AA1690" s="41"/>
      <c r="AB1690" s="41"/>
      <c r="AC1690" s="41"/>
      <c r="AD1690" s="41"/>
      <c r="AE1690" s="41"/>
      <c r="AT1690" s="20" t="s">
        <v>181</v>
      </c>
      <c r="AU1690" s="20" t="s">
        <v>84</v>
      </c>
    </row>
    <row r="1691" s="14" customFormat="1">
      <c r="A1691" s="14"/>
      <c r="B1691" s="246"/>
      <c r="C1691" s="247"/>
      <c r="D1691" s="229" t="s">
        <v>183</v>
      </c>
      <c r="E1691" s="248" t="s">
        <v>19</v>
      </c>
      <c r="F1691" s="249" t="s">
        <v>2178</v>
      </c>
      <c r="G1691" s="247"/>
      <c r="H1691" s="250">
        <v>31.645</v>
      </c>
      <c r="I1691" s="251"/>
      <c r="J1691" s="247"/>
      <c r="K1691" s="247"/>
      <c r="L1691" s="252"/>
      <c r="M1691" s="253"/>
      <c r="N1691" s="254"/>
      <c r="O1691" s="254"/>
      <c r="P1691" s="254"/>
      <c r="Q1691" s="254"/>
      <c r="R1691" s="254"/>
      <c r="S1691" s="254"/>
      <c r="T1691" s="255"/>
      <c r="U1691" s="14"/>
      <c r="V1691" s="14"/>
      <c r="W1691" s="14"/>
      <c r="X1691" s="14"/>
      <c r="Y1691" s="14"/>
      <c r="Z1691" s="14"/>
      <c r="AA1691" s="14"/>
      <c r="AB1691" s="14"/>
      <c r="AC1691" s="14"/>
      <c r="AD1691" s="14"/>
      <c r="AE1691" s="14"/>
      <c r="AT1691" s="256" t="s">
        <v>183</v>
      </c>
      <c r="AU1691" s="256" t="s">
        <v>84</v>
      </c>
      <c r="AV1691" s="14" t="s">
        <v>84</v>
      </c>
      <c r="AW1691" s="14" t="s">
        <v>37</v>
      </c>
      <c r="AX1691" s="14" t="s">
        <v>75</v>
      </c>
      <c r="AY1691" s="256" t="s">
        <v>170</v>
      </c>
    </row>
    <row r="1692" s="15" customFormat="1">
      <c r="A1692" s="15"/>
      <c r="B1692" s="257"/>
      <c r="C1692" s="258"/>
      <c r="D1692" s="229" t="s">
        <v>183</v>
      </c>
      <c r="E1692" s="259" t="s">
        <v>19</v>
      </c>
      <c r="F1692" s="260" t="s">
        <v>186</v>
      </c>
      <c r="G1692" s="258"/>
      <c r="H1692" s="261">
        <v>31.645</v>
      </c>
      <c r="I1692" s="262"/>
      <c r="J1692" s="258"/>
      <c r="K1692" s="258"/>
      <c r="L1692" s="263"/>
      <c r="M1692" s="264"/>
      <c r="N1692" s="265"/>
      <c r="O1692" s="265"/>
      <c r="P1692" s="265"/>
      <c r="Q1692" s="265"/>
      <c r="R1692" s="265"/>
      <c r="S1692" s="265"/>
      <c r="T1692" s="266"/>
      <c r="U1692" s="15"/>
      <c r="V1692" s="15"/>
      <c r="W1692" s="15"/>
      <c r="X1692" s="15"/>
      <c r="Y1692" s="15"/>
      <c r="Z1692" s="15"/>
      <c r="AA1692" s="15"/>
      <c r="AB1692" s="15"/>
      <c r="AC1692" s="15"/>
      <c r="AD1692" s="15"/>
      <c r="AE1692" s="15"/>
      <c r="AT1692" s="267" t="s">
        <v>183</v>
      </c>
      <c r="AU1692" s="267" t="s">
        <v>84</v>
      </c>
      <c r="AV1692" s="15" t="s">
        <v>177</v>
      </c>
      <c r="AW1692" s="15" t="s">
        <v>37</v>
      </c>
      <c r="AX1692" s="15" t="s">
        <v>82</v>
      </c>
      <c r="AY1692" s="267" t="s">
        <v>170</v>
      </c>
    </row>
    <row r="1693" s="2" customFormat="1" ht="16.5" customHeight="1">
      <c r="A1693" s="41"/>
      <c r="B1693" s="42"/>
      <c r="C1693" s="216" t="s">
        <v>2179</v>
      </c>
      <c r="D1693" s="216" t="s">
        <v>172</v>
      </c>
      <c r="E1693" s="217" t="s">
        <v>2180</v>
      </c>
      <c r="F1693" s="218" t="s">
        <v>2181</v>
      </c>
      <c r="G1693" s="219" t="s">
        <v>175</v>
      </c>
      <c r="H1693" s="220">
        <v>170.738</v>
      </c>
      <c r="I1693" s="221"/>
      <c r="J1693" s="222">
        <f>ROUND(I1693*H1693,2)</f>
        <v>0</v>
      </c>
      <c r="K1693" s="218" t="s">
        <v>176</v>
      </c>
      <c r="L1693" s="47"/>
      <c r="M1693" s="223" t="s">
        <v>19</v>
      </c>
      <c r="N1693" s="224" t="s">
        <v>46</v>
      </c>
      <c r="O1693" s="87"/>
      <c r="P1693" s="225">
        <f>O1693*H1693</f>
        <v>0</v>
      </c>
      <c r="Q1693" s="225">
        <v>0.012200000000000001</v>
      </c>
      <c r="R1693" s="225">
        <f>Q1693*H1693</f>
        <v>2.0830036000000001</v>
      </c>
      <c r="S1693" s="225">
        <v>0</v>
      </c>
      <c r="T1693" s="226">
        <f>S1693*H1693</f>
        <v>0</v>
      </c>
      <c r="U1693" s="41"/>
      <c r="V1693" s="41"/>
      <c r="W1693" s="41"/>
      <c r="X1693" s="41"/>
      <c r="Y1693" s="41"/>
      <c r="Z1693" s="41"/>
      <c r="AA1693" s="41"/>
      <c r="AB1693" s="41"/>
      <c r="AC1693" s="41"/>
      <c r="AD1693" s="41"/>
      <c r="AE1693" s="41"/>
      <c r="AR1693" s="227" t="s">
        <v>287</v>
      </c>
      <c r="AT1693" s="227" t="s">
        <v>172</v>
      </c>
      <c r="AU1693" s="227" t="s">
        <v>84</v>
      </c>
      <c r="AY1693" s="20" t="s">
        <v>170</v>
      </c>
      <c r="BE1693" s="228">
        <f>IF(N1693="základní",J1693,0)</f>
        <v>0</v>
      </c>
      <c r="BF1693" s="228">
        <f>IF(N1693="snížená",J1693,0)</f>
        <v>0</v>
      </c>
      <c r="BG1693" s="228">
        <f>IF(N1693="zákl. přenesená",J1693,0)</f>
        <v>0</v>
      </c>
      <c r="BH1693" s="228">
        <f>IF(N1693="sníž. přenesená",J1693,0)</f>
        <v>0</v>
      </c>
      <c r="BI1693" s="228">
        <f>IF(N1693="nulová",J1693,0)</f>
        <v>0</v>
      </c>
      <c r="BJ1693" s="20" t="s">
        <v>82</v>
      </c>
      <c r="BK1693" s="228">
        <f>ROUND(I1693*H1693,2)</f>
        <v>0</v>
      </c>
      <c r="BL1693" s="20" t="s">
        <v>287</v>
      </c>
      <c r="BM1693" s="227" t="s">
        <v>2182</v>
      </c>
    </row>
    <row r="1694" s="2" customFormat="1">
      <c r="A1694" s="41"/>
      <c r="B1694" s="42"/>
      <c r="C1694" s="43"/>
      <c r="D1694" s="229" t="s">
        <v>179</v>
      </c>
      <c r="E1694" s="43"/>
      <c r="F1694" s="230" t="s">
        <v>2183</v>
      </c>
      <c r="G1694" s="43"/>
      <c r="H1694" s="43"/>
      <c r="I1694" s="231"/>
      <c r="J1694" s="43"/>
      <c r="K1694" s="43"/>
      <c r="L1694" s="47"/>
      <c r="M1694" s="232"/>
      <c r="N1694" s="233"/>
      <c r="O1694" s="87"/>
      <c r="P1694" s="87"/>
      <c r="Q1694" s="87"/>
      <c r="R1694" s="87"/>
      <c r="S1694" s="87"/>
      <c r="T1694" s="88"/>
      <c r="U1694" s="41"/>
      <c r="V1694" s="41"/>
      <c r="W1694" s="41"/>
      <c r="X1694" s="41"/>
      <c r="Y1694" s="41"/>
      <c r="Z1694" s="41"/>
      <c r="AA1694" s="41"/>
      <c r="AB1694" s="41"/>
      <c r="AC1694" s="41"/>
      <c r="AD1694" s="41"/>
      <c r="AE1694" s="41"/>
      <c r="AT1694" s="20" t="s">
        <v>179</v>
      </c>
      <c r="AU1694" s="20" t="s">
        <v>84</v>
      </c>
    </row>
    <row r="1695" s="2" customFormat="1">
      <c r="A1695" s="41"/>
      <c r="B1695" s="42"/>
      <c r="C1695" s="43"/>
      <c r="D1695" s="234" t="s">
        <v>181</v>
      </c>
      <c r="E1695" s="43"/>
      <c r="F1695" s="235" t="s">
        <v>2184</v>
      </c>
      <c r="G1695" s="43"/>
      <c r="H1695" s="43"/>
      <c r="I1695" s="231"/>
      <c r="J1695" s="43"/>
      <c r="K1695" s="43"/>
      <c r="L1695" s="47"/>
      <c r="M1695" s="232"/>
      <c r="N1695" s="233"/>
      <c r="O1695" s="87"/>
      <c r="P1695" s="87"/>
      <c r="Q1695" s="87"/>
      <c r="R1695" s="87"/>
      <c r="S1695" s="87"/>
      <c r="T1695" s="88"/>
      <c r="U1695" s="41"/>
      <c r="V1695" s="41"/>
      <c r="W1695" s="41"/>
      <c r="X1695" s="41"/>
      <c r="Y1695" s="41"/>
      <c r="Z1695" s="41"/>
      <c r="AA1695" s="41"/>
      <c r="AB1695" s="41"/>
      <c r="AC1695" s="41"/>
      <c r="AD1695" s="41"/>
      <c r="AE1695" s="41"/>
      <c r="AT1695" s="20" t="s">
        <v>181</v>
      </c>
      <c r="AU1695" s="20" t="s">
        <v>84</v>
      </c>
    </row>
    <row r="1696" s="13" customFormat="1">
      <c r="A1696" s="13"/>
      <c r="B1696" s="236"/>
      <c r="C1696" s="237"/>
      <c r="D1696" s="229" t="s">
        <v>183</v>
      </c>
      <c r="E1696" s="238" t="s">
        <v>19</v>
      </c>
      <c r="F1696" s="239" t="s">
        <v>2185</v>
      </c>
      <c r="G1696" s="237"/>
      <c r="H1696" s="238" t="s">
        <v>19</v>
      </c>
      <c r="I1696" s="240"/>
      <c r="J1696" s="237"/>
      <c r="K1696" s="237"/>
      <c r="L1696" s="241"/>
      <c r="M1696" s="242"/>
      <c r="N1696" s="243"/>
      <c r="O1696" s="243"/>
      <c r="P1696" s="243"/>
      <c r="Q1696" s="243"/>
      <c r="R1696" s="243"/>
      <c r="S1696" s="243"/>
      <c r="T1696" s="244"/>
      <c r="U1696" s="13"/>
      <c r="V1696" s="13"/>
      <c r="W1696" s="13"/>
      <c r="X1696" s="13"/>
      <c r="Y1696" s="13"/>
      <c r="Z1696" s="13"/>
      <c r="AA1696" s="13"/>
      <c r="AB1696" s="13"/>
      <c r="AC1696" s="13"/>
      <c r="AD1696" s="13"/>
      <c r="AE1696" s="13"/>
      <c r="AT1696" s="245" t="s">
        <v>183</v>
      </c>
      <c r="AU1696" s="245" t="s">
        <v>84</v>
      </c>
      <c r="AV1696" s="13" t="s">
        <v>82</v>
      </c>
      <c r="AW1696" s="13" t="s">
        <v>37</v>
      </c>
      <c r="AX1696" s="13" t="s">
        <v>75</v>
      </c>
      <c r="AY1696" s="245" t="s">
        <v>170</v>
      </c>
    </row>
    <row r="1697" s="13" customFormat="1">
      <c r="A1697" s="13"/>
      <c r="B1697" s="236"/>
      <c r="C1697" s="237"/>
      <c r="D1697" s="229" t="s">
        <v>183</v>
      </c>
      <c r="E1697" s="238" t="s">
        <v>19</v>
      </c>
      <c r="F1697" s="239" t="s">
        <v>760</v>
      </c>
      <c r="G1697" s="237"/>
      <c r="H1697" s="238" t="s">
        <v>19</v>
      </c>
      <c r="I1697" s="240"/>
      <c r="J1697" s="237"/>
      <c r="K1697" s="237"/>
      <c r="L1697" s="241"/>
      <c r="M1697" s="242"/>
      <c r="N1697" s="243"/>
      <c r="O1697" s="243"/>
      <c r="P1697" s="243"/>
      <c r="Q1697" s="243"/>
      <c r="R1697" s="243"/>
      <c r="S1697" s="243"/>
      <c r="T1697" s="244"/>
      <c r="U1697" s="13"/>
      <c r="V1697" s="13"/>
      <c r="W1697" s="13"/>
      <c r="X1697" s="13"/>
      <c r="Y1697" s="13"/>
      <c r="Z1697" s="13"/>
      <c r="AA1697" s="13"/>
      <c r="AB1697" s="13"/>
      <c r="AC1697" s="13"/>
      <c r="AD1697" s="13"/>
      <c r="AE1697" s="13"/>
      <c r="AT1697" s="245" t="s">
        <v>183</v>
      </c>
      <c r="AU1697" s="245" t="s">
        <v>84</v>
      </c>
      <c r="AV1697" s="13" t="s">
        <v>82</v>
      </c>
      <c r="AW1697" s="13" t="s">
        <v>37</v>
      </c>
      <c r="AX1697" s="13" t="s">
        <v>75</v>
      </c>
      <c r="AY1697" s="245" t="s">
        <v>170</v>
      </c>
    </row>
    <row r="1698" s="14" customFormat="1">
      <c r="A1698" s="14"/>
      <c r="B1698" s="246"/>
      <c r="C1698" s="247"/>
      <c r="D1698" s="229" t="s">
        <v>183</v>
      </c>
      <c r="E1698" s="248" t="s">
        <v>19</v>
      </c>
      <c r="F1698" s="249" t="s">
        <v>2186</v>
      </c>
      <c r="G1698" s="247"/>
      <c r="H1698" s="250">
        <v>98.629999999999995</v>
      </c>
      <c r="I1698" s="251"/>
      <c r="J1698" s="247"/>
      <c r="K1698" s="247"/>
      <c r="L1698" s="252"/>
      <c r="M1698" s="253"/>
      <c r="N1698" s="254"/>
      <c r="O1698" s="254"/>
      <c r="P1698" s="254"/>
      <c r="Q1698" s="254"/>
      <c r="R1698" s="254"/>
      <c r="S1698" s="254"/>
      <c r="T1698" s="255"/>
      <c r="U1698" s="14"/>
      <c r="V1698" s="14"/>
      <c r="W1698" s="14"/>
      <c r="X1698" s="14"/>
      <c r="Y1698" s="14"/>
      <c r="Z1698" s="14"/>
      <c r="AA1698" s="14"/>
      <c r="AB1698" s="14"/>
      <c r="AC1698" s="14"/>
      <c r="AD1698" s="14"/>
      <c r="AE1698" s="14"/>
      <c r="AT1698" s="256" t="s">
        <v>183</v>
      </c>
      <c r="AU1698" s="256" t="s">
        <v>84</v>
      </c>
      <c r="AV1698" s="14" t="s">
        <v>84</v>
      </c>
      <c r="AW1698" s="14" t="s">
        <v>37</v>
      </c>
      <c r="AX1698" s="14" t="s">
        <v>75</v>
      </c>
      <c r="AY1698" s="256" t="s">
        <v>170</v>
      </c>
    </row>
    <row r="1699" s="14" customFormat="1">
      <c r="A1699" s="14"/>
      <c r="B1699" s="246"/>
      <c r="C1699" s="247"/>
      <c r="D1699" s="229" t="s">
        <v>183</v>
      </c>
      <c r="E1699" s="248" t="s">
        <v>19</v>
      </c>
      <c r="F1699" s="249" t="s">
        <v>2187</v>
      </c>
      <c r="G1699" s="247"/>
      <c r="H1699" s="250">
        <v>11.505000000000001</v>
      </c>
      <c r="I1699" s="251"/>
      <c r="J1699" s="247"/>
      <c r="K1699" s="247"/>
      <c r="L1699" s="252"/>
      <c r="M1699" s="253"/>
      <c r="N1699" s="254"/>
      <c r="O1699" s="254"/>
      <c r="P1699" s="254"/>
      <c r="Q1699" s="254"/>
      <c r="R1699" s="254"/>
      <c r="S1699" s="254"/>
      <c r="T1699" s="255"/>
      <c r="U1699" s="14"/>
      <c r="V1699" s="14"/>
      <c r="W1699" s="14"/>
      <c r="X1699" s="14"/>
      <c r="Y1699" s="14"/>
      <c r="Z1699" s="14"/>
      <c r="AA1699" s="14"/>
      <c r="AB1699" s="14"/>
      <c r="AC1699" s="14"/>
      <c r="AD1699" s="14"/>
      <c r="AE1699" s="14"/>
      <c r="AT1699" s="256" t="s">
        <v>183</v>
      </c>
      <c r="AU1699" s="256" t="s">
        <v>84</v>
      </c>
      <c r="AV1699" s="14" t="s">
        <v>84</v>
      </c>
      <c r="AW1699" s="14" t="s">
        <v>37</v>
      </c>
      <c r="AX1699" s="14" t="s">
        <v>75</v>
      </c>
      <c r="AY1699" s="256" t="s">
        <v>170</v>
      </c>
    </row>
    <row r="1700" s="13" customFormat="1">
      <c r="A1700" s="13"/>
      <c r="B1700" s="236"/>
      <c r="C1700" s="237"/>
      <c r="D1700" s="229" t="s">
        <v>183</v>
      </c>
      <c r="E1700" s="238" t="s">
        <v>19</v>
      </c>
      <c r="F1700" s="239" t="s">
        <v>764</v>
      </c>
      <c r="G1700" s="237"/>
      <c r="H1700" s="238" t="s">
        <v>19</v>
      </c>
      <c r="I1700" s="240"/>
      <c r="J1700" s="237"/>
      <c r="K1700" s="237"/>
      <c r="L1700" s="241"/>
      <c r="M1700" s="242"/>
      <c r="N1700" s="243"/>
      <c r="O1700" s="243"/>
      <c r="P1700" s="243"/>
      <c r="Q1700" s="243"/>
      <c r="R1700" s="243"/>
      <c r="S1700" s="243"/>
      <c r="T1700" s="244"/>
      <c r="U1700" s="13"/>
      <c r="V1700" s="13"/>
      <c r="W1700" s="13"/>
      <c r="X1700" s="13"/>
      <c r="Y1700" s="13"/>
      <c r="Z1700" s="13"/>
      <c r="AA1700" s="13"/>
      <c r="AB1700" s="13"/>
      <c r="AC1700" s="13"/>
      <c r="AD1700" s="13"/>
      <c r="AE1700" s="13"/>
      <c r="AT1700" s="245" t="s">
        <v>183</v>
      </c>
      <c r="AU1700" s="245" t="s">
        <v>84</v>
      </c>
      <c r="AV1700" s="13" t="s">
        <v>82</v>
      </c>
      <c r="AW1700" s="13" t="s">
        <v>37</v>
      </c>
      <c r="AX1700" s="13" t="s">
        <v>75</v>
      </c>
      <c r="AY1700" s="245" t="s">
        <v>170</v>
      </c>
    </row>
    <row r="1701" s="14" customFormat="1">
      <c r="A1701" s="14"/>
      <c r="B1701" s="246"/>
      <c r="C1701" s="247"/>
      <c r="D1701" s="229" t="s">
        <v>183</v>
      </c>
      <c r="E1701" s="248" t="s">
        <v>19</v>
      </c>
      <c r="F1701" s="249" t="s">
        <v>2188</v>
      </c>
      <c r="G1701" s="247"/>
      <c r="H1701" s="250">
        <v>50.969999999999999</v>
      </c>
      <c r="I1701" s="251"/>
      <c r="J1701" s="247"/>
      <c r="K1701" s="247"/>
      <c r="L1701" s="252"/>
      <c r="M1701" s="253"/>
      <c r="N1701" s="254"/>
      <c r="O1701" s="254"/>
      <c r="P1701" s="254"/>
      <c r="Q1701" s="254"/>
      <c r="R1701" s="254"/>
      <c r="S1701" s="254"/>
      <c r="T1701" s="255"/>
      <c r="U1701" s="14"/>
      <c r="V1701" s="14"/>
      <c r="W1701" s="14"/>
      <c r="X1701" s="14"/>
      <c r="Y1701" s="14"/>
      <c r="Z1701" s="14"/>
      <c r="AA1701" s="14"/>
      <c r="AB1701" s="14"/>
      <c r="AC1701" s="14"/>
      <c r="AD1701" s="14"/>
      <c r="AE1701" s="14"/>
      <c r="AT1701" s="256" t="s">
        <v>183</v>
      </c>
      <c r="AU1701" s="256" t="s">
        <v>84</v>
      </c>
      <c r="AV1701" s="14" t="s">
        <v>84</v>
      </c>
      <c r="AW1701" s="14" t="s">
        <v>37</v>
      </c>
      <c r="AX1701" s="14" t="s">
        <v>75</v>
      </c>
      <c r="AY1701" s="256" t="s">
        <v>170</v>
      </c>
    </row>
    <row r="1702" s="14" customFormat="1">
      <c r="A1702" s="14"/>
      <c r="B1702" s="246"/>
      <c r="C1702" s="247"/>
      <c r="D1702" s="229" t="s">
        <v>183</v>
      </c>
      <c r="E1702" s="248" t="s">
        <v>19</v>
      </c>
      <c r="F1702" s="249" t="s">
        <v>2189</v>
      </c>
      <c r="G1702" s="247"/>
      <c r="H1702" s="250">
        <v>0.46500000000000002</v>
      </c>
      <c r="I1702" s="251"/>
      <c r="J1702" s="247"/>
      <c r="K1702" s="247"/>
      <c r="L1702" s="252"/>
      <c r="M1702" s="253"/>
      <c r="N1702" s="254"/>
      <c r="O1702" s="254"/>
      <c r="P1702" s="254"/>
      <c r="Q1702" s="254"/>
      <c r="R1702" s="254"/>
      <c r="S1702" s="254"/>
      <c r="T1702" s="255"/>
      <c r="U1702" s="14"/>
      <c r="V1702" s="14"/>
      <c r="W1702" s="14"/>
      <c r="X1702" s="14"/>
      <c r="Y1702" s="14"/>
      <c r="Z1702" s="14"/>
      <c r="AA1702" s="14"/>
      <c r="AB1702" s="14"/>
      <c r="AC1702" s="14"/>
      <c r="AD1702" s="14"/>
      <c r="AE1702" s="14"/>
      <c r="AT1702" s="256" t="s">
        <v>183</v>
      </c>
      <c r="AU1702" s="256" t="s">
        <v>84</v>
      </c>
      <c r="AV1702" s="14" t="s">
        <v>84</v>
      </c>
      <c r="AW1702" s="14" t="s">
        <v>37</v>
      </c>
      <c r="AX1702" s="14" t="s">
        <v>75</v>
      </c>
      <c r="AY1702" s="256" t="s">
        <v>170</v>
      </c>
    </row>
    <row r="1703" s="13" customFormat="1">
      <c r="A1703" s="13"/>
      <c r="B1703" s="236"/>
      <c r="C1703" s="237"/>
      <c r="D1703" s="229" t="s">
        <v>183</v>
      </c>
      <c r="E1703" s="238" t="s">
        <v>19</v>
      </c>
      <c r="F1703" s="239" t="s">
        <v>767</v>
      </c>
      <c r="G1703" s="237"/>
      <c r="H1703" s="238" t="s">
        <v>19</v>
      </c>
      <c r="I1703" s="240"/>
      <c r="J1703" s="237"/>
      <c r="K1703" s="237"/>
      <c r="L1703" s="241"/>
      <c r="M1703" s="242"/>
      <c r="N1703" s="243"/>
      <c r="O1703" s="243"/>
      <c r="P1703" s="243"/>
      <c r="Q1703" s="243"/>
      <c r="R1703" s="243"/>
      <c r="S1703" s="243"/>
      <c r="T1703" s="244"/>
      <c r="U1703" s="13"/>
      <c r="V1703" s="13"/>
      <c r="W1703" s="13"/>
      <c r="X1703" s="13"/>
      <c r="Y1703" s="13"/>
      <c r="Z1703" s="13"/>
      <c r="AA1703" s="13"/>
      <c r="AB1703" s="13"/>
      <c r="AC1703" s="13"/>
      <c r="AD1703" s="13"/>
      <c r="AE1703" s="13"/>
      <c r="AT1703" s="245" t="s">
        <v>183</v>
      </c>
      <c r="AU1703" s="245" t="s">
        <v>84</v>
      </c>
      <c r="AV1703" s="13" t="s">
        <v>82</v>
      </c>
      <c r="AW1703" s="13" t="s">
        <v>37</v>
      </c>
      <c r="AX1703" s="13" t="s">
        <v>75</v>
      </c>
      <c r="AY1703" s="245" t="s">
        <v>170</v>
      </c>
    </row>
    <row r="1704" s="14" customFormat="1">
      <c r="A1704" s="14"/>
      <c r="B1704" s="246"/>
      <c r="C1704" s="247"/>
      <c r="D1704" s="229" t="s">
        <v>183</v>
      </c>
      <c r="E1704" s="248" t="s">
        <v>19</v>
      </c>
      <c r="F1704" s="249" t="s">
        <v>2190</v>
      </c>
      <c r="G1704" s="247"/>
      <c r="H1704" s="250">
        <v>4.6100000000000003</v>
      </c>
      <c r="I1704" s="251"/>
      <c r="J1704" s="247"/>
      <c r="K1704" s="247"/>
      <c r="L1704" s="252"/>
      <c r="M1704" s="253"/>
      <c r="N1704" s="254"/>
      <c r="O1704" s="254"/>
      <c r="P1704" s="254"/>
      <c r="Q1704" s="254"/>
      <c r="R1704" s="254"/>
      <c r="S1704" s="254"/>
      <c r="T1704" s="255"/>
      <c r="U1704" s="14"/>
      <c r="V1704" s="14"/>
      <c r="W1704" s="14"/>
      <c r="X1704" s="14"/>
      <c r="Y1704" s="14"/>
      <c r="Z1704" s="14"/>
      <c r="AA1704" s="14"/>
      <c r="AB1704" s="14"/>
      <c r="AC1704" s="14"/>
      <c r="AD1704" s="14"/>
      <c r="AE1704" s="14"/>
      <c r="AT1704" s="256" t="s">
        <v>183</v>
      </c>
      <c r="AU1704" s="256" t="s">
        <v>84</v>
      </c>
      <c r="AV1704" s="14" t="s">
        <v>84</v>
      </c>
      <c r="AW1704" s="14" t="s">
        <v>37</v>
      </c>
      <c r="AX1704" s="14" t="s">
        <v>75</v>
      </c>
      <c r="AY1704" s="256" t="s">
        <v>170</v>
      </c>
    </row>
    <row r="1705" s="14" customFormat="1">
      <c r="A1705" s="14"/>
      <c r="B1705" s="246"/>
      <c r="C1705" s="247"/>
      <c r="D1705" s="229" t="s">
        <v>183</v>
      </c>
      <c r="E1705" s="248" t="s">
        <v>19</v>
      </c>
      <c r="F1705" s="249" t="s">
        <v>2191</v>
      </c>
      <c r="G1705" s="247"/>
      <c r="H1705" s="250">
        <v>0.621</v>
      </c>
      <c r="I1705" s="251"/>
      <c r="J1705" s="247"/>
      <c r="K1705" s="247"/>
      <c r="L1705" s="252"/>
      <c r="M1705" s="253"/>
      <c r="N1705" s="254"/>
      <c r="O1705" s="254"/>
      <c r="P1705" s="254"/>
      <c r="Q1705" s="254"/>
      <c r="R1705" s="254"/>
      <c r="S1705" s="254"/>
      <c r="T1705" s="255"/>
      <c r="U1705" s="14"/>
      <c r="V1705" s="14"/>
      <c r="W1705" s="14"/>
      <c r="X1705" s="14"/>
      <c r="Y1705" s="14"/>
      <c r="Z1705" s="14"/>
      <c r="AA1705" s="14"/>
      <c r="AB1705" s="14"/>
      <c r="AC1705" s="14"/>
      <c r="AD1705" s="14"/>
      <c r="AE1705" s="14"/>
      <c r="AT1705" s="256" t="s">
        <v>183</v>
      </c>
      <c r="AU1705" s="256" t="s">
        <v>84</v>
      </c>
      <c r="AV1705" s="14" t="s">
        <v>84</v>
      </c>
      <c r="AW1705" s="14" t="s">
        <v>37</v>
      </c>
      <c r="AX1705" s="14" t="s">
        <v>75</v>
      </c>
      <c r="AY1705" s="256" t="s">
        <v>170</v>
      </c>
    </row>
    <row r="1706" s="13" customFormat="1">
      <c r="A1706" s="13"/>
      <c r="B1706" s="236"/>
      <c r="C1706" s="237"/>
      <c r="D1706" s="229" t="s">
        <v>183</v>
      </c>
      <c r="E1706" s="238" t="s">
        <v>19</v>
      </c>
      <c r="F1706" s="239" t="s">
        <v>2192</v>
      </c>
      <c r="G1706" s="237"/>
      <c r="H1706" s="238" t="s">
        <v>19</v>
      </c>
      <c r="I1706" s="240"/>
      <c r="J1706" s="237"/>
      <c r="K1706" s="237"/>
      <c r="L1706" s="241"/>
      <c r="M1706" s="242"/>
      <c r="N1706" s="243"/>
      <c r="O1706" s="243"/>
      <c r="P1706" s="243"/>
      <c r="Q1706" s="243"/>
      <c r="R1706" s="243"/>
      <c r="S1706" s="243"/>
      <c r="T1706" s="244"/>
      <c r="U1706" s="13"/>
      <c r="V1706" s="13"/>
      <c r="W1706" s="13"/>
      <c r="X1706" s="13"/>
      <c r="Y1706" s="13"/>
      <c r="Z1706" s="13"/>
      <c r="AA1706" s="13"/>
      <c r="AB1706" s="13"/>
      <c r="AC1706" s="13"/>
      <c r="AD1706" s="13"/>
      <c r="AE1706" s="13"/>
      <c r="AT1706" s="245" t="s">
        <v>183</v>
      </c>
      <c r="AU1706" s="245" t="s">
        <v>84</v>
      </c>
      <c r="AV1706" s="13" t="s">
        <v>82</v>
      </c>
      <c r="AW1706" s="13" t="s">
        <v>37</v>
      </c>
      <c r="AX1706" s="13" t="s">
        <v>75</v>
      </c>
      <c r="AY1706" s="245" t="s">
        <v>170</v>
      </c>
    </row>
    <row r="1707" s="14" customFormat="1">
      <c r="A1707" s="14"/>
      <c r="B1707" s="246"/>
      <c r="C1707" s="247"/>
      <c r="D1707" s="229" t="s">
        <v>183</v>
      </c>
      <c r="E1707" s="248" t="s">
        <v>19</v>
      </c>
      <c r="F1707" s="249" t="s">
        <v>2193</v>
      </c>
      <c r="G1707" s="247"/>
      <c r="H1707" s="250">
        <v>0.59999999999999998</v>
      </c>
      <c r="I1707" s="251"/>
      <c r="J1707" s="247"/>
      <c r="K1707" s="247"/>
      <c r="L1707" s="252"/>
      <c r="M1707" s="253"/>
      <c r="N1707" s="254"/>
      <c r="O1707" s="254"/>
      <c r="P1707" s="254"/>
      <c r="Q1707" s="254"/>
      <c r="R1707" s="254"/>
      <c r="S1707" s="254"/>
      <c r="T1707" s="255"/>
      <c r="U1707" s="14"/>
      <c r="V1707" s="14"/>
      <c r="W1707" s="14"/>
      <c r="X1707" s="14"/>
      <c r="Y1707" s="14"/>
      <c r="Z1707" s="14"/>
      <c r="AA1707" s="14"/>
      <c r="AB1707" s="14"/>
      <c r="AC1707" s="14"/>
      <c r="AD1707" s="14"/>
      <c r="AE1707" s="14"/>
      <c r="AT1707" s="256" t="s">
        <v>183</v>
      </c>
      <c r="AU1707" s="256" t="s">
        <v>84</v>
      </c>
      <c r="AV1707" s="14" t="s">
        <v>84</v>
      </c>
      <c r="AW1707" s="14" t="s">
        <v>37</v>
      </c>
      <c r="AX1707" s="14" t="s">
        <v>75</v>
      </c>
      <c r="AY1707" s="256" t="s">
        <v>170</v>
      </c>
    </row>
    <row r="1708" s="14" customFormat="1">
      <c r="A1708" s="14"/>
      <c r="B1708" s="246"/>
      <c r="C1708" s="247"/>
      <c r="D1708" s="229" t="s">
        <v>183</v>
      </c>
      <c r="E1708" s="248" t="s">
        <v>19</v>
      </c>
      <c r="F1708" s="249" t="s">
        <v>2194</v>
      </c>
      <c r="G1708" s="247"/>
      <c r="H1708" s="250">
        <v>3.3370000000000002</v>
      </c>
      <c r="I1708" s="251"/>
      <c r="J1708" s="247"/>
      <c r="K1708" s="247"/>
      <c r="L1708" s="252"/>
      <c r="M1708" s="253"/>
      <c r="N1708" s="254"/>
      <c r="O1708" s="254"/>
      <c r="P1708" s="254"/>
      <c r="Q1708" s="254"/>
      <c r="R1708" s="254"/>
      <c r="S1708" s="254"/>
      <c r="T1708" s="255"/>
      <c r="U1708" s="14"/>
      <c r="V1708" s="14"/>
      <c r="W1708" s="14"/>
      <c r="X1708" s="14"/>
      <c r="Y1708" s="14"/>
      <c r="Z1708" s="14"/>
      <c r="AA1708" s="14"/>
      <c r="AB1708" s="14"/>
      <c r="AC1708" s="14"/>
      <c r="AD1708" s="14"/>
      <c r="AE1708" s="14"/>
      <c r="AT1708" s="256" t="s">
        <v>183</v>
      </c>
      <c r="AU1708" s="256" t="s">
        <v>84</v>
      </c>
      <c r="AV1708" s="14" t="s">
        <v>84</v>
      </c>
      <c r="AW1708" s="14" t="s">
        <v>37</v>
      </c>
      <c r="AX1708" s="14" t="s">
        <v>75</v>
      </c>
      <c r="AY1708" s="256" t="s">
        <v>170</v>
      </c>
    </row>
    <row r="1709" s="15" customFormat="1">
      <c r="A1709" s="15"/>
      <c r="B1709" s="257"/>
      <c r="C1709" s="258"/>
      <c r="D1709" s="229" t="s">
        <v>183</v>
      </c>
      <c r="E1709" s="259" t="s">
        <v>19</v>
      </c>
      <c r="F1709" s="260" t="s">
        <v>186</v>
      </c>
      <c r="G1709" s="258"/>
      <c r="H1709" s="261">
        <v>170.738</v>
      </c>
      <c r="I1709" s="262"/>
      <c r="J1709" s="258"/>
      <c r="K1709" s="258"/>
      <c r="L1709" s="263"/>
      <c r="M1709" s="264"/>
      <c r="N1709" s="265"/>
      <c r="O1709" s="265"/>
      <c r="P1709" s="265"/>
      <c r="Q1709" s="265"/>
      <c r="R1709" s="265"/>
      <c r="S1709" s="265"/>
      <c r="T1709" s="266"/>
      <c r="U1709" s="15"/>
      <c r="V1709" s="15"/>
      <c r="W1709" s="15"/>
      <c r="X1709" s="15"/>
      <c r="Y1709" s="15"/>
      <c r="Z1709" s="15"/>
      <c r="AA1709" s="15"/>
      <c r="AB1709" s="15"/>
      <c r="AC1709" s="15"/>
      <c r="AD1709" s="15"/>
      <c r="AE1709" s="15"/>
      <c r="AT1709" s="267" t="s">
        <v>183</v>
      </c>
      <c r="AU1709" s="267" t="s">
        <v>84</v>
      </c>
      <c r="AV1709" s="15" t="s">
        <v>177</v>
      </c>
      <c r="AW1709" s="15" t="s">
        <v>37</v>
      </c>
      <c r="AX1709" s="15" t="s">
        <v>82</v>
      </c>
      <c r="AY1709" s="267" t="s">
        <v>170</v>
      </c>
    </row>
    <row r="1710" s="2" customFormat="1" ht="16.5" customHeight="1">
      <c r="A1710" s="41"/>
      <c r="B1710" s="42"/>
      <c r="C1710" s="216" t="s">
        <v>2195</v>
      </c>
      <c r="D1710" s="216" t="s">
        <v>172</v>
      </c>
      <c r="E1710" s="217" t="s">
        <v>2196</v>
      </c>
      <c r="F1710" s="218" t="s">
        <v>2197</v>
      </c>
      <c r="G1710" s="219" t="s">
        <v>175</v>
      </c>
      <c r="H1710" s="220">
        <v>118.95999999999999</v>
      </c>
      <c r="I1710" s="221"/>
      <c r="J1710" s="222">
        <f>ROUND(I1710*H1710,2)</f>
        <v>0</v>
      </c>
      <c r="K1710" s="218" t="s">
        <v>176</v>
      </c>
      <c r="L1710" s="47"/>
      <c r="M1710" s="223" t="s">
        <v>19</v>
      </c>
      <c r="N1710" s="224" t="s">
        <v>46</v>
      </c>
      <c r="O1710" s="87"/>
      <c r="P1710" s="225">
        <f>O1710*H1710</f>
        <v>0</v>
      </c>
      <c r="Q1710" s="225">
        <v>0.0126</v>
      </c>
      <c r="R1710" s="225">
        <f>Q1710*H1710</f>
        <v>1.498896</v>
      </c>
      <c r="S1710" s="225">
        <v>0</v>
      </c>
      <c r="T1710" s="226">
        <f>S1710*H1710</f>
        <v>0</v>
      </c>
      <c r="U1710" s="41"/>
      <c r="V1710" s="41"/>
      <c r="W1710" s="41"/>
      <c r="X1710" s="41"/>
      <c r="Y1710" s="41"/>
      <c r="Z1710" s="41"/>
      <c r="AA1710" s="41"/>
      <c r="AB1710" s="41"/>
      <c r="AC1710" s="41"/>
      <c r="AD1710" s="41"/>
      <c r="AE1710" s="41"/>
      <c r="AR1710" s="227" t="s">
        <v>287</v>
      </c>
      <c r="AT1710" s="227" t="s">
        <v>172</v>
      </c>
      <c r="AU1710" s="227" t="s">
        <v>84</v>
      </c>
      <c r="AY1710" s="20" t="s">
        <v>170</v>
      </c>
      <c r="BE1710" s="228">
        <f>IF(N1710="základní",J1710,0)</f>
        <v>0</v>
      </c>
      <c r="BF1710" s="228">
        <f>IF(N1710="snížená",J1710,0)</f>
        <v>0</v>
      </c>
      <c r="BG1710" s="228">
        <f>IF(N1710="zákl. přenesená",J1710,0)</f>
        <v>0</v>
      </c>
      <c r="BH1710" s="228">
        <f>IF(N1710="sníž. přenesená",J1710,0)</f>
        <v>0</v>
      </c>
      <c r="BI1710" s="228">
        <f>IF(N1710="nulová",J1710,0)</f>
        <v>0</v>
      </c>
      <c r="BJ1710" s="20" t="s">
        <v>82</v>
      </c>
      <c r="BK1710" s="228">
        <f>ROUND(I1710*H1710,2)</f>
        <v>0</v>
      </c>
      <c r="BL1710" s="20" t="s">
        <v>287</v>
      </c>
      <c r="BM1710" s="227" t="s">
        <v>2198</v>
      </c>
    </row>
    <row r="1711" s="2" customFormat="1">
      <c r="A1711" s="41"/>
      <c r="B1711" s="42"/>
      <c r="C1711" s="43"/>
      <c r="D1711" s="229" t="s">
        <v>179</v>
      </c>
      <c r="E1711" s="43"/>
      <c r="F1711" s="230" t="s">
        <v>2199</v>
      </c>
      <c r="G1711" s="43"/>
      <c r="H1711" s="43"/>
      <c r="I1711" s="231"/>
      <c r="J1711" s="43"/>
      <c r="K1711" s="43"/>
      <c r="L1711" s="47"/>
      <c r="M1711" s="232"/>
      <c r="N1711" s="233"/>
      <c r="O1711" s="87"/>
      <c r="P1711" s="87"/>
      <c r="Q1711" s="87"/>
      <c r="R1711" s="87"/>
      <c r="S1711" s="87"/>
      <c r="T1711" s="88"/>
      <c r="U1711" s="41"/>
      <c r="V1711" s="41"/>
      <c r="W1711" s="41"/>
      <c r="X1711" s="41"/>
      <c r="Y1711" s="41"/>
      <c r="Z1711" s="41"/>
      <c r="AA1711" s="41"/>
      <c r="AB1711" s="41"/>
      <c r="AC1711" s="41"/>
      <c r="AD1711" s="41"/>
      <c r="AE1711" s="41"/>
      <c r="AT1711" s="20" t="s">
        <v>179</v>
      </c>
      <c r="AU1711" s="20" t="s">
        <v>84</v>
      </c>
    </row>
    <row r="1712" s="2" customFormat="1">
      <c r="A1712" s="41"/>
      <c r="B1712" s="42"/>
      <c r="C1712" s="43"/>
      <c r="D1712" s="234" t="s">
        <v>181</v>
      </c>
      <c r="E1712" s="43"/>
      <c r="F1712" s="235" t="s">
        <v>2200</v>
      </c>
      <c r="G1712" s="43"/>
      <c r="H1712" s="43"/>
      <c r="I1712" s="231"/>
      <c r="J1712" s="43"/>
      <c r="K1712" s="43"/>
      <c r="L1712" s="47"/>
      <c r="M1712" s="232"/>
      <c r="N1712" s="233"/>
      <c r="O1712" s="87"/>
      <c r="P1712" s="87"/>
      <c r="Q1712" s="87"/>
      <c r="R1712" s="87"/>
      <c r="S1712" s="87"/>
      <c r="T1712" s="88"/>
      <c r="U1712" s="41"/>
      <c r="V1712" s="41"/>
      <c r="W1712" s="41"/>
      <c r="X1712" s="41"/>
      <c r="Y1712" s="41"/>
      <c r="Z1712" s="41"/>
      <c r="AA1712" s="41"/>
      <c r="AB1712" s="41"/>
      <c r="AC1712" s="41"/>
      <c r="AD1712" s="41"/>
      <c r="AE1712" s="41"/>
      <c r="AT1712" s="20" t="s">
        <v>181</v>
      </c>
      <c r="AU1712" s="20" t="s">
        <v>84</v>
      </c>
    </row>
    <row r="1713" s="13" customFormat="1">
      <c r="A1713" s="13"/>
      <c r="B1713" s="236"/>
      <c r="C1713" s="237"/>
      <c r="D1713" s="229" t="s">
        <v>183</v>
      </c>
      <c r="E1713" s="238" t="s">
        <v>19</v>
      </c>
      <c r="F1713" s="239" t="s">
        <v>760</v>
      </c>
      <c r="G1713" s="237"/>
      <c r="H1713" s="238" t="s">
        <v>19</v>
      </c>
      <c r="I1713" s="240"/>
      <c r="J1713" s="237"/>
      <c r="K1713" s="237"/>
      <c r="L1713" s="241"/>
      <c r="M1713" s="242"/>
      <c r="N1713" s="243"/>
      <c r="O1713" s="243"/>
      <c r="P1713" s="243"/>
      <c r="Q1713" s="243"/>
      <c r="R1713" s="243"/>
      <c r="S1713" s="243"/>
      <c r="T1713" s="244"/>
      <c r="U1713" s="13"/>
      <c r="V1713" s="13"/>
      <c r="W1713" s="13"/>
      <c r="X1713" s="13"/>
      <c r="Y1713" s="13"/>
      <c r="Z1713" s="13"/>
      <c r="AA1713" s="13"/>
      <c r="AB1713" s="13"/>
      <c r="AC1713" s="13"/>
      <c r="AD1713" s="13"/>
      <c r="AE1713" s="13"/>
      <c r="AT1713" s="245" t="s">
        <v>183</v>
      </c>
      <c r="AU1713" s="245" t="s">
        <v>84</v>
      </c>
      <c r="AV1713" s="13" t="s">
        <v>82</v>
      </c>
      <c r="AW1713" s="13" t="s">
        <v>37</v>
      </c>
      <c r="AX1713" s="13" t="s">
        <v>75</v>
      </c>
      <c r="AY1713" s="245" t="s">
        <v>170</v>
      </c>
    </row>
    <row r="1714" s="14" customFormat="1">
      <c r="A1714" s="14"/>
      <c r="B1714" s="246"/>
      <c r="C1714" s="247"/>
      <c r="D1714" s="229" t="s">
        <v>183</v>
      </c>
      <c r="E1714" s="248" t="s">
        <v>19</v>
      </c>
      <c r="F1714" s="249" t="s">
        <v>2201</v>
      </c>
      <c r="G1714" s="247"/>
      <c r="H1714" s="250">
        <v>48.450000000000003</v>
      </c>
      <c r="I1714" s="251"/>
      <c r="J1714" s="247"/>
      <c r="K1714" s="247"/>
      <c r="L1714" s="252"/>
      <c r="M1714" s="253"/>
      <c r="N1714" s="254"/>
      <c r="O1714" s="254"/>
      <c r="P1714" s="254"/>
      <c r="Q1714" s="254"/>
      <c r="R1714" s="254"/>
      <c r="S1714" s="254"/>
      <c r="T1714" s="255"/>
      <c r="U1714" s="14"/>
      <c r="V1714" s="14"/>
      <c r="W1714" s="14"/>
      <c r="X1714" s="14"/>
      <c r="Y1714" s="14"/>
      <c r="Z1714" s="14"/>
      <c r="AA1714" s="14"/>
      <c r="AB1714" s="14"/>
      <c r="AC1714" s="14"/>
      <c r="AD1714" s="14"/>
      <c r="AE1714" s="14"/>
      <c r="AT1714" s="256" t="s">
        <v>183</v>
      </c>
      <c r="AU1714" s="256" t="s">
        <v>84</v>
      </c>
      <c r="AV1714" s="14" t="s">
        <v>84</v>
      </c>
      <c r="AW1714" s="14" t="s">
        <v>37</v>
      </c>
      <c r="AX1714" s="14" t="s">
        <v>75</v>
      </c>
      <c r="AY1714" s="256" t="s">
        <v>170</v>
      </c>
    </row>
    <row r="1715" s="13" customFormat="1">
      <c r="A1715" s="13"/>
      <c r="B1715" s="236"/>
      <c r="C1715" s="237"/>
      <c r="D1715" s="229" t="s">
        <v>183</v>
      </c>
      <c r="E1715" s="238" t="s">
        <v>19</v>
      </c>
      <c r="F1715" s="239" t="s">
        <v>764</v>
      </c>
      <c r="G1715" s="237"/>
      <c r="H1715" s="238" t="s">
        <v>19</v>
      </c>
      <c r="I1715" s="240"/>
      <c r="J1715" s="237"/>
      <c r="K1715" s="237"/>
      <c r="L1715" s="241"/>
      <c r="M1715" s="242"/>
      <c r="N1715" s="243"/>
      <c r="O1715" s="243"/>
      <c r="P1715" s="243"/>
      <c r="Q1715" s="243"/>
      <c r="R1715" s="243"/>
      <c r="S1715" s="243"/>
      <c r="T1715" s="244"/>
      <c r="U1715" s="13"/>
      <c r="V1715" s="13"/>
      <c r="W1715" s="13"/>
      <c r="X1715" s="13"/>
      <c r="Y1715" s="13"/>
      <c r="Z1715" s="13"/>
      <c r="AA1715" s="13"/>
      <c r="AB1715" s="13"/>
      <c r="AC1715" s="13"/>
      <c r="AD1715" s="13"/>
      <c r="AE1715" s="13"/>
      <c r="AT1715" s="245" t="s">
        <v>183</v>
      </c>
      <c r="AU1715" s="245" t="s">
        <v>84</v>
      </c>
      <c r="AV1715" s="13" t="s">
        <v>82</v>
      </c>
      <c r="AW1715" s="13" t="s">
        <v>37</v>
      </c>
      <c r="AX1715" s="13" t="s">
        <v>75</v>
      </c>
      <c r="AY1715" s="245" t="s">
        <v>170</v>
      </c>
    </row>
    <row r="1716" s="14" customFormat="1">
      <c r="A1716" s="14"/>
      <c r="B1716" s="246"/>
      <c r="C1716" s="247"/>
      <c r="D1716" s="229" t="s">
        <v>183</v>
      </c>
      <c r="E1716" s="248" t="s">
        <v>19</v>
      </c>
      <c r="F1716" s="249" t="s">
        <v>2202</v>
      </c>
      <c r="G1716" s="247"/>
      <c r="H1716" s="250">
        <v>32.890000000000001</v>
      </c>
      <c r="I1716" s="251"/>
      <c r="J1716" s="247"/>
      <c r="K1716" s="247"/>
      <c r="L1716" s="252"/>
      <c r="M1716" s="253"/>
      <c r="N1716" s="254"/>
      <c r="O1716" s="254"/>
      <c r="P1716" s="254"/>
      <c r="Q1716" s="254"/>
      <c r="R1716" s="254"/>
      <c r="S1716" s="254"/>
      <c r="T1716" s="255"/>
      <c r="U1716" s="14"/>
      <c r="V1716" s="14"/>
      <c r="W1716" s="14"/>
      <c r="X1716" s="14"/>
      <c r="Y1716" s="14"/>
      <c r="Z1716" s="14"/>
      <c r="AA1716" s="14"/>
      <c r="AB1716" s="14"/>
      <c r="AC1716" s="14"/>
      <c r="AD1716" s="14"/>
      <c r="AE1716" s="14"/>
      <c r="AT1716" s="256" t="s">
        <v>183</v>
      </c>
      <c r="AU1716" s="256" t="s">
        <v>84</v>
      </c>
      <c r="AV1716" s="14" t="s">
        <v>84</v>
      </c>
      <c r="AW1716" s="14" t="s">
        <v>37</v>
      </c>
      <c r="AX1716" s="14" t="s">
        <v>75</v>
      </c>
      <c r="AY1716" s="256" t="s">
        <v>170</v>
      </c>
    </row>
    <row r="1717" s="13" customFormat="1">
      <c r="A1717" s="13"/>
      <c r="B1717" s="236"/>
      <c r="C1717" s="237"/>
      <c r="D1717" s="229" t="s">
        <v>183</v>
      </c>
      <c r="E1717" s="238" t="s">
        <v>19</v>
      </c>
      <c r="F1717" s="239" t="s">
        <v>767</v>
      </c>
      <c r="G1717" s="237"/>
      <c r="H1717" s="238" t="s">
        <v>19</v>
      </c>
      <c r="I1717" s="240"/>
      <c r="J1717" s="237"/>
      <c r="K1717" s="237"/>
      <c r="L1717" s="241"/>
      <c r="M1717" s="242"/>
      <c r="N1717" s="243"/>
      <c r="O1717" s="243"/>
      <c r="P1717" s="243"/>
      <c r="Q1717" s="243"/>
      <c r="R1717" s="243"/>
      <c r="S1717" s="243"/>
      <c r="T1717" s="244"/>
      <c r="U1717" s="13"/>
      <c r="V1717" s="13"/>
      <c r="W1717" s="13"/>
      <c r="X1717" s="13"/>
      <c r="Y1717" s="13"/>
      <c r="Z1717" s="13"/>
      <c r="AA1717" s="13"/>
      <c r="AB1717" s="13"/>
      <c r="AC1717" s="13"/>
      <c r="AD1717" s="13"/>
      <c r="AE1717" s="13"/>
      <c r="AT1717" s="245" t="s">
        <v>183</v>
      </c>
      <c r="AU1717" s="245" t="s">
        <v>84</v>
      </c>
      <c r="AV1717" s="13" t="s">
        <v>82</v>
      </c>
      <c r="AW1717" s="13" t="s">
        <v>37</v>
      </c>
      <c r="AX1717" s="13" t="s">
        <v>75</v>
      </c>
      <c r="AY1717" s="245" t="s">
        <v>170</v>
      </c>
    </row>
    <row r="1718" s="14" customFormat="1">
      <c r="A1718" s="14"/>
      <c r="B1718" s="246"/>
      <c r="C1718" s="247"/>
      <c r="D1718" s="229" t="s">
        <v>183</v>
      </c>
      <c r="E1718" s="248" t="s">
        <v>19</v>
      </c>
      <c r="F1718" s="249" t="s">
        <v>2203</v>
      </c>
      <c r="G1718" s="247"/>
      <c r="H1718" s="250">
        <v>37.619999999999997</v>
      </c>
      <c r="I1718" s="251"/>
      <c r="J1718" s="247"/>
      <c r="K1718" s="247"/>
      <c r="L1718" s="252"/>
      <c r="M1718" s="253"/>
      <c r="N1718" s="254"/>
      <c r="O1718" s="254"/>
      <c r="P1718" s="254"/>
      <c r="Q1718" s="254"/>
      <c r="R1718" s="254"/>
      <c r="S1718" s="254"/>
      <c r="T1718" s="255"/>
      <c r="U1718" s="14"/>
      <c r="V1718" s="14"/>
      <c r="W1718" s="14"/>
      <c r="X1718" s="14"/>
      <c r="Y1718" s="14"/>
      <c r="Z1718" s="14"/>
      <c r="AA1718" s="14"/>
      <c r="AB1718" s="14"/>
      <c r="AC1718" s="14"/>
      <c r="AD1718" s="14"/>
      <c r="AE1718" s="14"/>
      <c r="AT1718" s="256" t="s">
        <v>183</v>
      </c>
      <c r="AU1718" s="256" t="s">
        <v>84</v>
      </c>
      <c r="AV1718" s="14" t="s">
        <v>84</v>
      </c>
      <c r="AW1718" s="14" t="s">
        <v>37</v>
      </c>
      <c r="AX1718" s="14" t="s">
        <v>75</v>
      </c>
      <c r="AY1718" s="256" t="s">
        <v>170</v>
      </c>
    </row>
    <row r="1719" s="15" customFormat="1">
      <c r="A1719" s="15"/>
      <c r="B1719" s="257"/>
      <c r="C1719" s="258"/>
      <c r="D1719" s="229" t="s">
        <v>183</v>
      </c>
      <c r="E1719" s="259" t="s">
        <v>19</v>
      </c>
      <c r="F1719" s="260" t="s">
        <v>186</v>
      </c>
      <c r="G1719" s="258"/>
      <c r="H1719" s="261">
        <v>118.95999999999999</v>
      </c>
      <c r="I1719" s="262"/>
      <c r="J1719" s="258"/>
      <c r="K1719" s="258"/>
      <c r="L1719" s="263"/>
      <c r="M1719" s="264"/>
      <c r="N1719" s="265"/>
      <c r="O1719" s="265"/>
      <c r="P1719" s="265"/>
      <c r="Q1719" s="265"/>
      <c r="R1719" s="265"/>
      <c r="S1719" s="265"/>
      <c r="T1719" s="266"/>
      <c r="U1719" s="15"/>
      <c r="V1719" s="15"/>
      <c r="W1719" s="15"/>
      <c r="X1719" s="15"/>
      <c r="Y1719" s="15"/>
      <c r="Z1719" s="15"/>
      <c r="AA1719" s="15"/>
      <c r="AB1719" s="15"/>
      <c r="AC1719" s="15"/>
      <c r="AD1719" s="15"/>
      <c r="AE1719" s="15"/>
      <c r="AT1719" s="267" t="s">
        <v>183</v>
      </c>
      <c r="AU1719" s="267" t="s">
        <v>84</v>
      </c>
      <c r="AV1719" s="15" t="s">
        <v>177</v>
      </c>
      <c r="AW1719" s="15" t="s">
        <v>37</v>
      </c>
      <c r="AX1719" s="15" t="s">
        <v>82</v>
      </c>
      <c r="AY1719" s="267" t="s">
        <v>170</v>
      </c>
    </row>
    <row r="1720" s="2" customFormat="1" ht="16.5" customHeight="1">
      <c r="A1720" s="41"/>
      <c r="B1720" s="42"/>
      <c r="C1720" s="216" t="s">
        <v>2204</v>
      </c>
      <c r="D1720" s="216" t="s">
        <v>172</v>
      </c>
      <c r="E1720" s="217" t="s">
        <v>2205</v>
      </c>
      <c r="F1720" s="218" t="s">
        <v>2206</v>
      </c>
      <c r="G1720" s="219" t="s">
        <v>175</v>
      </c>
      <c r="H1720" s="220">
        <v>289.69799999999998</v>
      </c>
      <c r="I1720" s="221"/>
      <c r="J1720" s="222">
        <f>ROUND(I1720*H1720,2)</f>
        <v>0</v>
      </c>
      <c r="K1720" s="218" t="s">
        <v>176</v>
      </c>
      <c r="L1720" s="47"/>
      <c r="M1720" s="223" t="s">
        <v>19</v>
      </c>
      <c r="N1720" s="224" t="s">
        <v>46</v>
      </c>
      <c r="O1720" s="87"/>
      <c r="P1720" s="225">
        <f>O1720*H1720</f>
        <v>0</v>
      </c>
      <c r="Q1720" s="225">
        <v>0.00010000000000000001</v>
      </c>
      <c r="R1720" s="225">
        <f>Q1720*H1720</f>
        <v>0.0289698</v>
      </c>
      <c r="S1720" s="225">
        <v>0</v>
      </c>
      <c r="T1720" s="226">
        <f>S1720*H1720</f>
        <v>0</v>
      </c>
      <c r="U1720" s="41"/>
      <c r="V1720" s="41"/>
      <c r="W1720" s="41"/>
      <c r="X1720" s="41"/>
      <c r="Y1720" s="41"/>
      <c r="Z1720" s="41"/>
      <c r="AA1720" s="41"/>
      <c r="AB1720" s="41"/>
      <c r="AC1720" s="41"/>
      <c r="AD1720" s="41"/>
      <c r="AE1720" s="41"/>
      <c r="AR1720" s="227" t="s">
        <v>287</v>
      </c>
      <c r="AT1720" s="227" t="s">
        <v>172</v>
      </c>
      <c r="AU1720" s="227" t="s">
        <v>84</v>
      </c>
      <c r="AY1720" s="20" t="s">
        <v>170</v>
      </c>
      <c r="BE1720" s="228">
        <f>IF(N1720="základní",J1720,0)</f>
        <v>0</v>
      </c>
      <c r="BF1720" s="228">
        <f>IF(N1720="snížená",J1720,0)</f>
        <v>0</v>
      </c>
      <c r="BG1720" s="228">
        <f>IF(N1720="zákl. přenesená",J1720,0)</f>
        <v>0</v>
      </c>
      <c r="BH1720" s="228">
        <f>IF(N1720="sníž. přenesená",J1720,0)</f>
        <v>0</v>
      </c>
      <c r="BI1720" s="228">
        <f>IF(N1720="nulová",J1720,0)</f>
        <v>0</v>
      </c>
      <c r="BJ1720" s="20" t="s">
        <v>82</v>
      </c>
      <c r="BK1720" s="228">
        <f>ROUND(I1720*H1720,2)</f>
        <v>0</v>
      </c>
      <c r="BL1720" s="20" t="s">
        <v>287</v>
      </c>
      <c r="BM1720" s="227" t="s">
        <v>2207</v>
      </c>
    </row>
    <row r="1721" s="2" customFormat="1">
      <c r="A1721" s="41"/>
      <c r="B1721" s="42"/>
      <c r="C1721" s="43"/>
      <c r="D1721" s="229" t="s">
        <v>179</v>
      </c>
      <c r="E1721" s="43"/>
      <c r="F1721" s="230" t="s">
        <v>2208</v>
      </c>
      <c r="G1721" s="43"/>
      <c r="H1721" s="43"/>
      <c r="I1721" s="231"/>
      <c r="J1721" s="43"/>
      <c r="K1721" s="43"/>
      <c r="L1721" s="47"/>
      <c r="M1721" s="232"/>
      <c r="N1721" s="233"/>
      <c r="O1721" s="87"/>
      <c r="P1721" s="87"/>
      <c r="Q1721" s="87"/>
      <c r="R1721" s="87"/>
      <c r="S1721" s="87"/>
      <c r="T1721" s="88"/>
      <c r="U1721" s="41"/>
      <c r="V1721" s="41"/>
      <c r="W1721" s="41"/>
      <c r="X1721" s="41"/>
      <c r="Y1721" s="41"/>
      <c r="Z1721" s="41"/>
      <c r="AA1721" s="41"/>
      <c r="AB1721" s="41"/>
      <c r="AC1721" s="41"/>
      <c r="AD1721" s="41"/>
      <c r="AE1721" s="41"/>
      <c r="AT1721" s="20" t="s">
        <v>179</v>
      </c>
      <c r="AU1721" s="20" t="s">
        <v>84</v>
      </c>
    </row>
    <row r="1722" s="2" customFormat="1">
      <c r="A1722" s="41"/>
      <c r="B1722" s="42"/>
      <c r="C1722" s="43"/>
      <c r="D1722" s="234" t="s">
        <v>181</v>
      </c>
      <c r="E1722" s="43"/>
      <c r="F1722" s="235" t="s">
        <v>2209</v>
      </c>
      <c r="G1722" s="43"/>
      <c r="H1722" s="43"/>
      <c r="I1722" s="231"/>
      <c r="J1722" s="43"/>
      <c r="K1722" s="43"/>
      <c r="L1722" s="47"/>
      <c r="M1722" s="232"/>
      <c r="N1722" s="233"/>
      <c r="O1722" s="87"/>
      <c r="P1722" s="87"/>
      <c r="Q1722" s="87"/>
      <c r="R1722" s="87"/>
      <c r="S1722" s="87"/>
      <c r="T1722" s="88"/>
      <c r="U1722" s="41"/>
      <c r="V1722" s="41"/>
      <c r="W1722" s="41"/>
      <c r="X1722" s="41"/>
      <c r="Y1722" s="41"/>
      <c r="Z1722" s="41"/>
      <c r="AA1722" s="41"/>
      <c r="AB1722" s="41"/>
      <c r="AC1722" s="41"/>
      <c r="AD1722" s="41"/>
      <c r="AE1722" s="41"/>
      <c r="AT1722" s="20" t="s">
        <v>181</v>
      </c>
      <c r="AU1722" s="20" t="s">
        <v>84</v>
      </c>
    </row>
    <row r="1723" s="14" customFormat="1">
      <c r="A1723" s="14"/>
      <c r="B1723" s="246"/>
      <c r="C1723" s="247"/>
      <c r="D1723" s="229" t="s">
        <v>183</v>
      </c>
      <c r="E1723" s="248" t="s">
        <v>19</v>
      </c>
      <c r="F1723" s="249" t="s">
        <v>2210</v>
      </c>
      <c r="G1723" s="247"/>
      <c r="H1723" s="250">
        <v>289.69799999999998</v>
      </c>
      <c r="I1723" s="251"/>
      <c r="J1723" s="247"/>
      <c r="K1723" s="247"/>
      <c r="L1723" s="252"/>
      <c r="M1723" s="253"/>
      <c r="N1723" s="254"/>
      <c r="O1723" s="254"/>
      <c r="P1723" s="254"/>
      <c r="Q1723" s="254"/>
      <c r="R1723" s="254"/>
      <c r="S1723" s="254"/>
      <c r="T1723" s="255"/>
      <c r="U1723" s="14"/>
      <c r="V1723" s="14"/>
      <c r="W1723" s="14"/>
      <c r="X1723" s="14"/>
      <c r="Y1723" s="14"/>
      <c r="Z1723" s="14"/>
      <c r="AA1723" s="14"/>
      <c r="AB1723" s="14"/>
      <c r="AC1723" s="14"/>
      <c r="AD1723" s="14"/>
      <c r="AE1723" s="14"/>
      <c r="AT1723" s="256" t="s">
        <v>183</v>
      </c>
      <c r="AU1723" s="256" t="s">
        <v>84</v>
      </c>
      <c r="AV1723" s="14" t="s">
        <v>84</v>
      </c>
      <c r="AW1723" s="14" t="s">
        <v>37</v>
      </c>
      <c r="AX1723" s="14" t="s">
        <v>75</v>
      </c>
      <c r="AY1723" s="256" t="s">
        <v>170</v>
      </c>
    </row>
    <row r="1724" s="15" customFormat="1">
      <c r="A1724" s="15"/>
      <c r="B1724" s="257"/>
      <c r="C1724" s="258"/>
      <c r="D1724" s="229" t="s">
        <v>183</v>
      </c>
      <c r="E1724" s="259" t="s">
        <v>19</v>
      </c>
      <c r="F1724" s="260" t="s">
        <v>186</v>
      </c>
      <c r="G1724" s="258"/>
      <c r="H1724" s="261">
        <v>289.69799999999998</v>
      </c>
      <c r="I1724" s="262"/>
      <c r="J1724" s="258"/>
      <c r="K1724" s="258"/>
      <c r="L1724" s="263"/>
      <c r="M1724" s="264"/>
      <c r="N1724" s="265"/>
      <c r="O1724" s="265"/>
      <c r="P1724" s="265"/>
      <c r="Q1724" s="265"/>
      <c r="R1724" s="265"/>
      <c r="S1724" s="265"/>
      <c r="T1724" s="266"/>
      <c r="U1724" s="15"/>
      <c r="V1724" s="15"/>
      <c r="W1724" s="15"/>
      <c r="X1724" s="15"/>
      <c r="Y1724" s="15"/>
      <c r="Z1724" s="15"/>
      <c r="AA1724" s="15"/>
      <c r="AB1724" s="15"/>
      <c r="AC1724" s="15"/>
      <c r="AD1724" s="15"/>
      <c r="AE1724" s="15"/>
      <c r="AT1724" s="267" t="s">
        <v>183</v>
      </c>
      <c r="AU1724" s="267" t="s">
        <v>84</v>
      </c>
      <c r="AV1724" s="15" t="s">
        <v>177</v>
      </c>
      <c r="AW1724" s="15" t="s">
        <v>37</v>
      </c>
      <c r="AX1724" s="15" t="s">
        <v>82</v>
      </c>
      <c r="AY1724" s="267" t="s">
        <v>170</v>
      </c>
    </row>
    <row r="1725" s="2" customFormat="1" ht="16.5" customHeight="1">
      <c r="A1725" s="41"/>
      <c r="B1725" s="42"/>
      <c r="C1725" s="216" t="s">
        <v>2211</v>
      </c>
      <c r="D1725" s="216" t="s">
        <v>172</v>
      </c>
      <c r="E1725" s="217" t="s">
        <v>2212</v>
      </c>
      <c r="F1725" s="218" t="s">
        <v>2213</v>
      </c>
      <c r="G1725" s="219" t="s">
        <v>266</v>
      </c>
      <c r="H1725" s="220">
        <v>4</v>
      </c>
      <c r="I1725" s="221"/>
      <c r="J1725" s="222">
        <f>ROUND(I1725*H1725,2)</f>
        <v>0</v>
      </c>
      <c r="K1725" s="218" t="s">
        <v>176</v>
      </c>
      <c r="L1725" s="47"/>
      <c r="M1725" s="223" t="s">
        <v>19</v>
      </c>
      <c r="N1725" s="224" t="s">
        <v>46</v>
      </c>
      <c r="O1725" s="87"/>
      <c r="P1725" s="225">
        <f>O1725*H1725</f>
        <v>0</v>
      </c>
      <c r="Q1725" s="225">
        <v>3.0000000000000001E-05</v>
      </c>
      <c r="R1725" s="225">
        <f>Q1725*H1725</f>
        <v>0.00012</v>
      </c>
      <c r="S1725" s="225">
        <v>0</v>
      </c>
      <c r="T1725" s="226">
        <f>S1725*H1725</f>
        <v>0</v>
      </c>
      <c r="U1725" s="41"/>
      <c r="V1725" s="41"/>
      <c r="W1725" s="41"/>
      <c r="X1725" s="41"/>
      <c r="Y1725" s="41"/>
      <c r="Z1725" s="41"/>
      <c r="AA1725" s="41"/>
      <c r="AB1725" s="41"/>
      <c r="AC1725" s="41"/>
      <c r="AD1725" s="41"/>
      <c r="AE1725" s="41"/>
      <c r="AR1725" s="227" t="s">
        <v>287</v>
      </c>
      <c r="AT1725" s="227" t="s">
        <v>172</v>
      </c>
      <c r="AU1725" s="227" t="s">
        <v>84</v>
      </c>
      <c r="AY1725" s="20" t="s">
        <v>170</v>
      </c>
      <c r="BE1725" s="228">
        <f>IF(N1725="základní",J1725,0)</f>
        <v>0</v>
      </c>
      <c r="BF1725" s="228">
        <f>IF(N1725="snížená",J1725,0)</f>
        <v>0</v>
      </c>
      <c r="BG1725" s="228">
        <f>IF(N1725="zákl. přenesená",J1725,0)</f>
        <v>0</v>
      </c>
      <c r="BH1725" s="228">
        <f>IF(N1725="sníž. přenesená",J1725,0)</f>
        <v>0</v>
      </c>
      <c r="BI1725" s="228">
        <f>IF(N1725="nulová",J1725,0)</f>
        <v>0</v>
      </c>
      <c r="BJ1725" s="20" t="s">
        <v>82</v>
      </c>
      <c r="BK1725" s="228">
        <f>ROUND(I1725*H1725,2)</f>
        <v>0</v>
      </c>
      <c r="BL1725" s="20" t="s">
        <v>287</v>
      </c>
      <c r="BM1725" s="227" t="s">
        <v>2214</v>
      </c>
    </row>
    <row r="1726" s="2" customFormat="1">
      <c r="A1726" s="41"/>
      <c r="B1726" s="42"/>
      <c r="C1726" s="43"/>
      <c r="D1726" s="229" t="s">
        <v>179</v>
      </c>
      <c r="E1726" s="43"/>
      <c r="F1726" s="230" t="s">
        <v>2215</v>
      </c>
      <c r="G1726" s="43"/>
      <c r="H1726" s="43"/>
      <c r="I1726" s="231"/>
      <c r="J1726" s="43"/>
      <c r="K1726" s="43"/>
      <c r="L1726" s="47"/>
      <c r="M1726" s="232"/>
      <c r="N1726" s="233"/>
      <c r="O1726" s="87"/>
      <c r="P1726" s="87"/>
      <c r="Q1726" s="87"/>
      <c r="R1726" s="87"/>
      <c r="S1726" s="87"/>
      <c r="T1726" s="88"/>
      <c r="U1726" s="41"/>
      <c r="V1726" s="41"/>
      <c r="W1726" s="41"/>
      <c r="X1726" s="41"/>
      <c r="Y1726" s="41"/>
      <c r="Z1726" s="41"/>
      <c r="AA1726" s="41"/>
      <c r="AB1726" s="41"/>
      <c r="AC1726" s="41"/>
      <c r="AD1726" s="41"/>
      <c r="AE1726" s="41"/>
      <c r="AT1726" s="20" t="s">
        <v>179</v>
      </c>
      <c r="AU1726" s="20" t="s">
        <v>84</v>
      </c>
    </row>
    <row r="1727" s="2" customFormat="1">
      <c r="A1727" s="41"/>
      <c r="B1727" s="42"/>
      <c r="C1727" s="43"/>
      <c r="D1727" s="234" t="s">
        <v>181</v>
      </c>
      <c r="E1727" s="43"/>
      <c r="F1727" s="235" t="s">
        <v>2216</v>
      </c>
      <c r="G1727" s="43"/>
      <c r="H1727" s="43"/>
      <c r="I1727" s="231"/>
      <c r="J1727" s="43"/>
      <c r="K1727" s="43"/>
      <c r="L1727" s="47"/>
      <c r="M1727" s="232"/>
      <c r="N1727" s="233"/>
      <c r="O1727" s="87"/>
      <c r="P1727" s="87"/>
      <c r="Q1727" s="87"/>
      <c r="R1727" s="87"/>
      <c r="S1727" s="87"/>
      <c r="T1727" s="88"/>
      <c r="U1727" s="41"/>
      <c r="V1727" s="41"/>
      <c r="W1727" s="41"/>
      <c r="X1727" s="41"/>
      <c r="Y1727" s="41"/>
      <c r="Z1727" s="41"/>
      <c r="AA1727" s="41"/>
      <c r="AB1727" s="41"/>
      <c r="AC1727" s="41"/>
      <c r="AD1727" s="41"/>
      <c r="AE1727" s="41"/>
      <c r="AT1727" s="20" t="s">
        <v>181</v>
      </c>
      <c r="AU1727" s="20" t="s">
        <v>84</v>
      </c>
    </row>
    <row r="1728" s="13" customFormat="1">
      <c r="A1728" s="13"/>
      <c r="B1728" s="236"/>
      <c r="C1728" s="237"/>
      <c r="D1728" s="229" t="s">
        <v>183</v>
      </c>
      <c r="E1728" s="238" t="s">
        <v>19</v>
      </c>
      <c r="F1728" s="239" t="s">
        <v>1316</v>
      </c>
      <c r="G1728" s="237"/>
      <c r="H1728" s="238" t="s">
        <v>19</v>
      </c>
      <c r="I1728" s="240"/>
      <c r="J1728" s="237"/>
      <c r="K1728" s="237"/>
      <c r="L1728" s="241"/>
      <c r="M1728" s="242"/>
      <c r="N1728" s="243"/>
      <c r="O1728" s="243"/>
      <c r="P1728" s="243"/>
      <c r="Q1728" s="243"/>
      <c r="R1728" s="243"/>
      <c r="S1728" s="243"/>
      <c r="T1728" s="244"/>
      <c r="U1728" s="13"/>
      <c r="V1728" s="13"/>
      <c r="W1728" s="13"/>
      <c r="X1728" s="13"/>
      <c r="Y1728" s="13"/>
      <c r="Z1728" s="13"/>
      <c r="AA1728" s="13"/>
      <c r="AB1728" s="13"/>
      <c r="AC1728" s="13"/>
      <c r="AD1728" s="13"/>
      <c r="AE1728" s="13"/>
      <c r="AT1728" s="245" t="s">
        <v>183</v>
      </c>
      <c r="AU1728" s="245" t="s">
        <v>84</v>
      </c>
      <c r="AV1728" s="13" t="s">
        <v>82</v>
      </c>
      <c r="AW1728" s="13" t="s">
        <v>37</v>
      </c>
      <c r="AX1728" s="13" t="s">
        <v>75</v>
      </c>
      <c r="AY1728" s="245" t="s">
        <v>170</v>
      </c>
    </row>
    <row r="1729" s="14" customFormat="1">
      <c r="A1729" s="14"/>
      <c r="B1729" s="246"/>
      <c r="C1729" s="247"/>
      <c r="D1729" s="229" t="s">
        <v>183</v>
      </c>
      <c r="E1729" s="248" t="s">
        <v>19</v>
      </c>
      <c r="F1729" s="249" t="s">
        <v>891</v>
      </c>
      <c r="G1729" s="247"/>
      <c r="H1729" s="250">
        <v>4</v>
      </c>
      <c r="I1729" s="251"/>
      <c r="J1729" s="247"/>
      <c r="K1729" s="247"/>
      <c r="L1729" s="252"/>
      <c r="M1729" s="253"/>
      <c r="N1729" s="254"/>
      <c r="O1729" s="254"/>
      <c r="P1729" s="254"/>
      <c r="Q1729" s="254"/>
      <c r="R1729" s="254"/>
      <c r="S1729" s="254"/>
      <c r="T1729" s="255"/>
      <c r="U1729" s="14"/>
      <c r="V1729" s="14"/>
      <c r="W1729" s="14"/>
      <c r="X1729" s="14"/>
      <c r="Y1729" s="14"/>
      <c r="Z1729" s="14"/>
      <c r="AA1729" s="14"/>
      <c r="AB1729" s="14"/>
      <c r="AC1729" s="14"/>
      <c r="AD1729" s="14"/>
      <c r="AE1729" s="14"/>
      <c r="AT1729" s="256" t="s">
        <v>183</v>
      </c>
      <c r="AU1729" s="256" t="s">
        <v>84</v>
      </c>
      <c r="AV1729" s="14" t="s">
        <v>84</v>
      </c>
      <c r="AW1729" s="14" t="s">
        <v>37</v>
      </c>
      <c r="AX1729" s="14" t="s">
        <v>75</v>
      </c>
      <c r="AY1729" s="256" t="s">
        <v>170</v>
      </c>
    </row>
    <row r="1730" s="15" customFormat="1">
      <c r="A1730" s="15"/>
      <c r="B1730" s="257"/>
      <c r="C1730" s="258"/>
      <c r="D1730" s="229" t="s">
        <v>183</v>
      </c>
      <c r="E1730" s="259" t="s">
        <v>19</v>
      </c>
      <c r="F1730" s="260" t="s">
        <v>186</v>
      </c>
      <c r="G1730" s="258"/>
      <c r="H1730" s="261">
        <v>4</v>
      </c>
      <c r="I1730" s="262"/>
      <c r="J1730" s="258"/>
      <c r="K1730" s="258"/>
      <c r="L1730" s="263"/>
      <c r="M1730" s="264"/>
      <c r="N1730" s="265"/>
      <c r="O1730" s="265"/>
      <c r="P1730" s="265"/>
      <c r="Q1730" s="265"/>
      <c r="R1730" s="265"/>
      <c r="S1730" s="265"/>
      <c r="T1730" s="266"/>
      <c r="U1730" s="15"/>
      <c r="V1730" s="15"/>
      <c r="W1730" s="15"/>
      <c r="X1730" s="15"/>
      <c r="Y1730" s="15"/>
      <c r="Z1730" s="15"/>
      <c r="AA1730" s="15"/>
      <c r="AB1730" s="15"/>
      <c r="AC1730" s="15"/>
      <c r="AD1730" s="15"/>
      <c r="AE1730" s="15"/>
      <c r="AT1730" s="267" t="s">
        <v>183</v>
      </c>
      <c r="AU1730" s="267" t="s">
        <v>84</v>
      </c>
      <c r="AV1730" s="15" t="s">
        <v>177</v>
      </c>
      <c r="AW1730" s="15" t="s">
        <v>37</v>
      </c>
      <c r="AX1730" s="15" t="s">
        <v>82</v>
      </c>
      <c r="AY1730" s="267" t="s">
        <v>170</v>
      </c>
    </row>
    <row r="1731" s="2" customFormat="1" ht="16.5" customHeight="1">
      <c r="A1731" s="41"/>
      <c r="B1731" s="42"/>
      <c r="C1731" s="285" t="s">
        <v>2217</v>
      </c>
      <c r="D1731" s="285" t="s">
        <v>461</v>
      </c>
      <c r="E1731" s="286" t="s">
        <v>2218</v>
      </c>
      <c r="F1731" s="287" t="s">
        <v>2219</v>
      </c>
      <c r="G1731" s="288" t="s">
        <v>266</v>
      </c>
      <c r="H1731" s="289">
        <v>4</v>
      </c>
      <c r="I1731" s="290"/>
      <c r="J1731" s="291">
        <f>ROUND(I1731*H1731,2)</f>
        <v>0</v>
      </c>
      <c r="K1731" s="287" t="s">
        <v>176</v>
      </c>
      <c r="L1731" s="292"/>
      <c r="M1731" s="293" t="s">
        <v>19</v>
      </c>
      <c r="N1731" s="294" t="s">
        <v>46</v>
      </c>
      <c r="O1731" s="87"/>
      <c r="P1731" s="225">
        <f>O1731*H1731</f>
        <v>0</v>
      </c>
      <c r="Q1731" s="225">
        <v>0.0041999999999999997</v>
      </c>
      <c r="R1731" s="225">
        <f>Q1731*H1731</f>
        <v>0.016799999999999999</v>
      </c>
      <c r="S1731" s="225">
        <v>0</v>
      </c>
      <c r="T1731" s="226">
        <f>S1731*H1731</f>
        <v>0</v>
      </c>
      <c r="U1731" s="41"/>
      <c r="V1731" s="41"/>
      <c r="W1731" s="41"/>
      <c r="X1731" s="41"/>
      <c r="Y1731" s="41"/>
      <c r="Z1731" s="41"/>
      <c r="AA1731" s="41"/>
      <c r="AB1731" s="41"/>
      <c r="AC1731" s="41"/>
      <c r="AD1731" s="41"/>
      <c r="AE1731" s="41"/>
      <c r="AR1731" s="227" t="s">
        <v>629</v>
      </c>
      <c r="AT1731" s="227" t="s">
        <v>461</v>
      </c>
      <c r="AU1731" s="227" t="s">
        <v>84</v>
      </c>
      <c r="AY1731" s="20" t="s">
        <v>170</v>
      </c>
      <c r="BE1731" s="228">
        <f>IF(N1731="základní",J1731,0)</f>
        <v>0</v>
      </c>
      <c r="BF1731" s="228">
        <f>IF(N1731="snížená",J1731,0)</f>
        <v>0</v>
      </c>
      <c r="BG1731" s="228">
        <f>IF(N1731="zákl. přenesená",J1731,0)</f>
        <v>0</v>
      </c>
      <c r="BH1731" s="228">
        <f>IF(N1731="sníž. přenesená",J1731,0)</f>
        <v>0</v>
      </c>
      <c r="BI1731" s="228">
        <f>IF(N1731="nulová",J1731,0)</f>
        <v>0</v>
      </c>
      <c r="BJ1731" s="20" t="s">
        <v>82</v>
      </c>
      <c r="BK1731" s="228">
        <f>ROUND(I1731*H1731,2)</f>
        <v>0</v>
      </c>
      <c r="BL1731" s="20" t="s">
        <v>287</v>
      </c>
      <c r="BM1731" s="227" t="s">
        <v>2220</v>
      </c>
    </row>
    <row r="1732" s="2" customFormat="1">
      <c r="A1732" s="41"/>
      <c r="B1732" s="42"/>
      <c r="C1732" s="43"/>
      <c r="D1732" s="229" t="s">
        <v>179</v>
      </c>
      <c r="E1732" s="43"/>
      <c r="F1732" s="230" t="s">
        <v>2219</v>
      </c>
      <c r="G1732" s="43"/>
      <c r="H1732" s="43"/>
      <c r="I1732" s="231"/>
      <c r="J1732" s="43"/>
      <c r="K1732" s="43"/>
      <c r="L1732" s="47"/>
      <c r="M1732" s="232"/>
      <c r="N1732" s="233"/>
      <c r="O1732" s="87"/>
      <c r="P1732" s="87"/>
      <c r="Q1732" s="87"/>
      <c r="R1732" s="87"/>
      <c r="S1732" s="87"/>
      <c r="T1732" s="88"/>
      <c r="U1732" s="41"/>
      <c r="V1732" s="41"/>
      <c r="W1732" s="41"/>
      <c r="X1732" s="41"/>
      <c r="Y1732" s="41"/>
      <c r="Z1732" s="41"/>
      <c r="AA1732" s="41"/>
      <c r="AB1732" s="41"/>
      <c r="AC1732" s="41"/>
      <c r="AD1732" s="41"/>
      <c r="AE1732" s="41"/>
      <c r="AT1732" s="20" t="s">
        <v>179</v>
      </c>
      <c r="AU1732" s="20" t="s">
        <v>84</v>
      </c>
    </row>
    <row r="1733" s="2" customFormat="1" ht="21.75" customHeight="1">
      <c r="A1733" s="41"/>
      <c r="B1733" s="42"/>
      <c r="C1733" s="216" t="s">
        <v>2221</v>
      </c>
      <c r="D1733" s="216" t="s">
        <v>172</v>
      </c>
      <c r="E1733" s="217" t="s">
        <v>2222</v>
      </c>
      <c r="F1733" s="218" t="s">
        <v>2223</v>
      </c>
      <c r="G1733" s="219" t="s">
        <v>266</v>
      </c>
      <c r="H1733" s="220">
        <v>1</v>
      </c>
      <c r="I1733" s="221"/>
      <c r="J1733" s="222">
        <f>ROUND(I1733*H1733,2)</f>
        <v>0</v>
      </c>
      <c r="K1733" s="218" t="s">
        <v>19</v>
      </c>
      <c r="L1733" s="47"/>
      <c r="M1733" s="223" t="s">
        <v>19</v>
      </c>
      <c r="N1733" s="224" t="s">
        <v>46</v>
      </c>
      <c r="O1733" s="87"/>
      <c r="P1733" s="225">
        <f>O1733*H1733</f>
        <v>0</v>
      </c>
      <c r="Q1733" s="225">
        <v>6.9999999999999994E-05</v>
      </c>
      <c r="R1733" s="225">
        <f>Q1733*H1733</f>
        <v>6.9999999999999994E-05</v>
      </c>
      <c r="S1733" s="225">
        <v>0</v>
      </c>
      <c r="T1733" s="226">
        <f>S1733*H1733</f>
        <v>0</v>
      </c>
      <c r="U1733" s="41"/>
      <c r="V1733" s="41"/>
      <c r="W1733" s="41"/>
      <c r="X1733" s="41"/>
      <c r="Y1733" s="41"/>
      <c r="Z1733" s="41"/>
      <c r="AA1733" s="41"/>
      <c r="AB1733" s="41"/>
      <c r="AC1733" s="41"/>
      <c r="AD1733" s="41"/>
      <c r="AE1733" s="41"/>
      <c r="AR1733" s="227" t="s">
        <v>287</v>
      </c>
      <c r="AT1733" s="227" t="s">
        <v>172</v>
      </c>
      <c r="AU1733" s="227" t="s">
        <v>84</v>
      </c>
      <c r="AY1733" s="20" t="s">
        <v>170</v>
      </c>
      <c r="BE1733" s="228">
        <f>IF(N1733="základní",J1733,0)</f>
        <v>0</v>
      </c>
      <c r="BF1733" s="228">
        <f>IF(N1733="snížená",J1733,0)</f>
        <v>0</v>
      </c>
      <c r="BG1733" s="228">
        <f>IF(N1733="zákl. přenesená",J1733,0)</f>
        <v>0</v>
      </c>
      <c r="BH1733" s="228">
        <f>IF(N1733="sníž. přenesená",J1733,0)</f>
        <v>0</v>
      </c>
      <c r="BI1733" s="228">
        <f>IF(N1733="nulová",J1733,0)</f>
        <v>0</v>
      </c>
      <c r="BJ1733" s="20" t="s">
        <v>82</v>
      </c>
      <c r="BK1733" s="228">
        <f>ROUND(I1733*H1733,2)</f>
        <v>0</v>
      </c>
      <c r="BL1733" s="20" t="s">
        <v>287</v>
      </c>
      <c r="BM1733" s="227" t="s">
        <v>2224</v>
      </c>
    </row>
    <row r="1734" s="2" customFormat="1">
      <c r="A1734" s="41"/>
      <c r="B1734" s="42"/>
      <c r="C1734" s="43"/>
      <c r="D1734" s="229" t="s">
        <v>179</v>
      </c>
      <c r="E1734" s="43"/>
      <c r="F1734" s="230" t="s">
        <v>2223</v>
      </c>
      <c r="G1734" s="43"/>
      <c r="H1734" s="43"/>
      <c r="I1734" s="231"/>
      <c r="J1734" s="43"/>
      <c r="K1734" s="43"/>
      <c r="L1734" s="47"/>
      <c r="M1734" s="232"/>
      <c r="N1734" s="233"/>
      <c r="O1734" s="87"/>
      <c r="P1734" s="87"/>
      <c r="Q1734" s="87"/>
      <c r="R1734" s="87"/>
      <c r="S1734" s="87"/>
      <c r="T1734" s="88"/>
      <c r="U1734" s="41"/>
      <c r="V1734" s="41"/>
      <c r="W1734" s="41"/>
      <c r="X1734" s="41"/>
      <c r="Y1734" s="41"/>
      <c r="Z1734" s="41"/>
      <c r="AA1734" s="41"/>
      <c r="AB1734" s="41"/>
      <c r="AC1734" s="41"/>
      <c r="AD1734" s="41"/>
      <c r="AE1734" s="41"/>
      <c r="AT1734" s="20" t="s">
        <v>179</v>
      </c>
      <c r="AU1734" s="20" t="s">
        <v>84</v>
      </c>
    </row>
    <row r="1735" s="2" customFormat="1">
      <c r="A1735" s="41"/>
      <c r="B1735" s="42"/>
      <c r="C1735" s="43"/>
      <c r="D1735" s="229" t="s">
        <v>231</v>
      </c>
      <c r="E1735" s="43"/>
      <c r="F1735" s="268" t="s">
        <v>1323</v>
      </c>
      <c r="G1735" s="43"/>
      <c r="H1735" s="43"/>
      <c r="I1735" s="231"/>
      <c r="J1735" s="43"/>
      <c r="K1735" s="43"/>
      <c r="L1735" s="47"/>
      <c r="M1735" s="232"/>
      <c r="N1735" s="233"/>
      <c r="O1735" s="87"/>
      <c r="P1735" s="87"/>
      <c r="Q1735" s="87"/>
      <c r="R1735" s="87"/>
      <c r="S1735" s="87"/>
      <c r="T1735" s="88"/>
      <c r="U1735" s="41"/>
      <c r="V1735" s="41"/>
      <c r="W1735" s="41"/>
      <c r="X1735" s="41"/>
      <c r="Y1735" s="41"/>
      <c r="Z1735" s="41"/>
      <c r="AA1735" s="41"/>
      <c r="AB1735" s="41"/>
      <c r="AC1735" s="41"/>
      <c r="AD1735" s="41"/>
      <c r="AE1735" s="41"/>
      <c r="AT1735" s="20" t="s">
        <v>231</v>
      </c>
      <c r="AU1735" s="20" t="s">
        <v>84</v>
      </c>
    </row>
    <row r="1736" s="13" customFormat="1">
      <c r="A1736" s="13"/>
      <c r="B1736" s="236"/>
      <c r="C1736" s="237"/>
      <c r="D1736" s="229" t="s">
        <v>183</v>
      </c>
      <c r="E1736" s="238" t="s">
        <v>19</v>
      </c>
      <c r="F1736" s="239" t="s">
        <v>1316</v>
      </c>
      <c r="G1736" s="237"/>
      <c r="H1736" s="238" t="s">
        <v>19</v>
      </c>
      <c r="I1736" s="240"/>
      <c r="J1736" s="237"/>
      <c r="K1736" s="237"/>
      <c r="L1736" s="241"/>
      <c r="M1736" s="242"/>
      <c r="N1736" s="243"/>
      <c r="O1736" s="243"/>
      <c r="P1736" s="243"/>
      <c r="Q1736" s="243"/>
      <c r="R1736" s="243"/>
      <c r="S1736" s="243"/>
      <c r="T1736" s="244"/>
      <c r="U1736" s="13"/>
      <c r="V1736" s="13"/>
      <c r="W1736" s="13"/>
      <c r="X1736" s="13"/>
      <c r="Y1736" s="13"/>
      <c r="Z1736" s="13"/>
      <c r="AA1736" s="13"/>
      <c r="AB1736" s="13"/>
      <c r="AC1736" s="13"/>
      <c r="AD1736" s="13"/>
      <c r="AE1736" s="13"/>
      <c r="AT1736" s="245" t="s">
        <v>183</v>
      </c>
      <c r="AU1736" s="245" t="s">
        <v>84</v>
      </c>
      <c r="AV1736" s="13" t="s">
        <v>82</v>
      </c>
      <c r="AW1736" s="13" t="s">
        <v>37</v>
      </c>
      <c r="AX1736" s="13" t="s">
        <v>75</v>
      </c>
      <c r="AY1736" s="245" t="s">
        <v>170</v>
      </c>
    </row>
    <row r="1737" s="14" customFormat="1">
      <c r="A1737" s="14"/>
      <c r="B1737" s="246"/>
      <c r="C1737" s="247"/>
      <c r="D1737" s="229" t="s">
        <v>183</v>
      </c>
      <c r="E1737" s="248" t="s">
        <v>19</v>
      </c>
      <c r="F1737" s="249" t="s">
        <v>863</v>
      </c>
      <c r="G1737" s="247"/>
      <c r="H1737" s="250">
        <v>1</v>
      </c>
      <c r="I1737" s="251"/>
      <c r="J1737" s="247"/>
      <c r="K1737" s="247"/>
      <c r="L1737" s="252"/>
      <c r="M1737" s="253"/>
      <c r="N1737" s="254"/>
      <c r="O1737" s="254"/>
      <c r="P1737" s="254"/>
      <c r="Q1737" s="254"/>
      <c r="R1737" s="254"/>
      <c r="S1737" s="254"/>
      <c r="T1737" s="255"/>
      <c r="U1737" s="14"/>
      <c r="V1737" s="14"/>
      <c r="W1737" s="14"/>
      <c r="X1737" s="14"/>
      <c r="Y1737" s="14"/>
      <c r="Z1737" s="14"/>
      <c r="AA1737" s="14"/>
      <c r="AB1737" s="14"/>
      <c r="AC1737" s="14"/>
      <c r="AD1737" s="14"/>
      <c r="AE1737" s="14"/>
      <c r="AT1737" s="256" t="s">
        <v>183</v>
      </c>
      <c r="AU1737" s="256" t="s">
        <v>84</v>
      </c>
      <c r="AV1737" s="14" t="s">
        <v>84</v>
      </c>
      <c r="AW1737" s="14" t="s">
        <v>37</v>
      </c>
      <c r="AX1737" s="14" t="s">
        <v>75</v>
      </c>
      <c r="AY1737" s="256" t="s">
        <v>170</v>
      </c>
    </row>
    <row r="1738" s="15" customFormat="1">
      <c r="A1738" s="15"/>
      <c r="B1738" s="257"/>
      <c r="C1738" s="258"/>
      <c r="D1738" s="229" t="s">
        <v>183</v>
      </c>
      <c r="E1738" s="259" t="s">
        <v>19</v>
      </c>
      <c r="F1738" s="260" t="s">
        <v>186</v>
      </c>
      <c r="G1738" s="258"/>
      <c r="H1738" s="261">
        <v>1</v>
      </c>
      <c r="I1738" s="262"/>
      <c r="J1738" s="258"/>
      <c r="K1738" s="258"/>
      <c r="L1738" s="263"/>
      <c r="M1738" s="264"/>
      <c r="N1738" s="265"/>
      <c r="O1738" s="265"/>
      <c r="P1738" s="265"/>
      <c r="Q1738" s="265"/>
      <c r="R1738" s="265"/>
      <c r="S1738" s="265"/>
      <c r="T1738" s="266"/>
      <c r="U1738" s="15"/>
      <c r="V1738" s="15"/>
      <c r="W1738" s="15"/>
      <c r="X1738" s="15"/>
      <c r="Y1738" s="15"/>
      <c r="Z1738" s="15"/>
      <c r="AA1738" s="15"/>
      <c r="AB1738" s="15"/>
      <c r="AC1738" s="15"/>
      <c r="AD1738" s="15"/>
      <c r="AE1738" s="15"/>
      <c r="AT1738" s="267" t="s">
        <v>183</v>
      </c>
      <c r="AU1738" s="267" t="s">
        <v>84</v>
      </c>
      <c r="AV1738" s="15" t="s">
        <v>177</v>
      </c>
      <c r="AW1738" s="15" t="s">
        <v>37</v>
      </c>
      <c r="AX1738" s="15" t="s">
        <v>82</v>
      </c>
      <c r="AY1738" s="267" t="s">
        <v>170</v>
      </c>
    </row>
    <row r="1739" s="2" customFormat="1" ht="21.75" customHeight="1">
      <c r="A1739" s="41"/>
      <c r="B1739" s="42"/>
      <c r="C1739" s="216" t="s">
        <v>2225</v>
      </c>
      <c r="D1739" s="216" t="s">
        <v>172</v>
      </c>
      <c r="E1739" s="217" t="s">
        <v>2226</v>
      </c>
      <c r="F1739" s="218" t="s">
        <v>2227</v>
      </c>
      <c r="G1739" s="219" t="s">
        <v>175</v>
      </c>
      <c r="H1739" s="220">
        <v>813.38</v>
      </c>
      <c r="I1739" s="221"/>
      <c r="J1739" s="222">
        <f>ROUND(I1739*H1739,2)</f>
        <v>0</v>
      </c>
      <c r="K1739" s="218" t="s">
        <v>176</v>
      </c>
      <c r="L1739" s="47"/>
      <c r="M1739" s="223" t="s">
        <v>19</v>
      </c>
      <c r="N1739" s="224" t="s">
        <v>46</v>
      </c>
      <c r="O1739" s="87"/>
      <c r="P1739" s="225">
        <f>O1739*H1739</f>
        <v>0</v>
      </c>
      <c r="Q1739" s="225">
        <v>0.0052500000000000003</v>
      </c>
      <c r="R1739" s="225">
        <f>Q1739*H1739</f>
        <v>4.2702450000000001</v>
      </c>
      <c r="S1739" s="225">
        <v>0</v>
      </c>
      <c r="T1739" s="226">
        <f>S1739*H1739</f>
        <v>0</v>
      </c>
      <c r="U1739" s="41"/>
      <c r="V1739" s="41"/>
      <c r="W1739" s="41"/>
      <c r="X1739" s="41"/>
      <c r="Y1739" s="41"/>
      <c r="Z1739" s="41"/>
      <c r="AA1739" s="41"/>
      <c r="AB1739" s="41"/>
      <c r="AC1739" s="41"/>
      <c r="AD1739" s="41"/>
      <c r="AE1739" s="41"/>
      <c r="AR1739" s="227" t="s">
        <v>287</v>
      </c>
      <c r="AT1739" s="227" t="s">
        <v>172</v>
      </c>
      <c r="AU1739" s="227" t="s">
        <v>84</v>
      </c>
      <c r="AY1739" s="20" t="s">
        <v>170</v>
      </c>
      <c r="BE1739" s="228">
        <f>IF(N1739="základní",J1739,0)</f>
        <v>0</v>
      </c>
      <c r="BF1739" s="228">
        <f>IF(N1739="snížená",J1739,0)</f>
        <v>0</v>
      </c>
      <c r="BG1739" s="228">
        <f>IF(N1739="zákl. přenesená",J1739,0)</f>
        <v>0</v>
      </c>
      <c r="BH1739" s="228">
        <f>IF(N1739="sníž. přenesená",J1739,0)</f>
        <v>0</v>
      </c>
      <c r="BI1739" s="228">
        <f>IF(N1739="nulová",J1739,0)</f>
        <v>0</v>
      </c>
      <c r="BJ1739" s="20" t="s">
        <v>82</v>
      </c>
      <c r="BK1739" s="228">
        <f>ROUND(I1739*H1739,2)</f>
        <v>0</v>
      </c>
      <c r="BL1739" s="20" t="s">
        <v>287</v>
      </c>
      <c r="BM1739" s="227" t="s">
        <v>2228</v>
      </c>
    </row>
    <row r="1740" s="2" customFormat="1">
      <c r="A1740" s="41"/>
      <c r="B1740" s="42"/>
      <c r="C1740" s="43"/>
      <c r="D1740" s="229" t="s">
        <v>179</v>
      </c>
      <c r="E1740" s="43"/>
      <c r="F1740" s="230" t="s">
        <v>2229</v>
      </c>
      <c r="G1740" s="43"/>
      <c r="H1740" s="43"/>
      <c r="I1740" s="231"/>
      <c r="J1740" s="43"/>
      <c r="K1740" s="43"/>
      <c r="L1740" s="47"/>
      <c r="M1740" s="232"/>
      <c r="N1740" s="233"/>
      <c r="O1740" s="87"/>
      <c r="P1740" s="87"/>
      <c r="Q1740" s="87"/>
      <c r="R1740" s="87"/>
      <c r="S1740" s="87"/>
      <c r="T1740" s="88"/>
      <c r="U1740" s="41"/>
      <c r="V1740" s="41"/>
      <c r="W1740" s="41"/>
      <c r="X1740" s="41"/>
      <c r="Y1740" s="41"/>
      <c r="Z1740" s="41"/>
      <c r="AA1740" s="41"/>
      <c r="AB1740" s="41"/>
      <c r="AC1740" s="41"/>
      <c r="AD1740" s="41"/>
      <c r="AE1740" s="41"/>
      <c r="AT1740" s="20" t="s">
        <v>179</v>
      </c>
      <c r="AU1740" s="20" t="s">
        <v>84</v>
      </c>
    </row>
    <row r="1741" s="2" customFormat="1">
      <c r="A1741" s="41"/>
      <c r="B1741" s="42"/>
      <c r="C1741" s="43"/>
      <c r="D1741" s="234" t="s">
        <v>181</v>
      </c>
      <c r="E1741" s="43"/>
      <c r="F1741" s="235" t="s">
        <v>2230</v>
      </c>
      <c r="G1741" s="43"/>
      <c r="H1741" s="43"/>
      <c r="I1741" s="231"/>
      <c r="J1741" s="43"/>
      <c r="K1741" s="43"/>
      <c r="L1741" s="47"/>
      <c r="M1741" s="232"/>
      <c r="N1741" s="233"/>
      <c r="O1741" s="87"/>
      <c r="P1741" s="87"/>
      <c r="Q1741" s="87"/>
      <c r="R1741" s="87"/>
      <c r="S1741" s="87"/>
      <c r="T1741" s="88"/>
      <c r="U1741" s="41"/>
      <c r="V1741" s="41"/>
      <c r="W1741" s="41"/>
      <c r="X1741" s="41"/>
      <c r="Y1741" s="41"/>
      <c r="Z1741" s="41"/>
      <c r="AA1741" s="41"/>
      <c r="AB1741" s="41"/>
      <c r="AC1741" s="41"/>
      <c r="AD1741" s="41"/>
      <c r="AE1741" s="41"/>
      <c r="AT1741" s="20" t="s">
        <v>181</v>
      </c>
      <c r="AU1741" s="20" t="s">
        <v>84</v>
      </c>
    </row>
    <row r="1742" s="13" customFormat="1">
      <c r="A1742" s="13"/>
      <c r="B1742" s="236"/>
      <c r="C1742" s="237"/>
      <c r="D1742" s="229" t="s">
        <v>183</v>
      </c>
      <c r="E1742" s="238" t="s">
        <v>19</v>
      </c>
      <c r="F1742" s="239" t="s">
        <v>2231</v>
      </c>
      <c r="G1742" s="237"/>
      <c r="H1742" s="238" t="s">
        <v>19</v>
      </c>
      <c r="I1742" s="240"/>
      <c r="J1742" s="237"/>
      <c r="K1742" s="237"/>
      <c r="L1742" s="241"/>
      <c r="M1742" s="242"/>
      <c r="N1742" s="243"/>
      <c r="O1742" s="243"/>
      <c r="P1742" s="243"/>
      <c r="Q1742" s="243"/>
      <c r="R1742" s="243"/>
      <c r="S1742" s="243"/>
      <c r="T1742" s="244"/>
      <c r="U1742" s="13"/>
      <c r="V1742" s="13"/>
      <c r="W1742" s="13"/>
      <c r="X1742" s="13"/>
      <c r="Y1742" s="13"/>
      <c r="Z1742" s="13"/>
      <c r="AA1742" s="13"/>
      <c r="AB1742" s="13"/>
      <c r="AC1742" s="13"/>
      <c r="AD1742" s="13"/>
      <c r="AE1742" s="13"/>
      <c r="AT1742" s="245" t="s">
        <v>183</v>
      </c>
      <c r="AU1742" s="245" t="s">
        <v>84</v>
      </c>
      <c r="AV1742" s="13" t="s">
        <v>82</v>
      </c>
      <c r="AW1742" s="13" t="s">
        <v>37</v>
      </c>
      <c r="AX1742" s="13" t="s">
        <v>75</v>
      </c>
      <c r="AY1742" s="245" t="s">
        <v>170</v>
      </c>
    </row>
    <row r="1743" s="13" customFormat="1">
      <c r="A1743" s="13"/>
      <c r="B1743" s="236"/>
      <c r="C1743" s="237"/>
      <c r="D1743" s="229" t="s">
        <v>183</v>
      </c>
      <c r="E1743" s="238" t="s">
        <v>19</v>
      </c>
      <c r="F1743" s="239" t="s">
        <v>764</v>
      </c>
      <c r="G1743" s="237"/>
      <c r="H1743" s="238" t="s">
        <v>19</v>
      </c>
      <c r="I1743" s="240"/>
      <c r="J1743" s="237"/>
      <c r="K1743" s="237"/>
      <c r="L1743" s="241"/>
      <c r="M1743" s="242"/>
      <c r="N1743" s="243"/>
      <c r="O1743" s="243"/>
      <c r="P1743" s="243"/>
      <c r="Q1743" s="243"/>
      <c r="R1743" s="243"/>
      <c r="S1743" s="243"/>
      <c r="T1743" s="244"/>
      <c r="U1743" s="13"/>
      <c r="V1743" s="13"/>
      <c r="W1743" s="13"/>
      <c r="X1743" s="13"/>
      <c r="Y1743" s="13"/>
      <c r="Z1743" s="13"/>
      <c r="AA1743" s="13"/>
      <c r="AB1743" s="13"/>
      <c r="AC1743" s="13"/>
      <c r="AD1743" s="13"/>
      <c r="AE1743" s="13"/>
      <c r="AT1743" s="245" t="s">
        <v>183</v>
      </c>
      <c r="AU1743" s="245" t="s">
        <v>84</v>
      </c>
      <c r="AV1743" s="13" t="s">
        <v>82</v>
      </c>
      <c r="AW1743" s="13" t="s">
        <v>37</v>
      </c>
      <c r="AX1743" s="13" t="s">
        <v>75</v>
      </c>
      <c r="AY1743" s="245" t="s">
        <v>170</v>
      </c>
    </row>
    <row r="1744" s="14" customFormat="1">
      <c r="A1744" s="14"/>
      <c r="B1744" s="246"/>
      <c r="C1744" s="247"/>
      <c r="D1744" s="229" t="s">
        <v>183</v>
      </c>
      <c r="E1744" s="248" t="s">
        <v>19</v>
      </c>
      <c r="F1744" s="249" t="s">
        <v>2232</v>
      </c>
      <c r="G1744" s="247"/>
      <c r="H1744" s="250">
        <v>228.88999999999999</v>
      </c>
      <c r="I1744" s="251"/>
      <c r="J1744" s="247"/>
      <c r="K1744" s="247"/>
      <c r="L1744" s="252"/>
      <c r="M1744" s="253"/>
      <c r="N1744" s="254"/>
      <c r="O1744" s="254"/>
      <c r="P1744" s="254"/>
      <c r="Q1744" s="254"/>
      <c r="R1744" s="254"/>
      <c r="S1744" s="254"/>
      <c r="T1744" s="255"/>
      <c r="U1744" s="14"/>
      <c r="V1744" s="14"/>
      <c r="W1744" s="14"/>
      <c r="X1744" s="14"/>
      <c r="Y1744" s="14"/>
      <c r="Z1744" s="14"/>
      <c r="AA1744" s="14"/>
      <c r="AB1744" s="14"/>
      <c r="AC1744" s="14"/>
      <c r="AD1744" s="14"/>
      <c r="AE1744" s="14"/>
      <c r="AT1744" s="256" t="s">
        <v>183</v>
      </c>
      <c r="AU1744" s="256" t="s">
        <v>84</v>
      </c>
      <c r="AV1744" s="14" t="s">
        <v>84</v>
      </c>
      <c r="AW1744" s="14" t="s">
        <v>37</v>
      </c>
      <c r="AX1744" s="14" t="s">
        <v>75</v>
      </c>
      <c r="AY1744" s="256" t="s">
        <v>170</v>
      </c>
    </row>
    <row r="1745" s="13" customFormat="1">
      <c r="A1745" s="13"/>
      <c r="B1745" s="236"/>
      <c r="C1745" s="237"/>
      <c r="D1745" s="229" t="s">
        <v>183</v>
      </c>
      <c r="E1745" s="238" t="s">
        <v>19</v>
      </c>
      <c r="F1745" s="239" t="s">
        <v>767</v>
      </c>
      <c r="G1745" s="237"/>
      <c r="H1745" s="238" t="s">
        <v>19</v>
      </c>
      <c r="I1745" s="240"/>
      <c r="J1745" s="237"/>
      <c r="K1745" s="237"/>
      <c r="L1745" s="241"/>
      <c r="M1745" s="242"/>
      <c r="N1745" s="243"/>
      <c r="O1745" s="243"/>
      <c r="P1745" s="243"/>
      <c r="Q1745" s="243"/>
      <c r="R1745" s="243"/>
      <c r="S1745" s="243"/>
      <c r="T1745" s="244"/>
      <c r="U1745" s="13"/>
      <c r="V1745" s="13"/>
      <c r="W1745" s="13"/>
      <c r="X1745" s="13"/>
      <c r="Y1745" s="13"/>
      <c r="Z1745" s="13"/>
      <c r="AA1745" s="13"/>
      <c r="AB1745" s="13"/>
      <c r="AC1745" s="13"/>
      <c r="AD1745" s="13"/>
      <c r="AE1745" s="13"/>
      <c r="AT1745" s="245" t="s">
        <v>183</v>
      </c>
      <c r="AU1745" s="245" t="s">
        <v>84</v>
      </c>
      <c r="AV1745" s="13" t="s">
        <v>82</v>
      </c>
      <c r="AW1745" s="13" t="s">
        <v>37</v>
      </c>
      <c r="AX1745" s="13" t="s">
        <v>75</v>
      </c>
      <c r="AY1745" s="245" t="s">
        <v>170</v>
      </c>
    </row>
    <row r="1746" s="14" customFormat="1">
      <c r="A1746" s="14"/>
      <c r="B1746" s="246"/>
      <c r="C1746" s="247"/>
      <c r="D1746" s="229" t="s">
        <v>183</v>
      </c>
      <c r="E1746" s="248" t="s">
        <v>19</v>
      </c>
      <c r="F1746" s="249" t="s">
        <v>2232</v>
      </c>
      <c r="G1746" s="247"/>
      <c r="H1746" s="250">
        <v>228.88999999999999</v>
      </c>
      <c r="I1746" s="251"/>
      <c r="J1746" s="247"/>
      <c r="K1746" s="247"/>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183</v>
      </c>
      <c r="AU1746" s="256" t="s">
        <v>84</v>
      </c>
      <c r="AV1746" s="14" t="s">
        <v>84</v>
      </c>
      <c r="AW1746" s="14" t="s">
        <v>37</v>
      </c>
      <c r="AX1746" s="14" t="s">
        <v>75</v>
      </c>
      <c r="AY1746" s="256" t="s">
        <v>170</v>
      </c>
    </row>
    <row r="1747" s="16" customFormat="1">
      <c r="A1747" s="16"/>
      <c r="B1747" s="274"/>
      <c r="C1747" s="275"/>
      <c r="D1747" s="229" t="s">
        <v>183</v>
      </c>
      <c r="E1747" s="276" t="s">
        <v>19</v>
      </c>
      <c r="F1747" s="277" t="s">
        <v>423</v>
      </c>
      <c r="G1747" s="275"/>
      <c r="H1747" s="278">
        <v>457.77999999999997</v>
      </c>
      <c r="I1747" s="279"/>
      <c r="J1747" s="275"/>
      <c r="K1747" s="275"/>
      <c r="L1747" s="280"/>
      <c r="M1747" s="281"/>
      <c r="N1747" s="282"/>
      <c r="O1747" s="282"/>
      <c r="P1747" s="282"/>
      <c r="Q1747" s="282"/>
      <c r="R1747" s="282"/>
      <c r="S1747" s="282"/>
      <c r="T1747" s="283"/>
      <c r="U1747" s="16"/>
      <c r="V1747" s="16"/>
      <c r="W1747" s="16"/>
      <c r="X1747" s="16"/>
      <c r="Y1747" s="16"/>
      <c r="Z1747" s="16"/>
      <c r="AA1747" s="16"/>
      <c r="AB1747" s="16"/>
      <c r="AC1747" s="16"/>
      <c r="AD1747" s="16"/>
      <c r="AE1747" s="16"/>
      <c r="AT1747" s="284" t="s">
        <v>183</v>
      </c>
      <c r="AU1747" s="284" t="s">
        <v>84</v>
      </c>
      <c r="AV1747" s="16" t="s">
        <v>95</v>
      </c>
      <c r="AW1747" s="16" t="s">
        <v>37</v>
      </c>
      <c r="AX1747" s="16" t="s">
        <v>75</v>
      </c>
      <c r="AY1747" s="284" t="s">
        <v>170</v>
      </c>
    </row>
    <row r="1748" s="13" customFormat="1">
      <c r="A1748" s="13"/>
      <c r="B1748" s="236"/>
      <c r="C1748" s="237"/>
      <c r="D1748" s="229" t="s">
        <v>183</v>
      </c>
      <c r="E1748" s="238" t="s">
        <v>19</v>
      </c>
      <c r="F1748" s="239" t="s">
        <v>2233</v>
      </c>
      <c r="G1748" s="237"/>
      <c r="H1748" s="238" t="s">
        <v>19</v>
      </c>
      <c r="I1748" s="240"/>
      <c r="J1748" s="237"/>
      <c r="K1748" s="237"/>
      <c r="L1748" s="241"/>
      <c r="M1748" s="242"/>
      <c r="N1748" s="243"/>
      <c r="O1748" s="243"/>
      <c r="P1748" s="243"/>
      <c r="Q1748" s="243"/>
      <c r="R1748" s="243"/>
      <c r="S1748" s="243"/>
      <c r="T1748" s="244"/>
      <c r="U1748" s="13"/>
      <c r="V1748" s="13"/>
      <c r="W1748" s="13"/>
      <c r="X1748" s="13"/>
      <c r="Y1748" s="13"/>
      <c r="Z1748" s="13"/>
      <c r="AA1748" s="13"/>
      <c r="AB1748" s="13"/>
      <c r="AC1748" s="13"/>
      <c r="AD1748" s="13"/>
      <c r="AE1748" s="13"/>
      <c r="AT1748" s="245" t="s">
        <v>183</v>
      </c>
      <c r="AU1748" s="245" t="s">
        <v>84</v>
      </c>
      <c r="AV1748" s="13" t="s">
        <v>82</v>
      </c>
      <c r="AW1748" s="13" t="s">
        <v>37</v>
      </c>
      <c r="AX1748" s="13" t="s">
        <v>75</v>
      </c>
      <c r="AY1748" s="245" t="s">
        <v>170</v>
      </c>
    </row>
    <row r="1749" s="13" customFormat="1">
      <c r="A1749" s="13"/>
      <c r="B1749" s="236"/>
      <c r="C1749" s="237"/>
      <c r="D1749" s="229" t="s">
        <v>183</v>
      </c>
      <c r="E1749" s="238" t="s">
        <v>19</v>
      </c>
      <c r="F1749" s="239" t="s">
        <v>760</v>
      </c>
      <c r="G1749" s="237"/>
      <c r="H1749" s="238" t="s">
        <v>19</v>
      </c>
      <c r="I1749" s="240"/>
      <c r="J1749" s="237"/>
      <c r="K1749" s="237"/>
      <c r="L1749" s="241"/>
      <c r="M1749" s="242"/>
      <c r="N1749" s="243"/>
      <c r="O1749" s="243"/>
      <c r="P1749" s="243"/>
      <c r="Q1749" s="243"/>
      <c r="R1749" s="243"/>
      <c r="S1749" s="243"/>
      <c r="T1749" s="244"/>
      <c r="U1749" s="13"/>
      <c r="V1749" s="13"/>
      <c r="W1749" s="13"/>
      <c r="X1749" s="13"/>
      <c r="Y1749" s="13"/>
      <c r="Z1749" s="13"/>
      <c r="AA1749" s="13"/>
      <c r="AB1749" s="13"/>
      <c r="AC1749" s="13"/>
      <c r="AD1749" s="13"/>
      <c r="AE1749" s="13"/>
      <c r="AT1749" s="245" t="s">
        <v>183</v>
      </c>
      <c r="AU1749" s="245" t="s">
        <v>84</v>
      </c>
      <c r="AV1749" s="13" t="s">
        <v>82</v>
      </c>
      <c r="AW1749" s="13" t="s">
        <v>37</v>
      </c>
      <c r="AX1749" s="13" t="s">
        <v>75</v>
      </c>
      <c r="AY1749" s="245" t="s">
        <v>170</v>
      </c>
    </row>
    <row r="1750" s="14" customFormat="1">
      <c r="A1750" s="14"/>
      <c r="B1750" s="246"/>
      <c r="C1750" s="247"/>
      <c r="D1750" s="229" t="s">
        <v>183</v>
      </c>
      <c r="E1750" s="248" t="s">
        <v>19</v>
      </c>
      <c r="F1750" s="249" t="s">
        <v>2234</v>
      </c>
      <c r="G1750" s="247"/>
      <c r="H1750" s="250">
        <v>143.43000000000001</v>
      </c>
      <c r="I1750" s="251"/>
      <c r="J1750" s="247"/>
      <c r="K1750" s="247"/>
      <c r="L1750" s="252"/>
      <c r="M1750" s="253"/>
      <c r="N1750" s="254"/>
      <c r="O1750" s="254"/>
      <c r="P1750" s="254"/>
      <c r="Q1750" s="254"/>
      <c r="R1750" s="254"/>
      <c r="S1750" s="254"/>
      <c r="T1750" s="255"/>
      <c r="U1750" s="14"/>
      <c r="V1750" s="14"/>
      <c r="W1750" s="14"/>
      <c r="X1750" s="14"/>
      <c r="Y1750" s="14"/>
      <c r="Z1750" s="14"/>
      <c r="AA1750" s="14"/>
      <c r="AB1750" s="14"/>
      <c r="AC1750" s="14"/>
      <c r="AD1750" s="14"/>
      <c r="AE1750" s="14"/>
      <c r="AT1750" s="256" t="s">
        <v>183</v>
      </c>
      <c r="AU1750" s="256" t="s">
        <v>84</v>
      </c>
      <c r="AV1750" s="14" t="s">
        <v>84</v>
      </c>
      <c r="AW1750" s="14" t="s">
        <v>37</v>
      </c>
      <c r="AX1750" s="14" t="s">
        <v>75</v>
      </c>
      <c r="AY1750" s="256" t="s">
        <v>170</v>
      </c>
    </row>
    <row r="1751" s="13" customFormat="1">
      <c r="A1751" s="13"/>
      <c r="B1751" s="236"/>
      <c r="C1751" s="237"/>
      <c r="D1751" s="229" t="s">
        <v>183</v>
      </c>
      <c r="E1751" s="238" t="s">
        <v>19</v>
      </c>
      <c r="F1751" s="239" t="s">
        <v>764</v>
      </c>
      <c r="G1751" s="237"/>
      <c r="H1751" s="238" t="s">
        <v>19</v>
      </c>
      <c r="I1751" s="240"/>
      <c r="J1751" s="237"/>
      <c r="K1751" s="237"/>
      <c r="L1751" s="241"/>
      <c r="M1751" s="242"/>
      <c r="N1751" s="243"/>
      <c r="O1751" s="243"/>
      <c r="P1751" s="243"/>
      <c r="Q1751" s="243"/>
      <c r="R1751" s="243"/>
      <c r="S1751" s="243"/>
      <c r="T1751" s="244"/>
      <c r="U1751" s="13"/>
      <c r="V1751" s="13"/>
      <c r="W1751" s="13"/>
      <c r="X1751" s="13"/>
      <c r="Y1751" s="13"/>
      <c r="Z1751" s="13"/>
      <c r="AA1751" s="13"/>
      <c r="AB1751" s="13"/>
      <c r="AC1751" s="13"/>
      <c r="AD1751" s="13"/>
      <c r="AE1751" s="13"/>
      <c r="AT1751" s="245" t="s">
        <v>183</v>
      </c>
      <c r="AU1751" s="245" t="s">
        <v>84</v>
      </c>
      <c r="AV1751" s="13" t="s">
        <v>82</v>
      </c>
      <c r="AW1751" s="13" t="s">
        <v>37</v>
      </c>
      <c r="AX1751" s="13" t="s">
        <v>75</v>
      </c>
      <c r="AY1751" s="245" t="s">
        <v>170</v>
      </c>
    </row>
    <row r="1752" s="14" customFormat="1">
      <c r="A1752" s="14"/>
      <c r="B1752" s="246"/>
      <c r="C1752" s="247"/>
      <c r="D1752" s="229" t="s">
        <v>183</v>
      </c>
      <c r="E1752" s="248" t="s">
        <v>19</v>
      </c>
      <c r="F1752" s="249" t="s">
        <v>2235</v>
      </c>
      <c r="G1752" s="247"/>
      <c r="H1752" s="250">
        <v>84.359999999999999</v>
      </c>
      <c r="I1752" s="251"/>
      <c r="J1752" s="247"/>
      <c r="K1752" s="247"/>
      <c r="L1752" s="252"/>
      <c r="M1752" s="253"/>
      <c r="N1752" s="254"/>
      <c r="O1752" s="254"/>
      <c r="P1752" s="254"/>
      <c r="Q1752" s="254"/>
      <c r="R1752" s="254"/>
      <c r="S1752" s="254"/>
      <c r="T1752" s="255"/>
      <c r="U1752" s="14"/>
      <c r="V1752" s="14"/>
      <c r="W1752" s="14"/>
      <c r="X1752" s="14"/>
      <c r="Y1752" s="14"/>
      <c r="Z1752" s="14"/>
      <c r="AA1752" s="14"/>
      <c r="AB1752" s="14"/>
      <c r="AC1752" s="14"/>
      <c r="AD1752" s="14"/>
      <c r="AE1752" s="14"/>
      <c r="AT1752" s="256" t="s">
        <v>183</v>
      </c>
      <c r="AU1752" s="256" t="s">
        <v>84</v>
      </c>
      <c r="AV1752" s="14" t="s">
        <v>84</v>
      </c>
      <c r="AW1752" s="14" t="s">
        <v>37</v>
      </c>
      <c r="AX1752" s="14" t="s">
        <v>75</v>
      </c>
      <c r="AY1752" s="256" t="s">
        <v>170</v>
      </c>
    </row>
    <row r="1753" s="13" customFormat="1">
      <c r="A1753" s="13"/>
      <c r="B1753" s="236"/>
      <c r="C1753" s="237"/>
      <c r="D1753" s="229" t="s">
        <v>183</v>
      </c>
      <c r="E1753" s="238" t="s">
        <v>19</v>
      </c>
      <c r="F1753" s="239" t="s">
        <v>767</v>
      </c>
      <c r="G1753" s="237"/>
      <c r="H1753" s="238" t="s">
        <v>19</v>
      </c>
      <c r="I1753" s="240"/>
      <c r="J1753" s="237"/>
      <c r="K1753" s="237"/>
      <c r="L1753" s="241"/>
      <c r="M1753" s="242"/>
      <c r="N1753" s="243"/>
      <c r="O1753" s="243"/>
      <c r="P1753" s="243"/>
      <c r="Q1753" s="243"/>
      <c r="R1753" s="243"/>
      <c r="S1753" s="243"/>
      <c r="T1753" s="244"/>
      <c r="U1753" s="13"/>
      <c r="V1753" s="13"/>
      <c r="W1753" s="13"/>
      <c r="X1753" s="13"/>
      <c r="Y1753" s="13"/>
      <c r="Z1753" s="13"/>
      <c r="AA1753" s="13"/>
      <c r="AB1753" s="13"/>
      <c r="AC1753" s="13"/>
      <c r="AD1753" s="13"/>
      <c r="AE1753" s="13"/>
      <c r="AT1753" s="245" t="s">
        <v>183</v>
      </c>
      <c r="AU1753" s="245" t="s">
        <v>84</v>
      </c>
      <c r="AV1753" s="13" t="s">
        <v>82</v>
      </c>
      <c r="AW1753" s="13" t="s">
        <v>37</v>
      </c>
      <c r="AX1753" s="13" t="s">
        <v>75</v>
      </c>
      <c r="AY1753" s="245" t="s">
        <v>170</v>
      </c>
    </row>
    <row r="1754" s="14" customFormat="1">
      <c r="A1754" s="14"/>
      <c r="B1754" s="246"/>
      <c r="C1754" s="247"/>
      <c r="D1754" s="229" t="s">
        <v>183</v>
      </c>
      <c r="E1754" s="248" t="s">
        <v>19</v>
      </c>
      <c r="F1754" s="249" t="s">
        <v>2236</v>
      </c>
      <c r="G1754" s="247"/>
      <c r="H1754" s="250">
        <v>127.81</v>
      </c>
      <c r="I1754" s="251"/>
      <c r="J1754" s="247"/>
      <c r="K1754" s="247"/>
      <c r="L1754" s="252"/>
      <c r="M1754" s="253"/>
      <c r="N1754" s="254"/>
      <c r="O1754" s="254"/>
      <c r="P1754" s="254"/>
      <c r="Q1754" s="254"/>
      <c r="R1754" s="254"/>
      <c r="S1754" s="254"/>
      <c r="T1754" s="255"/>
      <c r="U1754" s="14"/>
      <c r="V1754" s="14"/>
      <c r="W1754" s="14"/>
      <c r="X1754" s="14"/>
      <c r="Y1754" s="14"/>
      <c r="Z1754" s="14"/>
      <c r="AA1754" s="14"/>
      <c r="AB1754" s="14"/>
      <c r="AC1754" s="14"/>
      <c r="AD1754" s="14"/>
      <c r="AE1754" s="14"/>
      <c r="AT1754" s="256" t="s">
        <v>183</v>
      </c>
      <c r="AU1754" s="256" t="s">
        <v>84</v>
      </c>
      <c r="AV1754" s="14" t="s">
        <v>84</v>
      </c>
      <c r="AW1754" s="14" t="s">
        <v>37</v>
      </c>
      <c r="AX1754" s="14" t="s">
        <v>75</v>
      </c>
      <c r="AY1754" s="256" t="s">
        <v>170</v>
      </c>
    </row>
    <row r="1755" s="16" customFormat="1">
      <c r="A1755" s="16"/>
      <c r="B1755" s="274"/>
      <c r="C1755" s="275"/>
      <c r="D1755" s="229" t="s">
        <v>183</v>
      </c>
      <c r="E1755" s="276" t="s">
        <v>19</v>
      </c>
      <c r="F1755" s="277" t="s">
        <v>423</v>
      </c>
      <c r="G1755" s="275"/>
      <c r="H1755" s="278">
        <v>355.60000000000002</v>
      </c>
      <c r="I1755" s="279"/>
      <c r="J1755" s="275"/>
      <c r="K1755" s="275"/>
      <c r="L1755" s="280"/>
      <c r="M1755" s="281"/>
      <c r="N1755" s="282"/>
      <c r="O1755" s="282"/>
      <c r="P1755" s="282"/>
      <c r="Q1755" s="282"/>
      <c r="R1755" s="282"/>
      <c r="S1755" s="282"/>
      <c r="T1755" s="283"/>
      <c r="U1755" s="16"/>
      <c r="V1755" s="16"/>
      <c r="W1755" s="16"/>
      <c r="X1755" s="16"/>
      <c r="Y1755" s="16"/>
      <c r="Z1755" s="16"/>
      <c r="AA1755" s="16"/>
      <c r="AB1755" s="16"/>
      <c r="AC1755" s="16"/>
      <c r="AD1755" s="16"/>
      <c r="AE1755" s="16"/>
      <c r="AT1755" s="284" t="s">
        <v>183</v>
      </c>
      <c r="AU1755" s="284" t="s">
        <v>84</v>
      </c>
      <c r="AV1755" s="16" t="s">
        <v>95</v>
      </c>
      <c r="AW1755" s="16" t="s">
        <v>37</v>
      </c>
      <c r="AX1755" s="16" t="s">
        <v>75</v>
      </c>
      <c r="AY1755" s="284" t="s">
        <v>170</v>
      </c>
    </row>
    <row r="1756" s="15" customFormat="1">
      <c r="A1756" s="15"/>
      <c r="B1756" s="257"/>
      <c r="C1756" s="258"/>
      <c r="D1756" s="229" t="s">
        <v>183</v>
      </c>
      <c r="E1756" s="259" t="s">
        <v>19</v>
      </c>
      <c r="F1756" s="260" t="s">
        <v>186</v>
      </c>
      <c r="G1756" s="258"/>
      <c r="H1756" s="261">
        <v>813.38</v>
      </c>
      <c r="I1756" s="262"/>
      <c r="J1756" s="258"/>
      <c r="K1756" s="258"/>
      <c r="L1756" s="263"/>
      <c r="M1756" s="264"/>
      <c r="N1756" s="265"/>
      <c r="O1756" s="265"/>
      <c r="P1756" s="265"/>
      <c r="Q1756" s="265"/>
      <c r="R1756" s="265"/>
      <c r="S1756" s="265"/>
      <c r="T1756" s="266"/>
      <c r="U1756" s="15"/>
      <c r="V1756" s="15"/>
      <c r="W1756" s="15"/>
      <c r="X1756" s="15"/>
      <c r="Y1756" s="15"/>
      <c r="Z1756" s="15"/>
      <c r="AA1756" s="15"/>
      <c r="AB1756" s="15"/>
      <c r="AC1756" s="15"/>
      <c r="AD1756" s="15"/>
      <c r="AE1756" s="15"/>
      <c r="AT1756" s="267" t="s">
        <v>183</v>
      </c>
      <c r="AU1756" s="267" t="s">
        <v>84</v>
      </c>
      <c r="AV1756" s="15" t="s">
        <v>177</v>
      </c>
      <c r="AW1756" s="15" t="s">
        <v>37</v>
      </c>
      <c r="AX1756" s="15" t="s">
        <v>82</v>
      </c>
      <c r="AY1756" s="267" t="s">
        <v>170</v>
      </c>
    </row>
    <row r="1757" s="2" customFormat="1" ht="24.15" customHeight="1">
      <c r="A1757" s="41"/>
      <c r="B1757" s="42"/>
      <c r="C1757" s="285" t="s">
        <v>2237</v>
      </c>
      <c r="D1757" s="285" t="s">
        <v>461</v>
      </c>
      <c r="E1757" s="286" t="s">
        <v>2238</v>
      </c>
      <c r="F1757" s="287" t="s">
        <v>2239</v>
      </c>
      <c r="G1757" s="288" t="s">
        <v>175</v>
      </c>
      <c r="H1757" s="289">
        <v>480.66899999999998</v>
      </c>
      <c r="I1757" s="290"/>
      <c r="J1757" s="291">
        <f>ROUND(I1757*H1757,2)</f>
        <v>0</v>
      </c>
      <c r="K1757" s="287" t="s">
        <v>19</v>
      </c>
      <c r="L1757" s="292"/>
      <c r="M1757" s="293" t="s">
        <v>19</v>
      </c>
      <c r="N1757" s="294" t="s">
        <v>46</v>
      </c>
      <c r="O1757" s="87"/>
      <c r="P1757" s="225">
        <f>O1757*H1757</f>
        <v>0</v>
      </c>
      <c r="Q1757" s="225">
        <v>0.00165</v>
      </c>
      <c r="R1757" s="225">
        <f>Q1757*H1757</f>
        <v>0.79310384999999994</v>
      </c>
      <c r="S1757" s="225">
        <v>0</v>
      </c>
      <c r="T1757" s="226">
        <f>S1757*H1757</f>
        <v>0</v>
      </c>
      <c r="U1757" s="41"/>
      <c r="V1757" s="41"/>
      <c r="W1757" s="41"/>
      <c r="X1757" s="41"/>
      <c r="Y1757" s="41"/>
      <c r="Z1757" s="41"/>
      <c r="AA1757" s="41"/>
      <c r="AB1757" s="41"/>
      <c r="AC1757" s="41"/>
      <c r="AD1757" s="41"/>
      <c r="AE1757" s="41"/>
      <c r="AR1757" s="227" t="s">
        <v>629</v>
      </c>
      <c r="AT1757" s="227" t="s">
        <v>461</v>
      </c>
      <c r="AU1757" s="227" t="s">
        <v>84</v>
      </c>
      <c r="AY1757" s="20" t="s">
        <v>170</v>
      </c>
      <c r="BE1757" s="228">
        <f>IF(N1757="základní",J1757,0)</f>
        <v>0</v>
      </c>
      <c r="BF1757" s="228">
        <f>IF(N1757="snížená",J1757,0)</f>
        <v>0</v>
      </c>
      <c r="BG1757" s="228">
        <f>IF(N1757="zákl. přenesená",J1757,0)</f>
        <v>0</v>
      </c>
      <c r="BH1757" s="228">
        <f>IF(N1757="sníž. přenesená",J1757,0)</f>
        <v>0</v>
      </c>
      <c r="BI1757" s="228">
        <f>IF(N1757="nulová",J1757,0)</f>
        <v>0</v>
      </c>
      <c r="BJ1757" s="20" t="s">
        <v>82</v>
      </c>
      <c r="BK1757" s="228">
        <f>ROUND(I1757*H1757,2)</f>
        <v>0</v>
      </c>
      <c r="BL1757" s="20" t="s">
        <v>287</v>
      </c>
      <c r="BM1757" s="227" t="s">
        <v>2240</v>
      </c>
    </row>
    <row r="1758" s="2" customFormat="1">
      <c r="A1758" s="41"/>
      <c r="B1758" s="42"/>
      <c r="C1758" s="43"/>
      <c r="D1758" s="229" t="s">
        <v>179</v>
      </c>
      <c r="E1758" s="43"/>
      <c r="F1758" s="230" t="s">
        <v>2239</v>
      </c>
      <c r="G1758" s="43"/>
      <c r="H1758" s="43"/>
      <c r="I1758" s="231"/>
      <c r="J1758" s="43"/>
      <c r="K1758" s="43"/>
      <c r="L1758" s="47"/>
      <c r="M1758" s="232"/>
      <c r="N1758" s="233"/>
      <c r="O1758" s="87"/>
      <c r="P1758" s="87"/>
      <c r="Q1758" s="87"/>
      <c r="R1758" s="87"/>
      <c r="S1758" s="87"/>
      <c r="T1758" s="88"/>
      <c r="U1758" s="41"/>
      <c r="V1758" s="41"/>
      <c r="W1758" s="41"/>
      <c r="X1758" s="41"/>
      <c r="Y1758" s="41"/>
      <c r="Z1758" s="41"/>
      <c r="AA1758" s="41"/>
      <c r="AB1758" s="41"/>
      <c r="AC1758" s="41"/>
      <c r="AD1758" s="41"/>
      <c r="AE1758" s="41"/>
      <c r="AT1758" s="20" t="s">
        <v>179</v>
      </c>
      <c r="AU1758" s="20" t="s">
        <v>84</v>
      </c>
    </row>
    <row r="1759" s="2" customFormat="1">
      <c r="A1759" s="41"/>
      <c r="B1759" s="42"/>
      <c r="C1759" s="43"/>
      <c r="D1759" s="229" t="s">
        <v>231</v>
      </c>
      <c r="E1759" s="43"/>
      <c r="F1759" s="268" t="s">
        <v>1323</v>
      </c>
      <c r="G1759" s="43"/>
      <c r="H1759" s="43"/>
      <c r="I1759" s="231"/>
      <c r="J1759" s="43"/>
      <c r="K1759" s="43"/>
      <c r="L1759" s="47"/>
      <c r="M1759" s="232"/>
      <c r="N1759" s="233"/>
      <c r="O1759" s="87"/>
      <c r="P1759" s="87"/>
      <c r="Q1759" s="87"/>
      <c r="R1759" s="87"/>
      <c r="S1759" s="87"/>
      <c r="T1759" s="88"/>
      <c r="U1759" s="41"/>
      <c r="V1759" s="41"/>
      <c r="W1759" s="41"/>
      <c r="X1759" s="41"/>
      <c r="Y1759" s="41"/>
      <c r="Z1759" s="41"/>
      <c r="AA1759" s="41"/>
      <c r="AB1759" s="41"/>
      <c r="AC1759" s="41"/>
      <c r="AD1759" s="41"/>
      <c r="AE1759" s="41"/>
      <c r="AT1759" s="20" t="s">
        <v>231</v>
      </c>
      <c r="AU1759" s="20" t="s">
        <v>84</v>
      </c>
    </row>
    <row r="1760" s="13" customFormat="1">
      <c r="A1760" s="13"/>
      <c r="B1760" s="236"/>
      <c r="C1760" s="237"/>
      <c r="D1760" s="229" t="s">
        <v>183</v>
      </c>
      <c r="E1760" s="238" t="s">
        <v>19</v>
      </c>
      <c r="F1760" s="239" t="s">
        <v>2241</v>
      </c>
      <c r="G1760" s="237"/>
      <c r="H1760" s="238" t="s">
        <v>19</v>
      </c>
      <c r="I1760" s="240"/>
      <c r="J1760" s="237"/>
      <c r="K1760" s="237"/>
      <c r="L1760" s="241"/>
      <c r="M1760" s="242"/>
      <c r="N1760" s="243"/>
      <c r="O1760" s="243"/>
      <c r="P1760" s="243"/>
      <c r="Q1760" s="243"/>
      <c r="R1760" s="243"/>
      <c r="S1760" s="243"/>
      <c r="T1760" s="244"/>
      <c r="U1760" s="13"/>
      <c r="V1760" s="13"/>
      <c r="W1760" s="13"/>
      <c r="X1760" s="13"/>
      <c r="Y1760" s="13"/>
      <c r="Z1760" s="13"/>
      <c r="AA1760" s="13"/>
      <c r="AB1760" s="13"/>
      <c r="AC1760" s="13"/>
      <c r="AD1760" s="13"/>
      <c r="AE1760" s="13"/>
      <c r="AT1760" s="245" t="s">
        <v>183</v>
      </c>
      <c r="AU1760" s="245" t="s">
        <v>84</v>
      </c>
      <c r="AV1760" s="13" t="s">
        <v>82</v>
      </c>
      <c r="AW1760" s="13" t="s">
        <v>37</v>
      </c>
      <c r="AX1760" s="13" t="s">
        <v>75</v>
      </c>
      <c r="AY1760" s="245" t="s">
        <v>170</v>
      </c>
    </row>
    <row r="1761" s="14" customFormat="1">
      <c r="A1761" s="14"/>
      <c r="B1761" s="246"/>
      <c r="C1761" s="247"/>
      <c r="D1761" s="229" t="s">
        <v>183</v>
      </c>
      <c r="E1761" s="248" t="s">
        <v>19</v>
      </c>
      <c r="F1761" s="249" t="s">
        <v>2242</v>
      </c>
      <c r="G1761" s="247"/>
      <c r="H1761" s="250">
        <v>457.77999999999997</v>
      </c>
      <c r="I1761" s="251"/>
      <c r="J1761" s="247"/>
      <c r="K1761" s="247"/>
      <c r="L1761" s="252"/>
      <c r="M1761" s="253"/>
      <c r="N1761" s="254"/>
      <c r="O1761" s="254"/>
      <c r="P1761" s="254"/>
      <c r="Q1761" s="254"/>
      <c r="R1761" s="254"/>
      <c r="S1761" s="254"/>
      <c r="T1761" s="255"/>
      <c r="U1761" s="14"/>
      <c r="V1761" s="14"/>
      <c r="W1761" s="14"/>
      <c r="X1761" s="14"/>
      <c r="Y1761" s="14"/>
      <c r="Z1761" s="14"/>
      <c r="AA1761" s="14"/>
      <c r="AB1761" s="14"/>
      <c r="AC1761" s="14"/>
      <c r="AD1761" s="14"/>
      <c r="AE1761" s="14"/>
      <c r="AT1761" s="256" t="s">
        <v>183</v>
      </c>
      <c r="AU1761" s="256" t="s">
        <v>84</v>
      </c>
      <c r="AV1761" s="14" t="s">
        <v>84</v>
      </c>
      <c r="AW1761" s="14" t="s">
        <v>37</v>
      </c>
      <c r="AX1761" s="14" t="s">
        <v>75</v>
      </c>
      <c r="AY1761" s="256" t="s">
        <v>170</v>
      </c>
    </row>
    <row r="1762" s="15" customFormat="1">
      <c r="A1762" s="15"/>
      <c r="B1762" s="257"/>
      <c r="C1762" s="258"/>
      <c r="D1762" s="229" t="s">
        <v>183</v>
      </c>
      <c r="E1762" s="259" t="s">
        <v>19</v>
      </c>
      <c r="F1762" s="260" t="s">
        <v>186</v>
      </c>
      <c r="G1762" s="258"/>
      <c r="H1762" s="261">
        <v>457.77999999999997</v>
      </c>
      <c r="I1762" s="262"/>
      <c r="J1762" s="258"/>
      <c r="K1762" s="258"/>
      <c r="L1762" s="263"/>
      <c r="M1762" s="264"/>
      <c r="N1762" s="265"/>
      <c r="O1762" s="265"/>
      <c r="P1762" s="265"/>
      <c r="Q1762" s="265"/>
      <c r="R1762" s="265"/>
      <c r="S1762" s="265"/>
      <c r="T1762" s="266"/>
      <c r="U1762" s="15"/>
      <c r="V1762" s="15"/>
      <c r="W1762" s="15"/>
      <c r="X1762" s="15"/>
      <c r="Y1762" s="15"/>
      <c r="Z1762" s="15"/>
      <c r="AA1762" s="15"/>
      <c r="AB1762" s="15"/>
      <c r="AC1762" s="15"/>
      <c r="AD1762" s="15"/>
      <c r="AE1762" s="15"/>
      <c r="AT1762" s="267" t="s">
        <v>183</v>
      </c>
      <c r="AU1762" s="267" t="s">
        <v>84</v>
      </c>
      <c r="AV1762" s="15" t="s">
        <v>177</v>
      </c>
      <c r="AW1762" s="15" t="s">
        <v>37</v>
      </c>
      <c r="AX1762" s="15" t="s">
        <v>75</v>
      </c>
      <c r="AY1762" s="267" t="s">
        <v>170</v>
      </c>
    </row>
    <row r="1763" s="14" customFormat="1">
      <c r="A1763" s="14"/>
      <c r="B1763" s="246"/>
      <c r="C1763" s="247"/>
      <c r="D1763" s="229" t="s">
        <v>183</v>
      </c>
      <c r="E1763" s="248" t="s">
        <v>19</v>
      </c>
      <c r="F1763" s="249" t="s">
        <v>2243</v>
      </c>
      <c r="G1763" s="247"/>
      <c r="H1763" s="250">
        <v>480.66899999999998</v>
      </c>
      <c r="I1763" s="251"/>
      <c r="J1763" s="247"/>
      <c r="K1763" s="247"/>
      <c r="L1763" s="252"/>
      <c r="M1763" s="253"/>
      <c r="N1763" s="254"/>
      <c r="O1763" s="254"/>
      <c r="P1763" s="254"/>
      <c r="Q1763" s="254"/>
      <c r="R1763" s="254"/>
      <c r="S1763" s="254"/>
      <c r="T1763" s="255"/>
      <c r="U1763" s="14"/>
      <c r="V1763" s="14"/>
      <c r="W1763" s="14"/>
      <c r="X1763" s="14"/>
      <c r="Y1763" s="14"/>
      <c r="Z1763" s="14"/>
      <c r="AA1763" s="14"/>
      <c r="AB1763" s="14"/>
      <c r="AC1763" s="14"/>
      <c r="AD1763" s="14"/>
      <c r="AE1763" s="14"/>
      <c r="AT1763" s="256" t="s">
        <v>183</v>
      </c>
      <c r="AU1763" s="256" t="s">
        <v>84</v>
      </c>
      <c r="AV1763" s="14" t="s">
        <v>84</v>
      </c>
      <c r="AW1763" s="14" t="s">
        <v>37</v>
      </c>
      <c r="AX1763" s="14" t="s">
        <v>82</v>
      </c>
      <c r="AY1763" s="256" t="s">
        <v>170</v>
      </c>
    </row>
    <row r="1764" s="2" customFormat="1" ht="24.15" customHeight="1">
      <c r="A1764" s="41"/>
      <c r="B1764" s="42"/>
      <c r="C1764" s="285" t="s">
        <v>2244</v>
      </c>
      <c r="D1764" s="285" t="s">
        <v>461</v>
      </c>
      <c r="E1764" s="286" t="s">
        <v>2245</v>
      </c>
      <c r="F1764" s="287" t="s">
        <v>2246</v>
      </c>
      <c r="G1764" s="288" t="s">
        <v>175</v>
      </c>
      <c r="H1764" s="289">
        <v>373.38</v>
      </c>
      <c r="I1764" s="290"/>
      <c r="J1764" s="291">
        <f>ROUND(I1764*H1764,2)</f>
        <v>0</v>
      </c>
      <c r="K1764" s="287" t="s">
        <v>19</v>
      </c>
      <c r="L1764" s="292"/>
      <c r="M1764" s="293" t="s">
        <v>19</v>
      </c>
      <c r="N1764" s="294" t="s">
        <v>46</v>
      </c>
      <c r="O1764" s="87"/>
      <c r="P1764" s="225">
        <f>O1764*H1764</f>
        <v>0</v>
      </c>
      <c r="Q1764" s="225">
        <v>0.00132</v>
      </c>
      <c r="R1764" s="225">
        <f>Q1764*H1764</f>
        <v>0.49286160000000001</v>
      </c>
      <c r="S1764" s="225">
        <v>0</v>
      </c>
      <c r="T1764" s="226">
        <f>S1764*H1764</f>
        <v>0</v>
      </c>
      <c r="U1764" s="41"/>
      <c r="V1764" s="41"/>
      <c r="W1764" s="41"/>
      <c r="X1764" s="41"/>
      <c r="Y1764" s="41"/>
      <c r="Z1764" s="41"/>
      <c r="AA1764" s="41"/>
      <c r="AB1764" s="41"/>
      <c r="AC1764" s="41"/>
      <c r="AD1764" s="41"/>
      <c r="AE1764" s="41"/>
      <c r="AR1764" s="227" t="s">
        <v>629</v>
      </c>
      <c r="AT1764" s="227" t="s">
        <v>461</v>
      </c>
      <c r="AU1764" s="227" t="s">
        <v>84</v>
      </c>
      <c r="AY1764" s="20" t="s">
        <v>170</v>
      </c>
      <c r="BE1764" s="228">
        <f>IF(N1764="základní",J1764,0)</f>
        <v>0</v>
      </c>
      <c r="BF1764" s="228">
        <f>IF(N1764="snížená",J1764,0)</f>
        <v>0</v>
      </c>
      <c r="BG1764" s="228">
        <f>IF(N1764="zákl. přenesená",J1764,0)</f>
        <v>0</v>
      </c>
      <c r="BH1764" s="228">
        <f>IF(N1764="sníž. přenesená",J1764,0)</f>
        <v>0</v>
      </c>
      <c r="BI1764" s="228">
        <f>IF(N1764="nulová",J1764,0)</f>
        <v>0</v>
      </c>
      <c r="BJ1764" s="20" t="s">
        <v>82</v>
      </c>
      <c r="BK1764" s="228">
        <f>ROUND(I1764*H1764,2)</f>
        <v>0</v>
      </c>
      <c r="BL1764" s="20" t="s">
        <v>287</v>
      </c>
      <c r="BM1764" s="227" t="s">
        <v>2247</v>
      </c>
    </row>
    <row r="1765" s="2" customFormat="1">
      <c r="A1765" s="41"/>
      <c r="B1765" s="42"/>
      <c r="C1765" s="43"/>
      <c r="D1765" s="229" t="s">
        <v>179</v>
      </c>
      <c r="E1765" s="43"/>
      <c r="F1765" s="230" t="s">
        <v>2246</v>
      </c>
      <c r="G1765" s="43"/>
      <c r="H1765" s="43"/>
      <c r="I1765" s="231"/>
      <c r="J1765" s="43"/>
      <c r="K1765" s="43"/>
      <c r="L1765" s="47"/>
      <c r="M1765" s="232"/>
      <c r="N1765" s="233"/>
      <c r="O1765" s="87"/>
      <c r="P1765" s="87"/>
      <c r="Q1765" s="87"/>
      <c r="R1765" s="87"/>
      <c r="S1765" s="87"/>
      <c r="T1765" s="88"/>
      <c r="U1765" s="41"/>
      <c r="V1765" s="41"/>
      <c r="W1765" s="41"/>
      <c r="X1765" s="41"/>
      <c r="Y1765" s="41"/>
      <c r="Z1765" s="41"/>
      <c r="AA1765" s="41"/>
      <c r="AB1765" s="41"/>
      <c r="AC1765" s="41"/>
      <c r="AD1765" s="41"/>
      <c r="AE1765" s="41"/>
      <c r="AT1765" s="20" t="s">
        <v>179</v>
      </c>
      <c r="AU1765" s="20" t="s">
        <v>84</v>
      </c>
    </row>
    <row r="1766" s="2" customFormat="1">
      <c r="A1766" s="41"/>
      <c r="B1766" s="42"/>
      <c r="C1766" s="43"/>
      <c r="D1766" s="229" t="s">
        <v>231</v>
      </c>
      <c r="E1766" s="43"/>
      <c r="F1766" s="268" t="s">
        <v>1323</v>
      </c>
      <c r="G1766" s="43"/>
      <c r="H1766" s="43"/>
      <c r="I1766" s="231"/>
      <c r="J1766" s="43"/>
      <c r="K1766" s="43"/>
      <c r="L1766" s="47"/>
      <c r="M1766" s="232"/>
      <c r="N1766" s="233"/>
      <c r="O1766" s="87"/>
      <c r="P1766" s="87"/>
      <c r="Q1766" s="87"/>
      <c r="R1766" s="87"/>
      <c r="S1766" s="87"/>
      <c r="T1766" s="88"/>
      <c r="U1766" s="41"/>
      <c r="V1766" s="41"/>
      <c r="W1766" s="41"/>
      <c r="X1766" s="41"/>
      <c r="Y1766" s="41"/>
      <c r="Z1766" s="41"/>
      <c r="AA1766" s="41"/>
      <c r="AB1766" s="41"/>
      <c r="AC1766" s="41"/>
      <c r="AD1766" s="41"/>
      <c r="AE1766" s="41"/>
      <c r="AT1766" s="20" t="s">
        <v>231</v>
      </c>
      <c r="AU1766" s="20" t="s">
        <v>84</v>
      </c>
    </row>
    <row r="1767" s="13" customFormat="1">
      <c r="A1767" s="13"/>
      <c r="B1767" s="236"/>
      <c r="C1767" s="237"/>
      <c r="D1767" s="229" t="s">
        <v>183</v>
      </c>
      <c r="E1767" s="238" t="s">
        <v>19</v>
      </c>
      <c r="F1767" s="239" t="s">
        <v>2248</v>
      </c>
      <c r="G1767" s="237"/>
      <c r="H1767" s="238" t="s">
        <v>19</v>
      </c>
      <c r="I1767" s="240"/>
      <c r="J1767" s="237"/>
      <c r="K1767" s="237"/>
      <c r="L1767" s="241"/>
      <c r="M1767" s="242"/>
      <c r="N1767" s="243"/>
      <c r="O1767" s="243"/>
      <c r="P1767" s="243"/>
      <c r="Q1767" s="243"/>
      <c r="R1767" s="243"/>
      <c r="S1767" s="243"/>
      <c r="T1767" s="244"/>
      <c r="U1767" s="13"/>
      <c r="V1767" s="13"/>
      <c r="W1767" s="13"/>
      <c r="X1767" s="13"/>
      <c r="Y1767" s="13"/>
      <c r="Z1767" s="13"/>
      <c r="AA1767" s="13"/>
      <c r="AB1767" s="13"/>
      <c r="AC1767" s="13"/>
      <c r="AD1767" s="13"/>
      <c r="AE1767" s="13"/>
      <c r="AT1767" s="245" t="s">
        <v>183</v>
      </c>
      <c r="AU1767" s="245" t="s">
        <v>84</v>
      </c>
      <c r="AV1767" s="13" t="s">
        <v>82</v>
      </c>
      <c r="AW1767" s="13" t="s">
        <v>37</v>
      </c>
      <c r="AX1767" s="13" t="s">
        <v>75</v>
      </c>
      <c r="AY1767" s="245" t="s">
        <v>170</v>
      </c>
    </row>
    <row r="1768" s="14" customFormat="1">
      <c r="A1768" s="14"/>
      <c r="B1768" s="246"/>
      <c r="C1768" s="247"/>
      <c r="D1768" s="229" t="s">
        <v>183</v>
      </c>
      <c r="E1768" s="248" t="s">
        <v>19</v>
      </c>
      <c r="F1768" s="249" t="s">
        <v>2249</v>
      </c>
      <c r="G1768" s="247"/>
      <c r="H1768" s="250">
        <v>355.60000000000002</v>
      </c>
      <c r="I1768" s="251"/>
      <c r="J1768" s="247"/>
      <c r="K1768" s="247"/>
      <c r="L1768" s="252"/>
      <c r="M1768" s="253"/>
      <c r="N1768" s="254"/>
      <c r="O1768" s="254"/>
      <c r="P1768" s="254"/>
      <c r="Q1768" s="254"/>
      <c r="R1768" s="254"/>
      <c r="S1768" s="254"/>
      <c r="T1768" s="255"/>
      <c r="U1768" s="14"/>
      <c r="V1768" s="14"/>
      <c r="W1768" s="14"/>
      <c r="X1768" s="14"/>
      <c r="Y1768" s="14"/>
      <c r="Z1768" s="14"/>
      <c r="AA1768" s="14"/>
      <c r="AB1768" s="14"/>
      <c r="AC1768" s="14"/>
      <c r="AD1768" s="14"/>
      <c r="AE1768" s="14"/>
      <c r="AT1768" s="256" t="s">
        <v>183</v>
      </c>
      <c r="AU1768" s="256" t="s">
        <v>84</v>
      </c>
      <c r="AV1768" s="14" t="s">
        <v>84</v>
      </c>
      <c r="AW1768" s="14" t="s">
        <v>37</v>
      </c>
      <c r="AX1768" s="14" t="s">
        <v>75</v>
      </c>
      <c r="AY1768" s="256" t="s">
        <v>170</v>
      </c>
    </row>
    <row r="1769" s="15" customFormat="1">
      <c r="A1769" s="15"/>
      <c r="B1769" s="257"/>
      <c r="C1769" s="258"/>
      <c r="D1769" s="229" t="s">
        <v>183</v>
      </c>
      <c r="E1769" s="259" t="s">
        <v>19</v>
      </c>
      <c r="F1769" s="260" t="s">
        <v>186</v>
      </c>
      <c r="G1769" s="258"/>
      <c r="H1769" s="261">
        <v>355.60000000000002</v>
      </c>
      <c r="I1769" s="262"/>
      <c r="J1769" s="258"/>
      <c r="K1769" s="258"/>
      <c r="L1769" s="263"/>
      <c r="M1769" s="264"/>
      <c r="N1769" s="265"/>
      <c r="O1769" s="265"/>
      <c r="P1769" s="265"/>
      <c r="Q1769" s="265"/>
      <c r="R1769" s="265"/>
      <c r="S1769" s="265"/>
      <c r="T1769" s="266"/>
      <c r="U1769" s="15"/>
      <c r="V1769" s="15"/>
      <c r="W1769" s="15"/>
      <c r="X1769" s="15"/>
      <c r="Y1769" s="15"/>
      <c r="Z1769" s="15"/>
      <c r="AA1769" s="15"/>
      <c r="AB1769" s="15"/>
      <c r="AC1769" s="15"/>
      <c r="AD1769" s="15"/>
      <c r="AE1769" s="15"/>
      <c r="AT1769" s="267" t="s">
        <v>183</v>
      </c>
      <c r="AU1769" s="267" t="s">
        <v>84</v>
      </c>
      <c r="AV1769" s="15" t="s">
        <v>177</v>
      </c>
      <c r="AW1769" s="15" t="s">
        <v>37</v>
      </c>
      <c r="AX1769" s="15" t="s">
        <v>75</v>
      </c>
      <c r="AY1769" s="267" t="s">
        <v>170</v>
      </c>
    </row>
    <row r="1770" s="14" customFormat="1">
      <c r="A1770" s="14"/>
      <c r="B1770" s="246"/>
      <c r="C1770" s="247"/>
      <c r="D1770" s="229" t="s">
        <v>183</v>
      </c>
      <c r="E1770" s="248" t="s">
        <v>19</v>
      </c>
      <c r="F1770" s="249" t="s">
        <v>2250</v>
      </c>
      <c r="G1770" s="247"/>
      <c r="H1770" s="250">
        <v>373.38</v>
      </c>
      <c r="I1770" s="251"/>
      <c r="J1770" s="247"/>
      <c r="K1770" s="247"/>
      <c r="L1770" s="252"/>
      <c r="M1770" s="253"/>
      <c r="N1770" s="254"/>
      <c r="O1770" s="254"/>
      <c r="P1770" s="254"/>
      <c r="Q1770" s="254"/>
      <c r="R1770" s="254"/>
      <c r="S1770" s="254"/>
      <c r="T1770" s="255"/>
      <c r="U1770" s="14"/>
      <c r="V1770" s="14"/>
      <c r="W1770" s="14"/>
      <c r="X1770" s="14"/>
      <c r="Y1770" s="14"/>
      <c r="Z1770" s="14"/>
      <c r="AA1770" s="14"/>
      <c r="AB1770" s="14"/>
      <c r="AC1770" s="14"/>
      <c r="AD1770" s="14"/>
      <c r="AE1770" s="14"/>
      <c r="AT1770" s="256" t="s">
        <v>183</v>
      </c>
      <c r="AU1770" s="256" t="s">
        <v>84</v>
      </c>
      <c r="AV1770" s="14" t="s">
        <v>84</v>
      </c>
      <c r="AW1770" s="14" t="s">
        <v>37</v>
      </c>
      <c r="AX1770" s="14" t="s">
        <v>82</v>
      </c>
      <c r="AY1770" s="256" t="s">
        <v>170</v>
      </c>
    </row>
    <row r="1771" s="2" customFormat="1" ht="16.5" customHeight="1">
      <c r="A1771" s="41"/>
      <c r="B1771" s="42"/>
      <c r="C1771" s="216" t="s">
        <v>2251</v>
      </c>
      <c r="D1771" s="216" t="s">
        <v>172</v>
      </c>
      <c r="E1771" s="217" t="s">
        <v>2252</v>
      </c>
      <c r="F1771" s="218" t="s">
        <v>2253</v>
      </c>
      <c r="G1771" s="219" t="s">
        <v>1823</v>
      </c>
      <c r="H1771" s="295"/>
      <c r="I1771" s="221"/>
      <c r="J1771" s="222">
        <f>ROUND(I1771*H1771,2)</f>
        <v>0</v>
      </c>
      <c r="K1771" s="218" t="s">
        <v>176</v>
      </c>
      <c r="L1771" s="47"/>
      <c r="M1771" s="223" t="s">
        <v>19</v>
      </c>
      <c r="N1771" s="224" t="s">
        <v>46</v>
      </c>
      <c r="O1771" s="87"/>
      <c r="P1771" s="225">
        <f>O1771*H1771</f>
        <v>0</v>
      </c>
      <c r="Q1771" s="225">
        <v>0</v>
      </c>
      <c r="R1771" s="225">
        <f>Q1771*H1771</f>
        <v>0</v>
      </c>
      <c r="S1771" s="225">
        <v>0</v>
      </c>
      <c r="T1771" s="226">
        <f>S1771*H1771</f>
        <v>0</v>
      </c>
      <c r="U1771" s="41"/>
      <c r="V1771" s="41"/>
      <c r="W1771" s="41"/>
      <c r="X1771" s="41"/>
      <c r="Y1771" s="41"/>
      <c r="Z1771" s="41"/>
      <c r="AA1771" s="41"/>
      <c r="AB1771" s="41"/>
      <c r="AC1771" s="41"/>
      <c r="AD1771" s="41"/>
      <c r="AE1771" s="41"/>
      <c r="AR1771" s="227" t="s">
        <v>287</v>
      </c>
      <c r="AT1771" s="227" t="s">
        <v>172</v>
      </c>
      <c r="AU1771" s="227" t="s">
        <v>84</v>
      </c>
      <c r="AY1771" s="20" t="s">
        <v>170</v>
      </c>
      <c r="BE1771" s="228">
        <f>IF(N1771="základní",J1771,0)</f>
        <v>0</v>
      </c>
      <c r="BF1771" s="228">
        <f>IF(N1771="snížená",J1771,0)</f>
        <v>0</v>
      </c>
      <c r="BG1771" s="228">
        <f>IF(N1771="zákl. přenesená",J1771,0)</f>
        <v>0</v>
      </c>
      <c r="BH1771" s="228">
        <f>IF(N1771="sníž. přenesená",J1771,0)</f>
        <v>0</v>
      </c>
      <c r="BI1771" s="228">
        <f>IF(N1771="nulová",J1771,0)</f>
        <v>0</v>
      </c>
      <c r="BJ1771" s="20" t="s">
        <v>82</v>
      </c>
      <c r="BK1771" s="228">
        <f>ROUND(I1771*H1771,2)</f>
        <v>0</v>
      </c>
      <c r="BL1771" s="20" t="s">
        <v>287</v>
      </c>
      <c r="BM1771" s="227" t="s">
        <v>2254</v>
      </c>
    </row>
    <row r="1772" s="2" customFormat="1">
      <c r="A1772" s="41"/>
      <c r="B1772" s="42"/>
      <c r="C1772" s="43"/>
      <c r="D1772" s="229" t="s">
        <v>179</v>
      </c>
      <c r="E1772" s="43"/>
      <c r="F1772" s="230" t="s">
        <v>2255</v>
      </c>
      <c r="G1772" s="43"/>
      <c r="H1772" s="43"/>
      <c r="I1772" s="231"/>
      <c r="J1772" s="43"/>
      <c r="K1772" s="43"/>
      <c r="L1772" s="47"/>
      <c r="M1772" s="232"/>
      <c r="N1772" s="233"/>
      <c r="O1772" s="87"/>
      <c r="P1772" s="87"/>
      <c r="Q1772" s="87"/>
      <c r="R1772" s="87"/>
      <c r="S1772" s="87"/>
      <c r="T1772" s="88"/>
      <c r="U1772" s="41"/>
      <c r="V1772" s="41"/>
      <c r="W1772" s="41"/>
      <c r="X1772" s="41"/>
      <c r="Y1772" s="41"/>
      <c r="Z1772" s="41"/>
      <c r="AA1772" s="41"/>
      <c r="AB1772" s="41"/>
      <c r="AC1772" s="41"/>
      <c r="AD1772" s="41"/>
      <c r="AE1772" s="41"/>
      <c r="AT1772" s="20" t="s">
        <v>179</v>
      </c>
      <c r="AU1772" s="20" t="s">
        <v>84</v>
      </c>
    </row>
    <row r="1773" s="2" customFormat="1">
      <c r="A1773" s="41"/>
      <c r="B1773" s="42"/>
      <c r="C1773" s="43"/>
      <c r="D1773" s="234" t="s">
        <v>181</v>
      </c>
      <c r="E1773" s="43"/>
      <c r="F1773" s="235" t="s">
        <v>2256</v>
      </c>
      <c r="G1773" s="43"/>
      <c r="H1773" s="43"/>
      <c r="I1773" s="231"/>
      <c r="J1773" s="43"/>
      <c r="K1773" s="43"/>
      <c r="L1773" s="47"/>
      <c r="M1773" s="232"/>
      <c r="N1773" s="233"/>
      <c r="O1773" s="87"/>
      <c r="P1773" s="87"/>
      <c r="Q1773" s="87"/>
      <c r="R1773" s="87"/>
      <c r="S1773" s="87"/>
      <c r="T1773" s="88"/>
      <c r="U1773" s="41"/>
      <c r="V1773" s="41"/>
      <c r="W1773" s="41"/>
      <c r="X1773" s="41"/>
      <c r="Y1773" s="41"/>
      <c r="Z1773" s="41"/>
      <c r="AA1773" s="41"/>
      <c r="AB1773" s="41"/>
      <c r="AC1773" s="41"/>
      <c r="AD1773" s="41"/>
      <c r="AE1773" s="41"/>
      <c r="AT1773" s="20" t="s">
        <v>181</v>
      </c>
      <c r="AU1773" s="20" t="s">
        <v>84</v>
      </c>
    </row>
    <row r="1774" s="2" customFormat="1" ht="16.5" customHeight="1">
      <c r="A1774" s="41"/>
      <c r="B1774" s="42"/>
      <c r="C1774" s="216" t="s">
        <v>2257</v>
      </c>
      <c r="D1774" s="216" t="s">
        <v>172</v>
      </c>
      <c r="E1774" s="217" t="s">
        <v>2258</v>
      </c>
      <c r="F1774" s="218" t="s">
        <v>2259</v>
      </c>
      <c r="G1774" s="219" t="s">
        <v>1823</v>
      </c>
      <c r="H1774" s="295"/>
      <c r="I1774" s="221"/>
      <c r="J1774" s="222">
        <f>ROUND(I1774*H1774,2)</f>
        <v>0</v>
      </c>
      <c r="K1774" s="218" t="s">
        <v>176</v>
      </c>
      <c r="L1774" s="47"/>
      <c r="M1774" s="223" t="s">
        <v>19</v>
      </c>
      <c r="N1774" s="224" t="s">
        <v>46</v>
      </c>
      <c r="O1774" s="87"/>
      <c r="P1774" s="225">
        <f>O1774*H1774</f>
        <v>0</v>
      </c>
      <c r="Q1774" s="225">
        <v>0</v>
      </c>
      <c r="R1774" s="225">
        <f>Q1774*H1774</f>
        <v>0</v>
      </c>
      <c r="S1774" s="225">
        <v>0</v>
      </c>
      <c r="T1774" s="226">
        <f>S1774*H1774</f>
        <v>0</v>
      </c>
      <c r="U1774" s="41"/>
      <c r="V1774" s="41"/>
      <c r="W1774" s="41"/>
      <c r="X1774" s="41"/>
      <c r="Y1774" s="41"/>
      <c r="Z1774" s="41"/>
      <c r="AA1774" s="41"/>
      <c r="AB1774" s="41"/>
      <c r="AC1774" s="41"/>
      <c r="AD1774" s="41"/>
      <c r="AE1774" s="41"/>
      <c r="AR1774" s="227" t="s">
        <v>287</v>
      </c>
      <c r="AT1774" s="227" t="s">
        <v>172</v>
      </c>
      <c r="AU1774" s="227" t="s">
        <v>84</v>
      </c>
      <c r="AY1774" s="20" t="s">
        <v>170</v>
      </c>
      <c r="BE1774" s="228">
        <f>IF(N1774="základní",J1774,0)</f>
        <v>0</v>
      </c>
      <c r="BF1774" s="228">
        <f>IF(N1774="snížená",J1774,0)</f>
        <v>0</v>
      </c>
      <c r="BG1774" s="228">
        <f>IF(N1774="zákl. přenesená",J1774,0)</f>
        <v>0</v>
      </c>
      <c r="BH1774" s="228">
        <f>IF(N1774="sníž. přenesená",J1774,0)</f>
        <v>0</v>
      </c>
      <c r="BI1774" s="228">
        <f>IF(N1774="nulová",J1774,0)</f>
        <v>0</v>
      </c>
      <c r="BJ1774" s="20" t="s">
        <v>82</v>
      </c>
      <c r="BK1774" s="228">
        <f>ROUND(I1774*H1774,2)</f>
        <v>0</v>
      </c>
      <c r="BL1774" s="20" t="s">
        <v>287</v>
      </c>
      <c r="BM1774" s="227" t="s">
        <v>2260</v>
      </c>
    </row>
    <row r="1775" s="2" customFormat="1">
      <c r="A1775" s="41"/>
      <c r="B1775" s="42"/>
      <c r="C1775" s="43"/>
      <c r="D1775" s="229" t="s">
        <v>179</v>
      </c>
      <c r="E1775" s="43"/>
      <c r="F1775" s="230" t="s">
        <v>2261</v>
      </c>
      <c r="G1775" s="43"/>
      <c r="H1775" s="43"/>
      <c r="I1775" s="231"/>
      <c r="J1775" s="43"/>
      <c r="K1775" s="43"/>
      <c r="L1775" s="47"/>
      <c r="M1775" s="232"/>
      <c r="N1775" s="233"/>
      <c r="O1775" s="87"/>
      <c r="P1775" s="87"/>
      <c r="Q1775" s="87"/>
      <c r="R1775" s="87"/>
      <c r="S1775" s="87"/>
      <c r="T1775" s="88"/>
      <c r="U1775" s="41"/>
      <c r="V1775" s="41"/>
      <c r="W1775" s="41"/>
      <c r="X1775" s="41"/>
      <c r="Y1775" s="41"/>
      <c r="Z1775" s="41"/>
      <c r="AA1775" s="41"/>
      <c r="AB1775" s="41"/>
      <c r="AC1775" s="41"/>
      <c r="AD1775" s="41"/>
      <c r="AE1775" s="41"/>
      <c r="AT1775" s="20" t="s">
        <v>179</v>
      </c>
      <c r="AU1775" s="20" t="s">
        <v>84</v>
      </c>
    </row>
    <row r="1776" s="2" customFormat="1">
      <c r="A1776" s="41"/>
      <c r="B1776" s="42"/>
      <c r="C1776" s="43"/>
      <c r="D1776" s="234" t="s">
        <v>181</v>
      </c>
      <c r="E1776" s="43"/>
      <c r="F1776" s="235" t="s">
        <v>2262</v>
      </c>
      <c r="G1776" s="43"/>
      <c r="H1776" s="43"/>
      <c r="I1776" s="231"/>
      <c r="J1776" s="43"/>
      <c r="K1776" s="43"/>
      <c r="L1776" s="47"/>
      <c r="M1776" s="232"/>
      <c r="N1776" s="233"/>
      <c r="O1776" s="87"/>
      <c r="P1776" s="87"/>
      <c r="Q1776" s="87"/>
      <c r="R1776" s="87"/>
      <c r="S1776" s="87"/>
      <c r="T1776" s="88"/>
      <c r="U1776" s="41"/>
      <c r="V1776" s="41"/>
      <c r="W1776" s="41"/>
      <c r="X1776" s="41"/>
      <c r="Y1776" s="41"/>
      <c r="Z1776" s="41"/>
      <c r="AA1776" s="41"/>
      <c r="AB1776" s="41"/>
      <c r="AC1776" s="41"/>
      <c r="AD1776" s="41"/>
      <c r="AE1776" s="41"/>
      <c r="AT1776" s="20" t="s">
        <v>181</v>
      </c>
      <c r="AU1776" s="20" t="s">
        <v>84</v>
      </c>
    </row>
    <row r="1777" s="12" customFormat="1" ht="22.8" customHeight="1">
      <c r="A1777" s="12"/>
      <c r="B1777" s="200"/>
      <c r="C1777" s="201"/>
      <c r="D1777" s="202" t="s">
        <v>74</v>
      </c>
      <c r="E1777" s="214" t="s">
        <v>2263</v>
      </c>
      <c r="F1777" s="214" t="s">
        <v>2264</v>
      </c>
      <c r="G1777" s="201"/>
      <c r="H1777" s="201"/>
      <c r="I1777" s="204"/>
      <c r="J1777" s="215">
        <f>BK1777</f>
        <v>0</v>
      </c>
      <c r="K1777" s="201"/>
      <c r="L1777" s="206"/>
      <c r="M1777" s="207"/>
      <c r="N1777" s="208"/>
      <c r="O1777" s="208"/>
      <c r="P1777" s="209">
        <f>SUM(P1778:P1835)</f>
        <v>0</v>
      </c>
      <c r="Q1777" s="208"/>
      <c r="R1777" s="209">
        <f>SUM(R1778:R1835)</f>
        <v>2.5579070000000002</v>
      </c>
      <c r="S1777" s="208"/>
      <c r="T1777" s="210">
        <f>SUM(T1778:T1835)</f>
        <v>0</v>
      </c>
      <c r="U1777" s="12"/>
      <c r="V1777" s="12"/>
      <c r="W1777" s="12"/>
      <c r="X1777" s="12"/>
      <c r="Y1777" s="12"/>
      <c r="Z1777" s="12"/>
      <c r="AA1777" s="12"/>
      <c r="AB1777" s="12"/>
      <c r="AC1777" s="12"/>
      <c r="AD1777" s="12"/>
      <c r="AE1777" s="12"/>
      <c r="AR1777" s="211" t="s">
        <v>84</v>
      </c>
      <c r="AT1777" s="212" t="s">
        <v>74</v>
      </c>
      <c r="AU1777" s="212" t="s">
        <v>82</v>
      </c>
      <c r="AY1777" s="211" t="s">
        <v>170</v>
      </c>
      <c r="BK1777" s="213">
        <f>SUM(BK1778:BK1835)</f>
        <v>0</v>
      </c>
    </row>
    <row r="1778" s="2" customFormat="1" ht="21.75" customHeight="1">
      <c r="A1778" s="41"/>
      <c r="B1778" s="42"/>
      <c r="C1778" s="216" t="s">
        <v>2265</v>
      </c>
      <c r="D1778" s="216" t="s">
        <v>172</v>
      </c>
      <c r="E1778" s="217" t="s">
        <v>2266</v>
      </c>
      <c r="F1778" s="218" t="s">
        <v>2267</v>
      </c>
      <c r="G1778" s="219" t="s">
        <v>175</v>
      </c>
      <c r="H1778" s="220">
        <v>92.700000000000003</v>
      </c>
      <c r="I1778" s="221"/>
      <c r="J1778" s="222">
        <f>ROUND(I1778*H1778,2)</f>
        <v>0</v>
      </c>
      <c r="K1778" s="218" t="s">
        <v>176</v>
      </c>
      <c r="L1778" s="47"/>
      <c r="M1778" s="223" t="s">
        <v>19</v>
      </c>
      <c r="N1778" s="224" t="s">
        <v>46</v>
      </c>
      <c r="O1778" s="87"/>
      <c r="P1778" s="225">
        <f>O1778*H1778</f>
        <v>0</v>
      </c>
      <c r="Q1778" s="225">
        <v>0.0078300000000000002</v>
      </c>
      <c r="R1778" s="225">
        <f>Q1778*H1778</f>
        <v>0.72584100000000007</v>
      </c>
      <c r="S1778" s="225">
        <v>0</v>
      </c>
      <c r="T1778" s="226">
        <f>S1778*H1778</f>
        <v>0</v>
      </c>
      <c r="U1778" s="41"/>
      <c r="V1778" s="41"/>
      <c r="W1778" s="41"/>
      <c r="X1778" s="41"/>
      <c r="Y1778" s="41"/>
      <c r="Z1778" s="41"/>
      <c r="AA1778" s="41"/>
      <c r="AB1778" s="41"/>
      <c r="AC1778" s="41"/>
      <c r="AD1778" s="41"/>
      <c r="AE1778" s="41"/>
      <c r="AR1778" s="227" t="s">
        <v>287</v>
      </c>
      <c r="AT1778" s="227" t="s">
        <v>172</v>
      </c>
      <c r="AU1778" s="227" t="s">
        <v>84</v>
      </c>
      <c r="AY1778" s="20" t="s">
        <v>170</v>
      </c>
      <c r="BE1778" s="228">
        <f>IF(N1778="základní",J1778,0)</f>
        <v>0</v>
      </c>
      <c r="BF1778" s="228">
        <f>IF(N1778="snížená",J1778,0)</f>
        <v>0</v>
      </c>
      <c r="BG1778" s="228">
        <f>IF(N1778="zákl. přenesená",J1778,0)</f>
        <v>0</v>
      </c>
      <c r="BH1778" s="228">
        <f>IF(N1778="sníž. přenesená",J1778,0)</f>
        <v>0</v>
      </c>
      <c r="BI1778" s="228">
        <f>IF(N1778="nulová",J1778,0)</f>
        <v>0</v>
      </c>
      <c r="BJ1778" s="20" t="s">
        <v>82</v>
      </c>
      <c r="BK1778" s="228">
        <f>ROUND(I1778*H1778,2)</f>
        <v>0</v>
      </c>
      <c r="BL1778" s="20" t="s">
        <v>287</v>
      </c>
      <c r="BM1778" s="227" t="s">
        <v>2268</v>
      </c>
    </row>
    <row r="1779" s="2" customFormat="1">
      <c r="A1779" s="41"/>
      <c r="B1779" s="42"/>
      <c r="C1779" s="43"/>
      <c r="D1779" s="229" t="s">
        <v>179</v>
      </c>
      <c r="E1779" s="43"/>
      <c r="F1779" s="230" t="s">
        <v>2269</v>
      </c>
      <c r="G1779" s="43"/>
      <c r="H1779" s="43"/>
      <c r="I1779" s="231"/>
      <c r="J1779" s="43"/>
      <c r="K1779" s="43"/>
      <c r="L1779" s="47"/>
      <c r="M1779" s="232"/>
      <c r="N1779" s="233"/>
      <c r="O1779" s="87"/>
      <c r="P1779" s="87"/>
      <c r="Q1779" s="87"/>
      <c r="R1779" s="87"/>
      <c r="S1779" s="87"/>
      <c r="T1779" s="88"/>
      <c r="U1779" s="41"/>
      <c r="V1779" s="41"/>
      <c r="W1779" s="41"/>
      <c r="X1779" s="41"/>
      <c r="Y1779" s="41"/>
      <c r="Z1779" s="41"/>
      <c r="AA1779" s="41"/>
      <c r="AB1779" s="41"/>
      <c r="AC1779" s="41"/>
      <c r="AD1779" s="41"/>
      <c r="AE1779" s="41"/>
      <c r="AT1779" s="20" t="s">
        <v>179</v>
      </c>
      <c r="AU1779" s="20" t="s">
        <v>84</v>
      </c>
    </row>
    <row r="1780" s="2" customFormat="1">
      <c r="A1780" s="41"/>
      <c r="B1780" s="42"/>
      <c r="C1780" s="43"/>
      <c r="D1780" s="234" t="s">
        <v>181</v>
      </c>
      <c r="E1780" s="43"/>
      <c r="F1780" s="235" t="s">
        <v>2270</v>
      </c>
      <c r="G1780" s="43"/>
      <c r="H1780" s="43"/>
      <c r="I1780" s="231"/>
      <c r="J1780" s="43"/>
      <c r="K1780" s="43"/>
      <c r="L1780" s="47"/>
      <c r="M1780" s="232"/>
      <c r="N1780" s="233"/>
      <c r="O1780" s="87"/>
      <c r="P1780" s="87"/>
      <c r="Q1780" s="87"/>
      <c r="R1780" s="87"/>
      <c r="S1780" s="87"/>
      <c r="T1780" s="88"/>
      <c r="U1780" s="41"/>
      <c r="V1780" s="41"/>
      <c r="W1780" s="41"/>
      <c r="X1780" s="41"/>
      <c r="Y1780" s="41"/>
      <c r="Z1780" s="41"/>
      <c r="AA1780" s="41"/>
      <c r="AB1780" s="41"/>
      <c r="AC1780" s="41"/>
      <c r="AD1780" s="41"/>
      <c r="AE1780" s="41"/>
      <c r="AT1780" s="20" t="s">
        <v>181</v>
      </c>
      <c r="AU1780" s="20" t="s">
        <v>84</v>
      </c>
    </row>
    <row r="1781" s="13" customFormat="1">
      <c r="A1781" s="13"/>
      <c r="B1781" s="236"/>
      <c r="C1781" s="237"/>
      <c r="D1781" s="229" t="s">
        <v>183</v>
      </c>
      <c r="E1781" s="238" t="s">
        <v>19</v>
      </c>
      <c r="F1781" s="239" t="s">
        <v>1839</v>
      </c>
      <c r="G1781" s="237"/>
      <c r="H1781" s="238" t="s">
        <v>19</v>
      </c>
      <c r="I1781" s="240"/>
      <c r="J1781" s="237"/>
      <c r="K1781" s="237"/>
      <c r="L1781" s="241"/>
      <c r="M1781" s="242"/>
      <c r="N1781" s="243"/>
      <c r="O1781" s="243"/>
      <c r="P1781" s="243"/>
      <c r="Q1781" s="243"/>
      <c r="R1781" s="243"/>
      <c r="S1781" s="243"/>
      <c r="T1781" s="244"/>
      <c r="U1781" s="13"/>
      <c r="V1781" s="13"/>
      <c r="W1781" s="13"/>
      <c r="X1781" s="13"/>
      <c r="Y1781" s="13"/>
      <c r="Z1781" s="13"/>
      <c r="AA1781" s="13"/>
      <c r="AB1781" s="13"/>
      <c r="AC1781" s="13"/>
      <c r="AD1781" s="13"/>
      <c r="AE1781" s="13"/>
      <c r="AT1781" s="245" t="s">
        <v>183</v>
      </c>
      <c r="AU1781" s="245" t="s">
        <v>84</v>
      </c>
      <c r="AV1781" s="13" t="s">
        <v>82</v>
      </c>
      <c r="AW1781" s="13" t="s">
        <v>37</v>
      </c>
      <c r="AX1781" s="13" t="s">
        <v>75</v>
      </c>
      <c r="AY1781" s="245" t="s">
        <v>170</v>
      </c>
    </row>
    <row r="1782" s="14" customFormat="1">
      <c r="A1782" s="14"/>
      <c r="B1782" s="246"/>
      <c r="C1782" s="247"/>
      <c r="D1782" s="229" t="s">
        <v>183</v>
      </c>
      <c r="E1782" s="248" t="s">
        <v>19</v>
      </c>
      <c r="F1782" s="249" t="s">
        <v>2271</v>
      </c>
      <c r="G1782" s="247"/>
      <c r="H1782" s="250">
        <v>92.700000000000003</v>
      </c>
      <c r="I1782" s="251"/>
      <c r="J1782" s="247"/>
      <c r="K1782" s="247"/>
      <c r="L1782" s="252"/>
      <c r="M1782" s="253"/>
      <c r="N1782" s="254"/>
      <c r="O1782" s="254"/>
      <c r="P1782" s="254"/>
      <c r="Q1782" s="254"/>
      <c r="R1782" s="254"/>
      <c r="S1782" s="254"/>
      <c r="T1782" s="255"/>
      <c r="U1782" s="14"/>
      <c r="V1782" s="14"/>
      <c r="W1782" s="14"/>
      <c r="X1782" s="14"/>
      <c r="Y1782" s="14"/>
      <c r="Z1782" s="14"/>
      <c r="AA1782" s="14"/>
      <c r="AB1782" s="14"/>
      <c r="AC1782" s="14"/>
      <c r="AD1782" s="14"/>
      <c r="AE1782" s="14"/>
      <c r="AT1782" s="256" t="s">
        <v>183</v>
      </c>
      <c r="AU1782" s="256" t="s">
        <v>84</v>
      </c>
      <c r="AV1782" s="14" t="s">
        <v>84</v>
      </c>
      <c r="AW1782" s="14" t="s">
        <v>37</v>
      </c>
      <c r="AX1782" s="14" t="s">
        <v>75</v>
      </c>
      <c r="AY1782" s="256" t="s">
        <v>170</v>
      </c>
    </row>
    <row r="1783" s="15" customFormat="1">
      <c r="A1783" s="15"/>
      <c r="B1783" s="257"/>
      <c r="C1783" s="258"/>
      <c r="D1783" s="229" t="s">
        <v>183</v>
      </c>
      <c r="E1783" s="259" t="s">
        <v>19</v>
      </c>
      <c r="F1783" s="260" t="s">
        <v>186</v>
      </c>
      <c r="G1783" s="258"/>
      <c r="H1783" s="261">
        <v>92.700000000000003</v>
      </c>
      <c r="I1783" s="262"/>
      <c r="J1783" s="258"/>
      <c r="K1783" s="258"/>
      <c r="L1783" s="263"/>
      <c r="M1783" s="264"/>
      <c r="N1783" s="265"/>
      <c r="O1783" s="265"/>
      <c r="P1783" s="265"/>
      <c r="Q1783" s="265"/>
      <c r="R1783" s="265"/>
      <c r="S1783" s="265"/>
      <c r="T1783" s="266"/>
      <c r="U1783" s="15"/>
      <c r="V1783" s="15"/>
      <c r="W1783" s="15"/>
      <c r="X1783" s="15"/>
      <c r="Y1783" s="15"/>
      <c r="Z1783" s="15"/>
      <c r="AA1783" s="15"/>
      <c r="AB1783" s="15"/>
      <c r="AC1783" s="15"/>
      <c r="AD1783" s="15"/>
      <c r="AE1783" s="15"/>
      <c r="AT1783" s="267" t="s">
        <v>183</v>
      </c>
      <c r="AU1783" s="267" t="s">
        <v>84</v>
      </c>
      <c r="AV1783" s="15" t="s">
        <v>177</v>
      </c>
      <c r="AW1783" s="15" t="s">
        <v>37</v>
      </c>
      <c r="AX1783" s="15" t="s">
        <v>82</v>
      </c>
      <c r="AY1783" s="267" t="s">
        <v>170</v>
      </c>
    </row>
    <row r="1784" s="2" customFormat="1" ht="21.75" customHeight="1">
      <c r="A1784" s="41"/>
      <c r="B1784" s="42"/>
      <c r="C1784" s="216" t="s">
        <v>2272</v>
      </c>
      <c r="D1784" s="216" t="s">
        <v>172</v>
      </c>
      <c r="E1784" s="217" t="s">
        <v>2273</v>
      </c>
      <c r="F1784" s="218" t="s">
        <v>2274</v>
      </c>
      <c r="G1784" s="219" t="s">
        <v>201</v>
      </c>
      <c r="H1784" s="220">
        <v>139.05000000000001</v>
      </c>
      <c r="I1784" s="221"/>
      <c r="J1784" s="222">
        <f>ROUND(I1784*H1784,2)</f>
        <v>0</v>
      </c>
      <c r="K1784" s="218" t="s">
        <v>19</v>
      </c>
      <c r="L1784" s="47"/>
      <c r="M1784" s="223" t="s">
        <v>19</v>
      </c>
      <c r="N1784" s="224" t="s">
        <v>46</v>
      </c>
      <c r="O1784" s="87"/>
      <c r="P1784" s="225">
        <f>O1784*H1784</f>
        <v>0</v>
      </c>
      <c r="Q1784" s="225">
        <v>0.0029099999999999998</v>
      </c>
      <c r="R1784" s="225">
        <f>Q1784*H1784</f>
        <v>0.40463549999999998</v>
      </c>
      <c r="S1784" s="225">
        <v>0</v>
      </c>
      <c r="T1784" s="226">
        <f>S1784*H1784</f>
        <v>0</v>
      </c>
      <c r="U1784" s="41"/>
      <c r="V1784" s="41"/>
      <c r="W1784" s="41"/>
      <c r="X1784" s="41"/>
      <c r="Y1784" s="41"/>
      <c r="Z1784" s="41"/>
      <c r="AA1784" s="41"/>
      <c r="AB1784" s="41"/>
      <c r="AC1784" s="41"/>
      <c r="AD1784" s="41"/>
      <c r="AE1784" s="41"/>
      <c r="AR1784" s="227" t="s">
        <v>287</v>
      </c>
      <c r="AT1784" s="227" t="s">
        <v>172</v>
      </c>
      <c r="AU1784" s="227" t="s">
        <v>84</v>
      </c>
      <c r="AY1784" s="20" t="s">
        <v>170</v>
      </c>
      <c r="BE1784" s="228">
        <f>IF(N1784="základní",J1784,0)</f>
        <v>0</v>
      </c>
      <c r="BF1784" s="228">
        <f>IF(N1784="snížená",J1784,0)</f>
        <v>0</v>
      </c>
      <c r="BG1784" s="228">
        <f>IF(N1784="zákl. přenesená",J1784,0)</f>
        <v>0</v>
      </c>
      <c r="BH1784" s="228">
        <f>IF(N1784="sníž. přenesená",J1784,0)</f>
        <v>0</v>
      </c>
      <c r="BI1784" s="228">
        <f>IF(N1784="nulová",J1784,0)</f>
        <v>0</v>
      </c>
      <c r="BJ1784" s="20" t="s">
        <v>82</v>
      </c>
      <c r="BK1784" s="228">
        <f>ROUND(I1784*H1784,2)</f>
        <v>0</v>
      </c>
      <c r="BL1784" s="20" t="s">
        <v>287</v>
      </c>
      <c r="BM1784" s="227" t="s">
        <v>2275</v>
      </c>
    </row>
    <row r="1785" s="2" customFormat="1">
      <c r="A1785" s="41"/>
      <c r="B1785" s="42"/>
      <c r="C1785" s="43"/>
      <c r="D1785" s="229" t="s">
        <v>179</v>
      </c>
      <c r="E1785" s="43"/>
      <c r="F1785" s="230" t="s">
        <v>2274</v>
      </c>
      <c r="G1785" s="43"/>
      <c r="H1785" s="43"/>
      <c r="I1785" s="231"/>
      <c r="J1785" s="43"/>
      <c r="K1785" s="43"/>
      <c r="L1785" s="47"/>
      <c r="M1785" s="232"/>
      <c r="N1785" s="233"/>
      <c r="O1785" s="87"/>
      <c r="P1785" s="87"/>
      <c r="Q1785" s="87"/>
      <c r="R1785" s="87"/>
      <c r="S1785" s="87"/>
      <c r="T1785" s="88"/>
      <c r="U1785" s="41"/>
      <c r="V1785" s="41"/>
      <c r="W1785" s="41"/>
      <c r="X1785" s="41"/>
      <c r="Y1785" s="41"/>
      <c r="Z1785" s="41"/>
      <c r="AA1785" s="41"/>
      <c r="AB1785" s="41"/>
      <c r="AC1785" s="41"/>
      <c r="AD1785" s="41"/>
      <c r="AE1785" s="41"/>
      <c r="AT1785" s="20" t="s">
        <v>179</v>
      </c>
      <c r="AU1785" s="20" t="s">
        <v>84</v>
      </c>
    </row>
    <row r="1786" s="2" customFormat="1">
      <c r="A1786" s="41"/>
      <c r="B1786" s="42"/>
      <c r="C1786" s="43"/>
      <c r="D1786" s="229" t="s">
        <v>231</v>
      </c>
      <c r="E1786" s="43"/>
      <c r="F1786" s="268" t="s">
        <v>1323</v>
      </c>
      <c r="G1786" s="43"/>
      <c r="H1786" s="43"/>
      <c r="I1786" s="231"/>
      <c r="J1786" s="43"/>
      <c r="K1786" s="43"/>
      <c r="L1786" s="47"/>
      <c r="M1786" s="232"/>
      <c r="N1786" s="233"/>
      <c r="O1786" s="87"/>
      <c r="P1786" s="87"/>
      <c r="Q1786" s="87"/>
      <c r="R1786" s="87"/>
      <c r="S1786" s="87"/>
      <c r="T1786" s="88"/>
      <c r="U1786" s="41"/>
      <c r="V1786" s="41"/>
      <c r="W1786" s="41"/>
      <c r="X1786" s="41"/>
      <c r="Y1786" s="41"/>
      <c r="Z1786" s="41"/>
      <c r="AA1786" s="41"/>
      <c r="AB1786" s="41"/>
      <c r="AC1786" s="41"/>
      <c r="AD1786" s="41"/>
      <c r="AE1786" s="41"/>
      <c r="AT1786" s="20" t="s">
        <v>231</v>
      </c>
      <c r="AU1786" s="20" t="s">
        <v>84</v>
      </c>
    </row>
    <row r="1787" s="13" customFormat="1">
      <c r="A1787" s="13"/>
      <c r="B1787" s="236"/>
      <c r="C1787" s="237"/>
      <c r="D1787" s="229" t="s">
        <v>183</v>
      </c>
      <c r="E1787" s="238" t="s">
        <v>19</v>
      </c>
      <c r="F1787" s="239" t="s">
        <v>1839</v>
      </c>
      <c r="G1787" s="237"/>
      <c r="H1787" s="238" t="s">
        <v>19</v>
      </c>
      <c r="I1787" s="240"/>
      <c r="J1787" s="237"/>
      <c r="K1787" s="237"/>
      <c r="L1787" s="241"/>
      <c r="M1787" s="242"/>
      <c r="N1787" s="243"/>
      <c r="O1787" s="243"/>
      <c r="P1787" s="243"/>
      <c r="Q1787" s="243"/>
      <c r="R1787" s="243"/>
      <c r="S1787" s="243"/>
      <c r="T1787" s="244"/>
      <c r="U1787" s="13"/>
      <c r="V1787" s="13"/>
      <c r="W1787" s="13"/>
      <c r="X1787" s="13"/>
      <c r="Y1787" s="13"/>
      <c r="Z1787" s="13"/>
      <c r="AA1787" s="13"/>
      <c r="AB1787" s="13"/>
      <c r="AC1787" s="13"/>
      <c r="AD1787" s="13"/>
      <c r="AE1787" s="13"/>
      <c r="AT1787" s="245" t="s">
        <v>183</v>
      </c>
      <c r="AU1787" s="245" t="s">
        <v>84</v>
      </c>
      <c r="AV1787" s="13" t="s">
        <v>82</v>
      </c>
      <c r="AW1787" s="13" t="s">
        <v>37</v>
      </c>
      <c r="AX1787" s="13" t="s">
        <v>75</v>
      </c>
      <c r="AY1787" s="245" t="s">
        <v>170</v>
      </c>
    </row>
    <row r="1788" s="14" customFormat="1">
      <c r="A1788" s="14"/>
      <c r="B1788" s="246"/>
      <c r="C1788" s="247"/>
      <c r="D1788" s="229" t="s">
        <v>183</v>
      </c>
      <c r="E1788" s="248" t="s">
        <v>19</v>
      </c>
      <c r="F1788" s="249" t="s">
        <v>2276</v>
      </c>
      <c r="G1788" s="247"/>
      <c r="H1788" s="250">
        <v>139.05000000000001</v>
      </c>
      <c r="I1788" s="251"/>
      <c r="J1788" s="247"/>
      <c r="K1788" s="247"/>
      <c r="L1788" s="252"/>
      <c r="M1788" s="253"/>
      <c r="N1788" s="254"/>
      <c r="O1788" s="254"/>
      <c r="P1788" s="254"/>
      <c r="Q1788" s="254"/>
      <c r="R1788" s="254"/>
      <c r="S1788" s="254"/>
      <c r="T1788" s="255"/>
      <c r="U1788" s="14"/>
      <c r="V1788" s="14"/>
      <c r="W1788" s="14"/>
      <c r="X1788" s="14"/>
      <c r="Y1788" s="14"/>
      <c r="Z1788" s="14"/>
      <c r="AA1788" s="14"/>
      <c r="AB1788" s="14"/>
      <c r="AC1788" s="14"/>
      <c r="AD1788" s="14"/>
      <c r="AE1788" s="14"/>
      <c r="AT1788" s="256" t="s">
        <v>183</v>
      </c>
      <c r="AU1788" s="256" t="s">
        <v>84</v>
      </c>
      <c r="AV1788" s="14" t="s">
        <v>84</v>
      </c>
      <c r="AW1788" s="14" t="s">
        <v>37</v>
      </c>
      <c r="AX1788" s="14" t="s">
        <v>75</v>
      </c>
      <c r="AY1788" s="256" t="s">
        <v>170</v>
      </c>
    </row>
    <row r="1789" s="15" customFormat="1">
      <c r="A1789" s="15"/>
      <c r="B1789" s="257"/>
      <c r="C1789" s="258"/>
      <c r="D1789" s="229" t="s">
        <v>183</v>
      </c>
      <c r="E1789" s="259" t="s">
        <v>19</v>
      </c>
      <c r="F1789" s="260" t="s">
        <v>186</v>
      </c>
      <c r="G1789" s="258"/>
      <c r="H1789" s="261">
        <v>139.05000000000001</v>
      </c>
      <c r="I1789" s="262"/>
      <c r="J1789" s="258"/>
      <c r="K1789" s="258"/>
      <c r="L1789" s="263"/>
      <c r="M1789" s="264"/>
      <c r="N1789" s="265"/>
      <c r="O1789" s="265"/>
      <c r="P1789" s="265"/>
      <c r="Q1789" s="265"/>
      <c r="R1789" s="265"/>
      <c r="S1789" s="265"/>
      <c r="T1789" s="266"/>
      <c r="U1789" s="15"/>
      <c r="V1789" s="15"/>
      <c r="W1789" s="15"/>
      <c r="X1789" s="15"/>
      <c r="Y1789" s="15"/>
      <c r="Z1789" s="15"/>
      <c r="AA1789" s="15"/>
      <c r="AB1789" s="15"/>
      <c r="AC1789" s="15"/>
      <c r="AD1789" s="15"/>
      <c r="AE1789" s="15"/>
      <c r="AT1789" s="267" t="s">
        <v>183</v>
      </c>
      <c r="AU1789" s="267" t="s">
        <v>84</v>
      </c>
      <c r="AV1789" s="15" t="s">
        <v>177</v>
      </c>
      <c r="AW1789" s="15" t="s">
        <v>37</v>
      </c>
      <c r="AX1789" s="15" t="s">
        <v>82</v>
      </c>
      <c r="AY1789" s="267" t="s">
        <v>170</v>
      </c>
    </row>
    <row r="1790" s="2" customFormat="1" ht="21.75" customHeight="1">
      <c r="A1790" s="41"/>
      <c r="B1790" s="42"/>
      <c r="C1790" s="216" t="s">
        <v>2277</v>
      </c>
      <c r="D1790" s="216" t="s">
        <v>172</v>
      </c>
      <c r="E1790" s="217" t="s">
        <v>2278</v>
      </c>
      <c r="F1790" s="218" t="s">
        <v>2279</v>
      </c>
      <c r="G1790" s="219" t="s">
        <v>201</v>
      </c>
      <c r="H1790" s="220">
        <v>7</v>
      </c>
      <c r="I1790" s="221"/>
      <c r="J1790" s="222">
        <f>ROUND(I1790*H1790,2)</f>
        <v>0</v>
      </c>
      <c r="K1790" s="218" t="s">
        <v>19</v>
      </c>
      <c r="L1790" s="47"/>
      <c r="M1790" s="223" t="s">
        <v>19</v>
      </c>
      <c r="N1790" s="224" t="s">
        <v>46</v>
      </c>
      <c r="O1790" s="87"/>
      <c r="P1790" s="225">
        <f>O1790*H1790</f>
        <v>0</v>
      </c>
      <c r="Q1790" s="225">
        <v>0.0029099999999999998</v>
      </c>
      <c r="R1790" s="225">
        <f>Q1790*H1790</f>
        <v>0.020369999999999999</v>
      </c>
      <c r="S1790" s="225">
        <v>0</v>
      </c>
      <c r="T1790" s="226">
        <f>S1790*H1790</f>
        <v>0</v>
      </c>
      <c r="U1790" s="41"/>
      <c r="V1790" s="41"/>
      <c r="W1790" s="41"/>
      <c r="X1790" s="41"/>
      <c r="Y1790" s="41"/>
      <c r="Z1790" s="41"/>
      <c r="AA1790" s="41"/>
      <c r="AB1790" s="41"/>
      <c r="AC1790" s="41"/>
      <c r="AD1790" s="41"/>
      <c r="AE1790" s="41"/>
      <c r="AR1790" s="227" t="s">
        <v>287</v>
      </c>
      <c r="AT1790" s="227" t="s">
        <v>172</v>
      </c>
      <c r="AU1790" s="227" t="s">
        <v>84</v>
      </c>
      <c r="AY1790" s="20" t="s">
        <v>170</v>
      </c>
      <c r="BE1790" s="228">
        <f>IF(N1790="základní",J1790,0)</f>
        <v>0</v>
      </c>
      <c r="BF1790" s="228">
        <f>IF(N1790="snížená",J1790,0)</f>
        <v>0</v>
      </c>
      <c r="BG1790" s="228">
        <f>IF(N1790="zákl. přenesená",J1790,0)</f>
        <v>0</v>
      </c>
      <c r="BH1790" s="228">
        <f>IF(N1790="sníž. přenesená",J1790,0)</f>
        <v>0</v>
      </c>
      <c r="BI1790" s="228">
        <f>IF(N1790="nulová",J1790,0)</f>
        <v>0</v>
      </c>
      <c r="BJ1790" s="20" t="s">
        <v>82</v>
      </c>
      <c r="BK1790" s="228">
        <f>ROUND(I1790*H1790,2)</f>
        <v>0</v>
      </c>
      <c r="BL1790" s="20" t="s">
        <v>287</v>
      </c>
      <c r="BM1790" s="227" t="s">
        <v>2280</v>
      </c>
    </row>
    <row r="1791" s="2" customFormat="1">
      <c r="A1791" s="41"/>
      <c r="B1791" s="42"/>
      <c r="C1791" s="43"/>
      <c r="D1791" s="229" t="s">
        <v>179</v>
      </c>
      <c r="E1791" s="43"/>
      <c r="F1791" s="230" t="s">
        <v>2279</v>
      </c>
      <c r="G1791" s="43"/>
      <c r="H1791" s="43"/>
      <c r="I1791" s="231"/>
      <c r="J1791" s="43"/>
      <c r="K1791" s="43"/>
      <c r="L1791" s="47"/>
      <c r="M1791" s="232"/>
      <c r="N1791" s="233"/>
      <c r="O1791" s="87"/>
      <c r="P1791" s="87"/>
      <c r="Q1791" s="87"/>
      <c r="R1791" s="87"/>
      <c r="S1791" s="87"/>
      <c r="T1791" s="88"/>
      <c r="U1791" s="41"/>
      <c r="V1791" s="41"/>
      <c r="W1791" s="41"/>
      <c r="X1791" s="41"/>
      <c r="Y1791" s="41"/>
      <c r="Z1791" s="41"/>
      <c r="AA1791" s="41"/>
      <c r="AB1791" s="41"/>
      <c r="AC1791" s="41"/>
      <c r="AD1791" s="41"/>
      <c r="AE1791" s="41"/>
      <c r="AT1791" s="20" t="s">
        <v>179</v>
      </c>
      <c r="AU1791" s="20" t="s">
        <v>84</v>
      </c>
    </row>
    <row r="1792" s="2" customFormat="1">
      <c r="A1792" s="41"/>
      <c r="B1792" s="42"/>
      <c r="C1792" s="43"/>
      <c r="D1792" s="229" t="s">
        <v>231</v>
      </c>
      <c r="E1792" s="43"/>
      <c r="F1792" s="268" t="s">
        <v>1323</v>
      </c>
      <c r="G1792" s="43"/>
      <c r="H1792" s="43"/>
      <c r="I1792" s="231"/>
      <c r="J1792" s="43"/>
      <c r="K1792" s="43"/>
      <c r="L1792" s="47"/>
      <c r="M1792" s="232"/>
      <c r="N1792" s="233"/>
      <c r="O1792" s="87"/>
      <c r="P1792" s="87"/>
      <c r="Q1792" s="87"/>
      <c r="R1792" s="87"/>
      <c r="S1792" s="87"/>
      <c r="T1792" s="88"/>
      <c r="U1792" s="41"/>
      <c r="V1792" s="41"/>
      <c r="W1792" s="41"/>
      <c r="X1792" s="41"/>
      <c r="Y1792" s="41"/>
      <c r="Z1792" s="41"/>
      <c r="AA1792" s="41"/>
      <c r="AB1792" s="41"/>
      <c r="AC1792" s="41"/>
      <c r="AD1792" s="41"/>
      <c r="AE1792" s="41"/>
      <c r="AT1792" s="20" t="s">
        <v>231</v>
      </c>
      <c r="AU1792" s="20" t="s">
        <v>84</v>
      </c>
    </row>
    <row r="1793" s="13" customFormat="1">
      <c r="A1793" s="13"/>
      <c r="B1793" s="236"/>
      <c r="C1793" s="237"/>
      <c r="D1793" s="229" t="s">
        <v>183</v>
      </c>
      <c r="E1793" s="238" t="s">
        <v>19</v>
      </c>
      <c r="F1793" s="239" t="s">
        <v>1839</v>
      </c>
      <c r="G1793" s="237"/>
      <c r="H1793" s="238" t="s">
        <v>19</v>
      </c>
      <c r="I1793" s="240"/>
      <c r="J1793" s="237"/>
      <c r="K1793" s="237"/>
      <c r="L1793" s="241"/>
      <c r="M1793" s="242"/>
      <c r="N1793" s="243"/>
      <c r="O1793" s="243"/>
      <c r="P1793" s="243"/>
      <c r="Q1793" s="243"/>
      <c r="R1793" s="243"/>
      <c r="S1793" s="243"/>
      <c r="T1793" s="244"/>
      <c r="U1793" s="13"/>
      <c r="V1793" s="13"/>
      <c r="W1793" s="13"/>
      <c r="X1793" s="13"/>
      <c r="Y1793" s="13"/>
      <c r="Z1793" s="13"/>
      <c r="AA1793" s="13"/>
      <c r="AB1793" s="13"/>
      <c r="AC1793" s="13"/>
      <c r="AD1793" s="13"/>
      <c r="AE1793" s="13"/>
      <c r="AT1793" s="245" t="s">
        <v>183</v>
      </c>
      <c r="AU1793" s="245" t="s">
        <v>84</v>
      </c>
      <c r="AV1793" s="13" t="s">
        <v>82</v>
      </c>
      <c r="AW1793" s="13" t="s">
        <v>37</v>
      </c>
      <c r="AX1793" s="13" t="s">
        <v>75</v>
      </c>
      <c r="AY1793" s="245" t="s">
        <v>170</v>
      </c>
    </row>
    <row r="1794" s="14" customFormat="1">
      <c r="A1794" s="14"/>
      <c r="B1794" s="246"/>
      <c r="C1794" s="247"/>
      <c r="D1794" s="229" t="s">
        <v>183</v>
      </c>
      <c r="E1794" s="248" t="s">
        <v>19</v>
      </c>
      <c r="F1794" s="249" t="s">
        <v>2281</v>
      </c>
      <c r="G1794" s="247"/>
      <c r="H1794" s="250">
        <v>7</v>
      </c>
      <c r="I1794" s="251"/>
      <c r="J1794" s="247"/>
      <c r="K1794" s="247"/>
      <c r="L1794" s="252"/>
      <c r="M1794" s="253"/>
      <c r="N1794" s="254"/>
      <c r="O1794" s="254"/>
      <c r="P1794" s="254"/>
      <c r="Q1794" s="254"/>
      <c r="R1794" s="254"/>
      <c r="S1794" s="254"/>
      <c r="T1794" s="255"/>
      <c r="U1794" s="14"/>
      <c r="V1794" s="14"/>
      <c r="W1794" s="14"/>
      <c r="X1794" s="14"/>
      <c r="Y1794" s="14"/>
      <c r="Z1794" s="14"/>
      <c r="AA1794" s="14"/>
      <c r="AB1794" s="14"/>
      <c r="AC1794" s="14"/>
      <c r="AD1794" s="14"/>
      <c r="AE1794" s="14"/>
      <c r="AT1794" s="256" t="s">
        <v>183</v>
      </c>
      <c r="AU1794" s="256" t="s">
        <v>84</v>
      </c>
      <c r="AV1794" s="14" t="s">
        <v>84</v>
      </c>
      <c r="AW1794" s="14" t="s">
        <v>37</v>
      </c>
      <c r="AX1794" s="14" t="s">
        <v>75</v>
      </c>
      <c r="AY1794" s="256" t="s">
        <v>170</v>
      </c>
    </row>
    <row r="1795" s="15" customFormat="1">
      <c r="A1795" s="15"/>
      <c r="B1795" s="257"/>
      <c r="C1795" s="258"/>
      <c r="D1795" s="229" t="s">
        <v>183</v>
      </c>
      <c r="E1795" s="259" t="s">
        <v>19</v>
      </c>
      <c r="F1795" s="260" t="s">
        <v>186</v>
      </c>
      <c r="G1795" s="258"/>
      <c r="H1795" s="261">
        <v>7</v>
      </c>
      <c r="I1795" s="262"/>
      <c r="J1795" s="258"/>
      <c r="K1795" s="258"/>
      <c r="L1795" s="263"/>
      <c r="M1795" s="264"/>
      <c r="N1795" s="265"/>
      <c r="O1795" s="265"/>
      <c r="P1795" s="265"/>
      <c r="Q1795" s="265"/>
      <c r="R1795" s="265"/>
      <c r="S1795" s="265"/>
      <c r="T1795" s="266"/>
      <c r="U1795" s="15"/>
      <c r="V1795" s="15"/>
      <c r="W1795" s="15"/>
      <c r="X1795" s="15"/>
      <c r="Y1795" s="15"/>
      <c r="Z1795" s="15"/>
      <c r="AA1795" s="15"/>
      <c r="AB1795" s="15"/>
      <c r="AC1795" s="15"/>
      <c r="AD1795" s="15"/>
      <c r="AE1795" s="15"/>
      <c r="AT1795" s="267" t="s">
        <v>183</v>
      </c>
      <c r="AU1795" s="267" t="s">
        <v>84</v>
      </c>
      <c r="AV1795" s="15" t="s">
        <v>177</v>
      </c>
      <c r="AW1795" s="15" t="s">
        <v>37</v>
      </c>
      <c r="AX1795" s="15" t="s">
        <v>82</v>
      </c>
      <c r="AY1795" s="267" t="s">
        <v>170</v>
      </c>
    </row>
    <row r="1796" s="2" customFormat="1" ht="16.5" customHeight="1">
      <c r="A1796" s="41"/>
      <c r="B1796" s="42"/>
      <c r="C1796" s="216" t="s">
        <v>2282</v>
      </c>
      <c r="D1796" s="216" t="s">
        <v>172</v>
      </c>
      <c r="E1796" s="217" t="s">
        <v>2283</v>
      </c>
      <c r="F1796" s="218" t="s">
        <v>2284</v>
      </c>
      <c r="G1796" s="219" t="s">
        <v>201</v>
      </c>
      <c r="H1796" s="220">
        <v>85</v>
      </c>
      <c r="I1796" s="221"/>
      <c r="J1796" s="222">
        <f>ROUND(I1796*H1796,2)</f>
        <v>0</v>
      </c>
      <c r="K1796" s="218" t="s">
        <v>19</v>
      </c>
      <c r="L1796" s="47"/>
      <c r="M1796" s="223" t="s">
        <v>19</v>
      </c>
      <c r="N1796" s="224" t="s">
        <v>46</v>
      </c>
      <c r="O1796" s="87"/>
      <c r="P1796" s="225">
        <f>O1796*H1796</f>
        <v>0</v>
      </c>
      <c r="Q1796" s="225">
        <v>0.0029099999999999998</v>
      </c>
      <c r="R1796" s="225">
        <f>Q1796*H1796</f>
        <v>0.24734999999999999</v>
      </c>
      <c r="S1796" s="225">
        <v>0</v>
      </c>
      <c r="T1796" s="226">
        <f>S1796*H1796</f>
        <v>0</v>
      </c>
      <c r="U1796" s="41"/>
      <c r="V1796" s="41"/>
      <c r="W1796" s="41"/>
      <c r="X1796" s="41"/>
      <c r="Y1796" s="41"/>
      <c r="Z1796" s="41"/>
      <c r="AA1796" s="41"/>
      <c r="AB1796" s="41"/>
      <c r="AC1796" s="41"/>
      <c r="AD1796" s="41"/>
      <c r="AE1796" s="41"/>
      <c r="AR1796" s="227" t="s">
        <v>287</v>
      </c>
      <c r="AT1796" s="227" t="s">
        <v>172</v>
      </c>
      <c r="AU1796" s="227" t="s">
        <v>84</v>
      </c>
      <c r="AY1796" s="20" t="s">
        <v>170</v>
      </c>
      <c r="BE1796" s="228">
        <f>IF(N1796="základní",J1796,0)</f>
        <v>0</v>
      </c>
      <c r="BF1796" s="228">
        <f>IF(N1796="snížená",J1796,0)</f>
        <v>0</v>
      </c>
      <c r="BG1796" s="228">
        <f>IF(N1796="zákl. přenesená",J1796,0)</f>
        <v>0</v>
      </c>
      <c r="BH1796" s="228">
        <f>IF(N1796="sníž. přenesená",J1796,0)</f>
        <v>0</v>
      </c>
      <c r="BI1796" s="228">
        <f>IF(N1796="nulová",J1796,0)</f>
        <v>0</v>
      </c>
      <c r="BJ1796" s="20" t="s">
        <v>82</v>
      </c>
      <c r="BK1796" s="228">
        <f>ROUND(I1796*H1796,2)</f>
        <v>0</v>
      </c>
      <c r="BL1796" s="20" t="s">
        <v>287</v>
      </c>
      <c r="BM1796" s="227" t="s">
        <v>2285</v>
      </c>
    </row>
    <row r="1797" s="2" customFormat="1">
      <c r="A1797" s="41"/>
      <c r="B1797" s="42"/>
      <c r="C1797" s="43"/>
      <c r="D1797" s="229" t="s">
        <v>179</v>
      </c>
      <c r="E1797" s="43"/>
      <c r="F1797" s="230" t="s">
        <v>2284</v>
      </c>
      <c r="G1797" s="43"/>
      <c r="H1797" s="43"/>
      <c r="I1797" s="231"/>
      <c r="J1797" s="43"/>
      <c r="K1797" s="43"/>
      <c r="L1797" s="47"/>
      <c r="M1797" s="232"/>
      <c r="N1797" s="233"/>
      <c r="O1797" s="87"/>
      <c r="P1797" s="87"/>
      <c r="Q1797" s="87"/>
      <c r="R1797" s="87"/>
      <c r="S1797" s="87"/>
      <c r="T1797" s="88"/>
      <c r="U1797" s="41"/>
      <c r="V1797" s="41"/>
      <c r="W1797" s="41"/>
      <c r="X1797" s="41"/>
      <c r="Y1797" s="41"/>
      <c r="Z1797" s="41"/>
      <c r="AA1797" s="41"/>
      <c r="AB1797" s="41"/>
      <c r="AC1797" s="41"/>
      <c r="AD1797" s="41"/>
      <c r="AE1797" s="41"/>
      <c r="AT1797" s="20" t="s">
        <v>179</v>
      </c>
      <c r="AU1797" s="20" t="s">
        <v>84</v>
      </c>
    </row>
    <row r="1798" s="2" customFormat="1">
      <c r="A1798" s="41"/>
      <c r="B1798" s="42"/>
      <c r="C1798" s="43"/>
      <c r="D1798" s="229" t="s">
        <v>231</v>
      </c>
      <c r="E1798" s="43"/>
      <c r="F1798" s="268" t="s">
        <v>1323</v>
      </c>
      <c r="G1798" s="43"/>
      <c r="H1798" s="43"/>
      <c r="I1798" s="231"/>
      <c r="J1798" s="43"/>
      <c r="K1798" s="43"/>
      <c r="L1798" s="47"/>
      <c r="M1798" s="232"/>
      <c r="N1798" s="233"/>
      <c r="O1798" s="87"/>
      <c r="P1798" s="87"/>
      <c r="Q1798" s="87"/>
      <c r="R1798" s="87"/>
      <c r="S1798" s="87"/>
      <c r="T1798" s="88"/>
      <c r="U1798" s="41"/>
      <c r="V1798" s="41"/>
      <c r="W1798" s="41"/>
      <c r="X1798" s="41"/>
      <c r="Y1798" s="41"/>
      <c r="Z1798" s="41"/>
      <c r="AA1798" s="41"/>
      <c r="AB1798" s="41"/>
      <c r="AC1798" s="41"/>
      <c r="AD1798" s="41"/>
      <c r="AE1798" s="41"/>
      <c r="AT1798" s="20" t="s">
        <v>231</v>
      </c>
      <c r="AU1798" s="20" t="s">
        <v>84</v>
      </c>
    </row>
    <row r="1799" s="13" customFormat="1">
      <c r="A1799" s="13"/>
      <c r="B1799" s="236"/>
      <c r="C1799" s="237"/>
      <c r="D1799" s="229" t="s">
        <v>183</v>
      </c>
      <c r="E1799" s="238" t="s">
        <v>19</v>
      </c>
      <c r="F1799" s="239" t="s">
        <v>2286</v>
      </c>
      <c r="G1799" s="237"/>
      <c r="H1799" s="238" t="s">
        <v>19</v>
      </c>
      <c r="I1799" s="240"/>
      <c r="J1799" s="237"/>
      <c r="K1799" s="237"/>
      <c r="L1799" s="241"/>
      <c r="M1799" s="242"/>
      <c r="N1799" s="243"/>
      <c r="O1799" s="243"/>
      <c r="P1799" s="243"/>
      <c r="Q1799" s="243"/>
      <c r="R1799" s="243"/>
      <c r="S1799" s="243"/>
      <c r="T1799" s="244"/>
      <c r="U1799" s="13"/>
      <c r="V1799" s="13"/>
      <c r="W1799" s="13"/>
      <c r="X1799" s="13"/>
      <c r="Y1799" s="13"/>
      <c r="Z1799" s="13"/>
      <c r="AA1799" s="13"/>
      <c r="AB1799" s="13"/>
      <c r="AC1799" s="13"/>
      <c r="AD1799" s="13"/>
      <c r="AE1799" s="13"/>
      <c r="AT1799" s="245" t="s">
        <v>183</v>
      </c>
      <c r="AU1799" s="245" t="s">
        <v>84</v>
      </c>
      <c r="AV1799" s="13" t="s">
        <v>82</v>
      </c>
      <c r="AW1799" s="13" t="s">
        <v>37</v>
      </c>
      <c r="AX1799" s="13" t="s">
        <v>75</v>
      </c>
      <c r="AY1799" s="245" t="s">
        <v>170</v>
      </c>
    </row>
    <row r="1800" s="13" customFormat="1">
      <c r="A1800" s="13"/>
      <c r="B1800" s="236"/>
      <c r="C1800" s="237"/>
      <c r="D1800" s="229" t="s">
        <v>183</v>
      </c>
      <c r="E1800" s="238" t="s">
        <v>19</v>
      </c>
      <c r="F1800" s="239" t="s">
        <v>1839</v>
      </c>
      <c r="G1800" s="237"/>
      <c r="H1800" s="238" t="s">
        <v>19</v>
      </c>
      <c r="I1800" s="240"/>
      <c r="J1800" s="237"/>
      <c r="K1800" s="237"/>
      <c r="L1800" s="241"/>
      <c r="M1800" s="242"/>
      <c r="N1800" s="243"/>
      <c r="O1800" s="243"/>
      <c r="P1800" s="243"/>
      <c r="Q1800" s="243"/>
      <c r="R1800" s="243"/>
      <c r="S1800" s="243"/>
      <c r="T1800" s="244"/>
      <c r="U1800" s="13"/>
      <c r="V1800" s="13"/>
      <c r="W1800" s="13"/>
      <c r="X1800" s="13"/>
      <c r="Y1800" s="13"/>
      <c r="Z1800" s="13"/>
      <c r="AA1800" s="13"/>
      <c r="AB1800" s="13"/>
      <c r="AC1800" s="13"/>
      <c r="AD1800" s="13"/>
      <c r="AE1800" s="13"/>
      <c r="AT1800" s="245" t="s">
        <v>183</v>
      </c>
      <c r="AU1800" s="245" t="s">
        <v>84</v>
      </c>
      <c r="AV1800" s="13" t="s">
        <v>82</v>
      </c>
      <c r="AW1800" s="13" t="s">
        <v>37</v>
      </c>
      <c r="AX1800" s="13" t="s">
        <v>75</v>
      </c>
      <c r="AY1800" s="245" t="s">
        <v>170</v>
      </c>
    </row>
    <row r="1801" s="14" customFormat="1">
      <c r="A1801" s="14"/>
      <c r="B1801" s="246"/>
      <c r="C1801" s="247"/>
      <c r="D1801" s="229" t="s">
        <v>183</v>
      </c>
      <c r="E1801" s="248" t="s">
        <v>19</v>
      </c>
      <c r="F1801" s="249" t="s">
        <v>2287</v>
      </c>
      <c r="G1801" s="247"/>
      <c r="H1801" s="250">
        <v>85</v>
      </c>
      <c r="I1801" s="251"/>
      <c r="J1801" s="247"/>
      <c r="K1801" s="247"/>
      <c r="L1801" s="252"/>
      <c r="M1801" s="253"/>
      <c r="N1801" s="254"/>
      <c r="O1801" s="254"/>
      <c r="P1801" s="254"/>
      <c r="Q1801" s="254"/>
      <c r="R1801" s="254"/>
      <c r="S1801" s="254"/>
      <c r="T1801" s="255"/>
      <c r="U1801" s="14"/>
      <c r="V1801" s="14"/>
      <c r="W1801" s="14"/>
      <c r="X1801" s="14"/>
      <c r="Y1801" s="14"/>
      <c r="Z1801" s="14"/>
      <c r="AA1801" s="14"/>
      <c r="AB1801" s="14"/>
      <c r="AC1801" s="14"/>
      <c r="AD1801" s="14"/>
      <c r="AE1801" s="14"/>
      <c r="AT1801" s="256" t="s">
        <v>183</v>
      </c>
      <c r="AU1801" s="256" t="s">
        <v>84</v>
      </c>
      <c r="AV1801" s="14" t="s">
        <v>84</v>
      </c>
      <c r="AW1801" s="14" t="s">
        <v>37</v>
      </c>
      <c r="AX1801" s="14" t="s">
        <v>75</v>
      </c>
      <c r="AY1801" s="256" t="s">
        <v>170</v>
      </c>
    </row>
    <row r="1802" s="15" customFormat="1">
      <c r="A1802" s="15"/>
      <c r="B1802" s="257"/>
      <c r="C1802" s="258"/>
      <c r="D1802" s="229" t="s">
        <v>183</v>
      </c>
      <c r="E1802" s="259" t="s">
        <v>19</v>
      </c>
      <c r="F1802" s="260" t="s">
        <v>186</v>
      </c>
      <c r="G1802" s="258"/>
      <c r="H1802" s="261">
        <v>85</v>
      </c>
      <c r="I1802" s="262"/>
      <c r="J1802" s="258"/>
      <c r="K1802" s="258"/>
      <c r="L1802" s="263"/>
      <c r="M1802" s="264"/>
      <c r="N1802" s="265"/>
      <c r="O1802" s="265"/>
      <c r="P1802" s="265"/>
      <c r="Q1802" s="265"/>
      <c r="R1802" s="265"/>
      <c r="S1802" s="265"/>
      <c r="T1802" s="266"/>
      <c r="U1802" s="15"/>
      <c r="V1802" s="15"/>
      <c r="W1802" s="15"/>
      <c r="X1802" s="15"/>
      <c r="Y1802" s="15"/>
      <c r="Z1802" s="15"/>
      <c r="AA1802" s="15"/>
      <c r="AB1802" s="15"/>
      <c r="AC1802" s="15"/>
      <c r="AD1802" s="15"/>
      <c r="AE1802" s="15"/>
      <c r="AT1802" s="267" t="s">
        <v>183</v>
      </c>
      <c r="AU1802" s="267" t="s">
        <v>84</v>
      </c>
      <c r="AV1802" s="15" t="s">
        <v>177</v>
      </c>
      <c r="AW1802" s="15" t="s">
        <v>37</v>
      </c>
      <c r="AX1802" s="15" t="s">
        <v>82</v>
      </c>
      <c r="AY1802" s="267" t="s">
        <v>170</v>
      </c>
    </row>
    <row r="1803" s="2" customFormat="1" ht="24.15" customHeight="1">
      <c r="A1803" s="41"/>
      <c r="B1803" s="42"/>
      <c r="C1803" s="216" t="s">
        <v>2288</v>
      </c>
      <c r="D1803" s="216" t="s">
        <v>172</v>
      </c>
      <c r="E1803" s="217" t="s">
        <v>2289</v>
      </c>
      <c r="F1803" s="218" t="s">
        <v>2290</v>
      </c>
      <c r="G1803" s="219" t="s">
        <v>175</v>
      </c>
      <c r="H1803" s="220">
        <v>92.700000000000003</v>
      </c>
      <c r="I1803" s="221"/>
      <c r="J1803" s="222">
        <f>ROUND(I1803*H1803,2)</f>
        <v>0</v>
      </c>
      <c r="K1803" s="218" t="s">
        <v>19</v>
      </c>
      <c r="L1803" s="47"/>
      <c r="M1803" s="223" t="s">
        <v>19</v>
      </c>
      <c r="N1803" s="224" t="s">
        <v>46</v>
      </c>
      <c r="O1803" s="87"/>
      <c r="P1803" s="225">
        <f>O1803*H1803</f>
        <v>0</v>
      </c>
      <c r="Q1803" s="225">
        <v>0.0078200000000000006</v>
      </c>
      <c r="R1803" s="225">
        <f>Q1803*H1803</f>
        <v>0.72491400000000006</v>
      </c>
      <c r="S1803" s="225">
        <v>0</v>
      </c>
      <c r="T1803" s="226">
        <f>S1803*H1803</f>
        <v>0</v>
      </c>
      <c r="U1803" s="41"/>
      <c r="V1803" s="41"/>
      <c r="W1803" s="41"/>
      <c r="X1803" s="41"/>
      <c r="Y1803" s="41"/>
      <c r="Z1803" s="41"/>
      <c r="AA1803" s="41"/>
      <c r="AB1803" s="41"/>
      <c r="AC1803" s="41"/>
      <c r="AD1803" s="41"/>
      <c r="AE1803" s="41"/>
      <c r="AR1803" s="227" t="s">
        <v>287</v>
      </c>
      <c r="AT1803" s="227" t="s">
        <v>172</v>
      </c>
      <c r="AU1803" s="227" t="s">
        <v>84</v>
      </c>
      <c r="AY1803" s="20" t="s">
        <v>170</v>
      </c>
      <c r="BE1803" s="228">
        <f>IF(N1803="základní",J1803,0)</f>
        <v>0</v>
      </c>
      <c r="BF1803" s="228">
        <f>IF(N1803="snížená",J1803,0)</f>
        <v>0</v>
      </c>
      <c r="BG1803" s="228">
        <f>IF(N1803="zákl. přenesená",J1803,0)</f>
        <v>0</v>
      </c>
      <c r="BH1803" s="228">
        <f>IF(N1803="sníž. přenesená",J1803,0)</f>
        <v>0</v>
      </c>
      <c r="BI1803" s="228">
        <f>IF(N1803="nulová",J1803,0)</f>
        <v>0</v>
      </c>
      <c r="BJ1803" s="20" t="s">
        <v>82</v>
      </c>
      <c r="BK1803" s="228">
        <f>ROUND(I1803*H1803,2)</f>
        <v>0</v>
      </c>
      <c r="BL1803" s="20" t="s">
        <v>287</v>
      </c>
      <c r="BM1803" s="227" t="s">
        <v>2291</v>
      </c>
    </row>
    <row r="1804" s="2" customFormat="1">
      <c r="A1804" s="41"/>
      <c r="B1804" s="42"/>
      <c r="C1804" s="43"/>
      <c r="D1804" s="229" t="s">
        <v>179</v>
      </c>
      <c r="E1804" s="43"/>
      <c r="F1804" s="230" t="s">
        <v>2290</v>
      </c>
      <c r="G1804" s="43"/>
      <c r="H1804" s="43"/>
      <c r="I1804" s="231"/>
      <c r="J1804" s="43"/>
      <c r="K1804" s="43"/>
      <c r="L1804" s="47"/>
      <c r="M1804" s="232"/>
      <c r="N1804" s="233"/>
      <c r="O1804" s="87"/>
      <c r="P1804" s="87"/>
      <c r="Q1804" s="87"/>
      <c r="R1804" s="87"/>
      <c r="S1804" s="87"/>
      <c r="T1804" s="88"/>
      <c r="U1804" s="41"/>
      <c r="V1804" s="41"/>
      <c r="W1804" s="41"/>
      <c r="X1804" s="41"/>
      <c r="Y1804" s="41"/>
      <c r="Z1804" s="41"/>
      <c r="AA1804" s="41"/>
      <c r="AB1804" s="41"/>
      <c r="AC1804" s="41"/>
      <c r="AD1804" s="41"/>
      <c r="AE1804" s="41"/>
      <c r="AT1804" s="20" t="s">
        <v>179</v>
      </c>
      <c r="AU1804" s="20" t="s">
        <v>84</v>
      </c>
    </row>
    <row r="1805" s="2" customFormat="1">
      <c r="A1805" s="41"/>
      <c r="B1805" s="42"/>
      <c r="C1805" s="43"/>
      <c r="D1805" s="229" t="s">
        <v>231</v>
      </c>
      <c r="E1805" s="43"/>
      <c r="F1805" s="268" t="s">
        <v>1323</v>
      </c>
      <c r="G1805" s="43"/>
      <c r="H1805" s="43"/>
      <c r="I1805" s="231"/>
      <c r="J1805" s="43"/>
      <c r="K1805" s="43"/>
      <c r="L1805" s="47"/>
      <c r="M1805" s="232"/>
      <c r="N1805" s="233"/>
      <c r="O1805" s="87"/>
      <c r="P1805" s="87"/>
      <c r="Q1805" s="87"/>
      <c r="R1805" s="87"/>
      <c r="S1805" s="87"/>
      <c r="T1805" s="88"/>
      <c r="U1805" s="41"/>
      <c r="V1805" s="41"/>
      <c r="W1805" s="41"/>
      <c r="X1805" s="41"/>
      <c r="Y1805" s="41"/>
      <c r="Z1805" s="41"/>
      <c r="AA1805" s="41"/>
      <c r="AB1805" s="41"/>
      <c r="AC1805" s="41"/>
      <c r="AD1805" s="41"/>
      <c r="AE1805" s="41"/>
      <c r="AT1805" s="20" t="s">
        <v>231</v>
      </c>
      <c r="AU1805" s="20" t="s">
        <v>84</v>
      </c>
    </row>
    <row r="1806" s="2" customFormat="1" ht="21.75" customHeight="1">
      <c r="A1806" s="41"/>
      <c r="B1806" s="42"/>
      <c r="C1806" s="216" t="s">
        <v>2292</v>
      </c>
      <c r="D1806" s="216" t="s">
        <v>172</v>
      </c>
      <c r="E1806" s="217" t="s">
        <v>2293</v>
      </c>
      <c r="F1806" s="218" t="s">
        <v>2294</v>
      </c>
      <c r="G1806" s="219" t="s">
        <v>201</v>
      </c>
      <c r="H1806" s="220">
        <v>139.05000000000001</v>
      </c>
      <c r="I1806" s="221"/>
      <c r="J1806" s="222">
        <f>ROUND(I1806*H1806,2)</f>
        <v>0</v>
      </c>
      <c r="K1806" s="218" t="s">
        <v>19</v>
      </c>
      <c r="L1806" s="47"/>
      <c r="M1806" s="223" t="s">
        <v>19</v>
      </c>
      <c r="N1806" s="224" t="s">
        <v>46</v>
      </c>
      <c r="O1806" s="87"/>
      <c r="P1806" s="225">
        <f>O1806*H1806</f>
        <v>0</v>
      </c>
      <c r="Q1806" s="225">
        <v>0.0029099999999999998</v>
      </c>
      <c r="R1806" s="225">
        <f>Q1806*H1806</f>
        <v>0.40463549999999998</v>
      </c>
      <c r="S1806" s="225">
        <v>0</v>
      </c>
      <c r="T1806" s="226">
        <f>S1806*H1806</f>
        <v>0</v>
      </c>
      <c r="U1806" s="41"/>
      <c r="V1806" s="41"/>
      <c r="W1806" s="41"/>
      <c r="X1806" s="41"/>
      <c r="Y1806" s="41"/>
      <c r="Z1806" s="41"/>
      <c r="AA1806" s="41"/>
      <c r="AB1806" s="41"/>
      <c r="AC1806" s="41"/>
      <c r="AD1806" s="41"/>
      <c r="AE1806" s="41"/>
      <c r="AR1806" s="227" t="s">
        <v>287</v>
      </c>
      <c r="AT1806" s="227" t="s">
        <v>172</v>
      </c>
      <c r="AU1806" s="227" t="s">
        <v>84</v>
      </c>
      <c r="AY1806" s="20" t="s">
        <v>170</v>
      </c>
      <c r="BE1806" s="228">
        <f>IF(N1806="základní",J1806,0)</f>
        <v>0</v>
      </c>
      <c r="BF1806" s="228">
        <f>IF(N1806="snížená",J1806,0)</f>
        <v>0</v>
      </c>
      <c r="BG1806" s="228">
        <f>IF(N1806="zákl. přenesená",J1806,0)</f>
        <v>0</v>
      </c>
      <c r="BH1806" s="228">
        <f>IF(N1806="sníž. přenesená",J1806,0)</f>
        <v>0</v>
      </c>
      <c r="BI1806" s="228">
        <f>IF(N1806="nulová",J1806,0)</f>
        <v>0</v>
      </c>
      <c r="BJ1806" s="20" t="s">
        <v>82</v>
      </c>
      <c r="BK1806" s="228">
        <f>ROUND(I1806*H1806,2)</f>
        <v>0</v>
      </c>
      <c r="BL1806" s="20" t="s">
        <v>287</v>
      </c>
      <c r="BM1806" s="227" t="s">
        <v>2295</v>
      </c>
    </row>
    <row r="1807" s="2" customFormat="1">
      <c r="A1807" s="41"/>
      <c r="B1807" s="42"/>
      <c r="C1807" s="43"/>
      <c r="D1807" s="229" t="s">
        <v>179</v>
      </c>
      <c r="E1807" s="43"/>
      <c r="F1807" s="230" t="s">
        <v>2294</v>
      </c>
      <c r="G1807" s="43"/>
      <c r="H1807" s="43"/>
      <c r="I1807" s="231"/>
      <c r="J1807" s="43"/>
      <c r="K1807" s="43"/>
      <c r="L1807" s="47"/>
      <c r="M1807" s="232"/>
      <c r="N1807" s="233"/>
      <c r="O1807" s="87"/>
      <c r="P1807" s="87"/>
      <c r="Q1807" s="87"/>
      <c r="R1807" s="87"/>
      <c r="S1807" s="87"/>
      <c r="T1807" s="88"/>
      <c r="U1807" s="41"/>
      <c r="V1807" s="41"/>
      <c r="W1807" s="41"/>
      <c r="X1807" s="41"/>
      <c r="Y1807" s="41"/>
      <c r="Z1807" s="41"/>
      <c r="AA1807" s="41"/>
      <c r="AB1807" s="41"/>
      <c r="AC1807" s="41"/>
      <c r="AD1807" s="41"/>
      <c r="AE1807" s="41"/>
      <c r="AT1807" s="20" t="s">
        <v>179</v>
      </c>
      <c r="AU1807" s="20" t="s">
        <v>84</v>
      </c>
    </row>
    <row r="1808" s="2" customFormat="1">
      <c r="A1808" s="41"/>
      <c r="B1808" s="42"/>
      <c r="C1808" s="43"/>
      <c r="D1808" s="229" t="s">
        <v>231</v>
      </c>
      <c r="E1808" s="43"/>
      <c r="F1808" s="268" t="s">
        <v>1323</v>
      </c>
      <c r="G1808" s="43"/>
      <c r="H1808" s="43"/>
      <c r="I1808" s="231"/>
      <c r="J1808" s="43"/>
      <c r="K1808" s="43"/>
      <c r="L1808" s="47"/>
      <c r="M1808" s="232"/>
      <c r="N1808" s="233"/>
      <c r="O1808" s="87"/>
      <c r="P1808" s="87"/>
      <c r="Q1808" s="87"/>
      <c r="R1808" s="87"/>
      <c r="S1808" s="87"/>
      <c r="T1808" s="88"/>
      <c r="U1808" s="41"/>
      <c r="V1808" s="41"/>
      <c r="W1808" s="41"/>
      <c r="X1808" s="41"/>
      <c r="Y1808" s="41"/>
      <c r="Z1808" s="41"/>
      <c r="AA1808" s="41"/>
      <c r="AB1808" s="41"/>
      <c r="AC1808" s="41"/>
      <c r="AD1808" s="41"/>
      <c r="AE1808" s="41"/>
      <c r="AT1808" s="20" t="s">
        <v>231</v>
      </c>
      <c r="AU1808" s="20" t="s">
        <v>84</v>
      </c>
    </row>
    <row r="1809" s="2" customFormat="1" ht="24.15" customHeight="1">
      <c r="A1809" s="41"/>
      <c r="B1809" s="42"/>
      <c r="C1809" s="216" t="s">
        <v>2296</v>
      </c>
      <c r="D1809" s="216" t="s">
        <v>172</v>
      </c>
      <c r="E1809" s="217" t="s">
        <v>2297</v>
      </c>
      <c r="F1809" s="218" t="s">
        <v>2298</v>
      </c>
      <c r="G1809" s="219" t="s">
        <v>201</v>
      </c>
      <c r="H1809" s="220">
        <v>7</v>
      </c>
      <c r="I1809" s="221"/>
      <c r="J1809" s="222">
        <f>ROUND(I1809*H1809,2)</f>
        <v>0</v>
      </c>
      <c r="K1809" s="218" t="s">
        <v>19</v>
      </c>
      <c r="L1809" s="47"/>
      <c r="M1809" s="223" t="s">
        <v>19</v>
      </c>
      <c r="N1809" s="224" t="s">
        <v>46</v>
      </c>
      <c r="O1809" s="87"/>
      <c r="P1809" s="225">
        <f>O1809*H1809</f>
        <v>0</v>
      </c>
      <c r="Q1809" s="225">
        <v>0.0029099999999999998</v>
      </c>
      <c r="R1809" s="225">
        <f>Q1809*H1809</f>
        <v>0.020369999999999999</v>
      </c>
      <c r="S1809" s="225">
        <v>0</v>
      </c>
      <c r="T1809" s="226">
        <f>S1809*H1809</f>
        <v>0</v>
      </c>
      <c r="U1809" s="41"/>
      <c r="V1809" s="41"/>
      <c r="W1809" s="41"/>
      <c r="X1809" s="41"/>
      <c r="Y1809" s="41"/>
      <c r="Z1809" s="41"/>
      <c r="AA1809" s="41"/>
      <c r="AB1809" s="41"/>
      <c r="AC1809" s="41"/>
      <c r="AD1809" s="41"/>
      <c r="AE1809" s="41"/>
      <c r="AR1809" s="227" t="s">
        <v>287</v>
      </c>
      <c r="AT1809" s="227" t="s">
        <v>172</v>
      </c>
      <c r="AU1809" s="227" t="s">
        <v>84</v>
      </c>
      <c r="AY1809" s="20" t="s">
        <v>170</v>
      </c>
      <c r="BE1809" s="228">
        <f>IF(N1809="základní",J1809,0)</f>
        <v>0</v>
      </c>
      <c r="BF1809" s="228">
        <f>IF(N1809="snížená",J1809,0)</f>
        <v>0</v>
      </c>
      <c r="BG1809" s="228">
        <f>IF(N1809="zákl. přenesená",J1809,0)</f>
        <v>0</v>
      </c>
      <c r="BH1809" s="228">
        <f>IF(N1809="sníž. přenesená",J1809,0)</f>
        <v>0</v>
      </c>
      <c r="BI1809" s="228">
        <f>IF(N1809="nulová",J1809,0)</f>
        <v>0</v>
      </c>
      <c r="BJ1809" s="20" t="s">
        <v>82</v>
      </c>
      <c r="BK1809" s="228">
        <f>ROUND(I1809*H1809,2)</f>
        <v>0</v>
      </c>
      <c r="BL1809" s="20" t="s">
        <v>287</v>
      </c>
      <c r="BM1809" s="227" t="s">
        <v>2299</v>
      </c>
    </row>
    <row r="1810" s="2" customFormat="1">
      <c r="A1810" s="41"/>
      <c r="B1810" s="42"/>
      <c r="C1810" s="43"/>
      <c r="D1810" s="229" t="s">
        <v>179</v>
      </c>
      <c r="E1810" s="43"/>
      <c r="F1810" s="230" t="s">
        <v>2298</v>
      </c>
      <c r="G1810" s="43"/>
      <c r="H1810" s="43"/>
      <c r="I1810" s="231"/>
      <c r="J1810" s="43"/>
      <c r="K1810" s="43"/>
      <c r="L1810" s="47"/>
      <c r="M1810" s="232"/>
      <c r="N1810" s="233"/>
      <c r="O1810" s="87"/>
      <c r="P1810" s="87"/>
      <c r="Q1810" s="87"/>
      <c r="R1810" s="87"/>
      <c r="S1810" s="87"/>
      <c r="T1810" s="88"/>
      <c r="U1810" s="41"/>
      <c r="V1810" s="41"/>
      <c r="W1810" s="41"/>
      <c r="X1810" s="41"/>
      <c r="Y1810" s="41"/>
      <c r="Z1810" s="41"/>
      <c r="AA1810" s="41"/>
      <c r="AB1810" s="41"/>
      <c r="AC1810" s="41"/>
      <c r="AD1810" s="41"/>
      <c r="AE1810" s="41"/>
      <c r="AT1810" s="20" t="s">
        <v>179</v>
      </c>
      <c r="AU1810" s="20" t="s">
        <v>84</v>
      </c>
    </row>
    <row r="1811" s="2" customFormat="1">
      <c r="A1811" s="41"/>
      <c r="B1811" s="42"/>
      <c r="C1811" s="43"/>
      <c r="D1811" s="229" t="s">
        <v>231</v>
      </c>
      <c r="E1811" s="43"/>
      <c r="F1811" s="268" t="s">
        <v>1323</v>
      </c>
      <c r="G1811" s="43"/>
      <c r="H1811" s="43"/>
      <c r="I1811" s="231"/>
      <c r="J1811" s="43"/>
      <c r="K1811" s="43"/>
      <c r="L1811" s="47"/>
      <c r="M1811" s="232"/>
      <c r="N1811" s="233"/>
      <c r="O1811" s="87"/>
      <c r="P1811" s="87"/>
      <c r="Q1811" s="87"/>
      <c r="R1811" s="87"/>
      <c r="S1811" s="87"/>
      <c r="T1811" s="88"/>
      <c r="U1811" s="41"/>
      <c r="V1811" s="41"/>
      <c r="W1811" s="41"/>
      <c r="X1811" s="41"/>
      <c r="Y1811" s="41"/>
      <c r="Z1811" s="41"/>
      <c r="AA1811" s="41"/>
      <c r="AB1811" s="41"/>
      <c r="AC1811" s="41"/>
      <c r="AD1811" s="41"/>
      <c r="AE1811" s="41"/>
      <c r="AT1811" s="20" t="s">
        <v>231</v>
      </c>
      <c r="AU1811" s="20" t="s">
        <v>84</v>
      </c>
    </row>
    <row r="1812" s="2" customFormat="1" ht="16.5" customHeight="1">
      <c r="A1812" s="41"/>
      <c r="B1812" s="42"/>
      <c r="C1812" s="216" t="s">
        <v>2300</v>
      </c>
      <c r="D1812" s="216" t="s">
        <v>172</v>
      </c>
      <c r="E1812" s="217" t="s">
        <v>2301</v>
      </c>
      <c r="F1812" s="218" t="s">
        <v>2302</v>
      </c>
      <c r="G1812" s="219" t="s">
        <v>201</v>
      </c>
      <c r="H1812" s="220">
        <v>3</v>
      </c>
      <c r="I1812" s="221"/>
      <c r="J1812" s="222">
        <f>ROUND(I1812*H1812,2)</f>
        <v>0</v>
      </c>
      <c r="K1812" s="218" t="s">
        <v>19</v>
      </c>
      <c r="L1812" s="47"/>
      <c r="M1812" s="223" t="s">
        <v>19</v>
      </c>
      <c r="N1812" s="224" t="s">
        <v>46</v>
      </c>
      <c r="O1812" s="87"/>
      <c r="P1812" s="225">
        <f>O1812*H1812</f>
        <v>0</v>
      </c>
      <c r="Q1812" s="225">
        <v>0.0016299999999999999</v>
      </c>
      <c r="R1812" s="225">
        <f>Q1812*H1812</f>
        <v>0.0048900000000000002</v>
      </c>
      <c r="S1812" s="225">
        <v>0</v>
      </c>
      <c r="T1812" s="226">
        <f>S1812*H1812</f>
        <v>0</v>
      </c>
      <c r="U1812" s="41"/>
      <c r="V1812" s="41"/>
      <c r="W1812" s="41"/>
      <c r="X1812" s="41"/>
      <c r="Y1812" s="41"/>
      <c r="Z1812" s="41"/>
      <c r="AA1812" s="41"/>
      <c r="AB1812" s="41"/>
      <c r="AC1812" s="41"/>
      <c r="AD1812" s="41"/>
      <c r="AE1812" s="41"/>
      <c r="AR1812" s="227" t="s">
        <v>287</v>
      </c>
      <c r="AT1812" s="227" t="s">
        <v>172</v>
      </c>
      <c r="AU1812" s="227" t="s">
        <v>84</v>
      </c>
      <c r="AY1812" s="20" t="s">
        <v>170</v>
      </c>
      <c r="BE1812" s="228">
        <f>IF(N1812="základní",J1812,0)</f>
        <v>0</v>
      </c>
      <c r="BF1812" s="228">
        <f>IF(N1812="snížená",J1812,0)</f>
        <v>0</v>
      </c>
      <c r="BG1812" s="228">
        <f>IF(N1812="zákl. přenesená",J1812,0)</f>
        <v>0</v>
      </c>
      <c r="BH1812" s="228">
        <f>IF(N1812="sníž. přenesená",J1812,0)</f>
        <v>0</v>
      </c>
      <c r="BI1812" s="228">
        <f>IF(N1812="nulová",J1812,0)</f>
        <v>0</v>
      </c>
      <c r="BJ1812" s="20" t="s">
        <v>82</v>
      </c>
      <c r="BK1812" s="228">
        <f>ROUND(I1812*H1812,2)</f>
        <v>0</v>
      </c>
      <c r="BL1812" s="20" t="s">
        <v>287</v>
      </c>
      <c r="BM1812" s="227" t="s">
        <v>2303</v>
      </c>
    </row>
    <row r="1813" s="2" customFormat="1">
      <c r="A1813" s="41"/>
      <c r="B1813" s="42"/>
      <c r="C1813" s="43"/>
      <c r="D1813" s="229" t="s">
        <v>179</v>
      </c>
      <c r="E1813" s="43"/>
      <c r="F1813" s="230" t="s">
        <v>2302</v>
      </c>
      <c r="G1813" s="43"/>
      <c r="H1813" s="43"/>
      <c r="I1813" s="231"/>
      <c r="J1813" s="43"/>
      <c r="K1813" s="43"/>
      <c r="L1813" s="47"/>
      <c r="M1813" s="232"/>
      <c r="N1813" s="233"/>
      <c r="O1813" s="87"/>
      <c r="P1813" s="87"/>
      <c r="Q1813" s="87"/>
      <c r="R1813" s="87"/>
      <c r="S1813" s="87"/>
      <c r="T1813" s="88"/>
      <c r="U1813" s="41"/>
      <c r="V1813" s="41"/>
      <c r="W1813" s="41"/>
      <c r="X1813" s="41"/>
      <c r="Y1813" s="41"/>
      <c r="Z1813" s="41"/>
      <c r="AA1813" s="41"/>
      <c r="AB1813" s="41"/>
      <c r="AC1813" s="41"/>
      <c r="AD1813" s="41"/>
      <c r="AE1813" s="41"/>
      <c r="AT1813" s="20" t="s">
        <v>179</v>
      </c>
      <c r="AU1813" s="20" t="s">
        <v>84</v>
      </c>
    </row>
    <row r="1814" s="2" customFormat="1">
      <c r="A1814" s="41"/>
      <c r="B1814" s="42"/>
      <c r="C1814" s="43"/>
      <c r="D1814" s="229" t="s">
        <v>231</v>
      </c>
      <c r="E1814" s="43"/>
      <c r="F1814" s="268" t="s">
        <v>1323</v>
      </c>
      <c r="G1814" s="43"/>
      <c r="H1814" s="43"/>
      <c r="I1814" s="231"/>
      <c r="J1814" s="43"/>
      <c r="K1814" s="43"/>
      <c r="L1814" s="47"/>
      <c r="M1814" s="232"/>
      <c r="N1814" s="233"/>
      <c r="O1814" s="87"/>
      <c r="P1814" s="87"/>
      <c r="Q1814" s="87"/>
      <c r="R1814" s="87"/>
      <c r="S1814" s="87"/>
      <c r="T1814" s="88"/>
      <c r="U1814" s="41"/>
      <c r="V1814" s="41"/>
      <c r="W1814" s="41"/>
      <c r="X1814" s="41"/>
      <c r="Y1814" s="41"/>
      <c r="Z1814" s="41"/>
      <c r="AA1814" s="41"/>
      <c r="AB1814" s="41"/>
      <c r="AC1814" s="41"/>
      <c r="AD1814" s="41"/>
      <c r="AE1814" s="41"/>
      <c r="AT1814" s="20" t="s">
        <v>231</v>
      </c>
      <c r="AU1814" s="20" t="s">
        <v>84</v>
      </c>
    </row>
    <row r="1815" s="13" customFormat="1">
      <c r="A1815" s="13"/>
      <c r="B1815" s="236"/>
      <c r="C1815" s="237"/>
      <c r="D1815" s="229" t="s">
        <v>183</v>
      </c>
      <c r="E1815" s="238" t="s">
        <v>19</v>
      </c>
      <c r="F1815" s="239" t="s">
        <v>2304</v>
      </c>
      <c r="G1815" s="237"/>
      <c r="H1815" s="238" t="s">
        <v>19</v>
      </c>
      <c r="I1815" s="240"/>
      <c r="J1815" s="237"/>
      <c r="K1815" s="237"/>
      <c r="L1815" s="241"/>
      <c r="M1815" s="242"/>
      <c r="N1815" s="243"/>
      <c r="O1815" s="243"/>
      <c r="P1815" s="243"/>
      <c r="Q1815" s="243"/>
      <c r="R1815" s="243"/>
      <c r="S1815" s="243"/>
      <c r="T1815" s="244"/>
      <c r="U1815" s="13"/>
      <c r="V1815" s="13"/>
      <c r="W1815" s="13"/>
      <c r="X1815" s="13"/>
      <c r="Y1815" s="13"/>
      <c r="Z1815" s="13"/>
      <c r="AA1815" s="13"/>
      <c r="AB1815" s="13"/>
      <c r="AC1815" s="13"/>
      <c r="AD1815" s="13"/>
      <c r="AE1815" s="13"/>
      <c r="AT1815" s="245" t="s">
        <v>183</v>
      </c>
      <c r="AU1815" s="245" t="s">
        <v>84</v>
      </c>
      <c r="AV1815" s="13" t="s">
        <v>82</v>
      </c>
      <c r="AW1815" s="13" t="s">
        <v>37</v>
      </c>
      <c r="AX1815" s="13" t="s">
        <v>75</v>
      </c>
      <c r="AY1815" s="245" t="s">
        <v>170</v>
      </c>
    </row>
    <row r="1816" s="14" customFormat="1">
      <c r="A1816" s="14"/>
      <c r="B1816" s="246"/>
      <c r="C1816" s="247"/>
      <c r="D1816" s="229" t="s">
        <v>183</v>
      </c>
      <c r="E1816" s="248" t="s">
        <v>19</v>
      </c>
      <c r="F1816" s="249" t="s">
        <v>2305</v>
      </c>
      <c r="G1816" s="247"/>
      <c r="H1816" s="250">
        <v>3</v>
      </c>
      <c r="I1816" s="251"/>
      <c r="J1816" s="247"/>
      <c r="K1816" s="247"/>
      <c r="L1816" s="252"/>
      <c r="M1816" s="253"/>
      <c r="N1816" s="254"/>
      <c r="O1816" s="254"/>
      <c r="P1816" s="254"/>
      <c r="Q1816" s="254"/>
      <c r="R1816" s="254"/>
      <c r="S1816" s="254"/>
      <c r="T1816" s="255"/>
      <c r="U1816" s="14"/>
      <c r="V1816" s="14"/>
      <c r="W1816" s="14"/>
      <c r="X1816" s="14"/>
      <c r="Y1816" s="14"/>
      <c r="Z1816" s="14"/>
      <c r="AA1816" s="14"/>
      <c r="AB1816" s="14"/>
      <c r="AC1816" s="14"/>
      <c r="AD1816" s="14"/>
      <c r="AE1816" s="14"/>
      <c r="AT1816" s="256" t="s">
        <v>183</v>
      </c>
      <c r="AU1816" s="256" t="s">
        <v>84</v>
      </c>
      <c r="AV1816" s="14" t="s">
        <v>84</v>
      </c>
      <c r="AW1816" s="14" t="s">
        <v>37</v>
      </c>
      <c r="AX1816" s="14" t="s">
        <v>75</v>
      </c>
      <c r="AY1816" s="256" t="s">
        <v>170</v>
      </c>
    </row>
    <row r="1817" s="15" customFormat="1">
      <c r="A1817" s="15"/>
      <c r="B1817" s="257"/>
      <c r="C1817" s="258"/>
      <c r="D1817" s="229" t="s">
        <v>183</v>
      </c>
      <c r="E1817" s="259" t="s">
        <v>19</v>
      </c>
      <c r="F1817" s="260" t="s">
        <v>186</v>
      </c>
      <c r="G1817" s="258"/>
      <c r="H1817" s="261">
        <v>3</v>
      </c>
      <c r="I1817" s="262"/>
      <c r="J1817" s="258"/>
      <c r="K1817" s="258"/>
      <c r="L1817" s="263"/>
      <c r="M1817" s="264"/>
      <c r="N1817" s="265"/>
      <c r="O1817" s="265"/>
      <c r="P1817" s="265"/>
      <c r="Q1817" s="265"/>
      <c r="R1817" s="265"/>
      <c r="S1817" s="265"/>
      <c r="T1817" s="266"/>
      <c r="U1817" s="15"/>
      <c r="V1817" s="15"/>
      <c r="W1817" s="15"/>
      <c r="X1817" s="15"/>
      <c r="Y1817" s="15"/>
      <c r="Z1817" s="15"/>
      <c r="AA1817" s="15"/>
      <c r="AB1817" s="15"/>
      <c r="AC1817" s="15"/>
      <c r="AD1817" s="15"/>
      <c r="AE1817" s="15"/>
      <c r="AT1817" s="267" t="s">
        <v>183</v>
      </c>
      <c r="AU1817" s="267" t="s">
        <v>84</v>
      </c>
      <c r="AV1817" s="15" t="s">
        <v>177</v>
      </c>
      <c r="AW1817" s="15" t="s">
        <v>37</v>
      </c>
      <c r="AX1817" s="15" t="s">
        <v>82</v>
      </c>
      <c r="AY1817" s="267" t="s">
        <v>170</v>
      </c>
    </row>
    <row r="1818" s="2" customFormat="1" ht="16.5" customHeight="1">
      <c r="A1818" s="41"/>
      <c r="B1818" s="42"/>
      <c r="C1818" s="216" t="s">
        <v>2306</v>
      </c>
      <c r="D1818" s="216" t="s">
        <v>172</v>
      </c>
      <c r="E1818" s="217" t="s">
        <v>2307</v>
      </c>
      <c r="F1818" s="218" t="s">
        <v>2308</v>
      </c>
      <c r="G1818" s="219" t="s">
        <v>201</v>
      </c>
      <c r="H1818" s="220">
        <v>2.7000000000000002</v>
      </c>
      <c r="I1818" s="221"/>
      <c r="J1818" s="222">
        <f>ROUND(I1818*H1818,2)</f>
        <v>0</v>
      </c>
      <c r="K1818" s="218" t="s">
        <v>19</v>
      </c>
      <c r="L1818" s="47"/>
      <c r="M1818" s="223" t="s">
        <v>19</v>
      </c>
      <c r="N1818" s="224" t="s">
        <v>46</v>
      </c>
      <c r="O1818" s="87"/>
      <c r="P1818" s="225">
        <f>O1818*H1818</f>
        <v>0</v>
      </c>
      <c r="Q1818" s="225">
        <v>0.0016299999999999999</v>
      </c>
      <c r="R1818" s="225">
        <f>Q1818*H1818</f>
        <v>0.0044010000000000004</v>
      </c>
      <c r="S1818" s="225">
        <v>0</v>
      </c>
      <c r="T1818" s="226">
        <f>S1818*H1818</f>
        <v>0</v>
      </c>
      <c r="U1818" s="41"/>
      <c r="V1818" s="41"/>
      <c r="W1818" s="41"/>
      <c r="X1818" s="41"/>
      <c r="Y1818" s="41"/>
      <c r="Z1818" s="41"/>
      <c r="AA1818" s="41"/>
      <c r="AB1818" s="41"/>
      <c r="AC1818" s="41"/>
      <c r="AD1818" s="41"/>
      <c r="AE1818" s="41"/>
      <c r="AR1818" s="227" t="s">
        <v>287</v>
      </c>
      <c r="AT1818" s="227" t="s">
        <v>172</v>
      </c>
      <c r="AU1818" s="227" t="s">
        <v>84</v>
      </c>
      <c r="AY1818" s="20" t="s">
        <v>170</v>
      </c>
      <c r="BE1818" s="228">
        <f>IF(N1818="základní",J1818,0)</f>
        <v>0</v>
      </c>
      <c r="BF1818" s="228">
        <f>IF(N1818="snížená",J1818,0)</f>
        <v>0</v>
      </c>
      <c r="BG1818" s="228">
        <f>IF(N1818="zákl. přenesená",J1818,0)</f>
        <v>0</v>
      </c>
      <c r="BH1818" s="228">
        <f>IF(N1818="sníž. přenesená",J1818,0)</f>
        <v>0</v>
      </c>
      <c r="BI1818" s="228">
        <f>IF(N1818="nulová",J1818,0)</f>
        <v>0</v>
      </c>
      <c r="BJ1818" s="20" t="s">
        <v>82</v>
      </c>
      <c r="BK1818" s="228">
        <f>ROUND(I1818*H1818,2)</f>
        <v>0</v>
      </c>
      <c r="BL1818" s="20" t="s">
        <v>287</v>
      </c>
      <c r="BM1818" s="227" t="s">
        <v>2309</v>
      </c>
    </row>
    <row r="1819" s="2" customFormat="1">
      <c r="A1819" s="41"/>
      <c r="B1819" s="42"/>
      <c r="C1819" s="43"/>
      <c r="D1819" s="229" t="s">
        <v>179</v>
      </c>
      <c r="E1819" s="43"/>
      <c r="F1819" s="230" t="s">
        <v>2308</v>
      </c>
      <c r="G1819" s="43"/>
      <c r="H1819" s="43"/>
      <c r="I1819" s="231"/>
      <c r="J1819" s="43"/>
      <c r="K1819" s="43"/>
      <c r="L1819" s="47"/>
      <c r="M1819" s="232"/>
      <c r="N1819" s="233"/>
      <c r="O1819" s="87"/>
      <c r="P1819" s="87"/>
      <c r="Q1819" s="87"/>
      <c r="R1819" s="87"/>
      <c r="S1819" s="87"/>
      <c r="T1819" s="88"/>
      <c r="U1819" s="41"/>
      <c r="V1819" s="41"/>
      <c r="W1819" s="41"/>
      <c r="X1819" s="41"/>
      <c r="Y1819" s="41"/>
      <c r="Z1819" s="41"/>
      <c r="AA1819" s="41"/>
      <c r="AB1819" s="41"/>
      <c r="AC1819" s="41"/>
      <c r="AD1819" s="41"/>
      <c r="AE1819" s="41"/>
      <c r="AT1819" s="20" t="s">
        <v>179</v>
      </c>
      <c r="AU1819" s="20" t="s">
        <v>84</v>
      </c>
    </row>
    <row r="1820" s="2" customFormat="1">
      <c r="A1820" s="41"/>
      <c r="B1820" s="42"/>
      <c r="C1820" s="43"/>
      <c r="D1820" s="229" t="s">
        <v>231</v>
      </c>
      <c r="E1820" s="43"/>
      <c r="F1820" s="268" t="s">
        <v>1323</v>
      </c>
      <c r="G1820" s="43"/>
      <c r="H1820" s="43"/>
      <c r="I1820" s="231"/>
      <c r="J1820" s="43"/>
      <c r="K1820" s="43"/>
      <c r="L1820" s="47"/>
      <c r="M1820" s="232"/>
      <c r="N1820" s="233"/>
      <c r="O1820" s="87"/>
      <c r="P1820" s="87"/>
      <c r="Q1820" s="87"/>
      <c r="R1820" s="87"/>
      <c r="S1820" s="87"/>
      <c r="T1820" s="88"/>
      <c r="U1820" s="41"/>
      <c r="V1820" s="41"/>
      <c r="W1820" s="41"/>
      <c r="X1820" s="41"/>
      <c r="Y1820" s="41"/>
      <c r="Z1820" s="41"/>
      <c r="AA1820" s="41"/>
      <c r="AB1820" s="41"/>
      <c r="AC1820" s="41"/>
      <c r="AD1820" s="41"/>
      <c r="AE1820" s="41"/>
      <c r="AT1820" s="20" t="s">
        <v>231</v>
      </c>
      <c r="AU1820" s="20" t="s">
        <v>84</v>
      </c>
    </row>
    <row r="1821" s="13" customFormat="1">
      <c r="A1821" s="13"/>
      <c r="B1821" s="236"/>
      <c r="C1821" s="237"/>
      <c r="D1821" s="229" t="s">
        <v>183</v>
      </c>
      <c r="E1821" s="238" t="s">
        <v>19</v>
      </c>
      <c r="F1821" s="239" t="s">
        <v>2304</v>
      </c>
      <c r="G1821" s="237"/>
      <c r="H1821" s="238" t="s">
        <v>19</v>
      </c>
      <c r="I1821" s="240"/>
      <c r="J1821" s="237"/>
      <c r="K1821" s="237"/>
      <c r="L1821" s="241"/>
      <c r="M1821" s="242"/>
      <c r="N1821" s="243"/>
      <c r="O1821" s="243"/>
      <c r="P1821" s="243"/>
      <c r="Q1821" s="243"/>
      <c r="R1821" s="243"/>
      <c r="S1821" s="243"/>
      <c r="T1821" s="244"/>
      <c r="U1821" s="13"/>
      <c r="V1821" s="13"/>
      <c r="W1821" s="13"/>
      <c r="X1821" s="13"/>
      <c r="Y1821" s="13"/>
      <c r="Z1821" s="13"/>
      <c r="AA1821" s="13"/>
      <c r="AB1821" s="13"/>
      <c r="AC1821" s="13"/>
      <c r="AD1821" s="13"/>
      <c r="AE1821" s="13"/>
      <c r="AT1821" s="245" t="s">
        <v>183</v>
      </c>
      <c r="AU1821" s="245" t="s">
        <v>84</v>
      </c>
      <c r="AV1821" s="13" t="s">
        <v>82</v>
      </c>
      <c r="AW1821" s="13" t="s">
        <v>37</v>
      </c>
      <c r="AX1821" s="13" t="s">
        <v>75</v>
      </c>
      <c r="AY1821" s="245" t="s">
        <v>170</v>
      </c>
    </row>
    <row r="1822" s="14" customFormat="1">
      <c r="A1822" s="14"/>
      <c r="B1822" s="246"/>
      <c r="C1822" s="247"/>
      <c r="D1822" s="229" t="s">
        <v>183</v>
      </c>
      <c r="E1822" s="248" t="s">
        <v>19</v>
      </c>
      <c r="F1822" s="249" t="s">
        <v>2310</v>
      </c>
      <c r="G1822" s="247"/>
      <c r="H1822" s="250">
        <v>2.7000000000000002</v>
      </c>
      <c r="I1822" s="251"/>
      <c r="J1822" s="247"/>
      <c r="K1822" s="247"/>
      <c r="L1822" s="252"/>
      <c r="M1822" s="253"/>
      <c r="N1822" s="254"/>
      <c r="O1822" s="254"/>
      <c r="P1822" s="254"/>
      <c r="Q1822" s="254"/>
      <c r="R1822" s="254"/>
      <c r="S1822" s="254"/>
      <c r="T1822" s="255"/>
      <c r="U1822" s="14"/>
      <c r="V1822" s="14"/>
      <c r="W1822" s="14"/>
      <c r="X1822" s="14"/>
      <c r="Y1822" s="14"/>
      <c r="Z1822" s="14"/>
      <c r="AA1822" s="14"/>
      <c r="AB1822" s="14"/>
      <c r="AC1822" s="14"/>
      <c r="AD1822" s="14"/>
      <c r="AE1822" s="14"/>
      <c r="AT1822" s="256" t="s">
        <v>183</v>
      </c>
      <c r="AU1822" s="256" t="s">
        <v>84</v>
      </c>
      <c r="AV1822" s="14" t="s">
        <v>84</v>
      </c>
      <c r="AW1822" s="14" t="s">
        <v>37</v>
      </c>
      <c r="AX1822" s="14" t="s">
        <v>75</v>
      </c>
      <c r="AY1822" s="256" t="s">
        <v>170</v>
      </c>
    </row>
    <row r="1823" s="15" customFormat="1">
      <c r="A1823" s="15"/>
      <c r="B1823" s="257"/>
      <c r="C1823" s="258"/>
      <c r="D1823" s="229" t="s">
        <v>183</v>
      </c>
      <c r="E1823" s="259" t="s">
        <v>19</v>
      </c>
      <c r="F1823" s="260" t="s">
        <v>186</v>
      </c>
      <c r="G1823" s="258"/>
      <c r="H1823" s="261">
        <v>2.7000000000000002</v>
      </c>
      <c r="I1823" s="262"/>
      <c r="J1823" s="258"/>
      <c r="K1823" s="258"/>
      <c r="L1823" s="263"/>
      <c r="M1823" s="264"/>
      <c r="N1823" s="265"/>
      <c r="O1823" s="265"/>
      <c r="P1823" s="265"/>
      <c r="Q1823" s="265"/>
      <c r="R1823" s="265"/>
      <c r="S1823" s="265"/>
      <c r="T1823" s="266"/>
      <c r="U1823" s="15"/>
      <c r="V1823" s="15"/>
      <c r="W1823" s="15"/>
      <c r="X1823" s="15"/>
      <c r="Y1823" s="15"/>
      <c r="Z1823" s="15"/>
      <c r="AA1823" s="15"/>
      <c r="AB1823" s="15"/>
      <c r="AC1823" s="15"/>
      <c r="AD1823" s="15"/>
      <c r="AE1823" s="15"/>
      <c r="AT1823" s="267" t="s">
        <v>183</v>
      </c>
      <c r="AU1823" s="267" t="s">
        <v>84</v>
      </c>
      <c r="AV1823" s="15" t="s">
        <v>177</v>
      </c>
      <c r="AW1823" s="15" t="s">
        <v>37</v>
      </c>
      <c r="AX1823" s="15" t="s">
        <v>82</v>
      </c>
      <c r="AY1823" s="267" t="s">
        <v>170</v>
      </c>
    </row>
    <row r="1824" s="2" customFormat="1" ht="16.5" customHeight="1">
      <c r="A1824" s="41"/>
      <c r="B1824" s="42"/>
      <c r="C1824" s="216" t="s">
        <v>2311</v>
      </c>
      <c r="D1824" s="216" t="s">
        <v>172</v>
      </c>
      <c r="E1824" s="217" t="s">
        <v>2312</v>
      </c>
      <c r="F1824" s="218" t="s">
        <v>2313</v>
      </c>
      <c r="G1824" s="219" t="s">
        <v>266</v>
      </c>
      <c r="H1824" s="220">
        <v>2</v>
      </c>
      <c r="I1824" s="221"/>
      <c r="J1824" s="222">
        <f>ROUND(I1824*H1824,2)</f>
        <v>0</v>
      </c>
      <c r="K1824" s="218" t="s">
        <v>176</v>
      </c>
      <c r="L1824" s="47"/>
      <c r="M1824" s="223" t="s">
        <v>19</v>
      </c>
      <c r="N1824" s="224" t="s">
        <v>46</v>
      </c>
      <c r="O1824" s="87"/>
      <c r="P1824" s="225">
        <f>O1824*H1824</f>
        <v>0</v>
      </c>
      <c r="Q1824" s="225">
        <v>0.00025000000000000001</v>
      </c>
      <c r="R1824" s="225">
        <f>Q1824*H1824</f>
        <v>0.00050000000000000001</v>
      </c>
      <c r="S1824" s="225">
        <v>0</v>
      </c>
      <c r="T1824" s="226">
        <f>S1824*H1824</f>
        <v>0</v>
      </c>
      <c r="U1824" s="41"/>
      <c r="V1824" s="41"/>
      <c r="W1824" s="41"/>
      <c r="X1824" s="41"/>
      <c r="Y1824" s="41"/>
      <c r="Z1824" s="41"/>
      <c r="AA1824" s="41"/>
      <c r="AB1824" s="41"/>
      <c r="AC1824" s="41"/>
      <c r="AD1824" s="41"/>
      <c r="AE1824" s="41"/>
      <c r="AR1824" s="227" t="s">
        <v>287</v>
      </c>
      <c r="AT1824" s="227" t="s">
        <v>172</v>
      </c>
      <c r="AU1824" s="227" t="s">
        <v>84</v>
      </c>
      <c r="AY1824" s="20" t="s">
        <v>170</v>
      </c>
      <c r="BE1824" s="228">
        <f>IF(N1824="základní",J1824,0)</f>
        <v>0</v>
      </c>
      <c r="BF1824" s="228">
        <f>IF(N1824="snížená",J1824,0)</f>
        <v>0</v>
      </c>
      <c r="BG1824" s="228">
        <f>IF(N1824="zákl. přenesená",J1824,0)</f>
        <v>0</v>
      </c>
      <c r="BH1824" s="228">
        <f>IF(N1824="sníž. přenesená",J1824,0)</f>
        <v>0</v>
      </c>
      <c r="BI1824" s="228">
        <f>IF(N1824="nulová",J1824,0)</f>
        <v>0</v>
      </c>
      <c r="BJ1824" s="20" t="s">
        <v>82</v>
      </c>
      <c r="BK1824" s="228">
        <f>ROUND(I1824*H1824,2)</f>
        <v>0</v>
      </c>
      <c r="BL1824" s="20" t="s">
        <v>287</v>
      </c>
      <c r="BM1824" s="227" t="s">
        <v>2314</v>
      </c>
    </row>
    <row r="1825" s="2" customFormat="1">
      <c r="A1825" s="41"/>
      <c r="B1825" s="42"/>
      <c r="C1825" s="43"/>
      <c r="D1825" s="229" t="s">
        <v>179</v>
      </c>
      <c r="E1825" s="43"/>
      <c r="F1825" s="230" t="s">
        <v>2315</v>
      </c>
      <c r="G1825" s="43"/>
      <c r="H1825" s="43"/>
      <c r="I1825" s="231"/>
      <c r="J1825" s="43"/>
      <c r="K1825" s="43"/>
      <c r="L1825" s="47"/>
      <c r="M1825" s="232"/>
      <c r="N1825" s="233"/>
      <c r="O1825" s="87"/>
      <c r="P1825" s="87"/>
      <c r="Q1825" s="87"/>
      <c r="R1825" s="87"/>
      <c r="S1825" s="87"/>
      <c r="T1825" s="88"/>
      <c r="U1825" s="41"/>
      <c r="V1825" s="41"/>
      <c r="W1825" s="41"/>
      <c r="X1825" s="41"/>
      <c r="Y1825" s="41"/>
      <c r="Z1825" s="41"/>
      <c r="AA1825" s="41"/>
      <c r="AB1825" s="41"/>
      <c r="AC1825" s="41"/>
      <c r="AD1825" s="41"/>
      <c r="AE1825" s="41"/>
      <c r="AT1825" s="20" t="s">
        <v>179</v>
      </c>
      <c r="AU1825" s="20" t="s">
        <v>84</v>
      </c>
    </row>
    <row r="1826" s="2" customFormat="1">
      <c r="A1826" s="41"/>
      <c r="B1826" s="42"/>
      <c r="C1826" s="43"/>
      <c r="D1826" s="234" t="s">
        <v>181</v>
      </c>
      <c r="E1826" s="43"/>
      <c r="F1826" s="235" t="s">
        <v>2316</v>
      </c>
      <c r="G1826" s="43"/>
      <c r="H1826" s="43"/>
      <c r="I1826" s="231"/>
      <c r="J1826" s="43"/>
      <c r="K1826" s="43"/>
      <c r="L1826" s="47"/>
      <c r="M1826" s="232"/>
      <c r="N1826" s="233"/>
      <c r="O1826" s="87"/>
      <c r="P1826" s="87"/>
      <c r="Q1826" s="87"/>
      <c r="R1826" s="87"/>
      <c r="S1826" s="87"/>
      <c r="T1826" s="88"/>
      <c r="U1826" s="41"/>
      <c r="V1826" s="41"/>
      <c r="W1826" s="41"/>
      <c r="X1826" s="41"/>
      <c r="Y1826" s="41"/>
      <c r="Z1826" s="41"/>
      <c r="AA1826" s="41"/>
      <c r="AB1826" s="41"/>
      <c r="AC1826" s="41"/>
      <c r="AD1826" s="41"/>
      <c r="AE1826" s="41"/>
      <c r="AT1826" s="20" t="s">
        <v>181</v>
      </c>
      <c r="AU1826" s="20" t="s">
        <v>84</v>
      </c>
    </row>
    <row r="1827" s="13" customFormat="1">
      <c r="A1827" s="13"/>
      <c r="B1827" s="236"/>
      <c r="C1827" s="237"/>
      <c r="D1827" s="229" t="s">
        <v>183</v>
      </c>
      <c r="E1827" s="238" t="s">
        <v>19</v>
      </c>
      <c r="F1827" s="239" t="s">
        <v>1839</v>
      </c>
      <c r="G1827" s="237"/>
      <c r="H1827" s="238" t="s">
        <v>19</v>
      </c>
      <c r="I1827" s="240"/>
      <c r="J1827" s="237"/>
      <c r="K1827" s="237"/>
      <c r="L1827" s="241"/>
      <c r="M1827" s="242"/>
      <c r="N1827" s="243"/>
      <c r="O1827" s="243"/>
      <c r="P1827" s="243"/>
      <c r="Q1827" s="243"/>
      <c r="R1827" s="243"/>
      <c r="S1827" s="243"/>
      <c r="T1827" s="244"/>
      <c r="U1827" s="13"/>
      <c r="V1827" s="13"/>
      <c r="W1827" s="13"/>
      <c r="X1827" s="13"/>
      <c r="Y1827" s="13"/>
      <c r="Z1827" s="13"/>
      <c r="AA1827" s="13"/>
      <c r="AB1827" s="13"/>
      <c r="AC1827" s="13"/>
      <c r="AD1827" s="13"/>
      <c r="AE1827" s="13"/>
      <c r="AT1827" s="245" t="s">
        <v>183</v>
      </c>
      <c r="AU1827" s="245" t="s">
        <v>84</v>
      </c>
      <c r="AV1827" s="13" t="s">
        <v>82</v>
      </c>
      <c r="AW1827" s="13" t="s">
        <v>37</v>
      </c>
      <c r="AX1827" s="13" t="s">
        <v>75</v>
      </c>
      <c r="AY1827" s="245" t="s">
        <v>170</v>
      </c>
    </row>
    <row r="1828" s="14" customFormat="1">
      <c r="A1828" s="14"/>
      <c r="B1828" s="246"/>
      <c r="C1828" s="247"/>
      <c r="D1828" s="229" t="s">
        <v>183</v>
      </c>
      <c r="E1828" s="248" t="s">
        <v>19</v>
      </c>
      <c r="F1828" s="249" t="s">
        <v>847</v>
      </c>
      <c r="G1828" s="247"/>
      <c r="H1828" s="250">
        <v>2</v>
      </c>
      <c r="I1828" s="251"/>
      <c r="J1828" s="247"/>
      <c r="K1828" s="247"/>
      <c r="L1828" s="252"/>
      <c r="M1828" s="253"/>
      <c r="N1828" s="254"/>
      <c r="O1828" s="254"/>
      <c r="P1828" s="254"/>
      <c r="Q1828" s="254"/>
      <c r="R1828" s="254"/>
      <c r="S1828" s="254"/>
      <c r="T1828" s="255"/>
      <c r="U1828" s="14"/>
      <c r="V1828" s="14"/>
      <c r="W1828" s="14"/>
      <c r="X1828" s="14"/>
      <c r="Y1828" s="14"/>
      <c r="Z1828" s="14"/>
      <c r="AA1828" s="14"/>
      <c r="AB1828" s="14"/>
      <c r="AC1828" s="14"/>
      <c r="AD1828" s="14"/>
      <c r="AE1828" s="14"/>
      <c r="AT1828" s="256" t="s">
        <v>183</v>
      </c>
      <c r="AU1828" s="256" t="s">
        <v>84</v>
      </c>
      <c r="AV1828" s="14" t="s">
        <v>84</v>
      </c>
      <c r="AW1828" s="14" t="s">
        <v>37</v>
      </c>
      <c r="AX1828" s="14" t="s">
        <v>75</v>
      </c>
      <c r="AY1828" s="256" t="s">
        <v>170</v>
      </c>
    </row>
    <row r="1829" s="15" customFormat="1">
      <c r="A1829" s="15"/>
      <c r="B1829" s="257"/>
      <c r="C1829" s="258"/>
      <c r="D1829" s="229" t="s">
        <v>183</v>
      </c>
      <c r="E1829" s="259" t="s">
        <v>19</v>
      </c>
      <c r="F1829" s="260" t="s">
        <v>186</v>
      </c>
      <c r="G1829" s="258"/>
      <c r="H1829" s="261">
        <v>2</v>
      </c>
      <c r="I1829" s="262"/>
      <c r="J1829" s="258"/>
      <c r="K1829" s="258"/>
      <c r="L1829" s="263"/>
      <c r="M1829" s="264"/>
      <c r="N1829" s="265"/>
      <c r="O1829" s="265"/>
      <c r="P1829" s="265"/>
      <c r="Q1829" s="265"/>
      <c r="R1829" s="265"/>
      <c r="S1829" s="265"/>
      <c r="T1829" s="266"/>
      <c r="U1829" s="15"/>
      <c r="V1829" s="15"/>
      <c r="W1829" s="15"/>
      <c r="X1829" s="15"/>
      <c r="Y1829" s="15"/>
      <c r="Z1829" s="15"/>
      <c r="AA1829" s="15"/>
      <c r="AB1829" s="15"/>
      <c r="AC1829" s="15"/>
      <c r="AD1829" s="15"/>
      <c r="AE1829" s="15"/>
      <c r="AT1829" s="267" t="s">
        <v>183</v>
      </c>
      <c r="AU1829" s="267" t="s">
        <v>84</v>
      </c>
      <c r="AV1829" s="15" t="s">
        <v>177</v>
      </c>
      <c r="AW1829" s="15" t="s">
        <v>37</v>
      </c>
      <c r="AX1829" s="15" t="s">
        <v>82</v>
      </c>
      <c r="AY1829" s="267" t="s">
        <v>170</v>
      </c>
    </row>
    <row r="1830" s="2" customFormat="1" ht="16.5" customHeight="1">
      <c r="A1830" s="41"/>
      <c r="B1830" s="42"/>
      <c r="C1830" s="216" t="s">
        <v>2317</v>
      </c>
      <c r="D1830" s="216" t="s">
        <v>172</v>
      </c>
      <c r="E1830" s="217" t="s">
        <v>2318</v>
      </c>
      <c r="F1830" s="218" t="s">
        <v>2319</v>
      </c>
      <c r="G1830" s="219" t="s">
        <v>1823</v>
      </c>
      <c r="H1830" s="295"/>
      <c r="I1830" s="221"/>
      <c r="J1830" s="222">
        <f>ROUND(I1830*H1830,2)</f>
        <v>0</v>
      </c>
      <c r="K1830" s="218" t="s">
        <v>176</v>
      </c>
      <c r="L1830" s="47"/>
      <c r="M1830" s="223" t="s">
        <v>19</v>
      </c>
      <c r="N1830" s="224" t="s">
        <v>46</v>
      </c>
      <c r="O1830" s="87"/>
      <c r="P1830" s="225">
        <f>O1830*H1830</f>
        <v>0</v>
      </c>
      <c r="Q1830" s="225">
        <v>0</v>
      </c>
      <c r="R1830" s="225">
        <f>Q1830*H1830</f>
        <v>0</v>
      </c>
      <c r="S1830" s="225">
        <v>0</v>
      </c>
      <c r="T1830" s="226">
        <f>S1830*H1830</f>
        <v>0</v>
      </c>
      <c r="U1830" s="41"/>
      <c r="V1830" s="41"/>
      <c r="W1830" s="41"/>
      <c r="X1830" s="41"/>
      <c r="Y1830" s="41"/>
      <c r="Z1830" s="41"/>
      <c r="AA1830" s="41"/>
      <c r="AB1830" s="41"/>
      <c r="AC1830" s="41"/>
      <c r="AD1830" s="41"/>
      <c r="AE1830" s="41"/>
      <c r="AR1830" s="227" t="s">
        <v>287</v>
      </c>
      <c r="AT1830" s="227" t="s">
        <v>172</v>
      </c>
      <c r="AU1830" s="227" t="s">
        <v>84</v>
      </c>
      <c r="AY1830" s="20" t="s">
        <v>170</v>
      </c>
      <c r="BE1830" s="228">
        <f>IF(N1830="základní",J1830,0)</f>
        <v>0</v>
      </c>
      <c r="BF1830" s="228">
        <f>IF(N1830="snížená",J1830,0)</f>
        <v>0</v>
      </c>
      <c r="BG1830" s="228">
        <f>IF(N1830="zákl. přenesená",J1830,0)</f>
        <v>0</v>
      </c>
      <c r="BH1830" s="228">
        <f>IF(N1830="sníž. přenesená",J1830,0)</f>
        <v>0</v>
      </c>
      <c r="BI1830" s="228">
        <f>IF(N1830="nulová",J1830,0)</f>
        <v>0</v>
      </c>
      <c r="BJ1830" s="20" t="s">
        <v>82</v>
      </c>
      <c r="BK1830" s="228">
        <f>ROUND(I1830*H1830,2)</f>
        <v>0</v>
      </c>
      <c r="BL1830" s="20" t="s">
        <v>287</v>
      </c>
      <c r="BM1830" s="227" t="s">
        <v>2320</v>
      </c>
    </row>
    <row r="1831" s="2" customFormat="1">
      <c r="A1831" s="41"/>
      <c r="B1831" s="42"/>
      <c r="C1831" s="43"/>
      <c r="D1831" s="229" t="s">
        <v>179</v>
      </c>
      <c r="E1831" s="43"/>
      <c r="F1831" s="230" t="s">
        <v>2321</v>
      </c>
      <c r="G1831" s="43"/>
      <c r="H1831" s="43"/>
      <c r="I1831" s="231"/>
      <c r="J1831" s="43"/>
      <c r="K1831" s="43"/>
      <c r="L1831" s="47"/>
      <c r="M1831" s="232"/>
      <c r="N1831" s="233"/>
      <c r="O1831" s="87"/>
      <c r="P1831" s="87"/>
      <c r="Q1831" s="87"/>
      <c r="R1831" s="87"/>
      <c r="S1831" s="87"/>
      <c r="T1831" s="88"/>
      <c r="U1831" s="41"/>
      <c r="V1831" s="41"/>
      <c r="W1831" s="41"/>
      <c r="X1831" s="41"/>
      <c r="Y1831" s="41"/>
      <c r="Z1831" s="41"/>
      <c r="AA1831" s="41"/>
      <c r="AB1831" s="41"/>
      <c r="AC1831" s="41"/>
      <c r="AD1831" s="41"/>
      <c r="AE1831" s="41"/>
      <c r="AT1831" s="20" t="s">
        <v>179</v>
      </c>
      <c r="AU1831" s="20" t="s">
        <v>84</v>
      </c>
    </row>
    <row r="1832" s="2" customFormat="1">
      <c r="A1832" s="41"/>
      <c r="B1832" s="42"/>
      <c r="C1832" s="43"/>
      <c r="D1832" s="234" t="s">
        <v>181</v>
      </c>
      <c r="E1832" s="43"/>
      <c r="F1832" s="235" t="s">
        <v>2322</v>
      </c>
      <c r="G1832" s="43"/>
      <c r="H1832" s="43"/>
      <c r="I1832" s="231"/>
      <c r="J1832" s="43"/>
      <c r="K1832" s="43"/>
      <c r="L1832" s="47"/>
      <c r="M1832" s="232"/>
      <c r="N1832" s="233"/>
      <c r="O1832" s="87"/>
      <c r="P1832" s="87"/>
      <c r="Q1832" s="87"/>
      <c r="R1832" s="87"/>
      <c r="S1832" s="87"/>
      <c r="T1832" s="88"/>
      <c r="U1832" s="41"/>
      <c r="V1832" s="41"/>
      <c r="W1832" s="41"/>
      <c r="X1832" s="41"/>
      <c r="Y1832" s="41"/>
      <c r="Z1832" s="41"/>
      <c r="AA1832" s="41"/>
      <c r="AB1832" s="41"/>
      <c r="AC1832" s="41"/>
      <c r="AD1832" s="41"/>
      <c r="AE1832" s="41"/>
      <c r="AT1832" s="20" t="s">
        <v>181</v>
      </c>
      <c r="AU1832" s="20" t="s">
        <v>84</v>
      </c>
    </row>
    <row r="1833" s="2" customFormat="1" ht="16.5" customHeight="1">
      <c r="A1833" s="41"/>
      <c r="B1833" s="42"/>
      <c r="C1833" s="216" t="s">
        <v>2323</v>
      </c>
      <c r="D1833" s="216" t="s">
        <v>172</v>
      </c>
      <c r="E1833" s="217" t="s">
        <v>2324</v>
      </c>
      <c r="F1833" s="218" t="s">
        <v>2325</v>
      </c>
      <c r="G1833" s="219" t="s">
        <v>1823</v>
      </c>
      <c r="H1833" s="295"/>
      <c r="I1833" s="221"/>
      <c r="J1833" s="222">
        <f>ROUND(I1833*H1833,2)</f>
        <v>0</v>
      </c>
      <c r="K1833" s="218" t="s">
        <v>176</v>
      </c>
      <c r="L1833" s="47"/>
      <c r="M1833" s="223" t="s">
        <v>19</v>
      </c>
      <c r="N1833" s="224" t="s">
        <v>46</v>
      </c>
      <c r="O1833" s="87"/>
      <c r="P1833" s="225">
        <f>O1833*H1833</f>
        <v>0</v>
      </c>
      <c r="Q1833" s="225">
        <v>0</v>
      </c>
      <c r="R1833" s="225">
        <f>Q1833*H1833</f>
        <v>0</v>
      </c>
      <c r="S1833" s="225">
        <v>0</v>
      </c>
      <c r="T1833" s="226">
        <f>S1833*H1833</f>
        <v>0</v>
      </c>
      <c r="U1833" s="41"/>
      <c r="V1833" s="41"/>
      <c r="W1833" s="41"/>
      <c r="X1833" s="41"/>
      <c r="Y1833" s="41"/>
      <c r="Z1833" s="41"/>
      <c r="AA1833" s="41"/>
      <c r="AB1833" s="41"/>
      <c r="AC1833" s="41"/>
      <c r="AD1833" s="41"/>
      <c r="AE1833" s="41"/>
      <c r="AR1833" s="227" t="s">
        <v>287</v>
      </c>
      <c r="AT1833" s="227" t="s">
        <v>172</v>
      </c>
      <c r="AU1833" s="227" t="s">
        <v>84</v>
      </c>
      <c r="AY1833" s="20" t="s">
        <v>170</v>
      </c>
      <c r="BE1833" s="228">
        <f>IF(N1833="základní",J1833,0)</f>
        <v>0</v>
      </c>
      <c r="BF1833" s="228">
        <f>IF(N1833="snížená",J1833,0)</f>
        <v>0</v>
      </c>
      <c r="BG1833" s="228">
        <f>IF(N1833="zákl. přenesená",J1833,0)</f>
        <v>0</v>
      </c>
      <c r="BH1833" s="228">
        <f>IF(N1833="sníž. přenesená",J1833,0)</f>
        <v>0</v>
      </c>
      <c r="BI1833" s="228">
        <f>IF(N1833="nulová",J1833,0)</f>
        <v>0</v>
      </c>
      <c r="BJ1833" s="20" t="s">
        <v>82</v>
      </c>
      <c r="BK1833" s="228">
        <f>ROUND(I1833*H1833,2)</f>
        <v>0</v>
      </c>
      <c r="BL1833" s="20" t="s">
        <v>287</v>
      </c>
      <c r="BM1833" s="227" t="s">
        <v>2326</v>
      </c>
    </row>
    <row r="1834" s="2" customFormat="1">
      <c r="A1834" s="41"/>
      <c r="B1834" s="42"/>
      <c r="C1834" s="43"/>
      <c r="D1834" s="229" t="s">
        <v>179</v>
      </c>
      <c r="E1834" s="43"/>
      <c r="F1834" s="230" t="s">
        <v>2327</v>
      </c>
      <c r="G1834" s="43"/>
      <c r="H1834" s="43"/>
      <c r="I1834" s="231"/>
      <c r="J1834" s="43"/>
      <c r="K1834" s="43"/>
      <c r="L1834" s="47"/>
      <c r="M1834" s="232"/>
      <c r="N1834" s="233"/>
      <c r="O1834" s="87"/>
      <c r="P1834" s="87"/>
      <c r="Q1834" s="87"/>
      <c r="R1834" s="87"/>
      <c r="S1834" s="87"/>
      <c r="T1834" s="88"/>
      <c r="U1834" s="41"/>
      <c r="V1834" s="41"/>
      <c r="W1834" s="41"/>
      <c r="X1834" s="41"/>
      <c r="Y1834" s="41"/>
      <c r="Z1834" s="41"/>
      <c r="AA1834" s="41"/>
      <c r="AB1834" s="41"/>
      <c r="AC1834" s="41"/>
      <c r="AD1834" s="41"/>
      <c r="AE1834" s="41"/>
      <c r="AT1834" s="20" t="s">
        <v>179</v>
      </c>
      <c r="AU1834" s="20" t="s">
        <v>84</v>
      </c>
    </row>
    <row r="1835" s="2" customFormat="1">
      <c r="A1835" s="41"/>
      <c r="B1835" s="42"/>
      <c r="C1835" s="43"/>
      <c r="D1835" s="234" t="s">
        <v>181</v>
      </c>
      <c r="E1835" s="43"/>
      <c r="F1835" s="235" t="s">
        <v>2328</v>
      </c>
      <c r="G1835" s="43"/>
      <c r="H1835" s="43"/>
      <c r="I1835" s="231"/>
      <c r="J1835" s="43"/>
      <c r="K1835" s="43"/>
      <c r="L1835" s="47"/>
      <c r="M1835" s="232"/>
      <c r="N1835" s="233"/>
      <c r="O1835" s="87"/>
      <c r="P1835" s="87"/>
      <c r="Q1835" s="87"/>
      <c r="R1835" s="87"/>
      <c r="S1835" s="87"/>
      <c r="T1835" s="88"/>
      <c r="U1835" s="41"/>
      <c r="V1835" s="41"/>
      <c r="W1835" s="41"/>
      <c r="X1835" s="41"/>
      <c r="Y1835" s="41"/>
      <c r="Z1835" s="41"/>
      <c r="AA1835" s="41"/>
      <c r="AB1835" s="41"/>
      <c r="AC1835" s="41"/>
      <c r="AD1835" s="41"/>
      <c r="AE1835" s="41"/>
      <c r="AT1835" s="20" t="s">
        <v>181</v>
      </c>
      <c r="AU1835" s="20" t="s">
        <v>84</v>
      </c>
    </row>
    <row r="1836" s="12" customFormat="1" ht="22.8" customHeight="1">
      <c r="A1836" s="12"/>
      <c r="B1836" s="200"/>
      <c r="C1836" s="201"/>
      <c r="D1836" s="202" t="s">
        <v>74</v>
      </c>
      <c r="E1836" s="214" t="s">
        <v>2329</v>
      </c>
      <c r="F1836" s="214" t="s">
        <v>2330</v>
      </c>
      <c r="G1836" s="201"/>
      <c r="H1836" s="201"/>
      <c r="I1836" s="204"/>
      <c r="J1836" s="215">
        <f>BK1836</f>
        <v>0</v>
      </c>
      <c r="K1836" s="201"/>
      <c r="L1836" s="206"/>
      <c r="M1836" s="207"/>
      <c r="N1836" s="208"/>
      <c r="O1836" s="208"/>
      <c r="P1836" s="209">
        <f>SUM(P1837:P2192)</f>
        <v>0</v>
      </c>
      <c r="Q1836" s="208"/>
      <c r="R1836" s="209">
        <f>SUM(R1837:R2192)</f>
        <v>0.70789999999999986</v>
      </c>
      <c r="S1836" s="208"/>
      <c r="T1836" s="210">
        <f>SUM(T1837:T2192)</f>
        <v>0</v>
      </c>
      <c r="U1836" s="12"/>
      <c r="V1836" s="12"/>
      <c r="W1836" s="12"/>
      <c r="X1836" s="12"/>
      <c r="Y1836" s="12"/>
      <c r="Z1836" s="12"/>
      <c r="AA1836" s="12"/>
      <c r="AB1836" s="12"/>
      <c r="AC1836" s="12"/>
      <c r="AD1836" s="12"/>
      <c r="AE1836" s="12"/>
      <c r="AR1836" s="211" t="s">
        <v>84</v>
      </c>
      <c r="AT1836" s="212" t="s">
        <v>74</v>
      </c>
      <c r="AU1836" s="212" t="s">
        <v>82</v>
      </c>
      <c r="AY1836" s="211" t="s">
        <v>170</v>
      </c>
      <c r="BK1836" s="213">
        <f>SUM(BK1837:BK2192)</f>
        <v>0</v>
      </c>
    </row>
    <row r="1837" s="2" customFormat="1" ht="21.75" customHeight="1">
      <c r="A1837" s="41"/>
      <c r="B1837" s="42"/>
      <c r="C1837" s="216" t="s">
        <v>2331</v>
      </c>
      <c r="D1837" s="216" t="s">
        <v>172</v>
      </c>
      <c r="E1837" s="217" t="s">
        <v>2332</v>
      </c>
      <c r="F1837" s="218" t="s">
        <v>2333</v>
      </c>
      <c r="G1837" s="219" t="s">
        <v>266</v>
      </c>
      <c r="H1837" s="220">
        <v>2</v>
      </c>
      <c r="I1837" s="221"/>
      <c r="J1837" s="222">
        <f>ROUND(I1837*H1837,2)</f>
        <v>0</v>
      </c>
      <c r="K1837" s="218" t="s">
        <v>19</v>
      </c>
      <c r="L1837" s="47"/>
      <c r="M1837" s="223" t="s">
        <v>19</v>
      </c>
      <c r="N1837" s="224" t="s">
        <v>46</v>
      </c>
      <c r="O1837" s="87"/>
      <c r="P1837" s="225">
        <f>O1837*H1837</f>
        <v>0</v>
      </c>
      <c r="Q1837" s="225">
        <v>0</v>
      </c>
      <c r="R1837" s="225">
        <f>Q1837*H1837</f>
        <v>0</v>
      </c>
      <c r="S1837" s="225">
        <v>0</v>
      </c>
      <c r="T1837" s="226">
        <f>S1837*H1837</f>
        <v>0</v>
      </c>
      <c r="U1837" s="41"/>
      <c r="V1837" s="41"/>
      <c r="W1837" s="41"/>
      <c r="X1837" s="41"/>
      <c r="Y1837" s="41"/>
      <c r="Z1837" s="41"/>
      <c r="AA1837" s="41"/>
      <c r="AB1837" s="41"/>
      <c r="AC1837" s="41"/>
      <c r="AD1837" s="41"/>
      <c r="AE1837" s="41"/>
      <c r="AR1837" s="227" t="s">
        <v>287</v>
      </c>
      <c r="AT1837" s="227" t="s">
        <v>172</v>
      </c>
      <c r="AU1837" s="227" t="s">
        <v>84</v>
      </c>
      <c r="AY1837" s="20" t="s">
        <v>170</v>
      </c>
      <c r="BE1837" s="228">
        <f>IF(N1837="základní",J1837,0)</f>
        <v>0</v>
      </c>
      <c r="BF1837" s="228">
        <f>IF(N1837="snížená",J1837,0)</f>
        <v>0</v>
      </c>
      <c r="BG1837" s="228">
        <f>IF(N1837="zákl. přenesená",J1837,0)</f>
        <v>0</v>
      </c>
      <c r="BH1837" s="228">
        <f>IF(N1837="sníž. přenesená",J1837,0)</f>
        <v>0</v>
      </c>
      <c r="BI1837" s="228">
        <f>IF(N1837="nulová",J1837,0)</f>
        <v>0</v>
      </c>
      <c r="BJ1837" s="20" t="s">
        <v>82</v>
      </c>
      <c r="BK1837" s="228">
        <f>ROUND(I1837*H1837,2)</f>
        <v>0</v>
      </c>
      <c r="BL1837" s="20" t="s">
        <v>287</v>
      </c>
      <c r="BM1837" s="227" t="s">
        <v>2334</v>
      </c>
    </row>
    <row r="1838" s="2" customFormat="1">
      <c r="A1838" s="41"/>
      <c r="B1838" s="42"/>
      <c r="C1838" s="43"/>
      <c r="D1838" s="229" t="s">
        <v>179</v>
      </c>
      <c r="E1838" s="43"/>
      <c r="F1838" s="230" t="s">
        <v>2333</v>
      </c>
      <c r="G1838" s="43"/>
      <c r="H1838" s="43"/>
      <c r="I1838" s="231"/>
      <c r="J1838" s="43"/>
      <c r="K1838" s="43"/>
      <c r="L1838" s="47"/>
      <c r="M1838" s="232"/>
      <c r="N1838" s="233"/>
      <c r="O1838" s="87"/>
      <c r="P1838" s="87"/>
      <c r="Q1838" s="87"/>
      <c r="R1838" s="87"/>
      <c r="S1838" s="87"/>
      <c r="T1838" s="88"/>
      <c r="U1838" s="41"/>
      <c r="V1838" s="41"/>
      <c r="W1838" s="41"/>
      <c r="X1838" s="41"/>
      <c r="Y1838" s="41"/>
      <c r="Z1838" s="41"/>
      <c r="AA1838" s="41"/>
      <c r="AB1838" s="41"/>
      <c r="AC1838" s="41"/>
      <c r="AD1838" s="41"/>
      <c r="AE1838" s="41"/>
      <c r="AT1838" s="20" t="s">
        <v>179</v>
      </c>
      <c r="AU1838" s="20" t="s">
        <v>84</v>
      </c>
    </row>
    <row r="1839" s="2" customFormat="1">
      <c r="A1839" s="41"/>
      <c r="B1839" s="42"/>
      <c r="C1839" s="43"/>
      <c r="D1839" s="229" t="s">
        <v>231</v>
      </c>
      <c r="E1839" s="43"/>
      <c r="F1839" s="268" t="s">
        <v>1323</v>
      </c>
      <c r="G1839" s="43"/>
      <c r="H1839" s="43"/>
      <c r="I1839" s="231"/>
      <c r="J1839" s="43"/>
      <c r="K1839" s="43"/>
      <c r="L1839" s="47"/>
      <c r="M1839" s="232"/>
      <c r="N1839" s="233"/>
      <c r="O1839" s="87"/>
      <c r="P1839" s="87"/>
      <c r="Q1839" s="87"/>
      <c r="R1839" s="87"/>
      <c r="S1839" s="87"/>
      <c r="T1839" s="88"/>
      <c r="U1839" s="41"/>
      <c r="V1839" s="41"/>
      <c r="W1839" s="41"/>
      <c r="X1839" s="41"/>
      <c r="Y1839" s="41"/>
      <c r="Z1839" s="41"/>
      <c r="AA1839" s="41"/>
      <c r="AB1839" s="41"/>
      <c r="AC1839" s="41"/>
      <c r="AD1839" s="41"/>
      <c r="AE1839" s="41"/>
      <c r="AT1839" s="20" t="s">
        <v>231</v>
      </c>
      <c r="AU1839" s="20" t="s">
        <v>84</v>
      </c>
    </row>
    <row r="1840" s="13" customFormat="1">
      <c r="A1840" s="13"/>
      <c r="B1840" s="236"/>
      <c r="C1840" s="237"/>
      <c r="D1840" s="229" t="s">
        <v>183</v>
      </c>
      <c r="E1840" s="238" t="s">
        <v>19</v>
      </c>
      <c r="F1840" s="239" t="s">
        <v>2335</v>
      </c>
      <c r="G1840" s="237"/>
      <c r="H1840" s="238" t="s">
        <v>19</v>
      </c>
      <c r="I1840" s="240"/>
      <c r="J1840" s="237"/>
      <c r="K1840" s="237"/>
      <c r="L1840" s="241"/>
      <c r="M1840" s="242"/>
      <c r="N1840" s="243"/>
      <c r="O1840" s="243"/>
      <c r="P1840" s="243"/>
      <c r="Q1840" s="243"/>
      <c r="R1840" s="243"/>
      <c r="S1840" s="243"/>
      <c r="T1840" s="244"/>
      <c r="U1840" s="13"/>
      <c r="V1840" s="13"/>
      <c r="W1840" s="13"/>
      <c r="X1840" s="13"/>
      <c r="Y1840" s="13"/>
      <c r="Z1840" s="13"/>
      <c r="AA1840" s="13"/>
      <c r="AB1840" s="13"/>
      <c r="AC1840" s="13"/>
      <c r="AD1840" s="13"/>
      <c r="AE1840" s="13"/>
      <c r="AT1840" s="245" t="s">
        <v>183</v>
      </c>
      <c r="AU1840" s="245" t="s">
        <v>84</v>
      </c>
      <c r="AV1840" s="13" t="s">
        <v>82</v>
      </c>
      <c r="AW1840" s="13" t="s">
        <v>37</v>
      </c>
      <c r="AX1840" s="13" t="s">
        <v>75</v>
      </c>
      <c r="AY1840" s="245" t="s">
        <v>170</v>
      </c>
    </row>
    <row r="1841" s="13" customFormat="1">
      <c r="A1841" s="13"/>
      <c r="B1841" s="236"/>
      <c r="C1841" s="237"/>
      <c r="D1841" s="229" t="s">
        <v>183</v>
      </c>
      <c r="E1841" s="238" t="s">
        <v>19</v>
      </c>
      <c r="F1841" s="239" t="s">
        <v>2336</v>
      </c>
      <c r="G1841" s="237"/>
      <c r="H1841" s="238" t="s">
        <v>19</v>
      </c>
      <c r="I1841" s="240"/>
      <c r="J1841" s="237"/>
      <c r="K1841" s="237"/>
      <c r="L1841" s="241"/>
      <c r="M1841" s="242"/>
      <c r="N1841" s="243"/>
      <c r="O1841" s="243"/>
      <c r="P1841" s="243"/>
      <c r="Q1841" s="243"/>
      <c r="R1841" s="243"/>
      <c r="S1841" s="243"/>
      <c r="T1841" s="244"/>
      <c r="U1841" s="13"/>
      <c r="V1841" s="13"/>
      <c r="W1841" s="13"/>
      <c r="X1841" s="13"/>
      <c r="Y1841" s="13"/>
      <c r="Z1841" s="13"/>
      <c r="AA1841" s="13"/>
      <c r="AB1841" s="13"/>
      <c r="AC1841" s="13"/>
      <c r="AD1841" s="13"/>
      <c r="AE1841" s="13"/>
      <c r="AT1841" s="245" t="s">
        <v>183</v>
      </c>
      <c r="AU1841" s="245" t="s">
        <v>84</v>
      </c>
      <c r="AV1841" s="13" t="s">
        <v>82</v>
      </c>
      <c r="AW1841" s="13" t="s">
        <v>37</v>
      </c>
      <c r="AX1841" s="13" t="s">
        <v>75</v>
      </c>
      <c r="AY1841" s="245" t="s">
        <v>170</v>
      </c>
    </row>
    <row r="1842" s="13" customFormat="1">
      <c r="A1842" s="13"/>
      <c r="B1842" s="236"/>
      <c r="C1842" s="237"/>
      <c r="D1842" s="229" t="s">
        <v>183</v>
      </c>
      <c r="E1842" s="238" t="s">
        <v>19</v>
      </c>
      <c r="F1842" s="239" t="s">
        <v>2337</v>
      </c>
      <c r="G1842" s="237"/>
      <c r="H1842" s="238" t="s">
        <v>19</v>
      </c>
      <c r="I1842" s="240"/>
      <c r="J1842" s="237"/>
      <c r="K1842" s="237"/>
      <c r="L1842" s="241"/>
      <c r="M1842" s="242"/>
      <c r="N1842" s="243"/>
      <c r="O1842" s="243"/>
      <c r="P1842" s="243"/>
      <c r="Q1842" s="243"/>
      <c r="R1842" s="243"/>
      <c r="S1842" s="243"/>
      <c r="T1842" s="244"/>
      <c r="U1842" s="13"/>
      <c r="V1842" s="13"/>
      <c r="W1842" s="13"/>
      <c r="X1842" s="13"/>
      <c r="Y1842" s="13"/>
      <c r="Z1842" s="13"/>
      <c r="AA1842" s="13"/>
      <c r="AB1842" s="13"/>
      <c r="AC1842" s="13"/>
      <c r="AD1842" s="13"/>
      <c r="AE1842" s="13"/>
      <c r="AT1842" s="245" t="s">
        <v>183</v>
      </c>
      <c r="AU1842" s="245" t="s">
        <v>84</v>
      </c>
      <c r="AV1842" s="13" t="s">
        <v>82</v>
      </c>
      <c r="AW1842" s="13" t="s">
        <v>37</v>
      </c>
      <c r="AX1842" s="13" t="s">
        <v>75</v>
      </c>
      <c r="AY1842" s="245" t="s">
        <v>170</v>
      </c>
    </row>
    <row r="1843" s="14" customFormat="1">
      <c r="A1843" s="14"/>
      <c r="B1843" s="246"/>
      <c r="C1843" s="247"/>
      <c r="D1843" s="229" t="s">
        <v>183</v>
      </c>
      <c r="E1843" s="248" t="s">
        <v>19</v>
      </c>
      <c r="F1843" s="249" t="s">
        <v>847</v>
      </c>
      <c r="G1843" s="247"/>
      <c r="H1843" s="250">
        <v>2</v>
      </c>
      <c r="I1843" s="251"/>
      <c r="J1843" s="247"/>
      <c r="K1843" s="247"/>
      <c r="L1843" s="252"/>
      <c r="M1843" s="253"/>
      <c r="N1843" s="254"/>
      <c r="O1843" s="254"/>
      <c r="P1843" s="254"/>
      <c r="Q1843" s="254"/>
      <c r="R1843" s="254"/>
      <c r="S1843" s="254"/>
      <c r="T1843" s="255"/>
      <c r="U1843" s="14"/>
      <c r="V1843" s="14"/>
      <c r="W1843" s="14"/>
      <c r="X1843" s="14"/>
      <c r="Y1843" s="14"/>
      <c r="Z1843" s="14"/>
      <c r="AA1843" s="14"/>
      <c r="AB1843" s="14"/>
      <c r="AC1843" s="14"/>
      <c r="AD1843" s="14"/>
      <c r="AE1843" s="14"/>
      <c r="AT1843" s="256" t="s">
        <v>183</v>
      </c>
      <c r="AU1843" s="256" t="s">
        <v>84</v>
      </c>
      <c r="AV1843" s="14" t="s">
        <v>84</v>
      </c>
      <c r="AW1843" s="14" t="s">
        <v>37</v>
      </c>
      <c r="AX1843" s="14" t="s">
        <v>75</v>
      </c>
      <c r="AY1843" s="256" t="s">
        <v>170</v>
      </c>
    </row>
    <row r="1844" s="15" customFormat="1">
      <c r="A1844" s="15"/>
      <c r="B1844" s="257"/>
      <c r="C1844" s="258"/>
      <c r="D1844" s="229" t="s">
        <v>183</v>
      </c>
      <c r="E1844" s="259" t="s">
        <v>19</v>
      </c>
      <c r="F1844" s="260" t="s">
        <v>186</v>
      </c>
      <c r="G1844" s="258"/>
      <c r="H1844" s="261">
        <v>2</v>
      </c>
      <c r="I1844" s="262"/>
      <c r="J1844" s="258"/>
      <c r="K1844" s="258"/>
      <c r="L1844" s="263"/>
      <c r="M1844" s="264"/>
      <c r="N1844" s="265"/>
      <c r="O1844" s="265"/>
      <c r="P1844" s="265"/>
      <c r="Q1844" s="265"/>
      <c r="R1844" s="265"/>
      <c r="S1844" s="265"/>
      <c r="T1844" s="266"/>
      <c r="U1844" s="15"/>
      <c r="V1844" s="15"/>
      <c r="W1844" s="15"/>
      <c r="X1844" s="15"/>
      <c r="Y1844" s="15"/>
      <c r="Z1844" s="15"/>
      <c r="AA1844" s="15"/>
      <c r="AB1844" s="15"/>
      <c r="AC1844" s="15"/>
      <c r="AD1844" s="15"/>
      <c r="AE1844" s="15"/>
      <c r="AT1844" s="267" t="s">
        <v>183</v>
      </c>
      <c r="AU1844" s="267" t="s">
        <v>84</v>
      </c>
      <c r="AV1844" s="15" t="s">
        <v>177</v>
      </c>
      <c r="AW1844" s="15" t="s">
        <v>37</v>
      </c>
      <c r="AX1844" s="15" t="s">
        <v>82</v>
      </c>
      <c r="AY1844" s="267" t="s">
        <v>170</v>
      </c>
    </row>
    <row r="1845" s="2" customFormat="1" ht="21.75" customHeight="1">
      <c r="A1845" s="41"/>
      <c r="B1845" s="42"/>
      <c r="C1845" s="216" t="s">
        <v>2338</v>
      </c>
      <c r="D1845" s="216" t="s">
        <v>172</v>
      </c>
      <c r="E1845" s="217" t="s">
        <v>2339</v>
      </c>
      <c r="F1845" s="218" t="s">
        <v>2340</v>
      </c>
      <c r="G1845" s="219" t="s">
        <v>266</v>
      </c>
      <c r="H1845" s="220">
        <v>2</v>
      </c>
      <c r="I1845" s="221"/>
      <c r="J1845" s="222">
        <f>ROUND(I1845*H1845,2)</f>
        <v>0</v>
      </c>
      <c r="K1845" s="218" t="s">
        <v>19</v>
      </c>
      <c r="L1845" s="47"/>
      <c r="M1845" s="223" t="s">
        <v>19</v>
      </c>
      <c r="N1845" s="224" t="s">
        <v>46</v>
      </c>
      <c r="O1845" s="87"/>
      <c r="P1845" s="225">
        <f>O1845*H1845</f>
        <v>0</v>
      </c>
      <c r="Q1845" s="225">
        <v>0</v>
      </c>
      <c r="R1845" s="225">
        <f>Q1845*H1845</f>
        <v>0</v>
      </c>
      <c r="S1845" s="225">
        <v>0</v>
      </c>
      <c r="T1845" s="226">
        <f>S1845*H1845</f>
        <v>0</v>
      </c>
      <c r="U1845" s="41"/>
      <c r="V1845" s="41"/>
      <c r="W1845" s="41"/>
      <c r="X1845" s="41"/>
      <c r="Y1845" s="41"/>
      <c r="Z1845" s="41"/>
      <c r="AA1845" s="41"/>
      <c r="AB1845" s="41"/>
      <c r="AC1845" s="41"/>
      <c r="AD1845" s="41"/>
      <c r="AE1845" s="41"/>
      <c r="AR1845" s="227" t="s">
        <v>287</v>
      </c>
      <c r="AT1845" s="227" t="s">
        <v>172</v>
      </c>
      <c r="AU1845" s="227" t="s">
        <v>84</v>
      </c>
      <c r="AY1845" s="20" t="s">
        <v>170</v>
      </c>
      <c r="BE1845" s="228">
        <f>IF(N1845="základní",J1845,0)</f>
        <v>0</v>
      </c>
      <c r="BF1845" s="228">
        <f>IF(N1845="snížená",J1845,0)</f>
        <v>0</v>
      </c>
      <c r="BG1845" s="228">
        <f>IF(N1845="zákl. přenesená",J1845,0)</f>
        <v>0</v>
      </c>
      <c r="BH1845" s="228">
        <f>IF(N1845="sníž. přenesená",J1845,0)</f>
        <v>0</v>
      </c>
      <c r="BI1845" s="228">
        <f>IF(N1845="nulová",J1845,0)</f>
        <v>0</v>
      </c>
      <c r="BJ1845" s="20" t="s">
        <v>82</v>
      </c>
      <c r="BK1845" s="228">
        <f>ROUND(I1845*H1845,2)</f>
        <v>0</v>
      </c>
      <c r="BL1845" s="20" t="s">
        <v>287</v>
      </c>
      <c r="BM1845" s="227" t="s">
        <v>2341</v>
      </c>
    </row>
    <row r="1846" s="2" customFormat="1">
      <c r="A1846" s="41"/>
      <c r="B1846" s="42"/>
      <c r="C1846" s="43"/>
      <c r="D1846" s="229" t="s">
        <v>179</v>
      </c>
      <c r="E1846" s="43"/>
      <c r="F1846" s="230" t="s">
        <v>2340</v>
      </c>
      <c r="G1846" s="43"/>
      <c r="H1846" s="43"/>
      <c r="I1846" s="231"/>
      <c r="J1846" s="43"/>
      <c r="K1846" s="43"/>
      <c r="L1846" s="47"/>
      <c r="M1846" s="232"/>
      <c r="N1846" s="233"/>
      <c r="O1846" s="87"/>
      <c r="P1846" s="87"/>
      <c r="Q1846" s="87"/>
      <c r="R1846" s="87"/>
      <c r="S1846" s="87"/>
      <c r="T1846" s="88"/>
      <c r="U1846" s="41"/>
      <c r="V1846" s="41"/>
      <c r="W1846" s="41"/>
      <c r="X1846" s="41"/>
      <c r="Y1846" s="41"/>
      <c r="Z1846" s="41"/>
      <c r="AA1846" s="41"/>
      <c r="AB1846" s="41"/>
      <c r="AC1846" s="41"/>
      <c r="AD1846" s="41"/>
      <c r="AE1846" s="41"/>
      <c r="AT1846" s="20" t="s">
        <v>179</v>
      </c>
      <c r="AU1846" s="20" t="s">
        <v>84</v>
      </c>
    </row>
    <row r="1847" s="2" customFormat="1">
      <c r="A1847" s="41"/>
      <c r="B1847" s="42"/>
      <c r="C1847" s="43"/>
      <c r="D1847" s="229" t="s">
        <v>231</v>
      </c>
      <c r="E1847" s="43"/>
      <c r="F1847" s="268" t="s">
        <v>1323</v>
      </c>
      <c r="G1847" s="43"/>
      <c r="H1847" s="43"/>
      <c r="I1847" s="231"/>
      <c r="J1847" s="43"/>
      <c r="K1847" s="43"/>
      <c r="L1847" s="47"/>
      <c r="M1847" s="232"/>
      <c r="N1847" s="233"/>
      <c r="O1847" s="87"/>
      <c r="P1847" s="87"/>
      <c r="Q1847" s="87"/>
      <c r="R1847" s="87"/>
      <c r="S1847" s="87"/>
      <c r="T1847" s="88"/>
      <c r="U1847" s="41"/>
      <c r="V1847" s="41"/>
      <c r="W1847" s="41"/>
      <c r="X1847" s="41"/>
      <c r="Y1847" s="41"/>
      <c r="Z1847" s="41"/>
      <c r="AA1847" s="41"/>
      <c r="AB1847" s="41"/>
      <c r="AC1847" s="41"/>
      <c r="AD1847" s="41"/>
      <c r="AE1847" s="41"/>
      <c r="AT1847" s="20" t="s">
        <v>231</v>
      </c>
      <c r="AU1847" s="20" t="s">
        <v>84</v>
      </c>
    </row>
    <row r="1848" s="13" customFormat="1">
      <c r="A1848" s="13"/>
      <c r="B1848" s="236"/>
      <c r="C1848" s="237"/>
      <c r="D1848" s="229" t="s">
        <v>183</v>
      </c>
      <c r="E1848" s="238" t="s">
        <v>19</v>
      </c>
      <c r="F1848" s="239" t="s">
        <v>2335</v>
      </c>
      <c r="G1848" s="237"/>
      <c r="H1848" s="238" t="s">
        <v>19</v>
      </c>
      <c r="I1848" s="240"/>
      <c r="J1848" s="237"/>
      <c r="K1848" s="237"/>
      <c r="L1848" s="241"/>
      <c r="M1848" s="242"/>
      <c r="N1848" s="243"/>
      <c r="O1848" s="243"/>
      <c r="P1848" s="243"/>
      <c r="Q1848" s="243"/>
      <c r="R1848" s="243"/>
      <c r="S1848" s="243"/>
      <c r="T1848" s="244"/>
      <c r="U1848" s="13"/>
      <c r="V1848" s="13"/>
      <c r="W1848" s="13"/>
      <c r="X1848" s="13"/>
      <c r="Y1848" s="13"/>
      <c r="Z1848" s="13"/>
      <c r="AA1848" s="13"/>
      <c r="AB1848" s="13"/>
      <c r="AC1848" s="13"/>
      <c r="AD1848" s="13"/>
      <c r="AE1848" s="13"/>
      <c r="AT1848" s="245" t="s">
        <v>183</v>
      </c>
      <c r="AU1848" s="245" t="s">
        <v>84</v>
      </c>
      <c r="AV1848" s="13" t="s">
        <v>82</v>
      </c>
      <c r="AW1848" s="13" t="s">
        <v>37</v>
      </c>
      <c r="AX1848" s="13" t="s">
        <v>75</v>
      </c>
      <c r="AY1848" s="245" t="s">
        <v>170</v>
      </c>
    </row>
    <row r="1849" s="13" customFormat="1">
      <c r="A1849" s="13"/>
      <c r="B1849" s="236"/>
      <c r="C1849" s="237"/>
      <c r="D1849" s="229" t="s">
        <v>183</v>
      </c>
      <c r="E1849" s="238" t="s">
        <v>19</v>
      </c>
      <c r="F1849" s="239" t="s">
        <v>2342</v>
      </c>
      <c r="G1849" s="237"/>
      <c r="H1849" s="238" t="s">
        <v>19</v>
      </c>
      <c r="I1849" s="240"/>
      <c r="J1849" s="237"/>
      <c r="K1849" s="237"/>
      <c r="L1849" s="241"/>
      <c r="M1849" s="242"/>
      <c r="N1849" s="243"/>
      <c r="O1849" s="243"/>
      <c r="P1849" s="243"/>
      <c r="Q1849" s="243"/>
      <c r="R1849" s="243"/>
      <c r="S1849" s="243"/>
      <c r="T1849" s="244"/>
      <c r="U1849" s="13"/>
      <c r="V1849" s="13"/>
      <c r="W1849" s="13"/>
      <c r="X1849" s="13"/>
      <c r="Y1849" s="13"/>
      <c r="Z1849" s="13"/>
      <c r="AA1849" s="13"/>
      <c r="AB1849" s="13"/>
      <c r="AC1849" s="13"/>
      <c r="AD1849" s="13"/>
      <c r="AE1849" s="13"/>
      <c r="AT1849" s="245" t="s">
        <v>183</v>
      </c>
      <c r="AU1849" s="245" t="s">
        <v>84</v>
      </c>
      <c r="AV1849" s="13" t="s">
        <v>82</v>
      </c>
      <c r="AW1849" s="13" t="s">
        <v>37</v>
      </c>
      <c r="AX1849" s="13" t="s">
        <v>75</v>
      </c>
      <c r="AY1849" s="245" t="s">
        <v>170</v>
      </c>
    </row>
    <row r="1850" s="13" customFormat="1">
      <c r="A1850" s="13"/>
      <c r="B1850" s="236"/>
      <c r="C1850" s="237"/>
      <c r="D1850" s="229" t="s">
        <v>183</v>
      </c>
      <c r="E1850" s="238" t="s">
        <v>19</v>
      </c>
      <c r="F1850" s="239" t="s">
        <v>2337</v>
      </c>
      <c r="G1850" s="237"/>
      <c r="H1850" s="238" t="s">
        <v>19</v>
      </c>
      <c r="I1850" s="240"/>
      <c r="J1850" s="237"/>
      <c r="K1850" s="237"/>
      <c r="L1850" s="241"/>
      <c r="M1850" s="242"/>
      <c r="N1850" s="243"/>
      <c r="O1850" s="243"/>
      <c r="P1850" s="243"/>
      <c r="Q1850" s="243"/>
      <c r="R1850" s="243"/>
      <c r="S1850" s="243"/>
      <c r="T1850" s="244"/>
      <c r="U1850" s="13"/>
      <c r="V1850" s="13"/>
      <c r="W1850" s="13"/>
      <c r="X1850" s="13"/>
      <c r="Y1850" s="13"/>
      <c r="Z1850" s="13"/>
      <c r="AA1850" s="13"/>
      <c r="AB1850" s="13"/>
      <c r="AC1850" s="13"/>
      <c r="AD1850" s="13"/>
      <c r="AE1850" s="13"/>
      <c r="AT1850" s="245" t="s">
        <v>183</v>
      </c>
      <c r="AU1850" s="245" t="s">
        <v>84</v>
      </c>
      <c r="AV1850" s="13" t="s">
        <v>82</v>
      </c>
      <c r="AW1850" s="13" t="s">
        <v>37</v>
      </c>
      <c r="AX1850" s="13" t="s">
        <v>75</v>
      </c>
      <c r="AY1850" s="245" t="s">
        <v>170</v>
      </c>
    </row>
    <row r="1851" s="14" customFormat="1">
      <c r="A1851" s="14"/>
      <c r="B1851" s="246"/>
      <c r="C1851" s="247"/>
      <c r="D1851" s="229" t="s">
        <v>183</v>
      </c>
      <c r="E1851" s="248" t="s">
        <v>19</v>
      </c>
      <c r="F1851" s="249" t="s">
        <v>847</v>
      </c>
      <c r="G1851" s="247"/>
      <c r="H1851" s="250">
        <v>2</v>
      </c>
      <c r="I1851" s="251"/>
      <c r="J1851" s="247"/>
      <c r="K1851" s="247"/>
      <c r="L1851" s="252"/>
      <c r="M1851" s="253"/>
      <c r="N1851" s="254"/>
      <c r="O1851" s="254"/>
      <c r="P1851" s="254"/>
      <c r="Q1851" s="254"/>
      <c r="R1851" s="254"/>
      <c r="S1851" s="254"/>
      <c r="T1851" s="255"/>
      <c r="U1851" s="14"/>
      <c r="V1851" s="14"/>
      <c r="W1851" s="14"/>
      <c r="X1851" s="14"/>
      <c r="Y1851" s="14"/>
      <c r="Z1851" s="14"/>
      <c r="AA1851" s="14"/>
      <c r="AB1851" s="14"/>
      <c r="AC1851" s="14"/>
      <c r="AD1851" s="14"/>
      <c r="AE1851" s="14"/>
      <c r="AT1851" s="256" t="s">
        <v>183</v>
      </c>
      <c r="AU1851" s="256" t="s">
        <v>84</v>
      </c>
      <c r="AV1851" s="14" t="s">
        <v>84</v>
      </c>
      <c r="AW1851" s="14" t="s">
        <v>37</v>
      </c>
      <c r="AX1851" s="14" t="s">
        <v>75</v>
      </c>
      <c r="AY1851" s="256" t="s">
        <v>170</v>
      </c>
    </row>
    <row r="1852" s="15" customFormat="1">
      <c r="A1852" s="15"/>
      <c r="B1852" s="257"/>
      <c r="C1852" s="258"/>
      <c r="D1852" s="229" t="s">
        <v>183</v>
      </c>
      <c r="E1852" s="259" t="s">
        <v>19</v>
      </c>
      <c r="F1852" s="260" t="s">
        <v>186</v>
      </c>
      <c r="G1852" s="258"/>
      <c r="H1852" s="261">
        <v>2</v>
      </c>
      <c r="I1852" s="262"/>
      <c r="J1852" s="258"/>
      <c r="K1852" s="258"/>
      <c r="L1852" s="263"/>
      <c r="M1852" s="264"/>
      <c r="N1852" s="265"/>
      <c r="O1852" s="265"/>
      <c r="P1852" s="265"/>
      <c r="Q1852" s="265"/>
      <c r="R1852" s="265"/>
      <c r="S1852" s="265"/>
      <c r="T1852" s="266"/>
      <c r="U1852" s="15"/>
      <c r="V1852" s="15"/>
      <c r="W1852" s="15"/>
      <c r="X1852" s="15"/>
      <c r="Y1852" s="15"/>
      <c r="Z1852" s="15"/>
      <c r="AA1852" s="15"/>
      <c r="AB1852" s="15"/>
      <c r="AC1852" s="15"/>
      <c r="AD1852" s="15"/>
      <c r="AE1852" s="15"/>
      <c r="AT1852" s="267" t="s">
        <v>183</v>
      </c>
      <c r="AU1852" s="267" t="s">
        <v>84</v>
      </c>
      <c r="AV1852" s="15" t="s">
        <v>177</v>
      </c>
      <c r="AW1852" s="15" t="s">
        <v>37</v>
      </c>
      <c r="AX1852" s="15" t="s">
        <v>82</v>
      </c>
      <c r="AY1852" s="267" t="s">
        <v>170</v>
      </c>
    </row>
    <row r="1853" s="2" customFormat="1" ht="21.75" customHeight="1">
      <c r="A1853" s="41"/>
      <c r="B1853" s="42"/>
      <c r="C1853" s="216" t="s">
        <v>2343</v>
      </c>
      <c r="D1853" s="216" t="s">
        <v>172</v>
      </c>
      <c r="E1853" s="217" t="s">
        <v>2344</v>
      </c>
      <c r="F1853" s="218" t="s">
        <v>2345</v>
      </c>
      <c r="G1853" s="219" t="s">
        <v>266</v>
      </c>
      <c r="H1853" s="220">
        <v>2</v>
      </c>
      <c r="I1853" s="221"/>
      <c r="J1853" s="222">
        <f>ROUND(I1853*H1853,2)</f>
        <v>0</v>
      </c>
      <c r="K1853" s="218" t="s">
        <v>19</v>
      </c>
      <c r="L1853" s="47"/>
      <c r="M1853" s="223" t="s">
        <v>19</v>
      </c>
      <c r="N1853" s="224" t="s">
        <v>46</v>
      </c>
      <c r="O1853" s="87"/>
      <c r="P1853" s="225">
        <f>O1853*H1853</f>
        <v>0</v>
      </c>
      <c r="Q1853" s="225">
        <v>0</v>
      </c>
      <c r="R1853" s="225">
        <f>Q1853*H1853</f>
        <v>0</v>
      </c>
      <c r="S1853" s="225">
        <v>0</v>
      </c>
      <c r="T1853" s="226">
        <f>S1853*H1853</f>
        <v>0</v>
      </c>
      <c r="U1853" s="41"/>
      <c r="V1853" s="41"/>
      <c r="W1853" s="41"/>
      <c r="X1853" s="41"/>
      <c r="Y1853" s="41"/>
      <c r="Z1853" s="41"/>
      <c r="AA1853" s="41"/>
      <c r="AB1853" s="41"/>
      <c r="AC1853" s="41"/>
      <c r="AD1853" s="41"/>
      <c r="AE1853" s="41"/>
      <c r="AR1853" s="227" t="s">
        <v>287</v>
      </c>
      <c r="AT1853" s="227" t="s">
        <v>172</v>
      </c>
      <c r="AU1853" s="227" t="s">
        <v>84</v>
      </c>
      <c r="AY1853" s="20" t="s">
        <v>170</v>
      </c>
      <c r="BE1853" s="228">
        <f>IF(N1853="základní",J1853,0)</f>
        <v>0</v>
      </c>
      <c r="BF1853" s="228">
        <f>IF(N1853="snížená",J1853,0)</f>
        <v>0</v>
      </c>
      <c r="BG1853" s="228">
        <f>IF(N1853="zákl. přenesená",J1853,0)</f>
        <v>0</v>
      </c>
      <c r="BH1853" s="228">
        <f>IF(N1853="sníž. přenesená",J1853,0)</f>
        <v>0</v>
      </c>
      <c r="BI1853" s="228">
        <f>IF(N1853="nulová",J1853,0)</f>
        <v>0</v>
      </c>
      <c r="BJ1853" s="20" t="s">
        <v>82</v>
      </c>
      <c r="BK1853" s="228">
        <f>ROUND(I1853*H1853,2)</f>
        <v>0</v>
      </c>
      <c r="BL1853" s="20" t="s">
        <v>287</v>
      </c>
      <c r="BM1853" s="227" t="s">
        <v>2346</v>
      </c>
    </row>
    <row r="1854" s="2" customFormat="1">
      <c r="A1854" s="41"/>
      <c r="B1854" s="42"/>
      <c r="C1854" s="43"/>
      <c r="D1854" s="229" t="s">
        <v>179</v>
      </c>
      <c r="E1854" s="43"/>
      <c r="F1854" s="230" t="s">
        <v>2345</v>
      </c>
      <c r="G1854" s="43"/>
      <c r="H1854" s="43"/>
      <c r="I1854" s="231"/>
      <c r="J1854" s="43"/>
      <c r="K1854" s="43"/>
      <c r="L1854" s="47"/>
      <c r="M1854" s="232"/>
      <c r="N1854" s="233"/>
      <c r="O1854" s="87"/>
      <c r="P1854" s="87"/>
      <c r="Q1854" s="87"/>
      <c r="R1854" s="87"/>
      <c r="S1854" s="87"/>
      <c r="T1854" s="88"/>
      <c r="U1854" s="41"/>
      <c r="V1854" s="41"/>
      <c r="W1854" s="41"/>
      <c r="X1854" s="41"/>
      <c r="Y1854" s="41"/>
      <c r="Z1854" s="41"/>
      <c r="AA1854" s="41"/>
      <c r="AB1854" s="41"/>
      <c r="AC1854" s="41"/>
      <c r="AD1854" s="41"/>
      <c r="AE1854" s="41"/>
      <c r="AT1854" s="20" t="s">
        <v>179</v>
      </c>
      <c r="AU1854" s="20" t="s">
        <v>84</v>
      </c>
    </row>
    <row r="1855" s="2" customFormat="1">
      <c r="A1855" s="41"/>
      <c r="B1855" s="42"/>
      <c r="C1855" s="43"/>
      <c r="D1855" s="229" t="s">
        <v>231</v>
      </c>
      <c r="E1855" s="43"/>
      <c r="F1855" s="268" t="s">
        <v>1323</v>
      </c>
      <c r="G1855" s="43"/>
      <c r="H1855" s="43"/>
      <c r="I1855" s="231"/>
      <c r="J1855" s="43"/>
      <c r="K1855" s="43"/>
      <c r="L1855" s="47"/>
      <c r="M1855" s="232"/>
      <c r="N1855" s="233"/>
      <c r="O1855" s="87"/>
      <c r="P1855" s="87"/>
      <c r="Q1855" s="87"/>
      <c r="R1855" s="87"/>
      <c r="S1855" s="87"/>
      <c r="T1855" s="88"/>
      <c r="U1855" s="41"/>
      <c r="V1855" s="41"/>
      <c r="W1855" s="41"/>
      <c r="X1855" s="41"/>
      <c r="Y1855" s="41"/>
      <c r="Z1855" s="41"/>
      <c r="AA1855" s="41"/>
      <c r="AB1855" s="41"/>
      <c r="AC1855" s="41"/>
      <c r="AD1855" s="41"/>
      <c r="AE1855" s="41"/>
      <c r="AT1855" s="20" t="s">
        <v>231</v>
      </c>
      <c r="AU1855" s="20" t="s">
        <v>84</v>
      </c>
    </row>
    <row r="1856" s="13" customFormat="1">
      <c r="A1856" s="13"/>
      <c r="B1856" s="236"/>
      <c r="C1856" s="237"/>
      <c r="D1856" s="229" t="s">
        <v>183</v>
      </c>
      <c r="E1856" s="238" t="s">
        <v>19</v>
      </c>
      <c r="F1856" s="239" t="s">
        <v>2335</v>
      </c>
      <c r="G1856" s="237"/>
      <c r="H1856" s="238" t="s">
        <v>19</v>
      </c>
      <c r="I1856" s="240"/>
      <c r="J1856" s="237"/>
      <c r="K1856" s="237"/>
      <c r="L1856" s="241"/>
      <c r="M1856" s="242"/>
      <c r="N1856" s="243"/>
      <c r="O1856" s="243"/>
      <c r="P1856" s="243"/>
      <c r="Q1856" s="243"/>
      <c r="R1856" s="243"/>
      <c r="S1856" s="243"/>
      <c r="T1856" s="244"/>
      <c r="U1856" s="13"/>
      <c r="V1856" s="13"/>
      <c r="W1856" s="13"/>
      <c r="X1856" s="13"/>
      <c r="Y1856" s="13"/>
      <c r="Z1856" s="13"/>
      <c r="AA1856" s="13"/>
      <c r="AB1856" s="13"/>
      <c r="AC1856" s="13"/>
      <c r="AD1856" s="13"/>
      <c r="AE1856" s="13"/>
      <c r="AT1856" s="245" t="s">
        <v>183</v>
      </c>
      <c r="AU1856" s="245" t="s">
        <v>84</v>
      </c>
      <c r="AV1856" s="13" t="s">
        <v>82</v>
      </c>
      <c r="AW1856" s="13" t="s">
        <v>37</v>
      </c>
      <c r="AX1856" s="13" t="s">
        <v>75</v>
      </c>
      <c r="AY1856" s="245" t="s">
        <v>170</v>
      </c>
    </row>
    <row r="1857" s="13" customFormat="1">
      <c r="A1857" s="13"/>
      <c r="B1857" s="236"/>
      <c r="C1857" s="237"/>
      <c r="D1857" s="229" t="s">
        <v>183</v>
      </c>
      <c r="E1857" s="238" t="s">
        <v>19</v>
      </c>
      <c r="F1857" s="239" t="s">
        <v>2342</v>
      </c>
      <c r="G1857" s="237"/>
      <c r="H1857" s="238" t="s">
        <v>19</v>
      </c>
      <c r="I1857" s="240"/>
      <c r="J1857" s="237"/>
      <c r="K1857" s="237"/>
      <c r="L1857" s="241"/>
      <c r="M1857" s="242"/>
      <c r="N1857" s="243"/>
      <c r="O1857" s="243"/>
      <c r="P1857" s="243"/>
      <c r="Q1857" s="243"/>
      <c r="R1857" s="243"/>
      <c r="S1857" s="243"/>
      <c r="T1857" s="244"/>
      <c r="U1857" s="13"/>
      <c r="V1857" s="13"/>
      <c r="W1857" s="13"/>
      <c r="X1857" s="13"/>
      <c r="Y1857" s="13"/>
      <c r="Z1857" s="13"/>
      <c r="AA1857" s="13"/>
      <c r="AB1857" s="13"/>
      <c r="AC1857" s="13"/>
      <c r="AD1857" s="13"/>
      <c r="AE1857" s="13"/>
      <c r="AT1857" s="245" t="s">
        <v>183</v>
      </c>
      <c r="AU1857" s="245" t="s">
        <v>84</v>
      </c>
      <c r="AV1857" s="13" t="s">
        <v>82</v>
      </c>
      <c r="AW1857" s="13" t="s">
        <v>37</v>
      </c>
      <c r="AX1857" s="13" t="s">
        <v>75</v>
      </c>
      <c r="AY1857" s="245" t="s">
        <v>170</v>
      </c>
    </row>
    <row r="1858" s="13" customFormat="1">
      <c r="A1858" s="13"/>
      <c r="B1858" s="236"/>
      <c r="C1858" s="237"/>
      <c r="D1858" s="229" t="s">
        <v>183</v>
      </c>
      <c r="E1858" s="238" t="s">
        <v>19</v>
      </c>
      <c r="F1858" s="239" t="s">
        <v>2337</v>
      </c>
      <c r="G1858" s="237"/>
      <c r="H1858" s="238" t="s">
        <v>19</v>
      </c>
      <c r="I1858" s="240"/>
      <c r="J1858" s="237"/>
      <c r="K1858" s="237"/>
      <c r="L1858" s="241"/>
      <c r="M1858" s="242"/>
      <c r="N1858" s="243"/>
      <c r="O1858" s="243"/>
      <c r="P1858" s="243"/>
      <c r="Q1858" s="243"/>
      <c r="R1858" s="243"/>
      <c r="S1858" s="243"/>
      <c r="T1858" s="244"/>
      <c r="U1858" s="13"/>
      <c r="V1858" s="13"/>
      <c r="W1858" s="13"/>
      <c r="X1858" s="13"/>
      <c r="Y1858" s="13"/>
      <c r="Z1858" s="13"/>
      <c r="AA1858" s="13"/>
      <c r="AB1858" s="13"/>
      <c r="AC1858" s="13"/>
      <c r="AD1858" s="13"/>
      <c r="AE1858" s="13"/>
      <c r="AT1858" s="245" t="s">
        <v>183</v>
      </c>
      <c r="AU1858" s="245" t="s">
        <v>84</v>
      </c>
      <c r="AV1858" s="13" t="s">
        <v>82</v>
      </c>
      <c r="AW1858" s="13" t="s">
        <v>37</v>
      </c>
      <c r="AX1858" s="13" t="s">
        <v>75</v>
      </c>
      <c r="AY1858" s="245" t="s">
        <v>170</v>
      </c>
    </row>
    <row r="1859" s="14" customFormat="1">
      <c r="A1859" s="14"/>
      <c r="B1859" s="246"/>
      <c r="C1859" s="247"/>
      <c r="D1859" s="229" t="s">
        <v>183</v>
      </c>
      <c r="E1859" s="248" t="s">
        <v>19</v>
      </c>
      <c r="F1859" s="249" t="s">
        <v>847</v>
      </c>
      <c r="G1859" s="247"/>
      <c r="H1859" s="250">
        <v>2</v>
      </c>
      <c r="I1859" s="251"/>
      <c r="J1859" s="247"/>
      <c r="K1859" s="247"/>
      <c r="L1859" s="252"/>
      <c r="M1859" s="253"/>
      <c r="N1859" s="254"/>
      <c r="O1859" s="254"/>
      <c r="P1859" s="254"/>
      <c r="Q1859" s="254"/>
      <c r="R1859" s="254"/>
      <c r="S1859" s="254"/>
      <c r="T1859" s="255"/>
      <c r="U1859" s="14"/>
      <c r="V1859" s="14"/>
      <c r="W1859" s="14"/>
      <c r="X1859" s="14"/>
      <c r="Y1859" s="14"/>
      <c r="Z1859" s="14"/>
      <c r="AA1859" s="14"/>
      <c r="AB1859" s="14"/>
      <c r="AC1859" s="14"/>
      <c r="AD1859" s="14"/>
      <c r="AE1859" s="14"/>
      <c r="AT1859" s="256" t="s">
        <v>183</v>
      </c>
      <c r="AU1859" s="256" t="s">
        <v>84</v>
      </c>
      <c r="AV1859" s="14" t="s">
        <v>84</v>
      </c>
      <c r="AW1859" s="14" t="s">
        <v>37</v>
      </c>
      <c r="AX1859" s="14" t="s">
        <v>75</v>
      </c>
      <c r="AY1859" s="256" t="s">
        <v>170</v>
      </c>
    </row>
    <row r="1860" s="15" customFormat="1">
      <c r="A1860" s="15"/>
      <c r="B1860" s="257"/>
      <c r="C1860" s="258"/>
      <c r="D1860" s="229" t="s">
        <v>183</v>
      </c>
      <c r="E1860" s="259" t="s">
        <v>19</v>
      </c>
      <c r="F1860" s="260" t="s">
        <v>186</v>
      </c>
      <c r="G1860" s="258"/>
      <c r="H1860" s="261">
        <v>2</v>
      </c>
      <c r="I1860" s="262"/>
      <c r="J1860" s="258"/>
      <c r="K1860" s="258"/>
      <c r="L1860" s="263"/>
      <c r="M1860" s="264"/>
      <c r="N1860" s="265"/>
      <c r="O1860" s="265"/>
      <c r="P1860" s="265"/>
      <c r="Q1860" s="265"/>
      <c r="R1860" s="265"/>
      <c r="S1860" s="265"/>
      <c r="T1860" s="266"/>
      <c r="U1860" s="15"/>
      <c r="V1860" s="15"/>
      <c r="W1860" s="15"/>
      <c r="X1860" s="15"/>
      <c r="Y1860" s="15"/>
      <c r="Z1860" s="15"/>
      <c r="AA1860" s="15"/>
      <c r="AB1860" s="15"/>
      <c r="AC1860" s="15"/>
      <c r="AD1860" s="15"/>
      <c r="AE1860" s="15"/>
      <c r="AT1860" s="267" t="s">
        <v>183</v>
      </c>
      <c r="AU1860" s="267" t="s">
        <v>84</v>
      </c>
      <c r="AV1860" s="15" t="s">
        <v>177</v>
      </c>
      <c r="AW1860" s="15" t="s">
        <v>37</v>
      </c>
      <c r="AX1860" s="15" t="s">
        <v>82</v>
      </c>
      <c r="AY1860" s="267" t="s">
        <v>170</v>
      </c>
    </row>
    <row r="1861" s="2" customFormat="1" ht="16.5" customHeight="1">
      <c r="A1861" s="41"/>
      <c r="B1861" s="42"/>
      <c r="C1861" s="216" t="s">
        <v>2347</v>
      </c>
      <c r="D1861" s="216" t="s">
        <v>172</v>
      </c>
      <c r="E1861" s="217" t="s">
        <v>2348</v>
      </c>
      <c r="F1861" s="218" t="s">
        <v>2349</v>
      </c>
      <c r="G1861" s="219" t="s">
        <v>266</v>
      </c>
      <c r="H1861" s="220">
        <v>4</v>
      </c>
      <c r="I1861" s="221"/>
      <c r="J1861" s="222">
        <f>ROUND(I1861*H1861,2)</f>
        <v>0</v>
      </c>
      <c r="K1861" s="218" t="s">
        <v>19</v>
      </c>
      <c r="L1861" s="47"/>
      <c r="M1861" s="223" t="s">
        <v>19</v>
      </c>
      <c r="N1861" s="224" t="s">
        <v>46</v>
      </c>
      <c r="O1861" s="87"/>
      <c r="P1861" s="225">
        <f>O1861*H1861</f>
        <v>0</v>
      </c>
      <c r="Q1861" s="225">
        <v>0</v>
      </c>
      <c r="R1861" s="225">
        <f>Q1861*H1861</f>
        <v>0</v>
      </c>
      <c r="S1861" s="225">
        <v>0</v>
      </c>
      <c r="T1861" s="226">
        <f>S1861*H1861</f>
        <v>0</v>
      </c>
      <c r="U1861" s="41"/>
      <c r="V1861" s="41"/>
      <c r="W1861" s="41"/>
      <c r="X1861" s="41"/>
      <c r="Y1861" s="41"/>
      <c r="Z1861" s="41"/>
      <c r="AA1861" s="41"/>
      <c r="AB1861" s="41"/>
      <c r="AC1861" s="41"/>
      <c r="AD1861" s="41"/>
      <c r="AE1861" s="41"/>
      <c r="AR1861" s="227" t="s">
        <v>287</v>
      </c>
      <c r="AT1861" s="227" t="s">
        <v>172</v>
      </c>
      <c r="AU1861" s="227" t="s">
        <v>84</v>
      </c>
      <c r="AY1861" s="20" t="s">
        <v>170</v>
      </c>
      <c r="BE1861" s="228">
        <f>IF(N1861="základní",J1861,0)</f>
        <v>0</v>
      </c>
      <c r="BF1861" s="228">
        <f>IF(N1861="snížená",J1861,0)</f>
        <v>0</v>
      </c>
      <c r="BG1861" s="228">
        <f>IF(N1861="zákl. přenesená",J1861,0)</f>
        <v>0</v>
      </c>
      <c r="BH1861" s="228">
        <f>IF(N1861="sníž. přenesená",J1861,0)</f>
        <v>0</v>
      </c>
      <c r="BI1861" s="228">
        <f>IF(N1861="nulová",J1861,0)</f>
        <v>0</v>
      </c>
      <c r="BJ1861" s="20" t="s">
        <v>82</v>
      </c>
      <c r="BK1861" s="228">
        <f>ROUND(I1861*H1861,2)</f>
        <v>0</v>
      </c>
      <c r="BL1861" s="20" t="s">
        <v>287</v>
      </c>
      <c r="BM1861" s="227" t="s">
        <v>2350</v>
      </c>
    </row>
    <row r="1862" s="2" customFormat="1">
      <c r="A1862" s="41"/>
      <c r="B1862" s="42"/>
      <c r="C1862" s="43"/>
      <c r="D1862" s="229" t="s">
        <v>179</v>
      </c>
      <c r="E1862" s="43"/>
      <c r="F1862" s="230" t="s">
        <v>2349</v>
      </c>
      <c r="G1862" s="43"/>
      <c r="H1862" s="43"/>
      <c r="I1862" s="231"/>
      <c r="J1862" s="43"/>
      <c r="K1862" s="43"/>
      <c r="L1862" s="47"/>
      <c r="M1862" s="232"/>
      <c r="N1862" s="233"/>
      <c r="O1862" s="87"/>
      <c r="P1862" s="87"/>
      <c r="Q1862" s="87"/>
      <c r="R1862" s="87"/>
      <c r="S1862" s="87"/>
      <c r="T1862" s="88"/>
      <c r="U1862" s="41"/>
      <c r="V1862" s="41"/>
      <c r="W1862" s="41"/>
      <c r="X1862" s="41"/>
      <c r="Y1862" s="41"/>
      <c r="Z1862" s="41"/>
      <c r="AA1862" s="41"/>
      <c r="AB1862" s="41"/>
      <c r="AC1862" s="41"/>
      <c r="AD1862" s="41"/>
      <c r="AE1862" s="41"/>
      <c r="AT1862" s="20" t="s">
        <v>179</v>
      </c>
      <c r="AU1862" s="20" t="s">
        <v>84</v>
      </c>
    </row>
    <row r="1863" s="2" customFormat="1">
      <c r="A1863" s="41"/>
      <c r="B1863" s="42"/>
      <c r="C1863" s="43"/>
      <c r="D1863" s="229" t="s">
        <v>231</v>
      </c>
      <c r="E1863" s="43"/>
      <c r="F1863" s="268" t="s">
        <v>1323</v>
      </c>
      <c r="G1863" s="43"/>
      <c r="H1863" s="43"/>
      <c r="I1863" s="231"/>
      <c r="J1863" s="43"/>
      <c r="K1863" s="43"/>
      <c r="L1863" s="47"/>
      <c r="M1863" s="232"/>
      <c r="N1863" s="233"/>
      <c r="O1863" s="87"/>
      <c r="P1863" s="87"/>
      <c r="Q1863" s="87"/>
      <c r="R1863" s="87"/>
      <c r="S1863" s="87"/>
      <c r="T1863" s="88"/>
      <c r="U1863" s="41"/>
      <c r="V1863" s="41"/>
      <c r="W1863" s="41"/>
      <c r="X1863" s="41"/>
      <c r="Y1863" s="41"/>
      <c r="Z1863" s="41"/>
      <c r="AA1863" s="41"/>
      <c r="AB1863" s="41"/>
      <c r="AC1863" s="41"/>
      <c r="AD1863" s="41"/>
      <c r="AE1863" s="41"/>
      <c r="AT1863" s="20" t="s">
        <v>231</v>
      </c>
      <c r="AU1863" s="20" t="s">
        <v>84</v>
      </c>
    </row>
    <row r="1864" s="13" customFormat="1">
      <c r="A1864" s="13"/>
      <c r="B1864" s="236"/>
      <c r="C1864" s="237"/>
      <c r="D1864" s="229" t="s">
        <v>183</v>
      </c>
      <c r="E1864" s="238" t="s">
        <v>19</v>
      </c>
      <c r="F1864" s="239" t="s">
        <v>2335</v>
      </c>
      <c r="G1864" s="237"/>
      <c r="H1864" s="238" t="s">
        <v>19</v>
      </c>
      <c r="I1864" s="240"/>
      <c r="J1864" s="237"/>
      <c r="K1864" s="237"/>
      <c r="L1864" s="241"/>
      <c r="M1864" s="242"/>
      <c r="N1864" s="243"/>
      <c r="O1864" s="243"/>
      <c r="P1864" s="243"/>
      <c r="Q1864" s="243"/>
      <c r="R1864" s="243"/>
      <c r="S1864" s="243"/>
      <c r="T1864" s="244"/>
      <c r="U1864" s="13"/>
      <c r="V1864" s="13"/>
      <c r="W1864" s="13"/>
      <c r="X1864" s="13"/>
      <c r="Y1864" s="13"/>
      <c r="Z1864" s="13"/>
      <c r="AA1864" s="13"/>
      <c r="AB1864" s="13"/>
      <c r="AC1864" s="13"/>
      <c r="AD1864" s="13"/>
      <c r="AE1864" s="13"/>
      <c r="AT1864" s="245" t="s">
        <v>183</v>
      </c>
      <c r="AU1864" s="245" t="s">
        <v>84</v>
      </c>
      <c r="AV1864" s="13" t="s">
        <v>82</v>
      </c>
      <c r="AW1864" s="13" t="s">
        <v>37</v>
      </c>
      <c r="AX1864" s="13" t="s">
        <v>75</v>
      </c>
      <c r="AY1864" s="245" t="s">
        <v>170</v>
      </c>
    </row>
    <row r="1865" s="13" customFormat="1">
      <c r="A1865" s="13"/>
      <c r="B1865" s="236"/>
      <c r="C1865" s="237"/>
      <c r="D1865" s="229" t="s">
        <v>183</v>
      </c>
      <c r="E1865" s="238" t="s">
        <v>19</v>
      </c>
      <c r="F1865" s="239" t="s">
        <v>2351</v>
      </c>
      <c r="G1865" s="237"/>
      <c r="H1865" s="238" t="s">
        <v>19</v>
      </c>
      <c r="I1865" s="240"/>
      <c r="J1865" s="237"/>
      <c r="K1865" s="237"/>
      <c r="L1865" s="241"/>
      <c r="M1865" s="242"/>
      <c r="N1865" s="243"/>
      <c r="O1865" s="243"/>
      <c r="P1865" s="243"/>
      <c r="Q1865" s="243"/>
      <c r="R1865" s="243"/>
      <c r="S1865" s="243"/>
      <c r="T1865" s="244"/>
      <c r="U1865" s="13"/>
      <c r="V1865" s="13"/>
      <c r="W1865" s="13"/>
      <c r="X1865" s="13"/>
      <c r="Y1865" s="13"/>
      <c r="Z1865" s="13"/>
      <c r="AA1865" s="13"/>
      <c r="AB1865" s="13"/>
      <c r="AC1865" s="13"/>
      <c r="AD1865" s="13"/>
      <c r="AE1865" s="13"/>
      <c r="AT1865" s="245" t="s">
        <v>183</v>
      </c>
      <c r="AU1865" s="245" t="s">
        <v>84</v>
      </c>
      <c r="AV1865" s="13" t="s">
        <v>82</v>
      </c>
      <c r="AW1865" s="13" t="s">
        <v>37</v>
      </c>
      <c r="AX1865" s="13" t="s">
        <v>75</v>
      </c>
      <c r="AY1865" s="245" t="s">
        <v>170</v>
      </c>
    </row>
    <row r="1866" s="13" customFormat="1">
      <c r="A1866" s="13"/>
      <c r="B1866" s="236"/>
      <c r="C1866" s="237"/>
      <c r="D1866" s="229" t="s">
        <v>183</v>
      </c>
      <c r="E1866" s="238" t="s">
        <v>19</v>
      </c>
      <c r="F1866" s="239" t="s">
        <v>2337</v>
      </c>
      <c r="G1866" s="237"/>
      <c r="H1866" s="238" t="s">
        <v>19</v>
      </c>
      <c r="I1866" s="240"/>
      <c r="J1866" s="237"/>
      <c r="K1866" s="237"/>
      <c r="L1866" s="241"/>
      <c r="M1866" s="242"/>
      <c r="N1866" s="243"/>
      <c r="O1866" s="243"/>
      <c r="P1866" s="243"/>
      <c r="Q1866" s="243"/>
      <c r="R1866" s="243"/>
      <c r="S1866" s="243"/>
      <c r="T1866" s="244"/>
      <c r="U1866" s="13"/>
      <c r="V1866" s="13"/>
      <c r="W1866" s="13"/>
      <c r="X1866" s="13"/>
      <c r="Y1866" s="13"/>
      <c r="Z1866" s="13"/>
      <c r="AA1866" s="13"/>
      <c r="AB1866" s="13"/>
      <c r="AC1866" s="13"/>
      <c r="AD1866" s="13"/>
      <c r="AE1866" s="13"/>
      <c r="AT1866" s="245" t="s">
        <v>183</v>
      </c>
      <c r="AU1866" s="245" t="s">
        <v>84</v>
      </c>
      <c r="AV1866" s="13" t="s">
        <v>82</v>
      </c>
      <c r="AW1866" s="13" t="s">
        <v>37</v>
      </c>
      <c r="AX1866" s="13" t="s">
        <v>75</v>
      </c>
      <c r="AY1866" s="245" t="s">
        <v>170</v>
      </c>
    </row>
    <row r="1867" s="13" customFormat="1">
      <c r="A1867" s="13"/>
      <c r="B1867" s="236"/>
      <c r="C1867" s="237"/>
      <c r="D1867" s="229" t="s">
        <v>183</v>
      </c>
      <c r="E1867" s="238" t="s">
        <v>19</v>
      </c>
      <c r="F1867" s="239" t="s">
        <v>2352</v>
      </c>
      <c r="G1867" s="237"/>
      <c r="H1867" s="238" t="s">
        <v>19</v>
      </c>
      <c r="I1867" s="240"/>
      <c r="J1867" s="237"/>
      <c r="K1867" s="237"/>
      <c r="L1867" s="241"/>
      <c r="M1867" s="242"/>
      <c r="N1867" s="243"/>
      <c r="O1867" s="243"/>
      <c r="P1867" s="243"/>
      <c r="Q1867" s="243"/>
      <c r="R1867" s="243"/>
      <c r="S1867" s="243"/>
      <c r="T1867" s="244"/>
      <c r="U1867" s="13"/>
      <c r="V1867" s="13"/>
      <c r="W1867" s="13"/>
      <c r="X1867" s="13"/>
      <c r="Y1867" s="13"/>
      <c r="Z1867" s="13"/>
      <c r="AA1867" s="13"/>
      <c r="AB1867" s="13"/>
      <c r="AC1867" s="13"/>
      <c r="AD1867" s="13"/>
      <c r="AE1867" s="13"/>
      <c r="AT1867" s="245" t="s">
        <v>183</v>
      </c>
      <c r="AU1867" s="245" t="s">
        <v>84</v>
      </c>
      <c r="AV1867" s="13" t="s">
        <v>82</v>
      </c>
      <c r="AW1867" s="13" t="s">
        <v>37</v>
      </c>
      <c r="AX1867" s="13" t="s">
        <v>75</v>
      </c>
      <c r="AY1867" s="245" t="s">
        <v>170</v>
      </c>
    </row>
    <row r="1868" s="14" customFormat="1">
      <c r="A1868" s="14"/>
      <c r="B1868" s="246"/>
      <c r="C1868" s="247"/>
      <c r="D1868" s="229" t="s">
        <v>183</v>
      </c>
      <c r="E1868" s="248" t="s">
        <v>19</v>
      </c>
      <c r="F1868" s="249" t="s">
        <v>891</v>
      </c>
      <c r="G1868" s="247"/>
      <c r="H1868" s="250">
        <v>4</v>
      </c>
      <c r="I1868" s="251"/>
      <c r="J1868" s="247"/>
      <c r="K1868" s="247"/>
      <c r="L1868" s="252"/>
      <c r="M1868" s="253"/>
      <c r="N1868" s="254"/>
      <c r="O1868" s="254"/>
      <c r="P1868" s="254"/>
      <c r="Q1868" s="254"/>
      <c r="R1868" s="254"/>
      <c r="S1868" s="254"/>
      <c r="T1868" s="255"/>
      <c r="U1868" s="14"/>
      <c r="V1868" s="14"/>
      <c r="W1868" s="14"/>
      <c r="X1868" s="14"/>
      <c r="Y1868" s="14"/>
      <c r="Z1868" s="14"/>
      <c r="AA1868" s="14"/>
      <c r="AB1868" s="14"/>
      <c r="AC1868" s="14"/>
      <c r="AD1868" s="14"/>
      <c r="AE1868" s="14"/>
      <c r="AT1868" s="256" t="s">
        <v>183</v>
      </c>
      <c r="AU1868" s="256" t="s">
        <v>84</v>
      </c>
      <c r="AV1868" s="14" t="s">
        <v>84</v>
      </c>
      <c r="AW1868" s="14" t="s">
        <v>37</v>
      </c>
      <c r="AX1868" s="14" t="s">
        <v>75</v>
      </c>
      <c r="AY1868" s="256" t="s">
        <v>170</v>
      </c>
    </row>
    <row r="1869" s="15" customFormat="1">
      <c r="A1869" s="15"/>
      <c r="B1869" s="257"/>
      <c r="C1869" s="258"/>
      <c r="D1869" s="229" t="s">
        <v>183</v>
      </c>
      <c r="E1869" s="259" t="s">
        <v>19</v>
      </c>
      <c r="F1869" s="260" t="s">
        <v>186</v>
      </c>
      <c r="G1869" s="258"/>
      <c r="H1869" s="261">
        <v>4</v>
      </c>
      <c r="I1869" s="262"/>
      <c r="J1869" s="258"/>
      <c r="K1869" s="258"/>
      <c r="L1869" s="263"/>
      <c r="M1869" s="264"/>
      <c r="N1869" s="265"/>
      <c r="O1869" s="265"/>
      <c r="P1869" s="265"/>
      <c r="Q1869" s="265"/>
      <c r="R1869" s="265"/>
      <c r="S1869" s="265"/>
      <c r="T1869" s="266"/>
      <c r="U1869" s="15"/>
      <c r="V1869" s="15"/>
      <c r="W1869" s="15"/>
      <c r="X1869" s="15"/>
      <c r="Y1869" s="15"/>
      <c r="Z1869" s="15"/>
      <c r="AA1869" s="15"/>
      <c r="AB1869" s="15"/>
      <c r="AC1869" s="15"/>
      <c r="AD1869" s="15"/>
      <c r="AE1869" s="15"/>
      <c r="AT1869" s="267" t="s">
        <v>183</v>
      </c>
      <c r="AU1869" s="267" t="s">
        <v>84</v>
      </c>
      <c r="AV1869" s="15" t="s">
        <v>177</v>
      </c>
      <c r="AW1869" s="15" t="s">
        <v>37</v>
      </c>
      <c r="AX1869" s="15" t="s">
        <v>82</v>
      </c>
      <c r="AY1869" s="267" t="s">
        <v>170</v>
      </c>
    </row>
    <row r="1870" s="2" customFormat="1" ht="16.5" customHeight="1">
      <c r="A1870" s="41"/>
      <c r="B1870" s="42"/>
      <c r="C1870" s="216" t="s">
        <v>2353</v>
      </c>
      <c r="D1870" s="216" t="s">
        <v>172</v>
      </c>
      <c r="E1870" s="217" t="s">
        <v>2354</v>
      </c>
      <c r="F1870" s="218" t="s">
        <v>2355</v>
      </c>
      <c r="G1870" s="219" t="s">
        <v>266</v>
      </c>
      <c r="H1870" s="220">
        <v>26</v>
      </c>
      <c r="I1870" s="221"/>
      <c r="J1870" s="222">
        <f>ROUND(I1870*H1870,2)</f>
        <v>0</v>
      </c>
      <c r="K1870" s="218" t="s">
        <v>176</v>
      </c>
      <c r="L1870" s="47"/>
      <c r="M1870" s="223" t="s">
        <v>19</v>
      </c>
      <c r="N1870" s="224" t="s">
        <v>46</v>
      </c>
      <c r="O1870" s="87"/>
      <c r="P1870" s="225">
        <f>O1870*H1870</f>
        <v>0</v>
      </c>
      <c r="Q1870" s="225">
        <v>0</v>
      </c>
      <c r="R1870" s="225">
        <f>Q1870*H1870</f>
        <v>0</v>
      </c>
      <c r="S1870" s="225">
        <v>0</v>
      </c>
      <c r="T1870" s="226">
        <f>S1870*H1870</f>
        <v>0</v>
      </c>
      <c r="U1870" s="41"/>
      <c r="V1870" s="41"/>
      <c r="W1870" s="41"/>
      <c r="X1870" s="41"/>
      <c r="Y1870" s="41"/>
      <c r="Z1870" s="41"/>
      <c r="AA1870" s="41"/>
      <c r="AB1870" s="41"/>
      <c r="AC1870" s="41"/>
      <c r="AD1870" s="41"/>
      <c r="AE1870" s="41"/>
      <c r="AR1870" s="227" t="s">
        <v>287</v>
      </c>
      <c r="AT1870" s="227" t="s">
        <v>172</v>
      </c>
      <c r="AU1870" s="227" t="s">
        <v>84</v>
      </c>
      <c r="AY1870" s="20" t="s">
        <v>170</v>
      </c>
      <c r="BE1870" s="228">
        <f>IF(N1870="základní",J1870,0)</f>
        <v>0</v>
      </c>
      <c r="BF1870" s="228">
        <f>IF(N1870="snížená",J1870,0)</f>
        <v>0</v>
      </c>
      <c r="BG1870" s="228">
        <f>IF(N1870="zákl. přenesená",J1870,0)</f>
        <v>0</v>
      </c>
      <c r="BH1870" s="228">
        <f>IF(N1870="sníž. přenesená",J1870,0)</f>
        <v>0</v>
      </c>
      <c r="BI1870" s="228">
        <f>IF(N1870="nulová",J1870,0)</f>
        <v>0</v>
      </c>
      <c r="BJ1870" s="20" t="s">
        <v>82</v>
      </c>
      <c r="BK1870" s="228">
        <f>ROUND(I1870*H1870,2)</f>
        <v>0</v>
      </c>
      <c r="BL1870" s="20" t="s">
        <v>287</v>
      </c>
      <c r="BM1870" s="227" t="s">
        <v>2356</v>
      </c>
    </row>
    <row r="1871" s="2" customFormat="1">
      <c r="A1871" s="41"/>
      <c r="B1871" s="42"/>
      <c r="C1871" s="43"/>
      <c r="D1871" s="229" t="s">
        <v>179</v>
      </c>
      <c r="E1871" s="43"/>
      <c r="F1871" s="230" t="s">
        <v>2357</v>
      </c>
      <c r="G1871" s="43"/>
      <c r="H1871" s="43"/>
      <c r="I1871" s="231"/>
      <c r="J1871" s="43"/>
      <c r="K1871" s="43"/>
      <c r="L1871" s="47"/>
      <c r="M1871" s="232"/>
      <c r="N1871" s="233"/>
      <c r="O1871" s="87"/>
      <c r="P1871" s="87"/>
      <c r="Q1871" s="87"/>
      <c r="R1871" s="87"/>
      <c r="S1871" s="87"/>
      <c r="T1871" s="88"/>
      <c r="U1871" s="41"/>
      <c r="V1871" s="41"/>
      <c r="W1871" s="41"/>
      <c r="X1871" s="41"/>
      <c r="Y1871" s="41"/>
      <c r="Z1871" s="41"/>
      <c r="AA1871" s="41"/>
      <c r="AB1871" s="41"/>
      <c r="AC1871" s="41"/>
      <c r="AD1871" s="41"/>
      <c r="AE1871" s="41"/>
      <c r="AT1871" s="20" t="s">
        <v>179</v>
      </c>
      <c r="AU1871" s="20" t="s">
        <v>84</v>
      </c>
    </row>
    <row r="1872" s="2" customFormat="1">
      <c r="A1872" s="41"/>
      <c r="B1872" s="42"/>
      <c r="C1872" s="43"/>
      <c r="D1872" s="234" t="s">
        <v>181</v>
      </c>
      <c r="E1872" s="43"/>
      <c r="F1872" s="235" t="s">
        <v>2358</v>
      </c>
      <c r="G1872" s="43"/>
      <c r="H1872" s="43"/>
      <c r="I1872" s="231"/>
      <c r="J1872" s="43"/>
      <c r="K1872" s="43"/>
      <c r="L1872" s="47"/>
      <c r="M1872" s="232"/>
      <c r="N1872" s="233"/>
      <c r="O1872" s="87"/>
      <c r="P1872" s="87"/>
      <c r="Q1872" s="87"/>
      <c r="R1872" s="87"/>
      <c r="S1872" s="87"/>
      <c r="T1872" s="88"/>
      <c r="U1872" s="41"/>
      <c r="V1872" s="41"/>
      <c r="W1872" s="41"/>
      <c r="X1872" s="41"/>
      <c r="Y1872" s="41"/>
      <c r="Z1872" s="41"/>
      <c r="AA1872" s="41"/>
      <c r="AB1872" s="41"/>
      <c r="AC1872" s="41"/>
      <c r="AD1872" s="41"/>
      <c r="AE1872" s="41"/>
      <c r="AT1872" s="20" t="s">
        <v>181</v>
      </c>
      <c r="AU1872" s="20" t="s">
        <v>84</v>
      </c>
    </row>
    <row r="1873" s="14" customFormat="1">
      <c r="A1873" s="14"/>
      <c r="B1873" s="246"/>
      <c r="C1873" s="247"/>
      <c r="D1873" s="229" t="s">
        <v>183</v>
      </c>
      <c r="E1873" s="248" t="s">
        <v>19</v>
      </c>
      <c r="F1873" s="249" t="s">
        <v>1492</v>
      </c>
      <c r="G1873" s="247"/>
      <c r="H1873" s="250">
        <v>2</v>
      </c>
      <c r="I1873" s="251"/>
      <c r="J1873" s="247"/>
      <c r="K1873" s="247"/>
      <c r="L1873" s="252"/>
      <c r="M1873" s="253"/>
      <c r="N1873" s="254"/>
      <c r="O1873" s="254"/>
      <c r="P1873" s="254"/>
      <c r="Q1873" s="254"/>
      <c r="R1873" s="254"/>
      <c r="S1873" s="254"/>
      <c r="T1873" s="255"/>
      <c r="U1873" s="14"/>
      <c r="V1873" s="14"/>
      <c r="W1873" s="14"/>
      <c r="X1873" s="14"/>
      <c r="Y1873" s="14"/>
      <c r="Z1873" s="14"/>
      <c r="AA1873" s="14"/>
      <c r="AB1873" s="14"/>
      <c r="AC1873" s="14"/>
      <c r="AD1873" s="14"/>
      <c r="AE1873" s="14"/>
      <c r="AT1873" s="256" t="s">
        <v>183</v>
      </c>
      <c r="AU1873" s="256" t="s">
        <v>84</v>
      </c>
      <c r="AV1873" s="14" t="s">
        <v>84</v>
      </c>
      <c r="AW1873" s="14" t="s">
        <v>37</v>
      </c>
      <c r="AX1873" s="14" t="s">
        <v>75</v>
      </c>
      <c r="AY1873" s="256" t="s">
        <v>170</v>
      </c>
    </row>
    <row r="1874" s="14" customFormat="1">
      <c r="A1874" s="14"/>
      <c r="B1874" s="246"/>
      <c r="C1874" s="247"/>
      <c r="D1874" s="229" t="s">
        <v>183</v>
      </c>
      <c r="E1874" s="248" t="s">
        <v>19</v>
      </c>
      <c r="F1874" s="249" t="s">
        <v>1493</v>
      </c>
      <c r="G1874" s="247"/>
      <c r="H1874" s="250">
        <v>3</v>
      </c>
      <c r="I1874" s="251"/>
      <c r="J1874" s="247"/>
      <c r="K1874" s="247"/>
      <c r="L1874" s="252"/>
      <c r="M1874" s="253"/>
      <c r="N1874" s="254"/>
      <c r="O1874" s="254"/>
      <c r="P1874" s="254"/>
      <c r="Q1874" s="254"/>
      <c r="R1874" s="254"/>
      <c r="S1874" s="254"/>
      <c r="T1874" s="255"/>
      <c r="U1874" s="14"/>
      <c r="V1874" s="14"/>
      <c r="W1874" s="14"/>
      <c r="X1874" s="14"/>
      <c r="Y1874" s="14"/>
      <c r="Z1874" s="14"/>
      <c r="AA1874" s="14"/>
      <c r="AB1874" s="14"/>
      <c r="AC1874" s="14"/>
      <c r="AD1874" s="14"/>
      <c r="AE1874" s="14"/>
      <c r="AT1874" s="256" t="s">
        <v>183</v>
      </c>
      <c r="AU1874" s="256" t="s">
        <v>84</v>
      </c>
      <c r="AV1874" s="14" t="s">
        <v>84</v>
      </c>
      <c r="AW1874" s="14" t="s">
        <v>37</v>
      </c>
      <c r="AX1874" s="14" t="s">
        <v>75</v>
      </c>
      <c r="AY1874" s="256" t="s">
        <v>170</v>
      </c>
    </row>
    <row r="1875" s="14" customFormat="1">
      <c r="A1875" s="14"/>
      <c r="B1875" s="246"/>
      <c r="C1875" s="247"/>
      <c r="D1875" s="229" t="s">
        <v>183</v>
      </c>
      <c r="E1875" s="248" t="s">
        <v>19</v>
      </c>
      <c r="F1875" s="249" t="s">
        <v>1494</v>
      </c>
      <c r="G1875" s="247"/>
      <c r="H1875" s="250">
        <v>4</v>
      </c>
      <c r="I1875" s="251"/>
      <c r="J1875" s="247"/>
      <c r="K1875" s="247"/>
      <c r="L1875" s="252"/>
      <c r="M1875" s="253"/>
      <c r="N1875" s="254"/>
      <c r="O1875" s="254"/>
      <c r="P1875" s="254"/>
      <c r="Q1875" s="254"/>
      <c r="R1875" s="254"/>
      <c r="S1875" s="254"/>
      <c r="T1875" s="255"/>
      <c r="U1875" s="14"/>
      <c r="V1875" s="14"/>
      <c r="W1875" s="14"/>
      <c r="X1875" s="14"/>
      <c r="Y1875" s="14"/>
      <c r="Z1875" s="14"/>
      <c r="AA1875" s="14"/>
      <c r="AB1875" s="14"/>
      <c r="AC1875" s="14"/>
      <c r="AD1875" s="14"/>
      <c r="AE1875" s="14"/>
      <c r="AT1875" s="256" t="s">
        <v>183</v>
      </c>
      <c r="AU1875" s="256" t="s">
        <v>84</v>
      </c>
      <c r="AV1875" s="14" t="s">
        <v>84</v>
      </c>
      <c r="AW1875" s="14" t="s">
        <v>37</v>
      </c>
      <c r="AX1875" s="14" t="s">
        <v>75</v>
      </c>
      <c r="AY1875" s="256" t="s">
        <v>170</v>
      </c>
    </row>
    <row r="1876" s="14" customFormat="1">
      <c r="A1876" s="14"/>
      <c r="B1876" s="246"/>
      <c r="C1876" s="247"/>
      <c r="D1876" s="229" t="s">
        <v>183</v>
      </c>
      <c r="E1876" s="248" t="s">
        <v>19</v>
      </c>
      <c r="F1876" s="249" t="s">
        <v>1495</v>
      </c>
      <c r="G1876" s="247"/>
      <c r="H1876" s="250">
        <v>1</v>
      </c>
      <c r="I1876" s="251"/>
      <c r="J1876" s="247"/>
      <c r="K1876" s="247"/>
      <c r="L1876" s="252"/>
      <c r="M1876" s="253"/>
      <c r="N1876" s="254"/>
      <c r="O1876" s="254"/>
      <c r="P1876" s="254"/>
      <c r="Q1876" s="254"/>
      <c r="R1876" s="254"/>
      <c r="S1876" s="254"/>
      <c r="T1876" s="255"/>
      <c r="U1876" s="14"/>
      <c r="V1876" s="14"/>
      <c r="W1876" s="14"/>
      <c r="X1876" s="14"/>
      <c r="Y1876" s="14"/>
      <c r="Z1876" s="14"/>
      <c r="AA1876" s="14"/>
      <c r="AB1876" s="14"/>
      <c r="AC1876" s="14"/>
      <c r="AD1876" s="14"/>
      <c r="AE1876" s="14"/>
      <c r="AT1876" s="256" t="s">
        <v>183</v>
      </c>
      <c r="AU1876" s="256" t="s">
        <v>84</v>
      </c>
      <c r="AV1876" s="14" t="s">
        <v>84</v>
      </c>
      <c r="AW1876" s="14" t="s">
        <v>37</v>
      </c>
      <c r="AX1876" s="14" t="s">
        <v>75</v>
      </c>
      <c r="AY1876" s="256" t="s">
        <v>170</v>
      </c>
    </row>
    <row r="1877" s="14" customFormat="1">
      <c r="A1877" s="14"/>
      <c r="B1877" s="246"/>
      <c r="C1877" s="247"/>
      <c r="D1877" s="229" t="s">
        <v>183</v>
      </c>
      <c r="E1877" s="248" t="s">
        <v>19</v>
      </c>
      <c r="F1877" s="249" t="s">
        <v>1496</v>
      </c>
      <c r="G1877" s="247"/>
      <c r="H1877" s="250">
        <v>1</v>
      </c>
      <c r="I1877" s="251"/>
      <c r="J1877" s="247"/>
      <c r="K1877" s="247"/>
      <c r="L1877" s="252"/>
      <c r="M1877" s="253"/>
      <c r="N1877" s="254"/>
      <c r="O1877" s="254"/>
      <c r="P1877" s="254"/>
      <c r="Q1877" s="254"/>
      <c r="R1877" s="254"/>
      <c r="S1877" s="254"/>
      <c r="T1877" s="255"/>
      <c r="U1877" s="14"/>
      <c r="V1877" s="14"/>
      <c r="W1877" s="14"/>
      <c r="X1877" s="14"/>
      <c r="Y1877" s="14"/>
      <c r="Z1877" s="14"/>
      <c r="AA1877" s="14"/>
      <c r="AB1877" s="14"/>
      <c r="AC1877" s="14"/>
      <c r="AD1877" s="14"/>
      <c r="AE1877" s="14"/>
      <c r="AT1877" s="256" t="s">
        <v>183</v>
      </c>
      <c r="AU1877" s="256" t="s">
        <v>84</v>
      </c>
      <c r="AV1877" s="14" t="s">
        <v>84</v>
      </c>
      <c r="AW1877" s="14" t="s">
        <v>37</v>
      </c>
      <c r="AX1877" s="14" t="s">
        <v>75</v>
      </c>
      <c r="AY1877" s="256" t="s">
        <v>170</v>
      </c>
    </row>
    <row r="1878" s="14" customFormat="1">
      <c r="A1878" s="14"/>
      <c r="B1878" s="246"/>
      <c r="C1878" s="247"/>
      <c r="D1878" s="229" t="s">
        <v>183</v>
      </c>
      <c r="E1878" s="248" t="s">
        <v>19</v>
      </c>
      <c r="F1878" s="249" t="s">
        <v>1497</v>
      </c>
      <c r="G1878" s="247"/>
      <c r="H1878" s="250">
        <v>2</v>
      </c>
      <c r="I1878" s="251"/>
      <c r="J1878" s="247"/>
      <c r="K1878" s="247"/>
      <c r="L1878" s="252"/>
      <c r="M1878" s="253"/>
      <c r="N1878" s="254"/>
      <c r="O1878" s="254"/>
      <c r="P1878" s="254"/>
      <c r="Q1878" s="254"/>
      <c r="R1878" s="254"/>
      <c r="S1878" s="254"/>
      <c r="T1878" s="255"/>
      <c r="U1878" s="14"/>
      <c r="V1878" s="14"/>
      <c r="W1878" s="14"/>
      <c r="X1878" s="14"/>
      <c r="Y1878" s="14"/>
      <c r="Z1878" s="14"/>
      <c r="AA1878" s="14"/>
      <c r="AB1878" s="14"/>
      <c r="AC1878" s="14"/>
      <c r="AD1878" s="14"/>
      <c r="AE1878" s="14"/>
      <c r="AT1878" s="256" t="s">
        <v>183</v>
      </c>
      <c r="AU1878" s="256" t="s">
        <v>84</v>
      </c>
      <c r="AV1878" s="14" t="s">
        <v>84</v>
      </c>
      <c r="AW1878" s="14" t="s">
        <v>37</v>
      </c>
      <c r="AX1878" s="14" t="s">
        <v>75</v>
      </c>
      <c r="AY1878" s="256" t="s">
        <v>170</v>
      </c>
    </row>
    <row r="1879" s="14" customFormat="1">
      <c r="A1879" s="14"/>
      <c r="B1879" s="246"/>
      <c r="C1879" s="247"/>
      <c r="D1879" s="229" t="s">
        <v>183</v>
      </c>
      <c r="E1879" s="248" t="s">
        <v>19</v>
      </c>
      <c r="F1879" s="249" t="s">
        <v>1498</v>
      </c>
      <c r="G1879" s="247"/>
      <c r="H1879" s="250">
        <v>3</v>
      </c>
      <c r="I1879" s="251"/>
      <c r="J1879" s="247"/>
      <c r="K1879" s="247"/>
      <c r="L1879" s="252"/>
      <c r="M1879" s="253"/>
      <c r="N1879" s="254"/>
      <c r="O1879" s="254"/>
      <c r="P1879" s="254"/>
      <c r="Q1879" s="254"/>
      <c r="R1879" s="254"/>
      <c r="S1879" s="254"/>
      <c r="T1879" s="255"/>
      <c r="U1879" s="14"/>
      <c r="V1879" s="14"/>
      <c r="W1879" s="14"/>
      <c r="X1879" s="14"/>
      <c r="Y1879" s="14"/>
      <c r="Z1879" s="14"/>
      <c r="AA1879" s="14"/>
      <c r="AB1879" s="14"/>
      <c r="AC1879" s="14"/>
      <c r="AD1879" s="14"/>
      <c r="AE1879" s="14"/>
      <c r="AT1879" s="256" t="s">
        <v>183</v>
      </c>
      <c r="AU1879" s="256" t="s">
        <v>84</v>
      </c>
      <c r="AV1879" s="14" t="s">
        <v>84</v>
      </c>
      <c r="AW1879" s="14" t="s">
        <v>37</v>
      </c>
      <c r="AX1879" s="14" t="s">
        <v>75</v>
      </c>
      <c r="AY1879" s="256" t="s">
        <v>170</v>
      </c>
    </row>
    <row r="1880" s="14" customFormat="1">
      <c r="A1880" s="14"/>
      <c r="B1880" s="246"/>
      <c r="C1880" s="247"/>
      <c r="D1880" s="229" t="s">
        <v>183</v>
      </c>
      <c r="E1880" s="248" t="s">
        <v>19</v>
      </c>
      <c r="F1880" s="249" t="s">
        <v>1499</v>
      </c>
      <c r="G1880" s="247"/>
      <c r="H1880" s="250">
        <v>4</v>
      </c>
      <c r="I1880" s="251"/>
      <c r="J1880" s="247"/>
      <c r="K1880" s="247"/>
      <c r="L1880" s="252"/>
      <c r="M1880" s="253"/>
      <c r="N1880" s="254"/>
      <c r="O1880" s="254"/>
      <c r="P1880" s="254"/>
      <c r="Q1880" s="254"/>
      <c r="R1880" s="254"/>
      <c r="S1880" s="254"/>
      <c r="T1880" s="255"/>
      <c r="U1880" s="14"/>
      <c r="V1880" s="14"/>
      <c r="W1880" s="14"/>
      <c r="X1880" s="14"/>
      <c r="Y1880" s="14"/>
      <c r="Z1880" s="14"/>
      <c r="AA1880" s="14"/>
      <c r="AB1880" s="14"/>
      <c r="AC1880" s="14"/>
      <c r="AD1880" s="14"/>
      <c r="AE1880" s="14"/>
      <c r="AT1880" s="256" t="s">
        <v>183</v>
      </c>
      <c r="AU1880" s="256" t="s">
        <v>84</v>
      </c>
      <c r="AV1880" s="14" t="s">
        <v>84</v>
      </c>
      <c r="AW1880" s="14" t="s">
        <v>37</v>
      </c>
      <c r="AX1880" s="14" t="s">
        <v>75</v>
      </c>
      <c r="AY1880" s="256" t="s">
        <v>170</v>
      </c>
    </row>
    <row r="1881" s="14" customFormat="1">
      <c r="A1881" s="14"/>
      <c r="B1881" s="246"/>
      <c r="C1881" s="247"/>
      <c r="D1881" s="229" t="s">
        <v>183</v>
      </c>
      <c r="E1881" s="248" t="s">
        <v>19</v>
      </c>
      <c r="F1881" s="249" t="s">
        <v>1500</v>
      </c>
      <c r="G1881" s="247"/>
      <c r="H1881" s="250">
        <v>2</v>
      </c>
      <c r="I1881" s="251"/>
      <c r="J1881" s="247"/>
      <c r="K1881" s="247"/>
      <c r="L1881" s="252"/>
      <c r="M1881" s="253"/>
      <c r="N1881" s="254"/>
      <c r="O1881" s="254"/>
      <c r="P1881" s="254"/>
      <c r="Q1881" s="254"/>
      <c r="R1881" s="254"/>
      <c r="S1881" s="254"/>
      <c r="T1881" s="255"/>
      <c r="U1881" s="14"/>
      <c r="V1881" s="14"/>
      <c r="W1881" s="14"/>
      <c r="X1881" s="14"/>
      <c r="Y1881" s="14"/>
      <c r="Z1881" s="14"/>
      <c r="AA1881" s="14"/>
      <c r="AB1881" s="14"/>
      <c r="AC1881" s="14"/>
      <c r="AD1881" s="14"/>
      <c r="AE1881" s="14"/>
      <c r="AT1881" s="256" t="s">
        <v>183</v>
      </c>
      <c r="AU1881" s="256" t="s">
        <v>84</v>
      </c>
      <c r="AV1881" s="14" t="s">
        <v>84</v>
      </c>
      <c r="AW1881" s="14" t="s">
        <v>37</v>
      </c>
      <c r="AX1881" s="14" t="s">
        <v>75</v>
      </c>
      <c r="AY1881" s="256" t="s">
        <v>170</v>
      </c>
    </row>
    <row r="1882" s="14" customFormat="1">
      <c r="A1882" s="14"/>
      <c r="B1882" s="246"/>
      <c r="C1882" s="247"/>
      <c r="D1882" s="229" t="s">
        <v>183</v>
      </c>
      <c r="E1882" s="248" t="s">
        <v>19</v>
      </c>
      <c r="F1882" s="249" t="s">
        <v>1501</v>
      </c>
      <c r="G1882" s="247"/>
      <c r="H1882" s="250">
        <v>2</v>
      </c>
      <c r="I1882" s="251"/>
      <c r="J1882" s="247"/>
      <c r="K1882" s="247"/>
      <c r="L1882" s="252"/>
      <c r="M1882" s="253"/>
      <c r="N1882" s="254"/>
      <c r="O1882" s="254"/>
      <c r="P1882" s="254"/>
      <c r="Q1882" s="254"/>
      <c r="R1882" s="254"/>
      <c r="S1882" s="254"/>
      <c r="T1882" s="255"/>
      <c r="U1882" s="14"/>
      <c r="V1882" s="14"/>
      <c r="W1882" s="14"/>
      <c r="X1882" s="14"/>
      <c r="Y1882" s="14"/>
      <c r="Z1882" s="14"/>
      <c r="AA1882" s="14"/>
      <c r="AB1882" s="14"/>
      <c r="AC1882" s="14"/>
      <c r="AD1882" s="14"/>
      <c r="AE1882" s="14"/>
      <c r="AT1882" s="256" t="s">
        <v>183</v>
      </c>
      <c r="AU1882" s="256" t="s">
        <v>84</v>
      </c>
      <c r="AV1882" s="14" t="s">
        <v>84</v>
      </c>
      <c r="AW1882" s="14" t="s">
        <v>37</v>
      </c>
      <c r="AX1882" s="14" t="s">
        <v>75</v>
      </c>
      <c r="AY1882" s="256" t="s">
        <v>170</v>
      </c>
    </row>
    <row r="1883" s="14" customFormat="1">
      <c r="A1883" s="14"/>
      <c r="B1883" s="246"/>
      <c r="C1883" s="247"/>
      <c r="D1883" s="229" t="s">
        <v>183</v>
      </c>
      <c r="E1883" s="248" t="s">
        <v>19</v>
      </c>
      <c r="F1883" s="249" t="s">
        <v>1502</v>
      </c>
      <c r="G1883" s="247"/>
      <c r="H1883" s="250">
        <v>1</v>
      </c>
      <c r="I1883" s="251"/>
      <c r="J1883" s="247"/>
      <c r="K1883" s="247"/>
      <c r="L1883" s="252"/>
      <c r="M1883" s="253"/>
      <c r="N1883" s="254"/>
      <c r="O1883" s="254"/>
      <c r="P1883" s="254"/>
      <c r="Q1883" s="254"/>
      <c r="R1883" s="254"/>
      <c r="S1883" s="254"/>
      <c r="T1883" s="255"/>
      <c r="U1883" s="14"/>
      <c r="V1883" s="14"/>
      <c r="W1883" s="14"/>
      <c r="X1883" s="14"/>
      <c r="Y1883" s="14"/>
      <c r="Z1883" s="14"/>
      <c r="AA1883" s="14"/>
      <c r="AB1883" s="14"/>
      <c r="AC1883" s="14"/>
      <c r="AD1883" s="14"/>
      <c r="AE1883" s="14"/>
      <c r="AT1883" s="256" t="s">
        <v>183</v>
      </c>
      <c r="AU1883" s="256" t="s">
        <v>84</v>
      </c>
      <c r="AV1883" s="14" t="s">
        <v>84</v>
      </c>
      <c r="AW1883" s="14" t="s">
        <v>37</v>
      </c>
      <c r="AX1883" s="14" t="s">
        <v>75</v>
      </c>
      <c r="AY1883" s="256" t="s">
        <v>170</v>
      </c>
    </row>
    <row r="1884" s="14" customFormat="1">
      <c r="A1884" s="14"/>
      <c r="B1884" s="246"/>
      <c r="C1884" s="247"/>
      <c r="D1884" s="229" t="s">
        <v>183</v>
      </c>
      <c r="E1884" s="248" t="s">
        <v>19</v>
      </c>
      <c r="F1884" s="249" t="s">
        <v>1506</v>
      </c>
      <c r="G1884" s="247"/>
      <c r="H1884" s="250">
        <v>1</v>
      </c>
      <c r="I1884" s="251"/>
      <c r="J1884" s="247"/>
      <c r="K1884" s="247"/>
      <c r="L1884" s="252"/>
      <c r="M1884" s="253"/>
      <c r="N1884" s="254"/>
      <c r="O1884" s="254"/>
      <c r="P1884" s="254"/>
      <c r="Q1884" s="254"/>
      <c r="R1884" s="254"/>
      <c r="S1884" s="254"/>
      <c r="T1884" s="255"/>
      <c r="U1884" s="14"/>
      <c r="V1884" s="14"/>
      <c r="W1884" s="14"/>
      <c r="X1884" s="14"/>
      <c r="Y1884" s="14"/>
      <c r="Z1884" s="14"/>
      <c r="AA1884" s="14"/>
      <c r="AB1884" s="14"/>
      <c r="AC1884" s="14"/>
      <c r="AD1884" s="14"/>
      <c r="AE1884" s="14"/>
      <c r="AT1884" s="256" t="s">
        <v>183</v>
      </c>
      <c r="AU1884" s="256" t="s">
        <v>84</v>
      </c>
      <c r="AV1884" s="14" t="s">
        <v>84</v>
      </c>
      <c r="AW1884" s="14" t="s">
        <v>37</v>
      </c>
      <c r="AX1884" s="14" t="s">
        <v>75</v>
      </c>
      <c r="AY1884" s="256" t="s">
        <v>170</v>
      </c>
    </row>
    <row r="1885" s="15" customFormat="1">
      <c r="A1885" s="15"/>
      <c r="B1885" s="257"/>
      <c r="C1885" s="258"/>
      <c r="D1885" s="229" t="s">
        <v>183</v>
      </c>
      <c r="E1885" s="259" t="s">
        <v>19</v>
      </c>
      <c r="F1885" s="260" t="s">
        <v>186</v>
      </c>
      <c r="G1885" s="258"/>
      <c r="H1885" s="261">
        <v>26</v>
      </c>
      <c r="I1885" s="262"/>
      <c r="J1885" s="258"/>
      <c r="K1885" s="258"/>
      <c r="L1885" s="263"/>
      <c r="M1885" s="264"/>
      <c r="N1885" s="265"/>
      <c r="O1885" s="265"/>
      <c r="P1885" s="265"/>
      <c r="Q1885" s="265"/>
      <c r="R1885" s="265"/>
      <c r="S1885" s="265"/>
      <c r="T1885" s="266"/>
      <c r="U1885" s="15"/>
      <c r="V1885" s="15"/>
      <c r="W1885" s="15"/>
      <c r="X1885" s="15"/>
      <c r="Y1885" s="15"/>
      <c r="Z1885" s="15"/>
      <c r="AA1885" s="15"/>
      <c r="AB1885" s="15"/>
      <c r="AC1885" s="15"/>
      <c r="AD1885" s="15"/>
      <c r="AE1885" s="15"/>
      <c r="AT1885" s="267" t="s">
        <v>183</v>
      </c>
      <c r="AU1885" s="267" t="s">
        <v>84</v>
      </c>
      <c r="AV1885" s="15" t="s">
        <v>177</v>
      </c>
      <c r="AW1885" s="15" t="s">
        <v>37</v>
      </c>
      <c r="AX1885" s="15" t="s">
        <v>82</v>
      </c>
      <c r="AY1885" s="267" t="s">
        <v>170</v>
      </c>
    </row>
    <row r="1886" s="2" customFormat="1" ht="24.15" customHeight="1">
      <c r="A1886" s="41"/>
      <c r="B1886" s="42"/>
      <c r="C1886" s="285" t="s">
        <v>2359</v>
      </c>
      <c r="D1886" s="285" t="s">
        <v>461</v>
      </c>
      <c r="E1886" s="286" t="s">
        <v>2360</v>
      </c>
      <c r="F1886" s="287" t="s">
        <v>2361</v>
      </c>
      <c r="G1886" s="288" t="s">
        <v>266</v>
      </c>
      <c r="H1886" s="289">
        <v>6</v>
      </c>
      <c r="I1886" s="290"/>
      <c r="J1886" s="291">
        <f>ROUND(I1886*H1886,2)</f>
        <v>0</v>
      </c>
      <c r="K1886" s="287" t="s">
        <v>19</v>
      </c>
      <c r="L1886" s="292"/>
      <c r="M1886" s="293" t="s">
        <v>19</v>
      </c>
      <c r="N1886" s="294" t="s">
        <v>46</v>
      </c>
      <c r="O1886" s="87"/>
      <c r="P1886" s="225">
        <f>O1886*H1886</f>
        <v>0</v>
      </c>
      <c r="Q1886" s="225">
        <v>0.0138</v>
      </c>
      <c r="R1886" s="225">
        <f>Q1886*H1886</f>
        <v>0.082799999999999999</v>
      </c>
      <c r="S1886" s="225">
        <v>0</v>
      </c>
      <c r="T1886" s="226">
        <f>S1886*H1886</f>
        <v>0</v>
      </c>
      <c r="U1886" s="41"/>
      <c r="V1886" s="41"/>
      <c r="W1886" s="41"/>
      <c r="X1886" s="41"/>
      <c r="Y1886" s="41"/>
      <c r="Z1886" s="41"/>
      <c r="AA1886" s="41"/>
      <c r="AB1886" s="41"/>
      <c r="AC1886" s="41"/>
      <c r="AD1886" s="41"/>
      <c r="AE1886" s="41"/>
      <c r="AR1886" s="227" t="s">
        <v>629</v>
      </c>
      <c r="AT1886" s="227" t="s">
        <v>461</v>
      </c>
      <c r="AU1886" s="227" t="s">
        <v>84</v>
      </c>
      <c r="AY1886" s="20" t="s">
        <v>170</v>
      </c>
      <c r="BE1886" s="228">
        <f>IF(N1886="základní",J1886,0)</f>
        <v>0</v>
      </c>
      <c r="BF1886" s="228">
        <f>IF(N1886="snížená",J1886,0)</f>
        <v>0</v>
      </c>
      <c r="BG1886" s="228">
        <f>IF(N1886="zákl. přenesená",J1886,0)</f>
        <v>0</v>
      </c>
      <c r="BH1886" s="228">
        <f>IF(N1886="sníž. přenesená",J1886,0)</f>
        <v>0</v>
      </c>
      <c r="BI1886" s="228">
        <f>IF(N1886="nulová",J1886,0)</f>
        <v>0</v>
      </c>
      <c r="BJ1886" s="20" t="s">
        <v>82</v>
      </c>
      <c r="BK1886" s="228">
        <f>ROUND(I1886*H1886,2)</f>
        <v>0</v>
      </c>
      <c r="BL1886" s="20" t="s">
        <v>287</v>
      </c>
      <c r="BM1886" s="227" t="s">
        <v>2362</v>
      </c>
    </row>
    <row r="1887" s="2" customFormat="1">
      <c r="A1887" s="41"/>
      <c r="B1887" s="42"/>
      <c r="C1887" s="43"/>
      <c r="D1887" s="229" t="s">
        <v>179</v>
      </c>
      <c r="E1887" s="43"/>
      <c r="F1887" s="230" t="s">
        <v>2361</v>
      </c>
      <c r="G1887" s="43"/>
      <c r="H1887" s="43"/>
      <c r="I1887" s="231"/>
      <c r="J1887" s="43"/>
      <c r="K1887" s="43"/>
      <c r="L1887" s="47"/>
      <c r="M1887" s="232"/>
      <c r="N1887" s="233"/>
      <c r="O1887" s="87"/>
      <c r="P1887" s="87"/>
      <c r="Q1887" s="87"/>
      <c r="R1887" s="87"/>
      <c r="S1887" s="87"/>
      <c r="T1887" s="88"/>
      <c r="U1887" s="41"/>
      <c r="V1887" s="41"/>
      <c r="W1887" s="41"/>
      <c r="X1887" s="41"/>
      <c r="Y1887" s="41"/>
      <c r="Z1887" s="41"/>
      <c r="AA1887" s="41"/>
      <c r="AB1887" s="41"/>
      <c r="AC1887" s="41"/>
      <c r="AD1887" s="41"/>
      <c r="AE1887" s="41"/>
      <c r="AT1887" s="20" t="s">
        <v>179</v>
      </c>
      <c r="AU1887" s="20" t="s">
        <v>84</v>
      </c>
    </row>
    <row r="1888" s="2" customFormat="1">
      <c r="A1888" s="41"/>
      <c r="B1888" s="42"/>
      <c r="C1888" s="43"/>
      <c r="D1888" s="229" t="s">
        <v>231</v>
      </c>
      <c r="E1888" s="43"/>
      <c r="F1888" s="268" t="s">
        <v>1323</v>
      </c>
      <c r="G1888" s="43"/>
      <c r="H1888" s="43"/>
      <c r="I1888" s="231"/>
      <c r="J1888" s="43"/>
      <c r="K1888" s="43"/>
      <c r="L1888" s="47"/>
      <c r="M1888" s="232"/>
      <c r="N1888" s="233"/>
      <c r="O1888" s="87"/>
      <c r="P1888" s="87"/>
      <c r="Q1888" s="87"/>
      <c r="R1888" s="87"/>
      <c r="S1888" s="87"/>
      <c r="T1888" s="88"/>
      <c r="U1888" s="41"/>
      <c r="V1888" s="41"/>
      <c r="W1888" s="41"/>
      <c r="X1888" s="41"/>
      <c r="Y1888" s="41"/>
      <c r="Z1888" s="41"/>
      <c r="AA1888" s="41"/>
      <c r="AB1888" s="41"/>
      <c r="AC1888" s="41"/>
      <c r="AD1888" s="41"/>
      <c r="AE1888" s="41"/>
      <c r="AT1888" s="20" t="s">
        <v>231</v>
      </c>
      <c r="AU1888" s="20" t="s">
        <v>84</v>
      </c>
    </row>
    <row r="1889" s="14" customFormat="1">
      <c r="A1889" s="14"/>
      <c r="B1889" s="246"/>
      <c r="C1889" s="247"/>
      <c r="D1889" s="229" t="s">
        <v>183</v>
      </c>
      <c r="E1889" s="248" t="s">
        <v>19</v>
      </c>
      <c r="F1889" s="249" t="s">
        <v>1492</v>
      </c>
      <c r="G1889" s="247"/>
      <c r="H1889" s="250">
        <v>2</v>
      </c>
      <c r="I1889" s="251"/>
      <c r="J1889" s="247"/>
      <c r="K1889" s="247"/>
      <c r="L1889" s="252"/>
      <c r="M1889" s="253"/>
      <c r="N1889" s="254"/>
      <c r="O1889" s="254"/>
      <c r="P1889" s="254"/>
      <c r="Q1889" s="254"/>
      <c r="R1889" s="254"/>
      <c r="S1889" s="254"/>
      <c r="T1889" s="255"/>
      <c r="U1889" s="14"/>
      <c r="V1889" s="14"/>
      <c r="W1889" s="14"/>
      <c r="X1889" s="14"/>
      <c r="Y1889" s="14"/>
      <c r="Z1889" s="14"/>
      <c r="AA1889" s="14"/>
      <c r="AB1889" s="14"/>
      <c r="AC1889" s="14"/>
      <c r="AD1889" s="14"/>
      <c r="AE1889" s="14"/>
      <c r="AT1889" s="256" t="s">
        <v>183</v>
      </c>
      <c r="AU1889" s="256" t="s">
        <v>84</v>
      </c>
      <c r="AV1889" s="14" t="s">
        <v>84</v>
      </c>
      <c r="AW1889" s="14" t="s">
        <v>37</v>
      </c>
      <c r="AX1889" s="14" t="s">
        <v>75</v>
      </c>
      <c r="AY1889" s="256" t="s">
        <v>170</v>
      </c>
    </row>
    <row r="1890" s="14" customFormat="1">
      <c r="A1890" s="14"/>
      <c r="B1890" s="246"/>
      <c r="C1890" s="247"/>
      <c r="D1890" s="229" t="s">
        <v>183</v>
      </c>
      <c r="E1890" s="248" t="s">
        <v>19</v>
      </c>
      <c r="F1890" s="249" t="s">
        <v>1493</v>
      </c>
      <c r="G1890" s="247"/>
      <c r="H1890" s="250">
        <v>3</v>
      </c>
      <c r="I1890" s="251"/>
      <c r="J1890" s="247"/>
      <c r="K1890" s="247"/>
      <c r="L1890" s="252"/>
      <c r="M1890" s="253"/>
      <c r="N1890" s="254"/>
      <c r="O1890" s="254"/>
      <c r="P1890" s="254"/>
      <c r="Q1890" s="254"/>
      <c r="R1890" s="254"/>
      <c r="S1890" s="254"/>
      <c r="T1890" s="255"/>
      <c r="U1890" s="14"/>
      <c r="V1890" s="14"/>
      <c r="W1890" s="14"/>
      <c r="X1890" s="14"/>
      <c r="Y1890" s="14"/>
      <c r="Z1890" s="14"/>
      <c r="AA1890" s="14"/>
      <c r="AB1890" s="14"/>
      <c r="AC1890" s="14"/>
      <c r="AD1890" s="14"/>
      <c r="AE1890" s="14"/>
      <c r="AT1890" s="256" t="s">
        <v>183</v>
      </c>
      <c r="AU1890" s="256" t="s">
        <v>84</v>
      </c>
      <c r="AV1890" s="14" t="s">
        <v>84</v>
      </c>
      <c r="AW1890" s="14" t="s">
        <v>37</v>
      </c>
      <c r="AX1890" s="14" t="s">
        <v>75</v>
      </c>
      <c r="AY1890" s="256" t="s">
        <v>170</v>
      </c>
    </row>
    <row r="1891" s="14" customFormat="1">
      <c r="A1891" s="14"/>
      <c r="B1891" s="246"/>
      <c r="C1891" s="247"/>
      <c r="D1891" s="229" t="s">
        <v>183</v>
      </c>
      <c r="E1891" s="248" t="s">
        <v>19</v>
      </c>
      <c r="F1891" s="249" t="s">
        <v>1495</v>
      </c>
      <c r="G1891" s="247"/>
      <c r="H1891" s="250">
        <v>1</v>
      </c>
      <c r="I1891" s="251"/>
      <c r="J1891" s="247"/>
      <c r="K1891" s="247"/>
      <c r="L1891" s="252"/>
      <c r="M1891" s="253"/>
      <c r="N1891" s="254"/>
      <c r="O1891" s="254"/>
      <c r="P1891" s="254"/>
      <c r="Q1891" s="254"/>
      <c r="R1891" s="254"/>
      <c r="S1891" s="254"/>
      <c r="T1891" s="255"/>
      <c r="U1891" s="14"/>
      <c r="V1891" s="14"/>
      <c r="W1891" s="14"/>
      <c r="X1891" s="14"/>
      <c r="Y1891" s="14"/>
      <c r="Z1891" s="14"/>
      <c r="AA1891" s="14"/>
      <c r="AB1891" s="14"/>
      <c r="AC1891" s="14"/>
      <c r="AD1891" s="14"/>
      <c r="AE1891" s="14"/>
      <c r="AT1891" s="256" t="s">
        <v>183</v>
      </c>
      <c r="AU1891" s="256" t="s">
        <v>84</v>
      </c>
      <c r="AV1891" s="14" t="s">
        <v>84</v>
      </c>
      <c r="AW1891" s="14" t="s">
        <v>37</v>
      </c>
      <c r="AX1891" s="14" t="s">
        <v>75</v>
      </c>
      <c r="AY1891" s="256" t="s">
        <v>170</v>
      </c>
    </row>
    <row r="1892" s="15" customFormat="1">
      <c r="A1892" s="15"/>
      <c r="B1892" s="257"/>
      <c r="C1892" s="258"/>
      <c r="D1892" s="229" t="s">
        <v>183</v>
      </c>
      <c r="E1892" s="259" t="s">
        <v>19</v>
      </c>
      <c r="F1892" s="260" t="s">
        <v>186</v>
      </c>
      <c r="G1892" s="258"/>
      <c r="H1892" s="261">
        <v>6</v>
      </c>
      <c r="I1892" s="262"/>
      <c r="J1892" s="258"/>
      <c r="K1892" s="258"/>
      <c r="L1892" s="263"/>
      <c r="M1892" s="264"/>
      <c r="N1892" s="265"/>
      <c r="O1892" s="265"/>
      <c r="P1892" s="265"/>
      <c r="Q1892" s="265"/>
      <c r="R1892" s="265"/>
      <c r="S1892" s="265"/>
      <c r="T1892" s="266"/>
      <c r="U1892" s="15"/>
      <c r="V1892" s="15"/>
      <c r="W1892" s="15"/>
      <c r="X1892" s="15"/>
      <c r="Y1892" s="15"/>
      <c r="Z1892" s="15"/>
      <c r="AA1892" s="15"/>
      <c r="AB1892" s="15"/>
      <c r="AC1892" s="15"/>
      <c r="AD1892" s="15"/>
      <c r="AE1892" s="15"/>
      <c r="AT1892" s="267" t="s">
        <v>183</v>
      </c>
      <c r="AU1892" s="267" t="s">
        <v>84</v>
      </c>
      <c r="AV1892" s="15" t="s">
        <v>177</v>
      </c>
      <c r="AW1892" s="15" t="s">
        <v>37</v>
      </c>
      <c r="AX1892" s="15" t="s">
        <v>82</v>
      </c>
      <c r="AY1892" s="267" t="s">
        <v>170</v>
      </c>
    </row>
    <row r="1893" s="2" customFormat="1" ht="24.15" customHeight="1">
      <c r="A1893" s="41"/>
      <c r="B1893" s="42"/>
      <c r="C1893" s="285" t="s">
        <v>2363</v>
      </c>
      <c r="D1893" s="285" t="s">
        <v>461</v>
      </c>
      <c r="E1893" s="286" t="s">
        <v>2364</v>
      </c>
      <c r="F1893" s="287" t="s">
        <v>2365</v>
      </c>
      <c r="G1893" s="288" t="s">
        <v>266</v>
      </c>
      <c r="H1893" s="289">
        <v>5</v>
      </c>
      <c r="I1893" s="290"/>
      <c r="J1893" s="291">
        <f>ROUND(I1893*H1893,2)</f>
        <v>0</v>
      </c>
      <c r="K1893" s="287" t="s">
        <v>19</v>
      </c>
      <c r="L1893" s="292"/>
      <c r="M1893" s="293" t="s">
        <v>19</v>
      </c>
      <c r="N1893" s="294" t="s">
        <v>46</v>
      </c>
      <c r="O1893" s="87"/>
      <c r="P1893" s="225">
        <f>O1893*H1893</f>
        <v>0</v>
      </c>
      <c r="Q1893" s="225">
        <v>0.0138</v>
      </c>
      <c r="R1893" s="225">
        <f>Q1893*H1893</f>
        <v>0.069000000000000006</v>
      </c>
      <c r="S1893" s="225">
        <v>0</v>
      </c>
      <c r="T1893" s="226">
        <f>S1893*H1893</f>
        <v>0</v>
      </c>
      <c r="U1893" s="41"/>
      <c r="V1893" s="41"/>
      <c r="W1893" s="41"/>
      <c r="X1893" s="41"/>
      <c r="Y1893" s="41"/>
      <c r="Z1893" s="41"/>
      <c r="AA1893" s="41"/>
      <c r="AB1893" s="41"/>
      <c r="AC1893" s="41"/>
      <c r="AD1893" s="41"/>
      <c r="AE1893" s="41"/>
      <c r="AR1893" s="227" t="s">
        <v>629</v>
      </c>
      <c r="AT1893" s="227" t="s">
        <v>461</v>
      </c>
      <c r="AU1893" s="227" t="s">
        <v>84</v>
      </c>
      <c r="AY1893" s="20" t="s">
        <v>170</v>
      </c>
      <c r="BE1893" s="228">
        <f>IF(N1893="základní",J1893,0)</f>
        <v>0</v>
      </c>
      <c r="BF1893" s="228">
        <f>IF(N1893="snížená",J1893,0)</f>
        <v>0</v>
      </c>
      <c r="BG1893" s="228">
        <f>IF(N1893="zákl. přenesená",J1893,0)</f>
        <v>0</v>
      </c>
      <c r="BH1893" s="228">
        <f>IF(N1893="sníž. přenesená",J1893,0)</f>
        <v>0</v>
      </c>
      <c r="BI1893" s="228">
        <f>IF(N1893="nulová",J1893,0)</f>
        <v>0</v>
      </c>
      <c r="BJ1893" s="20" t="s">
        <v>82</v>
      </c>
      <c r="BK1893" s="228">
        <f>ROUND(I1893*H1893,2)</f>
        <v>0</v>
      </c>
      <c r="BL1893" s="20" t="s">
        <v>287</v>
      </c>
      <c r="BM1893" s="227" t="s">
        <v>2366</v>
      </c>
    </row>
    <row r="1894" s="2" customFormat="1">
      <c r="A1894" s="41"/>
      <c r="B1894" s="42"/>
      <c r="C1894" s="43"/>
      <c r="D1894" s="229" t="s">
        <v>179</v>
      </c>
      <c r="E1894" s="43"/>
      <c r="F1894" s="230" t="s">
        <v>2365</v>
      </c>
      <c r="G1894" s="43"/>
      <c r="H1894" s="43"/>
      <c r="I1894" s="231"/>
      <c r="J1894" s="43"/>
      <c r="K1894" s="43"/>
      <c r="L1894" s="47"/>
      <c r="M1894" s="232"/>
      <c r="N1894" s="233"/>
      <c r="O1894" s="87"/>
      <c r="P1894" s="87"/>
      <c r="Q1894" s="87"/>
      <c r="R1894" s="87"/>
      <c r="S1894" s="87"/>
      <c r="T1894" s="88"/>
      <c r="U1894" s="41"/>
      <c r="V1894" s="41"/>
      <c r="W1894" s="41"/>
      <c r="X1894" s="41"/>
      <c r="Y1894" s="41"/>
      <c r="Z1894" s="41"/>
      <c r="AA1894" s="41"/>
      <c r="AB1894" s="41"/>
      <c r="AC1894" s="41"/>
      <c r="AD1894" s="41"/>
      <c r="AE1894" s="41"/>
      <c r="AT1894" s="20" t="s">
        <v>179</v>
      </c>
      <c r="AU1894" s="20" t="s">
        <v>84</v>
      </c>
    </row>
    <row r="1895" s="2" customFormat="1">
      <c r="A1895" s="41"/>
      <c r="B1895" s="42"/>
      <c r="C1895" s="43"/>
      <c r="D1895" s="229" t="s">
        <v>231</v>
      </c>
      <c r="E1895" s="43"/>
      <c r="F1895" s="268" t="s">
        <v>1323</v>
      </c>
      <c r="G1895" s="43"/>
      <c r="H1895" s="43"/>
      <c r="I1895" s="231"/>
      <c r="J1895" s="43"/>
      <c r="K1895" s="43"/>
      <c r="L1895" s="47"/>
      <c r="M1895" s="232"/>
      <c r="N1895" s="233"/>
      <c r="O1895" s="87"/>
      <c r="P1895" s="87"/>
      <c r="Q1895" s="87"/>
      <c r="R1895" s="87"/>
      <c r="S1895" s="87"/>
      <c r="T1895" s="88"/>
      <c r="U1895" s="41"/>
      <c r="V1895" s="41"/>
      <c r="W1895" s="41"/>
      <c r="X1895" s="41"/>
      <c r="Y1895" s="41"/>
      <c r="Z1895" s="41"/>
      <c r="AA1895" s="41"/>
      <c r="AB1895" s="41"/>
      <c r="AC1895" s="41"/>
      <c r="AD1895" s="41"/>
      <c r="AE1895" s="41"/>
      <c r="AT1895" s="20" t="s">
        <v>231</v>
      </c>
      <c r="AU1895" s="20" t="s">
        <v>84</v>
      </c>
    </row>
    <row r="1896" s="14" customFormat="1">
      <c r="A1896" s="14"/>
      <c r="B1896" s="246"/>
      <c r="C1896" s="247"/>
      <c r="D1896" s="229" t="s">
        <v>183</v>
      </c>
      <c r="E1896" s="248" t="s">
        <v>19</v>
      </c>
      <c r="F1896" s="249" t="s">
        <v>1494</v>
      </c>
      <c r="G1896" s="247"/>
      <c r="H1896" s="250">
        <v>4</v>
      </c>
      <c r="I1896" s="251"/>
      <c r="J1896" s="247"/>
      <c r="K1896" s="247"/>
      <c r="L1896" s="252"/>
      <c r="M1896" s="253"/>
      <c r="N1896" s="254"/>
      <c r="O1896" s="254"/>
      <c r="P1896" s="254"/>
      <c r="Q1896" s="254"/>
      <c r="R1896" s="254"/>
      <c r="S1896" s="254"/>
      <c r="T1896" s="255"/>
      <c r="U1896" s="14"/>
      <c r="V1896" s="14"/>
      <c r="W1896" s="14"/>
      <c r="X1896" s="14"/>
      <c r="Y1896" s="14"/>
      <c r="Z1896" s="14"/>
      <c r="AA1896" s="14"/>
      <c r="AB1896" s="14"/>
      <c r="AC1896" s="14"/>
      <c r="AD1896" s="14"/>
      <c r="AE1896" s="14"/>
      <c r="AT1896" s="256" t="s">
        <v>183</v>
      </c>
      <c r="AU1896" s="256" t="s">
        <v>84</v>
      </c>
      <c r="AV1896" s="14" t="s">
        <v>84</v>
      </c>
      <c r="AW1896" s="14" t="s">
        <v>37</v>
      </c>
      <c r="AX1896" s="14" t="s">
        <v>75</v>
      </c>
      <c r="AY1896" s="256" t="s">
        <v>170</v>
      </c>
    </row>
    <row r="1897" s="14" customFormat="1">
      <c r="A1897" s="14"/>
      <c r="B1897" s="246"/>
      <c r="C1897" s="247"/>
      <c r="D1897" s="229" t="s">
        <v>183</v>
      </c>
      <c r="E1897" s="248" t="s">
        <v>19</v>
      </c>
      <c r="F1897" s="249" t="s">
        <v>1506</v>
      </c>
      <c r="G1897" s="247"/>
      <c r="H1897" s="250">
        <v>1</v>
      </c>
      <c r="I1897" s="251"/>
      <c r="J1897" s="247"/>
      <c r="K1897" s="247"/>
      <c r="L1897" s="252"/>
      <c r="M1897" s="253"/>
      <c r="N1897" s="254"/>
      <c r="O1897" s="254"/>
      <c r="P1897" s="254"/>
      <c r="Q1897" s="254"/>
      <c r="R1897" s="254"/>
      <c r="S1897" s="254"/>
      <c r="T1897" s="255"/>
      <c r="U1897" s="14"/>
      <c r="V1897" s="14"/>
      <c r="W1897" s="14"/>
      <c r="X1897" s="14"/>
      <c r="Y1897" s="14"/>
      <c r="Z1897" s="14"/>
      <c r="AA1897" s="14"/>
      <c r="AB1897" s="14"/>
      <c r="AC1897" s="14"/>
      <c r="AD1897" s="14"/>
      <c r="AE1897" s="14"/>
      <c r="AT1897" s="256" t="s">
        <v>183</v>
      </c>
      <c r="AU1897" s="256" t="s">
        <v>84</v>
      </c>
      <c r="AV1897" s="14" t="s">
        <v>84</v>
      </c>
      <c r="AW1897" s="14" t="s">
        <v>37</v>
      </c>
      <c r="AX1897" s="14" t="s">
        <v>75</v>
      </c>
      <c r="AY1897" s="256" t="s">
        <v>170</v>
      </c>
    </row>
    <row r="1898" s="15" customFormat="1">
      <c r="A1898" s="15"/>
      <c r="B1898" s="257"/>
      <c r="C1898" s="258"/>
      <c r="D1898" s="229" t="s">
        <v>183</v>
      </c>
      <c r="E1898" s="259" t="s">
        <v>19</v>
      </c>
      <c r="F1898" s="260" t="s">
        <v>186</v>
      </c>
      <c r="G1898" s="258"/>
      <c r="H1898" s="261">
        <v>5</v>
      </c>
      <c r="I1898" s="262"/>
      <c r="J1898" s="258"/>
      <c r="K1898" s="258"/>
      <c r="L1898" s="263"/>
      <c r="M1898" s="264"/>
      <c r="N1898" s="265"/>
      <c r="O1898" s="265"/>
      <c r="P1898" s="265"/>
      <c r="Q1898" s="265"/>
      <c r="R1898" s="265"/>
      <c r="S1898" s="265"/>
      <c r="T1898" s="266"/>
      <c r="U1898" s="15"/>
      <c r="V1898" s="15"/>
      <c r="W1898" s="15"/>
      <c r="X1898" s="15"/>
      <c r="Y1898" s="15"/>
      <c r="Z1898" s="15"/>
      <c r="AA1898" s="15"/>
      <c r="AB1898" s="15"/>
      <c r="AC1898" s="15"/>
      <c r="AD1898" s="15"/>
      <c r="AE1898" s="15"/>
      <c r="AT1898" s="267" t="s">
        <v>183</v>
      </c>
      <c r="AU1898" s="267" t="s">
        <v>84</v>
      </c>
      <c r="AV1898" s="15" t="s">
        <v>177</v>
      </c>
      <c r="AW1898" s="15" t="s">
        <v>37</v>
      </c>
      <c r="AX1898" s="15" t="s">
        <v>82</v>
      </c>
      <c r="AY1898" s="267" t="s">
        <v>170</v>
      </c>
    </row>
    <row r="1899" s="2" customFormat="1" ht="24.15" customHeight="1">
      <c r="A1899" s="41"/>
      <c r="B1899" s="42"/>
      <c r="C1899" s="285" t="s">
        <v>2367</v>
      </c>
      <c r="D1899" s="285" t="s">
        <v>461</v>
      </c>
      <c r="E1899" s="286" t="s">
        <v>2368</v>
      </c>
      <c r="F1899" s="287" t="s">
        <v>2369</v>
      </c>
      <c r="G1899" s="288" t="s">
        <v>266</v>
      </c>
      <c r="H1899" s="289">
        <v>8</v>
      </c>
      <c r="I1899" s="290"/>
      <c r="J1899" s="291">
        <f>ROUND(I1899*H1899,2)</f>
        <v>0</v>
      </c>
      <c r="K1899" s="287" t="s">
        <v>19</v>
      </c>
      <c r="L1899" s="292"/>
      <c r="M1899" s="293" t="s">
        <v>19</v>
      </c>
      <c r="N1899" s="294" t="s">
        <v>46</v>
      </c>
      <c r="O1899" s="87"/>
      <c r="P1899" s="225">
        <f>O1899*H1899</f>
        <v>0</v>
      </c>
      <c r="Q1899" s="225">
        <v>0.0138</v>
      </c>
      <c r="R1899" s="225">
        <f>Q1899*H1899</f>
        <v>0.1104</v>
      </c>
      <c r="S1899" s="225">
        <v>0</v>
      </c>
      <c r="T1899" s="226">
        <f>S1899*H1899</f>
        <v>0</v>
      </c>
      <c r="U1899" s="41"/>
      <c r="V1899" s="41"/>
      <c r="W1899" s="41"/>
      <c r="X1899" s="41"/>
      <c r="Y1899" s="41"/>
      <c r="Z1899" s="41"/>
      <c r="AA1899" s="41"/>
      <c r="AB1899" s="41"/>
      <c r="AC1899" s="41"/>
      <c r="AD1899" s="41"/>
      <c r="AE1899" s="41"/>
      <c r="AR1899" s="227" t="s">
        <v>629</v>
      </c>
      <c r="AT1899" s="227" t="s">
        <v>461</v>
      </c>
      <c r="AU1899" s="227" t="s">
        <v>84</v>
      </c>
      <c r="AY1899" s="20" t="s">
        <v>170</v>
      </c>
      <c r="BE1899" s="228">
        <f>IF(N1899="základní",J1899,0)</f>
        <v>0</v>
      </c>
      <c r="BF1899" s="228">
        <f>IF(N1899="snížená",J1899,0)</f>
        <v>0</v>
      </c>
      <c r="BG1899" s="228">
        <f>IF(N1899="zákl. přenesená",J1899,0)</f>
        <v>0</v>
      </c>
      <c r="BH1899" s="228">
        <f>IF(N1899="sníž. přenesená",J1899,0)</f>
        <v>0</v>
      </c>
      <c r="BI1899" s="228">
        <f>IF(N1899="nulová",J1899,0)</f>
        <v>0</v>
      </c>
      <c r="BJ1899" s="20" t="s">
        <v>82</v>
      </c>
      <c r="BK1899" s="228">
        <f>ROUND(I1899*H1899,2)</f>
        <v>0</v>
      </c>
      <c r="BL1899" s="20" t="s">
        <v>287</v>
      </c>
      <c r="BM1899" s="227" t="s">
        <v>2370</v>
      </c>
    </row>
    <row r="1900" s="2" customFormat="1">
      <c r="A1900" s="41"/>
      <c r="B1900" s="42"/>
      <c r="C1900" s="43"/>
      <c r="D1900" s="229" t="s">
        <v>179</v>
      </c>
      <c r="E1900" s="43"/>
      <c r="F1900" s="230" t="s">
        <v>2369</v>
      </c>
      <c r="G1900" s="43"/>
      <c r="H1900" s="43"/>
      <c r="I1900" s="231"/>
      <c r="J1900" s="43"/>
      <c r="K1900" s="43"/>
      <c r="L1900" s="47"/>
      <c r="M1900" s="232"/>
      <c r="N1900" s="233"/>
      <c r="O1900" s="87"/>
      <c r="P1900" s="87"/>
      <c r="Q1900" s="87"/>
      <c r="R1900" s="87"/>
      <c r="S1900" s="87"/>
      <c r="T1900" s="88"/>
      <c r="U1900" s="41"/>
      <c r="V1900" s="41"/>
      <c r="W1900" s="41"/>
      <c r="X1900" s="41"/>
      <c r="Y1900" s="41"/>
      <c r="Z1900" s="41"/>
      <c r="AA1900" s="41"/>
      <c r="AB1900" s="41"/>
      <c r="AC1900" s="41"/>
      <c r="AD1900" s="41"/>
      <c r="AE1900" s="41"/>
      <c r="AT1900" s="20" t="s">
        <v>179</v>
      </c>
      <c r="AU1900" s="20" t="s">
        <v>84</v>
      </c>
    </row>
    <row r="1901" s="2" customFormat="1">
      <c r="A1901" s="41"/>
      <c r="B1901" s="42"/>
      <c r="C1901" s="43"/>
      <c r="D1901" s="229" t="s">
        <v>231</v>
      </c>
      <c r="E1901" s="43"/>
      <c r="F1901" s="268" t="s">
        <v>1323</v>
      </c>
      <c r="G1901" s="43"/>
      <c r="H1901" s="43"/>
      <c r="I1901" s="231"/>
      <c r="J1901" s="43"/>
      <c r="K1901" s="43"/>
      <c r="L1901" s="47"/>
      <c r="M1901" s="232"/>
      <c r="N1901" s="233"/>
      <c r="O1901" s="87"/>
      <c r="P1901" s="87"/>
      <c r="Q1901" s="87"/>
      <c r="R1901" s="87"/>
      <c r="S1901" s="87"/>
      <c r="T1901" s="88"/>
      <c r="U1901" s="41"/>
      <c r="V1901" s="41"/>
      <c r="W1901" s="41"/>
      <c r="X1901" s="41"/>
      <c r="Y1901" s="41"/>
      <c r="Z1901" s="41"/>
      <c r="AA1901" s="41"/>
      <c r="AB1901" s="41"/>
      <c r="AC1901" s="41"/>
      <c r="AD1901" s="41"/>
      <c r="AE1901" s="41"/>
      <c r="AT1901" s="20" t="s">
        <v>231</v>
      </c>
      <c r="AU1901" s="20" t="s">
        <v>84</v>
      </c>
    </row>
    <row r="1902" s="14" customFormat="1">
      <c r="A1902" s="14"/>
      <c r="B1902" s="246"/>
      <c r="C1902" s="247"/>
      <c r="D1902" s="229" t="s">
        <v>183</v>
      </c>
      <c r="E1902" s="248" t="s">
        <v>19</v>
      </c>
      <c r="F1902" s="249" t="s">
        <v>1497</v>
      </c>
      <c r="G1902" s="247"/>
      <c r="H1902" s="250">
        <v>2</v>
      </c>
      <c r="I1902" s="251"/>
      <c r="J1902" s="247"/>
      <c r="K1902" s="247"/>
      <c r="L1902" s="252"/>
      <c r="M1902" s="253"/>
      <c r="N1902" s="254"/>
      <c r="O1902" s="254"/>
      <c r="P1902" s="254"/>
      <c r="Q1902" s="254"/>
      <c r="R1902" s="254"/>
      <c r="S1902" s="254"/>
      <c r="T1902" s="255"/>
      <c r="U1902" s="14"/>
      <c r="V1902" s="14"/>
      <c r="W1902" s="14"/>
      <c r="X1902" s="14"/>
      <c r="Y1902" s="14"/>
      <c r="Z1902" s="14"/>
      <c r="AA1902" s="14"/>
      <c r="AB1902" s="14"/>
      <c r="AC1902" s="14"/>
      <c r="AD1902" s="14"/>
      <c r="AE1902" s="14"/>
      <c r="AT1902" s="256" t="s">
        <v>183</v>
      </c>
      <c r="AU1902" s="256" t="s">
        <v>84</v>
      </c>
      <c r="AV1902" s="14" t="s">
        <v>84</v>
      </c>
      <c r="AW1902" s="14" t="s">
        <v>37</v>
      </c>
      <c r="AX1902" s="14" t="s">
        <v>75</v>
      </c>
      <c r="AY1902" s="256" t="s">
        <v>170</v>
      </c>
    </row>
    <row r="1903" s="14" customFormat="1">
      <c r="A1903" s="14"/>
      <c r="B1903" s="246"/>
      <c r="C1903" s="247"/>
      <c r="D1903" s="229" t="s">
        <v>183</v>
      </c>
      <c r="E1903" s="248" t="s">
        <v>19</v>
      </c>
      <c r="F1903" s="249" t="s">
        <v>2371</v>
      </c>
      <c r="G1903" s="247"/>
      <c r="H1903" s="250">
        <v>4</v>
      </c>
      <c r="I1903" s="251"/>
      <c r="J1903" s="247"/>
      <c r="K1903" s="247"/>
      <c r="L1903" s="252"/>
      <c r="M1903" s="253"/>
      <c r="N1903" s="254"/>
      <c r="O1903" s="254"/>
      <c r="P1903" s="254"/>
      <c r="Q1903" s="254"/>
      <c r="R1903" s="254"/>
      <c r="S1903" s="254"/>
      <c r="T1903" s="255"/>
      <c r="U1903" s="14"/>
      <c r="V1903" s="14"/>
      <c r="W1903" s="14"/>
      <c r="X1903" s="14"/>
      <c r="Y1903" s="14"/>
      <c r="Z1903" s="14"/>
      <c r="AA1903" s="14"/>
      <c r="AB1903" s="14"/>
      <c r="AC1903" s="14"/>
      <c r="AD1903" s="14"/>
      <c r="AE1903" s="14"/>
      <c r="AT1903" s="256" t="s">
        <v>183</v>
      </c>
      <c r="AU1903" s="256" t="s">
        <v>84</v>
      </c>
      <c r="AV1903" s="14" t="s">
        <v>84</v>
      </c>
      <c r="AW1903" s="14" t="s">
        <v>37</v>
      </c>
      <c r="AX1903" s="14" t="s">
        <v>75</v>
      </c>
      <c r="AY1903" s="256" t="s">
        <v>170</v>
      </c>
    </row>
    <row r="1904" s="14" customFormat="1">
      <c r="A1904" s="14"/>
      <c r="B1904" s="246"/>
      <c r="C1904" s="247"/>
      <c r="D1904" s="229" t="s">
        <v>183</v>
      </c>
      <c r="E1904" s="248" t="s">
        <v>19</v>
      </c>
      <c r="F1904" s="249" t="s">
        <v>1501</v>
      </c>
      <c r="G1904" s="247"/>
      <c r="H1904" s="250">
        <v>2</v>
      </c>
      <c r="I1904" s="251"/>
      <c r="J1904" s="247"/>
      <c r="K1904" s="247"/>
      <c r="L1904" s="252"/>
      <c r="M1904" s="253"/>
      <c r="N1904" s="254"/>
      <c r="O1904" s="254"/>
      <c r="P1904" s="254"/>
      <c r="Q1904" s="254"/>
      <c r="R1904" s="254"/>
      <c r="S1904" s="254"/>
      <c r="T1904" s="255"/>
      <c r="U1904" s="14"/>
      <c r="V1904" s="14"/>
      <c r="W1904" s="14"/>
      <c r="X1904" s="14"/>
      <c r="Y1904" s="14"/>
      <c r="Z1904" s="14"/>
      <c r="AA1904" s="14"/>
      <c r="AB1904" s="14"/>
      <c r="AC1904" s="14"/>
      <c r="AD1904" s="14"/>
      <c r="AE1904" s="14"/>
      <c r="AT1904" s="256" t="s">
        <v>183</v>
      </c>
      <c r="AU1904" s="256" t="s">
        <v>84</v>
      </c>
      <c r="AV1904" s="14" t="s">
        <v>84</v>
      </c>
      <c r="AW1904" s="14" t="s">
        <v>37</v>
      </c>
      <c r="AX1904" s="14" t="s">
        <v>75</v>
      </c>
      <c r="AY1904" s="256" t="s">
        <v>170</v>
      </c>
    </row>
    <row r="1905" s="15" customFormat="1">
      <c r="A1905" s="15"/>
      <c r="B1905" s="257"/>
      <c r="C1905" s="258"/>
      <c r="D1905" s="229" t="s">
        <v>183</v>
      </c>
      <c r="E1905" s="259" t="s">
        <v>19</v>
      </c>
      <c r="F1905" s="260" t="s">
        <v>186</v>
      </c>
      <c r="G1905" s="258"/>
      <c r="H1905" s="261">
        <v>8</v>
      </c>
      <c r="I1905" s="262"/>
      <c r="J1905" s="258"/>
      <c r="K1905" s="258"/>
      <c r="L1905" s="263"/>
      <c r="M1905" s="264"/>
      <c r="N1905" s="265"/>
      <c r="O1905" s="265"/>
      <c r="P1905" s="265"/>
      <c r="Q1905" s="265"/>
      <c r="R1905" s="265"/>
      <c r="S1905" s="265"/>
      <c r="T1905" s="266"/>
      <c r="U1905" s="15"/>
      <c r="V1905" s="15"/>
      <c r="W1905" s="15"/>
      <c r="X1905" s="15"/>
      <c r="Y1905" s="15"/>
      <c r="Z1905" s="15"/>
      <c r="AA1905" s="15"/>
      <c r="AB1905" s="15"/>
      <c r="AC1905" s="15"/>
      <c r="AD1905" s="15"/>
      <c r="AE1905" s="15"/>
      <c r="AT1905" s="267" t="s">
        <v>183</v>
      </c>
      <c r="AU1905" s="267" t="s">
        <v>84</v>
      </c>
      <c r="AV1905" s="15" t="s">
        <v>177</v>
      </c>
      <c r="AW1905" s="15" t="s">
        <v>37</v>
      </c>
      <c r="AX1905" s="15" t="s">
        <v>82</v>
      </c>
      <c r="AY1905" s="267" t="s">
        <v>170</v>
      </c>
    </row>
    <row r="1906" s="2" customFormat="1" ht="24.15" customHeight="1">
      <c r="A1906" s="41"/>
      <c r="B1906" s="42"/>
      <c r="C1906" s="285" t="s">
        <v>2372</v>
      </c>
      <c r="D1906" s="285" t="s">
        <v>461</v>
      </c>
      <c r="E1906" s="286" t="s">
        <v>2373</v>
      </c>
      <c r="F1906" s="287" t="s">
        <v>2374</v>
      </c>
      <c r="G1906" s="288" t="s">
        <v>266</v>
      </c>
      <c r="H1906" s="289">
        <v>1</v>
      </c>
      <c r="I1906" s="290"/>
      <c r="J1906" s="291">
        <f>ROUND(I1906*H1906,2)</f>
        <v>0</v>
      </c>
      <c r="K1906" s="287" t="s">
        <v>19</v>
      </c>
      <c r="L1906" s="292"/>
      <c r="M1906" s="293" t="s">
        <v>19</v>
      </c>
      <c r="N1906" s="294" t="s">
        <v>46</v>
      </c>
      <c r="O1906" s="87"/>
      <c r="P1906" s="225">
        <f>O1906*H1906</f>
        <v>0</v>
      </c>
      <c r="Q1906" s="225">
        <v>0.0138</v>
      </c>
      <c r="R1906" s="225">
        <f>Q1906*H1906</f>
        <v>0.0138</v>
      </c>
      <c r="S1906" s="225">
        <v>0</v>
      </c>
      <c r="T1906" s="226">
        <f>S1906*H1906</f>
        <v>0</v>
      </c>
      <c r="U1906" s="41"/>
      <c r="V1906" s="41"/>
      <c r="W1906" s="41"/>
      <c r="X1906" s="41"/>
      <c r="Y1906" s="41"/>
      <c r="Z1906" s="41"/>
      <c r="AA1906" s="41"/>
      <c r="AB1906" s="41"/>
      <c r="AC1906" s="41"/>
      <c r="AD1906" s="41"/>
      <c r="AE1906" s="41"/>
      <c r="AR1906" s="227" t="s">
        <v>629</v>
      </c>
      <c r="AT1906" s="227" t="s">
        <v>461</v>
      </c>
      <c r="AU1906" s="227" t="s">
        <v>84</v>
      </c>
      <c r="AY1906" s="20" t="s">
        <v>170</v>
      </c>
      <c r="BE1906" s="228">
        <f>IF(N1906="základní",J1906,0)</f>
        <v>0</v>
      </c>
      <c r="BF1906" s="228">
        <f>IF(N1906="snížená",J1906,0)</f>
        <v>0</v>
      </c>
      <c r="BG1906" s="228">
        <f>IF(N1906="zákl. přenesená",J1906,0)</f>
        <v>0</v>
      </c>
      <c r="BH1906" s="228">
        <f>IF(N1906="sníž. přenesená",J1906,0)</f>
        <v>0</v>
      </c>
      <c r="BI1906" s="228">
        <f>IF(N1906="nulová",J1906,0)</f>
        <v>0</v>
      </c>
      <c r="BJ1906" s="20" t="s">
        <v>82</v>
      </c>
      <c r="BK1906" s="228">
        <f>ROUND(I1906*H1906,2)</f>
        <v>0</v>
      </c>
      <c r="BL1906" s="20" t="s">
        <v>287</v>
      </c>
      <c r="BM1906" s="227" t="s">
        <v>2375</v>
      </c>
    </row>
    <row r="1907" s="2" customFormat="1">
      <c r="A1907" s="41"/>
      <c r="B1907" s="42"/>
      <c r="C1907" s="43"/>
      <c r="D1907" s="229" t="s">
        <v>179</v>
      </c>
      <c r="E1907" s="43"/>
      <c r="F1907" s="230" t="s">
        <v>2374</v>
      </c>
      <c r="G1907" s="43"/>
      <c r="H1907" s="43"/>
      <c r="I1907" s="231"/>
      <c r="J1907" s="43"/>
      <c r="K1907" s="43"/>
      <c r="L1907" s="47"/>
      <c r="M1907" s="232"/>
      <c r="N1907" s="233"/>
      <c r="O1907" s="87"/>
      <c r="P1907" s="87"/>
      <c r="Q1907" s="87"/>
      <c r="R1907" s="87"/>
      <c r="S1907" s="87"/>
      <c r="T1907" s="88"/>
      <c r="U1907" s="41"/>
      <c r="V1907" s="41"/>
      <c r="W1907" s="41"/>
      <c r="X1907" s="41"/>
      <c r="Y1907" s="41"/>
      <c r="Z1907" s="41"/>
      <c r="AA1907" s="41"/>
      <c r="AB1907" s="41"/>
      <c r="AC1907" s="41"/>
      <c r="AD1907" s="41"/>
      <c r="AE1907" s="41"/>
      <c r="AT1907" s="20" t="s">
        <v>179</v>
      </c>
      <c r="AU1907" s="20" t="s">
        <v>84</v>
      </c>
    </row>
    <row r="1908" s="2" customFormat="1">
      <c r="A1908" s="41"/>
      <c r="B1908" s="42"/>
      <c r="C1908" s="43"/>
      <c r="D1908" s="229" t="s">
        <v>231</v>
      </c>
      <c r="E1908" s="43"/>
      <c r="F1908" s="268" t="s">
        <v>1323</v>
      </c>
      <c r="G1908" s="43"/>
      <c r="H1908" s="43"/>
      <c r="I1908" s="231"/>
      <c r="J1908" s="43"/>
      <c r="K1908" s="43"/>
      <c r="L1908" s="47"/>
      <c r="M1908" s="232"/>
      <c r="N1908" s="233"/>
      <c r="O1908" s="87"/>
      <c r="P1908" s="87"/>
      <c r="Q1908" s="87"/>
      <c r="R1908" s="87"/>
      <c r="S1908" s="87"/>
      <c r="T1908" s="88"/>
      <c r="U1908" s="41"/>
      <c r="V1908" s="41"/>
      <c r="W1908" s="41"/>
      <c r="X1908" s="41"/>
      <c r="Y1908" s="41"/>
      <c r="Z1908" s="41"/>
      <c r="AA1908" s="41"/>
      <c r="AB1908" s="41"/>
      <c r="AC1908" s="41"/>
      <c r="AD1908" s="41"/>
      <c r="AE1908" s="41"/>
      <c r="AT1908" s="20" t="s">
        <v>231</v>
      </c>
      <c r="AU1908" s="20" t="s">
        <v>84</v>
      </c>
    </row>
    <row r="1909" s="14" customFormat="1">
      <c r="A1909" s="14"/>
      <c r="B1909" s="246"/>
      <c r="C1909" s="247"/>
      <c r="D1909" s="229" t="s">
        <v>183</v>
      </c>
      <c r="E1909" s="248" t="s">
        <v>19</v>
      </c>
      <c r="F1909" s="249" t="s">
        <v>1496</v>
      </c>
      <c r="G1909" s="247"/>
      <c r="H1909" s="250">
        <v>1</v>
      </c>
      <c r="I1909" s="251"/>
      <c r="J1909" s="247"/>
      <c r="K1909" s="247"/>
      <c r="L1909" s="252"/>
      <c r="M1909" s="253"/>
      <c r="N1909" s="254"/>
      <c r="O1909" s="254"/>
      <c r="P1909" s="254"/>
      <c r="Q1909" s="254"/>
      <c r="R1909" s="254"/>
      <c r="S1909" s="254"/>
      <c r="T1909" s="255"/>
      <c r="U1909" s="14"/>
      <c r="V1909" s="14"/>
      <c r="W1909" s="14"/>
      <c r="X1909" s="14"/>
      <c r="Y1909" s="14"/>
      <c r="Z1909" s="14"/>
      <c r="AA1909" s="14"/>
      <c r="AB1909" s="14"/>
      <c r="AC1909" s="14"/>
      <c r="AD1909" s="14"/>
      <c r="AE1909" s="14"/>
      <c r="AT1909" s="256" t="s">
        <v>183</v>
      </c>
      <c r="AU1909" s="256" t="s">
        <v>84</v>
      </c>
      <c r="AV1909" s="14" t="s">
        <v>84</v>
      </c>
      <c r="AW1909" s="14" t="s">
        <v>37</v>
      </c>
      <c r="AX1909" s="14" t="s">
        <v>75</v>
      </c>
      <c r="AY1909" s="256" t="s">
        <v>170</v>
      </c>
    </row>
    <row r="1910" s="15" customFormat="1">
      <c r="A1910" s="15"/>
      <c r="B1910" s="257"/>
      <c r="C1910" s="258"/>
      <c r="D1910" s="229" t="s">
        <v>183</v>
      </c>
      <c r="E1910" s="259" t="s">
        <v>19</v>
      </c>
      <c r="F1910" s="260" t="s">
        <v>186</v>
      </c>
      <c r="G1910" s="258"/>
      <c r="H1910" s="261">
        <v>1</v>
      </c>
      <c r="I1910" s="262"/>
      <c r="J1910" s="258"/>
      <c r="K1910" s="258"/>
      <c r="L1910" s="263"/>
      <c r="M1910" s="264"/>
      <c r="N1910" s="265"/>
      <c r="O1910" s="265"/>
      <c r="P1910" s="265"/>
      <c r="Q1910" s="265"/>
      <c r="R1910" s="265"/>
      <c r="S1910" s="265"/>
      <c r="T1910" s="266"/>
      <c r="U1910" s="15"/>
      <c r="V1910" s="15"/>
      <c r="W1910" s="15"/>
      <c r="X1910" s="15"/>
      <c r="Y1910" s="15"/>
      <c r="Z1910" s="15"/>
      <c r="AA1910" s="15"/>
      <c r="AB1910" s="15"/>
      <c r="AC1910" s="15"/>
      <c r="AD1910" s="15"/>
      <c r="AE1910" s="15"/>
      <c r="AT1910" s="267" t="s">
        <v>183</v>
      </c>
      <c r="AU1910" s="267" t="s">
        <v>84</v>
      </c>
      <c r="AV1910" s="15" t="s">
        <v>177</v>
      </c>
      <c r="AW1910" s="15" t="s">
        <v>37</v>
      </c>
      <c r="AX1910" s="15" t="s">
        <v>82</v>
      </c>
      <c r="AY1910" s="267" t="s">
        <v>170</v>
      </c>
    </row>
    <row r="1911" s="2" customFormat="1" ht="24.15" customHeight="1">
      <c r="A1911" s="41"/>
      <c r="B1911" s="42"/>
      <c r="C1911" s="285" t="s">
        <v>2376</v>
      </c>
      <c r="D1911" s="285" t="s">
        <v>461</v>
      </c>
      <c r="E1911" s="286" t="s">
        <v>2377</v>
      </c>
      <c r="F1911" s="287" t="s">
        <v>2378</v>
      </c>
      <c r="G1911" s="288" t="s">
        <v>266</v>
      </c>
      <c r="H1911" s="289">
        <v>3</v>
      </c>
      <c r="I1911" s="290"/>
      <c r="J1911" s="291">
        <f>ROUND(I1911*H1911,2)</f>
        <v>0</v>
      </c>
      <c r="K1911" s="287" t="s">
        <v>19</v>
      </c>
      <c r="L1911" s="292"/>
      <c r="M1911" s="293" t="s">
        <v>19</v>
      </c>
      <c r="N1911" s="294" t="s">
        <v>46</v>
      </c>
      <c r="O1911" s="87"/>
      <c r="P1911" s="225">
        <f>O1911*H1911</f>
        <v>0</v>
      </c>
      <c r="Q1911" s="225">
        <v>0.0138</v>
      </c>
      <c r="R1911" s="225">
        <f>Q1911*H1911</f>
        <v>0.041399999999999999</v>
      </c>
      <c r="S1911" s="225">
        <v>0</v>
      </c>
      <c r="T1911" s="226">
        <f>S1911*H1911</f>
        <v>0</v>
      </c>
      <c r="U1911" s="41"/>
      <c r="V1911" s="41"/>
      <c r="W1911" s="41"/>
      <c r="X1911" s="41"/>
      <c r="Y1911" s="41"/>
      <c r="Z1911" s="41"/>
      <c r="AA1911" s="41"/>
      <c r="AB1911" s="41"/>
      <c r="AC1911" s="41"/>
      <c r="AD1911" s="41"/>
      <c r="AE1911" s="41"/>
      <c r="AR1911" s="227" t="s">
        <v>629</v>
      </c>
      <c r="AT1911" s="227" t="s">
        <v>461</v>
      </c>
      <c r="AU1911" s="227" t="s">
        <v>84</v>
      </c>
      <c r="AY1911" s="20" t="s">
        <v>170</v>
      </c>
      <c r="BE1911" s="228">
        <f>IF(N1911="základní",J1911,0)</f>
        <v>0</v>
      </c>
      <c r="BF1911" s="228">
        <f>IF(N1911="snížená",J1911,0)</f>
        <v>0</v>
      </c>
      <c r="BG1911" s="228">
        <f>IF(N1911="zákl. přenesená",J1911,0)</f>
        <v>0</v>
      </c>
      <c r="BH1911" s="228">
        <f>IF(N1911="sníž. přenesená",J1911,0)</f>
        <v>0</v>
      </c>
      <c r="BI1911" s="228">
        <f>IF(N1911="nulová",J1911,0)</f>
        <v>0</v>
      </c>
      <c r="BJ1911" s="20" t="s">
        <v>82</v>
      </c>
      <c r="BK1911" s="228">
        <f>ROUND(I1911*H1911,2)</f>
        <v>0</v>
      </c>
      <c r="BL1911" s="20" t="s">
        <v>287</v>
      </c>
      <c r="BM1911" s="227" t="s">
        <v>2379</v>
      </c>
    </row>
    <row r="1912" s="2" customFormat="1">
      <c r="A1912" s="41"/>
      <c r="B1912" s="42"/>
      <c r="C1912" s="43"/>
      <c r="D1912" s="229" t="s">
        <v>179</v>
      </c>
      <c r="E1912" s="43"/>
      <c r="F1912" s="230" t="s">
        <v>2378</v>
      </c>
      <c r="G1912" s="43"/>
      <c r="H1912" s="43"/>
      <c r="I1912" s="231"/>
      <c r="J1912" s="43"/>
      <c r="K1912" s="43"/>
      <c r="L1912" s="47"/>
      <c r="M1912" s="232"/>
      <c r="N1912" s="233"/>
      <c r="O1912" s="87"/>
      <c r="P1912" s="87"/>
      <c r="Q1912" s="87"/>
      <c r="R1912" s="87"/>
      <c r="S1912" s="87"/>
      <c r="T1912" s="88"/>
      <c r="U1912" s="41"/>
      <c r="V1912" s="41"/>
      <c r="W1912" s="41"/>
      <c r="X1912" s="41"/>
      <c r="Y1912" s="41"/>
      <c r="Z1912" s="41"/>
      <c r="AA1912" s="41"/>
      <c r="AB1912" s="41"/>
      <c r="AC1912" s="41"/>
      <c r="AD1912" s="41"/>
      <c r="AE1912" s="41"/>
      <c r="AT1912" s="20" t="s">
        <v>179</v>
      </c>
      <c r="AU1912" s="20" t="s">
        <v>84</v>
      </c>
    </row>
    <row r="1913" s="2" customFormat="1">
      <c r="A1913" s="41"/>
      <c r="B1913" s="42"/>
      <c r="C1913" s="43"/>
      <c r="D1913" s="229" t="s">
        <v>231</v>
      </c>
      <c r="E1913" s="43"/>
      <c r="F1913" s="268" t="s">
        <v>1323</v>
      </c>
      <c r="G1913" s="43"/>
      <c r="H1913" s="43"/>
      <c r="I1913" s="231"/>
      <c r="J1913" s="43"/>
      <c r="K1913" s="43"/>
      <c r="L1913" s="47"/>
      <c r="M1913" s="232"/>
      <c r="N1913" s="233"/>
      <c r="O1913" s="87"/>
      <c r="P1913" s="87"/>
      <c r="Q1913" s="87"/>
      <c r="R1913" s="87"/>
      <c r="S1913" s="87"/>
      <c r="T1913" s="88"/>
      <c r="U1913" s="41"/>
      <c r="V1913" s="41"/>
      <c r="W1913" s="41"/>
      <c r="X1913" s="41"/>
      <c r="Y1913" s="41"/>
      <c r="Z1913" s="41"/>
      <c r="AA1913" s="41"/>
      <c r="AB1913" s="41"/>
      <c r="AC1913" s="41"/>
      <c r="AD1913" s="41"/>
      <c r="AE1913" s="41"/>
      <c r="AT1913" s="20" t="s">
        <v>231</v>
      </c>
      <c r="AU1913" s="20" t="s">
        <v>84</v>
      </c>
    </row>
    <row r="1914" s="14" customFormat="1">
      <c r="A1914" s="14"/>
      <c r="B1914" s="246"/>
      <c r="C1914" s="247"/>
      <c r="D1914" s="229" t="s">
        <v>183</v>
      </c>
      <c r="E1914" s="248" t="s">
        <v>19</v>
      </c>
      <c r="F1914" s="249" t="s">
        <v>1498</v>
      </c>
      <c r="G1914" s="247"/>
      <c r="H1914" s="250">
        <v>3</v>
      </c>
      <c r="I1914" s="251"/>
      <c r="J1914" s="247"/>
      <c r="K1914" s="247"/>
      <c r="L1914" s="252"/>
      <c r="M1914" s="253"/>
      <c r="N1914" s="254"/>
      <c r="O1914" s="254"/>
      <c r="P1914" s="254"/>
      <c r="Q1914" s="254"/>
      <c r="R1914" s="254"/>
      <c r="S1914" s="254"/>
      <c r="T1914" s="255"/>
      <c r="U1914" s="14"/>
      <c r="V1914" s="14"/>
      <c r="W1914" s="14"/>
      <c r="X1914" s="14"/>
      <c r="Y1914" s="14"/>
      <c r="Z1914" s="14"/>
      <c r="AA1914" s="14"/>
      <c r="AB1914" s="14"/>
      <c r="AC1914" s="14"/>
      <c r="AD1914" s="14"/>
      <c r="AE1914" s="14"/>
      <c r="AT1914" s="256" t="s">
        <v>183</v>
      </c>
      <c r="AU1914" s="256" t="s">
        <v>84</v>
      </c>
      <c r="AV1914" s="14" t="s">
        <v>84</v>
      </c>
      <c r="AW1914" s="14" t="s">
        <v>37</v>
      </c>
      <c r="AX1914" s="14" t="s">
        <v>75</v>
      </c>
      <c r="AY1914" s="256" t="s">
        <v>170</v>
      </c>
    </row>
    <row r="1915" s="15" customFormat="1">
      <c r="A1915" s="15"/>
      <c r="B1915" s="257"/>
      <c r="C1915" s="258"/>
      <c r="D1915" s="229" t="s">
        <v>183</v>
      </c>
      <c r="E1915" s="259" t="s">
        <v>19</v>
      </c>
      <c r="F1915" s="260" t="s">
        <v>186</v>
      </c>
      <c r="G1915" s="258"/>
      <c r="H1915" s="261">
        <v>3</v>
      </c>
      <c r="I1915" s="262"/>
      <c r="J1915" s="258"/>
      <c r="K1915" s="258"/>
      <c r="L1915" s="263"/>
      <c r="M1915" s="264"/>
      <c r="N1915" s="265"/>
      <c r="O1915" s="265"/>
      <c r="P1915" s="265"/>
      <c r="Q1915" s="265"/>
      <c r="R1915" s="265"/>
      <c r="S1915" s="265"/>
      <c r="T1915" s="266"/>
      <c r="U1915" s="15"/>
      <c r="V1915" s="15"/>
      <c r="W1915" s="15"/>
      <c r="X1915" s="15"/>
      <c r="Y1915" s="15"/>
      <c r="Z1915" s="15"/>
      <c r="AA1915" s="15"/>
      <c r="AB1915" s="15"/>
      <c r="AC1915" s="15"/>
      <c r="AD1915" s="15"/>
      <c r="AE1915" s="15"/>
      <c r="AT1915" s="267" t="s">
        <v>183</v>
      </c>
      <c r="AU1915" s="267" t="s">
        <v>84</v>
      </c>
      <c r="AV1915" s="15" t="s">
        <v>177</v>
      </c>
      <c r="AW1915" s="15" t="s">
        <v>37</v>
      </c>
      <c r="AX1915" s="15" t="s">
        <v>82</v>
      </c>
      <c r="AY1915" s="267" t="s">
        <v>170</v>
      </c>
    </row>
    <row r="1916" s="2" customFormat="1" ht="24.15" customHeight="1">
      <c r="A1916" s="41"/>
      <c r="B1916" s="42"/>
      <c r="C1916" s="285" t="s">
        <v>2380</v>
      </c>
      <c r="D1916" s="285" t="s">
        <v>461</v>
      </c>
      <c r="E1916" s="286" t="s">
        <v>2381</v>
      </c>
      <c r="F1916" s="287" t="s">
        <v>2382</v>
      </c>
      <c r="G1916" s="288" t="s">
        <v>266</v>
      </c>
      <c r="H1916" s="289">
        <v>2</v>
      </c>
      <c r="I1916" s="290"/>
      <c r="J1916" s="291">
        <f>ROUND(I1916*H1916,2)</f>
        <v>0</v>
      </c>
      <c r="K1916" s="287" t="s">
        <v>19</v>
      </c>
      <c r="L1916" s="292"/>
      <c r="M1916" s="293" t="s">
        <v>19</v>
      </c>
      <c r="N1916" s="294" t="s">
        <v>46</v>
      </c>
      <c r="O1916" s="87"/>
      <c r="P1916" s="225">
        <f>O1916*H1916</f>
        <v>0</v>
      </c>
      <c r="Q1916" s="225">
        <v>0.0138</v>
      </c>
      <c r="R1916" s="225">
        <f>Q1916*H1916</f>
        <v>0.0276</v>
      </c>
      <c r="S1916" s="225">
        <v>0</v>
      </c>
      <c r="T1916" s="226">
        <f>S1916*H1916</f>
        <v>0</v>
      </c>
      <c r="U1916" s="41"/>
      <c r="V1916" s="41"/>
      <c r="W1916" s="41"/>
      <c r="X1916" s="41"/>
      <c r="Y1916" s="41"/>
      <c r="Z1916" s="41"/>
      <c r="AA1916" s="41"/>
      <c r="AB1916" s="41"/>
      <c r="AC1916" s="41"/>
      <c r="AD1916" s="41"/>
      <c r="AE1916" s="41"/>
      <c r="AR1916" s="227" t="s">
        <v>629</v>
      </c>
      <c r="AT1916" s="227" t="s">
        <v>461</v>
      </c>
      <c r="AU1916" s="227" t="s">
        <v>84</v>
      </c>
      <c r="AY1916" s="20" t="s">
        <v>170</v>
      </c>
      <c r="BE1916" s="228">
        <f>IF(N1916="základní",J1916,0)</f>
        <v>0</v>
      </c>
      <c r="BF1916" s="228">
        <f>IF(N1916="snížená",J1916,0)</f>
        <v>0</v>
      </c>
      <c r="BG1916" s="228">
        <f>IF(N1916="zákl. přenesená",J1916,0)</f>
        <v>0</v>
      </c>
      <c r="BH1916" s="228">
        <f>IF(N1916="sníž. přenesená",J1916,0)</f>
        <v>0</v>
      </c>
      <c r="BI1916" s="228">
        <f>IF(N1916="nulová",J1916,0)</f>
        <v>0</v>
      </c>
      <c r="BJ1916" s="20" t="s">
        <v>82</v>
      </c>
      <c r="BK1916" s="228">
        <f>ROUND(I1916*H1916,2)</f>
        <v>0</v>
      </c>
      <c r="BL1916" s="20" t="s">
        <v>287</v>
      </c>
      <c r="BM1916" s="227" t="s">
        <v>2383</v>
      </c>
    </row>
    <row r="1917" s="2" customFormat="1">
      <c r="A1917" s="41"/>
      <c r="B1917" s="42"/>
      <c r="C1917" s="43"/>
      <c r="D1917" s="229" t="s">
        <v>179</v>
      </c>
      <c r="E1917" s="43"/>
      <c r="F1917" s="230" t="s">
        <v>2382</v>
      </c>
      <c r="G1917" s="43"/>
      <c r="H1917" s="43"/>
      <c r="I1917" s="231"/>
      <c r="J1917" s="43"/>
      <c r="K1917" s="43"/>
      <c r="L1917" s="47"/>
      <c r="M1917" s="232"/>
      <c r="N1917" s="233"/>
      <c r="O1917" s="87"/>
      <c r="P1917" s="87"/>
      <c r="Q1917" s="87"/>
      <c r="R1917" s="87"/>
      <c r="S1917" s="87"/>
      <c r="T1917" s="88"/>
      <c r="U1917" s="41"/>
      <c r="V1917" s="41"/>
      <c r="W1917" s="41"/>
      <c r="X1917" s="41"/>
      <c r="Y1917" s="41"/>
      <c r="Z1917" s="41"/>
      <c r="AA1917" s="41"/>
      <c r="AB1917" s="41"/>
      <c r="AC1917" s="41"/>
      <c r="AD1917" s="41"/>
      <c r="AE1917" s="41"/>
      <c r="AT1917" s="20" t="s">
        <v>179</v>
      </c>
      <c r="AU1917" s="20" t="s">
        <v>84</v>
      </c>
    </row>
    <row r="1918" s="2" customFormat="1">
      <c r="A1918" s="41"/>
      <c r="B1918" s="42"/>
      <c r="C1918" s="43"/>
      <c r="D1918" s="229" t="s">
        <v>231</v>
      </c>
      <c r="E1918" s="43"/>
      <c r="F1918" s="268" t="s">
        <v>1323</v>
      </c>
      <c r="G1918" s="43"/>
      <c r="H1918" s="43"/>
      <c r="I1918" s="231"/>
      <c r="J1918" s="43"/>
      <c r="K1918" s="43"/>
      <c r="L1918" s="47"/>
      <c r="M1918" s="232"/>
      <c r="N1918" s="233"/>
      <c r="O1918" s="87"/>
      <c r="P1918" s="87"/>
      <c r="Q1918" s="87"/>
      <c r="R1918" s="87"/>
      <c r="S1918" s="87"/>
      <c r="T1918" s="88"/>
      <c r="U1918" s="41"/>
      <c r="V1918" s="41"/>
      <c r="W1918" s="41"/>
      <c r="X1918" s="41"/>
      <c r="Y1918" s="41"/>
      <c r="Z1918" s="41"/>
      <c r="AA1918" s="41"/>
      <c r="AB1918" s="41"/>
      <c r="AC1918" s="41"/>
      <c r="AD1918" s="41"/>
      <c r="AE1918" s="41"/>
      <c r="AT1918" s="20" t="s">
        <v>231</v>
      </c>
      <c r="AU1918" s="20" t="s">
        <v>84</v>
      </c>
    </row>
    <row r="1919" s="14" customFormat="1">
      <c r="A1919" s="14"/>
      <c r="B1919" s="246"/>
      <c r="C1919" s="247"/>
      <c r="D1919" s="229" t="s">
        <v>183</v>
      </c>
      <c r="E1919" s="248" t="s">
        <v>19</v>
      </c>
      <c r="F1919" s="249" t="s">
        <v>1500</v>
      </c>
      <c r="G1919" s="247"/>
      <c r="H1919" s="250">
        <v>2</v>
      </c>
      <c r="I1919" s="251"/>
      <c r="J1919" s="247"/>
      <c r="K1919" s="247"/>
      <c r="L1919" s="252"/>
      <c r="M1919" s="253"/>
      <c r="N1919" s="254"/>
      <c r="O1919" s="254"/>
      <c r="P1919" s="254"/>
      <c r="Q1919" s="254"/>
      <c r="R1919" s="254"/>
      <c r="S1919" s="254"/>
      <c r="T1919" s="255"/>
      <c r="U1919" s="14"/>
      <c r="V1919" s="14"/>
      <c r="W1919" s="14"/>
      <c r="X1919" s="14"/>
      <c r="Y1919" s="14"/>
      <c r="Z1919" s="14"/>
      <c r="AA1919" s="14"/>
      <c r="AB1919" s="14"/>
      <c r="AC1919" s="14"/>
      <c r="AD1919" s="14"/>
      <c r="AE1919" s="14"/>
      <c r="AT1919" s="256" t="s">
        <v>183</v>
      </c>
      <c r="AU1919" s="256" t="s">
        <v>84</v>
      </c>
      <c r="AV1919" s="14" t="s">
        <v>84</v>
      </c>
      <c r="AW1919" s="14" t="s">
        <v>37</v>
      </c>
      <c r="AX1919" s="14" t="s">
        <v>75</v>
      </c>
      <c r="AY1919" s="256" t="s">
        <v>170</v>
      </c>
    </row>
    <row r="1920" s="15" customFormat="1">
      <c r="A1920" s="15"/>
      <c r="B1920" s="257"/>
      <c r="C1920" s="258"/>
      <c r="D1920" s="229" t="s">
        <v>183</v>
      </c>
      <c r="E1920" s="259" t="s">
        <v>19</v>
      </c>
      <c r="F1920" s="260" t="s">
        <v>186</v>
      </c>
      <c r="G1920" s="258"/>
      <c r="H1920" s="261">
        <v>2</v>
      </c>
      <c r="I1920" s="262"/>
      <c r="J1920" s="258"/>
      <c r="K1920" s="258"/>
      <c r="L1920" s="263"/>
      <c r="M1920" s="264"/>
      <c r="N1920" s="265"/>
      <c r="O1920" s="265"/>
      <c r="P1920" s="265"/>
      <c r="Q1920" s="265"/>
      <c r="R1920" s="265"/>
      <c r="S1920" s="265"/>
      <c r="T1920" s="266"/>
      <c r="U1920" s="15"/>
      <c r="V1920" s="15"/>
      <c r="W1920" s="15"/>
      <c r="X1920" s="15"/>
      <c r="Y1920" s="15"/>
      <c r="Z1920" s="15"/>
      <c r="AA1920" s="15"/>
      <c r="AB1920" s="15"/>
      <c r="AC1920" s="15"/>
      <c r="AD1920" s="15"/>
      <c r="AE1920" s="15"/>
      <c r="AT1920" s="267" t="s">
        <v>183</v>
      </c>
      <c r="AU1920" s="267" t="s">
        <v>84</v>
      </c>
      <c r="AV1920" s="15" t="s">
        <v>177</v>
      </c>
      <c r="AW1920" s="15" t="s">
        <v>37</v>
      </c>
      <c r="AX1920" s="15" t="s">
        <v>82</v>
      </c>
      <c r="AY1920" s="267" t="s">
        <v>170</v>
      </c>
    </row>
    <row r="1921" s="2" customFormat="1" ht="37.8" customHeight="1">
      <c r="A1921" s="41"/>
      <c r="B1921" s="42"/>
      <c r="C1921" s="285" t="s">
        <v>2384</v>
      </c>
      <c r="D1921" s="285" t="s">
        <v>461</v>
      </c>
      <c r="E1921" s="286" t="s">
        <v>2385</v>
      </c>
      <c r="F1921" s="287" t="s">
        <v>2386</v>
      </c>
      <c r="G1921" s="288" t="s">
        <v>266</v>
      </c>
      <c r="H1921" s="289">
        <v>1</v>
      </c>
      <c r="I1921" s="290"/>
      <c r="J1921" s="291">
        <f>ROUND(I1921*H1921,2)</f>
        <v>0</v>
      </c>
      <c r="K1921" s="287" t="s">
        <v>19</v>
      </c>
      <c r="L1921" s="292"/>
      <c r="M1921" s="293" t="s">
        <v>19</v>
      </c>
      <c r="N1921" s="294" t="s">
        <v>46</v>
      </c>
      <c r="O1921" s="87"/>
      <c r="P1921" s="225">
        <f>O1921*H1921</f>
        <v>0</v>
      </c>
      <c r="Q1921" s="225">
        <v>0.0138</v>
      </c>
      <c r="R1921" s="225">
        <f>Q1921*H1921</f>
        <v>0.0138</v>
      </c>
      <c r="S1921" s="225">
        <v>0</v>
      </c>
      <c r="T1921" s="226">
        <f>S1921*H1921</f>
        <v>0</v>
      </c>
      <c r="U1921" s="41"/>
      <c r="V1921" s="41"/>
      <c r="W1921" s="41"/>
      <c r="X1921" s="41"/>
      <c r="Y1921" s="41"/>
      <c r="Z1921" s="41"/>
      <c r="AA1921" s="41"/>
      <c r="AB1921" s="41"/>
      <c r="AC1921" s="41"/>
      <c r="AD1921" s="41"/>
      <c r="AE1921" s="41"/>
      <c r="AR1921" s="227" t="s">
        <v>629</v>
      </c>
      <c r="AT1921" s="227" t="s">
        <v>461</v>
      </c>
      <c r="AU1921" s="227" t="s">
        <v>84</v>
      </c>
      <c r="AY1921" s="20" t="s">
        <v>170</v>
      </c>
      <c r="BE1921" s="228">
        <f>IF(N1921="základní",J1921,0)</f>
        <v>0</v>
      </c>
      <c r="BF1921" s="228">
        <f>IF(N1921="snížená",J1921,0)</f>
        <v>0</v>
      </c>
      <c r="BG1921" s="228">
        <f>IF(N1921="zákl. přenesená",J1921,0)</f>
        <v>0</v>
      </c>
      <c r="BH1921" s="228">
        <f>IF(N1921="sníž. přenesená",J1921,0)</f>
        <v>0</v>
      </c>
      <c r="BI1921" s="228">
        <f>IF(N1921="nulová",J1921,0)</f>
        <v>0</v>
      </c>
      <c r="BJ1921" s="20" t="s">
        <v>82</v>
      </c>
      <c r="BK1921" s="228">
        <f>ROUND(I1921*H1921,2)</f>
        <v>0</v>
      </c>
      <c r="BL1921" s="20" t="s">
        <v>287</v>
      </c>
      <c r="BM1921" s="227" t="s">
        <v>2387</v>
      </c>
    </row>
    <row r="1922" s="2" customFormat="1">
      <c r="A1922" s="41"/>
      <c r="B1922" s="42"/>
      <c r="C1922" s="43"/>
      <c r="D1922" s="229" t="s">
        <v>179</v>
      </c>
      <c r="E1922" s="43"/>
      <c r="F1922" s="230" t="s">
        <v>2386</v>
      </c>
      <c r="G1922" s="43"/>
      <c r="H1922" s="43"/>
      <c r="I1922" s="231"/>
      <c r="J1922" s="43"/>
      <c r="K1922" s="43"/>
      <c r="L1922" s="47"/>
      <c r="M1922" s="232"/>
      <c r="N1922" s="233"/>
      <c r="O1922" s="87"/>
      <c r="P1922" s="87"/>
      <c r="Q1922" s="87"/>
      <c r="R1922" s="87"/>
      <c r="S1922" s="87"/>
      <c r="T1922" s="88"/>
      <c r="U1922" s="41"/>
      <c r="V1922" s="41"/>
      <c r="W1922" s="41"/>
      <c r="X1922" s="41"/>
      <c r="Y1922" s="41"/>
      <c r="Z1922" s="41"/>
      <c r="AA1922" s="41"/>
      <c r="AB1922" s="41"/>
      <c r="AC1922" s="41"/>
      <c r="AD1922" s="41"/>
      <c r="AE1922" s="41"/>
      <c r="AT1922" s="20" t="s">
        <v>179</v>
      </c>
      <c r="AU1922" s="20" t="s">
        <v>84</v>
      </c>
    </row>
    <row r="1923" s="2" customFormat="1">
      <c r="A1923" s="41"/>
      <c r="B1923" s="42"/>
      <c r="C1923" s="43"/>
      <c r="D1923" s="229" t="s">
        <v>231</v>
      </c>
      <c r="E1923" s="43"/>
      <c r="F1923" s="268" t="s">
        <v>1323</v>
      </c>
      <c r="G1923" s="43"/>
      <c r="H1923" s="43"/>
      <c r="I1923" s="231"/>
      <c r="J1923" s="43"/>
      <c r="K1923" s="43"/>
      <c r="L1923" s="47"/>
      <c r="M1923" s="232"/>
      <c r="N1923" s="233"/>
      <c r="O1923" s="87"/>
      <c r="P1923" s="87"/>
      <c r="Q1923" s="87"/>
      <c r="R1923" s="87"/>
      <c r="S1923" s="87"/>
      <c r="T1923" s="88"/>
      <c r="U1923" s="41"/>
      <c r="V1923" s="41"/>
      <c r="W1923" s="41"/>
      <c r="X1923" s="41"/>
      <c r="Y1923" s="41"/>
      <c r="Z1923" s="41"/>
      <c r="AA1923" s="41"/>
      <c r="AB1923" s="41"/>
      <c r="AC1923" s="41"/>
      <c r="AD1923" s="41"/>
      <c r="AE1923" s="41"/>
      <c r="AT1923" s="20" t="s">
        <v>231</v>
      </c>
      <c r="AU1923" s="20" t="s">
        <v>84</v>
      </c>
    </row>
    <row r="1924" s="14" customFormat="1">
      <c r="A1924" s="14"/>
      <c r="B1924" s="246"/>
      <c r="C1924" s="247"/>
      <c r="D1924" s="229" t="s">
        <v>183</v>
      </c>
      <c r="E1924" s="248" t="s">
        <v>19</v>
      </c>
      <c r="F1924" s="249" t="s">
        <v>1502</v>
      </c>
      <c r="G1924" s="247"/>
      <c r="H1924" s="250">
        <v>1</v>
      </c>
      <c r="I1924" s="251"/>
      <c r="J1924" s="247"/>
      <c r="K1924" s="247"/>
      <c r="L1924" s="252"/>
      <c r="M1924" s="253"/>
      <c r="N1924" s="254"/>
      <c r="O1924" s="254"/>
      <c r="P1924" s="254"/>
      <c r="Q1924" s="254"/>
      <c r="R1924" s="254"/>
      <c r="S1924" s="254"/>
      <c r="T1924" s="255"/>
      <c r="U1924" s="14"/>
      <c r="V1924" s="14"/>
      <c r="W1924" s="14"/>
      <c r="X1924" s="14"/>
      <c r="Y1924" s="14"/>
      <c r="Z1924" s="14"/>
      <c r="AA1924" s="14"/>
      <c r="AB1924" s="14"/>
      <c r="AC1924" s="14"/>
      <c r="AD1924" s="14"/>
      <c r="AE1924" s="14"/>
      <c r="AT1924" s="256" t="s">
        <v>183</v>
      </c>
      <c r="AU1924" s="256" t="s">
        <v>84</v>
      </c>
      <c r="AV1924" s="14" t="s">
        <v>84</v>
      </c>
      <c r="AW1924" s="14" t="s">
        <v>37</v>
      </c>
      <c r="AX1924" s="14" t="s">
        <v>75</v>
      </c>
      <c r="AY1924" s="256" t="s">
        <v>170</v>
      </c>
    </row>
    <row r="1925" s="15" customFormat="1">
      <c r="A1925" s="15"/>
      <c r="B1925" s="257"/>
      <c r="C1925" s="258"/>
      <c r="D1925" s="229" t="s">
        <v>183</v>
      </c>
      <c r="E1925" s="259" t="s">
        <v>19</v>
      </c>
      <c r="F1925" s="260" t="s">
        <v>186</v>
      </c>
      <c r="G1925" s="258"/>
      <c r="H1925" s="261">
        <v>1</v>
      </c>
      <c r="I1925" s="262"/>
      <c r="J1925" s="258"/>
      <c r="K1925" s="258"/>
      <c r="L1925" s="263"/>
      <c r="M1925" s="264"/>
      <c r="N1925" s="265"/>
      <c r="O1925" s="265"/>
      <c r="P1925" s="265"/>
      <c r="Q1925" s="265"/>
      <c r="R1925" s="265"/>
      <c r="S1925" s="265"/>
      <c r="T1925" s="266"/>
      <c r="U1925" s="15"/>
      <c r="V1925" s="15"/>
      <c r="W1925" s="15"/>
      <c r="X1925" s="15"/>
      <c r="Y1925" s="15"/>
      <c r="Z1925" s="15"/>
      <c r="AA1925" s="15"/>
      <c r="AB1925" s="15"/>
      <c r="AC1925" s="15"/>
      <c r="AD1925" s="15"/>
      <c r="AE1925" s="15"/>
      <c r="AT1925" s="267" t="s">
        <v>183</v>
      </c>
      <c r="AU1925" s="267" t="s">
        <v>84</v>
      </c>
      <c r="AV1925" s="15" t="s">
        <v>177</v>
      </c>
      <c r="AW1925" s="15" t="s">
        <v>37</v>
      </c>
      <c r="AX1925" s="15" t="s">
        <v>82</v>
      </c>
      <c r="AY1925" s="267" t="s">
        <v>170</v>
      </c>
    </row>
    <row r="1926" s="2" customFormat="1" ht="16.5" customHeight="1">
      <c r="A1926" s="41"/>
      <c r="B1926" s="42"/>
      <c r="C1926" s="216" t="s">
        <v>2388</v>
      </c>
      <c r="D1926" s="216" t="s">
        <v>172</v>
      </c>
      <c r="E1926" s="217" t="s">
        <v>2389</v>
      </c>
      <c r="F1926" s="218" t="s">
        <v>2390</v>
      </c>
      <c r="G1926" s="219" t="s">
        <v>266</v>
      </c>
      <c r="H1926" s="220">
        <v>4</v>
      </c>
      <c r="I1926" s="221"/>
      <c r="J1926" s="222">
        <f>ROUND(I1926*H1926,2)</f>
        <v>0</v>
      </c>
      <c r="K1926" s="218" t="s">
        <v>176</v>
      </c>
      <c r="L1926" s="47"/>
      <c r="M1926" s="223" t="s">
        <v>19</v>
      </c>
      <c r="N1926" s="224" t="s">
        <v>46</v>
      </c>
      <c r="O1926" s="87"/>
      <c r="P1926" s="225">
        <f>O1926*H1926</f>
        <v>0</v>
      </c>
      <c r="Q1926" s="225">
        <v>0</v>
      </c>
      <c r="R1926" s="225">
        <f>Q1926*H1926</f>
        <v>0</v>
      </c>
      <c r="S1926" s="225">
        <v>0</v>
      </c>
      <c r="T1926" s="226">
        <f>S1926*H1926</f>
        <v>0</v>
      </c>
      <c r="U1926" s="41"/>
      <c r="V1926" s="41"/>
      <c r="W1926" s="41"/>
      <c r="X1926" s="41"/>
      <c r="Y1926" s="41"/>
      <c r="Z1926" s="41"/>
      <c r="AA1926" s="41"/>
      <c r="AB1926" s="41"/>
      <c r="AC1926" s="41"/>
      <c r="AD1926" s="41"/>
      <c r="AE1926" s="41"/>
      <c r="AR1926" s="227" t="s">
        <v>287</v>
      </c>
      <c r="AT1926" s="227" t="s">
        <v>172</v>
      </c>
      <c r="AU1926" s="227" t="s">
        <v>84</v>
      </c>
      <c r="AY1926" s="20" t="s">
        <v>170</v>
      </c>
      <c r="BE1926" s="228">
        <f>IF(N1926="základní",J1926,0)</f>
        <v>0</v>
      </c>
      <c r="BF1926" s="228">
        <f>IF(N1926="snížená",J1926,0)</f>
        <v>0</v>
      </c>
      <c r="BG1926" s="228">
        <f>IF(N1926="zákl. přenesená",J1926,0)</f>
        <v>0</v>
      </c>
      <c r="BH1926" s="228">
        <f>IF(N1926="sníž. přenesená",J1926,0)</f>
        <v>0</v>
      </c>
      <c r="BI1926" s="228">
        <f>IF(N1926="nulová",J1926,0)</f>
        <v>0</v>
      </c>
      <c r="BJ1926" s="20" t="s">
        <v>82</v>
      </c>
      <c r="BK1926" s="228">
        <f>ROUND(I1926*H1926,2)</f>
        <v>0</v>
      </c>
      <c r="BL1926" s="20" t="s">
        <v>287</v>
      </c>
      <c r="BM1926" s="227" t="s">
        <v>2391</v>
      </c>
    </row>
    <row r="1927" s="2" customFormat="1">
      <c r="A1927" s="41"/>
      <c r="B1927" s="42"/>
      <c r="C1927" s="43"/>
      <c r="D1927" s="229" t="s">
        <v>179</v>
      </c>
      <c r="E1927" s="43"/>
      <c r="F1927" s="230" t="s">
        <v>2392</v>
      </c>
      <c r="G1927" s="43"/>
      <c r="H1927" s="43"/>
      <c r="I1927" s="231"/>
      <c r="J1927" s="43"/>
      <c r="K1927" s="43"/>
      <c r="L1927" s="47"/>
      <c r="M1927" s="232"/>
      <c r="N1927" s="233"/>
      <c r="O1927" s="87"/>
      <c r="P1927" s="87"/>
      <c r="Q1927" s="87"/>
      <c r="R1927" s="87"/>
      <c r="S1927" s="87"/>
      <c r="T1927" s="88"/>
      <c r="U1927" s="41"/>
      <c r="V1927" s="41"/>
      <c r="W1927" s="41"/>
      <c r="X1927" s="41"/>
      <c r="Y1927" s="41"/>
      <c r="Z1927" s="41"/>
      <c r="AA1927" s="41"/>
      <c r="AB1927" s="41"/>
      <c r="AC1927" s="41"/>
      <c r="AD1927" s="41"/>
      <c r="AE1927" s="41"/>
      <c r="AT1927" s="20" t="s">
        <v>179</v>
      </c>
      <c r="AU1927" s="20" t="s">
        <v>84</v>
      </c>
    </row>
    <row r="1928" s="2" customFormat="1">
      <c r="A1928" s="41"/>
      <c r="B1928" s="42"/>
      <c r="C1928" s="43"/>
      <c r="D1928" s="234" t="s">
        <v>181</v>
      </c>
      <c r="E1928" s="43"/>
      <c r="F1928" s="235" t="s">
        <v>2393</v>
      </c>
      <c r="G1928" s="43"/>
      <c r="H1928" s="43"/>
      <c r="I1928" s="231"/>
      <c r="J1928" s="43"/>
      <c r="K1928" s="43"/>
      <c r="L1928" s="47"/>
      <c r="M1928" s="232"/>
      <c r="N1928" s="233"/>
      <c r="O1928" s="87"/>
      <c r="P1928" s="87"/>
      <c r="Q1928" s="87"/>
      <c r="R1928" s="87"/>
      <c r="S1928" s="87"/>
      <c r="T1928" s="88"/>
      <c r="U1928" s="41"/>
      <c r="V1928" s="41"/>
      <c r="W1928" s="41"/>
      <c r="X1928" s="41"/>
      <c r="Y1928" s="41"/>
      <c r="Z1928" s="41"/>
      <c r="AA1928" s="41"/>
      <c r="AB1928" s="41"/>
      <c r="AC1928" s="41"/>
      <c r="AD1928" s="41"/>
      <c r="AE1928" s="41"/>
      <c r="AT1928" s="20" t="s">
        <v>181</v>
      </c>
      <c r="AU1928" s="20" t="s">
        <v>84</v>
      </c>
    </row>
    <row r="1929" s="14" customFormat="1">
      <c r="A1929" s="14"/>
      <c r="B1929" s="246"/>
      <c r="C1929" s="247"/>
      <c r="D1929" s="229" t="s">
        <v>183</v>
      </c>
      <c r="E1929" s="248" t="s">
        <v>19</v>
      </c>
      <c r="F1929" s="249" t="s">
        <v>1503</v>
      </c>
      <c r="G1929" s="247"/>
      <c r="H1929" s="250">
        <v>3</v>
      </c>
      <c r="I1929" s="251"/>
      <c r="J1929" s="247"/>
      <c r="K1929" s="247"/>
      <c r="L1929" s="252"/>
      <c r="M1929" s="253"/>
      <c r="N1929" s="254"/>
      <c r="O1929" s="254"/>
      <c r="P1929" s="254"/>
      <c r="Q1929" s="254"/>
      <c r="R1929" s="254"/>
      <c r="S1929" s="254"/>
      <c r="T1929" s="255"/>
      <c r="U1929" s="14"/>
      <c r="V1929" s="14"/>
      <c r="W1929" s="14"/>
      <c r="X1929" s="14"/>
      <c r="Y1929" s="14"/>
      <c r="Z1929" s="14"/>
      <c r="AA1929" s="14"/>
      <c r="AB1929" s="14"/>
      <c r="AC1929" s="14"/>
      <c r="AD1929" s="14"/>
      <c r="AE1929" s="14"/>
      <c r="AT1929" s="256" t="s">
        <v>183</v>
      </c>
      <c r="AU1929" s="256" t="s">
        <v>84</v>
      </c>
      <c r="AV1929" s="14" t="s">
        <v>84</v>
      </c>
      <c r="AW1929" s="14" t="s">
        <v>37</v>
      </c>
      <c r="AX1929" s="14" t="s">
        <v>75</v>
      </c>
      <c r="AY1929" s="256" t="s">
        <v>170</v>
      </c>
    </row>
    <row r="1930" s="14" customFormat="1">
      <c r="A1930" s="14"/>
      <c r="B1930" s="246"/>
      <c r="C1930" s="247"/>
      <c r="D1930" s="229" t="s">
        <v>183</v>
      </c>
      <c r="E1930" s="248" t="s">
        <v>19</v>
      </c>
      <c r="F1930" s="249" t="s">
        <v>1505</v>
      </c>
      <c r="G1930" s="247"/>
      <c r="H1930" s="250">
        <v>1</v>
      </c>
      <c r="I1930" s="251"/>
      <c r="J1930" s="247"/>
      <c r="K1930" s="247"/>
      <c r="L1930" s="252"/>
      <c r="M1930" s="253"/>
      <c r="N1930" s="254"/>
      <c r="O1930" s="254"/>
      <c r="P1930" s="254"/>
      <c r="Q1930" s="254"/>
      <c r="R1930" s="254"/>
      <c r="S1930" s="254"/>
      <c r="T1930" s="255"/>
      <c r="U1930" s="14"/>
      <c r="V1930" s="14"/>
      <c r="W1930" s="14"/>
      <c r="X1930" s="14"/>
      <c r="Y1930" s="14"/>
      <c r="Z1930" s="14"/>
      <c r="AA1930" s="14"/>
      <c r="AB1930" s="14"/>
      <c r="AC1930" s="14"/>
      <c r="AD1930" s="14"/>
      <c r="AE1930" s="14"/>
      <c r="AT1930" s="256" t="s">
        <v>183</v>
      </c>
      <c r="AU1930" s="256" t="s">
        <v>84</v>
      </c>
      <c r="AV1930" s="14" t="s">
        <v>84</v>
      </c>
      <c r="AW1930" s="14" t="s">
        <v>37</v>
      </c>
      <c r="AX1930" s="14" t="s">
        <v>75</v>
      </c>
      <c r="AY1930" s="256" t="s">
        <v>170</v>
      </c>
    </row>
    <row r="1931" s="15" customFormat="1">
      <c r="A1931" s="15"/>
      <c r="B1931" s="257"/>
      <c r="C1931" s="258"/>
      <c r="D1931" s="229" t="s">
        <v>183</v>
      </c>
      <c r="E1931" s="259" t="s">
        <v>19</v>
      </c>
      <c r="F1931" s="260" t="s">
        <v>186</v>
      </c>
      <c r="G1931" s="258"/>
      <c r="H1931" s="261">
        <v>4</v>
      </c>
      <c r="I1931" s="262"/>
      <c r="J1931" s="258"/>
      <c r="K1931" s="258"/>
      <c r="L1931" s="263"/>
      <c r="M1931" s="264"/>
      <c r="N1931" s="265"/>
      <c r="O1931" s="265"/>
      <c r="P1931" s="265"/>
      <c r="Q1931" s="265"/>
      <c r="R1931" s="265"/>
      <c r="S1931" s="265"/>
      <c r="T1931" s="266"/>
      <c r="U1931" s="15"/>
      <c r="V1931" s="15"/>
      <c r="W1931" s="15"/>
      <c r="X1931" s="15"/>
      <c r="Y1931" s="15"/>
      <c r="Z1931" s="15"/>
      <c r="AA1931" s="15"/>
      <c r="AB1931" s="15"/>
      <c r="AC1931" s="15"/>
      <c r="AD1931" s="15"/>
      <c r="AE1931" s="15"/>
      <c r="AT1931" s="267" t="s">
        <v>183</v>
      </c>
      <c r="AU1931" s="267" t="s">
        <v>84</v>
      </c>
      <c r="AV1931" s="15" t="s">
        <v>177</v>
      </c>
      <c r="AW1931" s="15" t="s">
        <v>37</v>
      </c>
      <c r="AX1931" s="15" t="s">
        <v>82</v>
      </c>
      <c r="AY1931" s="267" t="s">
        <v>170</v>
      </c>
    </row>
    <row r="1932" s="2" customFormat="1" ht="24.15" customHeight="1">
      <c r="A1932" s="41"/>
      <c r="B1932" s="42"/>
      <c r="C1932" s="285" t="s">
        <v>2394</v>
      </c>
      <c r="D1932" s="285" t="s">
        <v>461</v>
      </c>
      <c r="E1932" s="286" t="s">
        <v>2395</v>
      </c>
      <c r="F1932" s="287" t="s">
        <v>2396</v>
      </c>
      <c r="G1932" s="288" t="s">
        <v>266</v>
      </c>
      <c r="H1932" s="289">
        <v>3</v>
      </c>
      <c r="I1932" s="290"/>
      <c r="J1932" s="291">
        <f>ROUND(I1932*H1932,2)</f>
        <v>0</v>
      </c>
      <c r="K1932" s="287" t="s">
        <v>19</v>
      </c>
      <c r="L1932" s="292"/>
      <c r="M1932" s="293" t="s">
        <v>19</v>
      </c>
      <c r="N1932" s="294" t="s">
        <v>46</v>
      </c>
      <c r="O1932" s="87"/>
      <c r="P1932" s="225">
        <f>O1932*H1932</f>
        <v>0</v>
      </c>
      <c r="Q1932" s="225">
        <v>0.0138</v>
      </c>
      <c r="R1932" s="225">
        <f>Q1932*H1932</f>
        <v>0.041399999999999999</v>
      </c>
      <c r="S1932" s="225">
        <v>0</v>
      </c>
      <c r="T1932" s="226">
        <f>S1932*H1932</f>
        <v>0</v>
      </c>
      <c r="U1932" s="41"/>
      <c r="V1932" s="41"/>
      <c r="W1932" s="41"/>
      <c r="X1932" s="41"/>
      <c r="Y1932" s="41"/>
      <c r="Z1932" s="41"/>
      <c r="AA1932" s="41"/>
      <c r="AB1932" s="41"/>
      <c r="AC1932" s="41"/>
      <c r="AD1932" s="41"/>
      <c r="AE1932" s="41"/>
      <c r="AR1932" s="227" t="s">
        <v>629</v>
      </c>
      <c r="AT1932" s="227" t="s">
        <v>461</v>
      </c>
      <c r="AU1932" s="227" t="s">
        <v>84</v>
      </c>
      <c r="AY1932" s="20" t="s">
        <v>170</v>
      </c>
      <c r="BE1932" s="228">
        <f>IF(N1932="základní",J1932,0)</f>
        <v>0</v>
      </c>
      <c r="BF1932" s="228">
        <f>IF(N1932="snížená",J1932,0)</f>
        <v>0</v>
      </c>
      <c r="BG1932" s="228">
        <f>IF(N1932="zákl. přenesená",J1932,0)</f>
        <v>0</v>
      </c>
      <c r="BH1932" s="228">
        <f>IF(N1932="sníž. přenesená",J1932,0)</f>
        <v>0</v>
      </c>
      <c r="BI1932" s="228">
        <f>IF(N1932="nulová",J1932,0)</f>
        <v>0</v>
      </c>
      <c r="BJ1932" s="20" t="s">
        <v>82</v>
      </c>
      <c r="BK1932" s="228">
        <f>ROUND(I1932*H1932,2)</f>
        <v>0</v>
      </c>
      <c r="BL1932" s="20" t="s">
        <v>287</v>
      </c>
      <c r="BM1932" s="227" t="s">
        <v>2397</v>
      </c>
    </row>
    <row r="1933" s="2" customFormat="1">
      <c r="A1933" s="41"/>
      <c r="B1933" s="42"/>
      <c r="C1933" s="43"/>
      <c r="D1933" s="229" t="s">
        <v>179</v>
      </c>
      <c r="E1933" s="43"/>
      <c r="F1933" s="230" t="s">
        <v>2396</v>
      </c>
      <c r="G1933" s="43"/>
      <c r="H1933" s="43"/>
      <c r="I1933" s="231"/>
      <c r="J1933" s="43"/>
      <c r="K1933" s="43"/>
      <c r="L1933" s="47"/>
      <c r="M1933" s="232"/>
      <c r="N1933" s="233"/>
      <c r="O1933" s="87"/>
      <c r="P1933" s="87"/>
      <c r="Q1933" s="87"/>
      <c r="R1933" s="87"/>
      <c r="S1933" s="87"/>
      <c r="T1933" s="88"/>
      <c r="U1933" s="41"/>
      <c r="V1933" s="41"/>
      <c r="W1933" s="41"/>
      <c r="X1933" s="41"/>
      <c r="Y1933" s="41"/>
      <c r="Z1933" s="41"/>
      <c r="AA1933" s="41"/>
      <c r="AB1933" s="41"/>
      <c r="AC1933" s="41"/>
      <c r="AD1933" s="41"/>
      <c r="AE1933" s="41"/>
      <c r="AT1933" s="20" t="s">
        <v>179</v>
      </c>
      <c r="AU1933" s="20" t="s">
        <v>84</v>
      </c>
    </row>
    <row r="1934" s="2" customFormat="1">
      <c r="A1934" s="41"/>
      <c r="B1934" s="42"/>
      <c r="C1934" s="43"/>
      <c r="D1934" s="229" t="s">
        <v>231</v>
      </c>
      <c r="E1934" s="43"/>
      <c r="F1934" s="268" t="s">
        <v>1323</v>
      </c>
      <c r="G1934" s="43"/>
      <c r="H1934" s="43"/>
      <c r="I1934" s="231"/>
      <c r="J1934" s="43"/>
      <c r="K1934" s="43"/>
      <c r="L1934" s="47"/>
      <c r="M1934" s="232"/>
      <c r="N1934" s="233"/>
      <c r="O1934" s="87"/>
      <c r="P1934" s="87"/>
      <c r="Q1934" s="87"/>
      <c r="R1934" s="87"/>
      <c r="S1934" s="87"/>
      <c r="T1934" s="88"/>
      <c r="U1934" s="41"/>
      <c r="V1934" s="41"/>
      <c r="W1934" s="41"/>
      <c r="X1934" s="41"/>
      <c r="Y1934" s="41"/>
      <c r="Z1934" s="41"/>
      <c r="AA1934" s="41"/>
      <c r="AB1934" s="41"/>
      <c r="AC1934" s="41"/>
      <c r="AD1934" s="41"/>
      <c r="AE1934" s="41"/>
      <c r="AT1934" s="20" t="s">
        <v>231</v>
      </c>
      <c r="AU1934" s="20" t="s">
        <v>84</v>
      </c>
    </row>
    <row r="1935" s="14" customFormat="1">
      <c r="A1935" s="14"/>
      <c r="B1935" s="246"/>
      <c r="C1935" s="247"/>
      <c r="D1935" s="229" t="s">
        <v>183</v>
      </c>
      <c r="E1935" s="248" t="s">
        <v>19</v>
      </c>
      <c r="F1935" s="249" t="s">
        <v>1503</v>
      </c>
      <c r="G1935" s="247"/>
      <c r="H1935" s="250">
        <v>3</v>
      </c>
      <c r="I1935" s="251"/>
      <c r="J1935" s="247"/>
      <c r="K1935" s="247"/>
      <c r="L1935" s="252"/>
      <c r="M1935" s="253"/>
      <c r="N1935" s="254"/>
      <c r="O1935" s="254"/>
      <c r="P1935" s="254"/>
      <c r="Q1935" s="254"/>
      <c r="R1935" s="254"/>
      <c r="S1935" s="254"/>
      <c r="T1935" s="255"/>
      <c r="U1935" s="14"/>
      <c r="V1935" s="14"/>
      <c r="W1935" s="14"/>
      <c r="X1935" s="14"/>
      <c r="Y1935" s="14"/>
      <c r="Z1935" s="14"/>
      <c r="AA1935" s="14"/>
      <c r="AB1935" s="14"/>
      <c r="AC1935" s="14"/>
      <c r="AD1935" s="14"/>
      <c r="AE1935" s="14"/>
      <c r="AT1935" s="256" t="s">
        <v>183</v>
      </c>
      <c r="AU1935" s="256" t="s">
        <v>84</v>
      </c>
      <c r="AV1935" s="14" t="s">
        <v>84</v>
      </c>
      <c r="AW1935" s="14" t="s">
        <v>37</v>
      </c>
      <c r="AX1935" s="14" t="s">
        <v>75</v>
      </c>
      <c r="AY1935" s="256" t="s">
        <v>170</v>
      </c>
    </row>
    <row r="1936" s="15" customFormat="1">
      <c r="A1936" s="15"/>
      <c r="B1936" s="257"/>
      <c r="C1936" s="258"/>
      <c r="D1936" s="229" t="s">
        <v>183</v>
      </c>
      <c r="E1936" s="259" t="s">
        <v>19</v>
      </c>
      <c r="F1936" s="260" t="s">
        <v>186</v>
      </c>
      <c r="G1936" s="258"/>
      <c r="H1936" s="261">
        <v>3</v>
      </c>
      <c r="I1936" s="262"/>
      <c r="J1936" s="258"/>
      <c r="K1936" s="258"/>
      <c r="L1936" s="263"/>
      <c r="M1936" s="264"/>
      <c r="N1936" s="265"/>
      <c r="O1936" s="265"/>
      <c r="P1936" s="265"/>
      <c r="Q1936" s="265"/>
      <c r="R1936" s="265"/>
      <c r="S1936" s="265"/>
      <c r="T1936" s="266"/>
      <c r="U1936" s="15"/>
      <c r="V1936" s="15"/>
      <c r="W1936" s="15"/>
      <c r="X1936" s="15"/>
      <c r="Y1936" s="15"/>
      <c r="Z1936" s="15"/>
      <c r="AA1936" s="15"/>
      <c r="AB1936" s="15"/>
      <c r="AC1936" s="15"/>
      <c r="AD1936" s="15"/>
      <c r="AE1936" s="15"/>
      <c r="AT1936" s="267" t="s">
        <v>183</v>
      </c>
      <c r="AU1936" s="267" t="s">
        <v>84</v>
      </c>
      <c r="AV1936" s="15" t="s">
        <v>177</v>
      </c>
      <c r="AW1936" s="15" t="s">
        <v>37</v>
      </c>
      <c r="AX1936" s="15" t="s">
        <v>82</v>
      </c>
      <c r="AY1936" s="267" t="s">
        <v>170</v>
      </c>
    </row>
    <row r="1937" s="2" customFormat="1" ht="24.15" customHeight="1">
      <c r="A1937" s="41"/>
      <c r="B1937" s="42"/>
      <c r="C1937" s="285" t="s">
        <v>2398</v>
      </c>
      <c r="D1937" s="285" t="s">
        <v>461</v>
      </c>
      <c r="E1937" s="286" t="s">
        <v>2399</v>
      </c>
      <c r="F1937" s="287" t="s">
        <v>2400</v>
      </c>
      <c r="G1937" s="288" t="s">
        <v>266</v>
      </c>
      <c r="H1937" s="289">
        <v>1</v>
      </c>
      <c r="I1937" s="290"/>
      <c r="J1937" s="291">
        <f>ROUND(I1937*H1937,2)</f>
        <v>0</v>
      </c>
      <c r="K1937" s="287" t="s">
        <v>19</v>
      </c>
      <c r="L1937" s="292"/>
      <c r="M1937" s="293" t="s">
        <v>19</v>
      </c>
      <c r="N1937" s="294" t="s">
        <v>46</v>
      </c>
      <c r="O1937" s="87"/>
      <c r="P1937" s="225">
        <f>O1937*H1937</f>
        <v>0</v>
      </c>
      <c r="Q1937" s="225">
        <v>0.0138</v>
      </c>
      <c r="R1937" s="225">
        <f>Q1937*H1937</f>
        <v>0.0138</v>
      </c>
      <c r="S1937" s="225">
        <v>0</v>
      </c>
      <c r="T1937" s="226">
        <f>S1937*H1937</f>
        <v>0</v>
      </c>
      <c r="U1937" s="41"/>
      <c r="V1937" s="41"/>
      <c r="W1937" s="41"/>
      <c r="X1937" s="41"/>
      <c r="Y1937" s="41"/>
      <c r="Z1937" s="41"/>
      <c r="AA1937" s="41"/>
      <c r="AB1937" s="41"/>
      <c r="AC1937" s="41"/>
      <c r="AD1937" s="41"/>
      <c r="AE1937" s="41"/>
      <c r="AR1937" s="227" t="s">
        <v>629</v>
      </c>
      <c r="AT1937" s="227" t="s">
        <v>461</v>
      </c>
      <c r="AU1937" s="227" t="s">
        <v>84</v>
      </c>
      <c r="AY1937" s="20" t="s">
        <v>170</v>
      </c>
      <c r="BE1937" s="228">
        <f>IF(N1937="základní",J1937,0)</f>
        <v>0</v>
      </c>
      <c r="BF1937" s="228">
        <f>IF(N1937="snížená",J1937,0)</f>
        <v>0</v>
      </c>
      <c r="BG1937" s="228">
        <f>IF(N1937="zákl. přenesená",J1937,0)</f>
        <v>0</v>
      </c>
      <c r="BH1937" s="228">
        <f>IF(N1937="sníž. přenesená",J1937,0)</f>
        <v>0</v>
      </c>
      <c r="BI1937" s="228">
        <f>IF(N1937="nulová",J1937,0)</f>
        <v>0</v>
      </c>
      <c r="BJ1937" s="20" t="s">
        <v>82</v>
      </c>
      <c r="BK1937" s="228">
        <f>ROUND(I1937*H1937,2)</f>
        <v>0</v>
      </c>
      <c r="BL1937" s="20" t="s">
        <v>287</v>
      </c>
      <c r="BM1937" s="227" t="s">
        <v>2401</v>
      </c>
    </row>
    <row r="1938" s="2" customFormat="1">
      <c r="A1938" s="41"/>
      <c r="B1938" s="42"/>
      <c r="C1938" s="43"/>
      <c r="D1938" s="229" t="s">
        <v>179</v>
      </c>
      <c r="E1938" s="43"/>
      <c r="F1938" s="230" t="s">
        <v>2400</v>
      </c>
      <c r="G1938" s="43"/>
      <c r="H1938" s="43"/>
      <c r="I1938" s="231"/>
      <c r="J1938" s="43"/>
      <c r="K1938" s="43"/>
      <c r="L1938" s="47"/>
      <c r="M1938" s="232"/>
      <c r="N1938" s="233"/>
      <c r="O1938" s="87"/>
      <c r="P1938" s="87"/>
      <c r="Q1938" s="87"/>
      <c r="R1938" s="87"/>
      <c r="S1938" s="87"/>
      <c r="T1938" s="88"/>
      <c r="U1938" s="41"/>
      <c r="V1938" s="41"/>
      <c r="W1938" s="41"/>
      <c r="X1938" s="41"/>
      <c r="Y1938" s="41"/>
      <c r="Z1938" s="41"/>
      <c r="AA1938" s="41"/>
      <c r="AB1938" s="41"/>
      <c r="AC1938" s="41"/>
      <c r="AD1938" s="41"/>
      <c r="AE1938" s="41"/>
      <c r="AT1938" s="20" t="s">
        <v>179</v>
      </c>
      <c r="AU1938" s="20" t="s">
        <v>84</v>
      </c>
    </row>
    <row r="1939" s="2" customFormat="1">
      <c r="A1939" s="41"/>
      <c r="B1939" s="42"/>
      <c r="C1939" s="43"/>
      <c r="D1939" s="229" t="s">
        <v>231</v>
      </c>
      <c r="E1939" s="43"/>
      <c r="F1939" s="268" t="s">
        <v>1323</v>
      </c>
      <c r="G1939" s="43"/>
      <c r="H1939" s="43"/>
      <c r="I1939" s="231"/>
      <c r="J1939" s="43"/>
      <c r="K1939" s="43"/>
      <c r="L1939" s="47"/>
      <c r="M1939" s="232"/>
      <c r="N1939" s="233"/>
      <c r="O1939" s="87"/>
      <c r="P1939" s="87"/>
      <c r="Q1939" s="87"/>
      <c r="R1939" s="87"/>
      <c r="S1939" s="87"/>
      <c r="T1939" s="88"/>
      <c r="U1939" s="41"/>
      <c r="V1939" s="41"/>
      <c r="W1939" s="41"/>
      <c r="X1939" s="41"/>
      <c r="Y1939" s="41"/>
      <c r="Z1939" s="41"/>
      <c r="AA1939" s="41"/>
      <c r="AB1939" s="41"/>
      <c r="AC1939" s="41"/>
      <c r="AD1939" s="41"/>
      <c r="AE1939" s="41"/>
      <c r="AT1939" s="20" t="s">
        <v>231</v>
      </c>
      <c r="AU1939" s="20" t="s">
        <v>84</v>
      </c>
    </row>
    <row r="1940" s="14" customFormat="1">
      <c r="A1940" s="14"/>
      <c r="B1940" s="246"/>
      <c r="C1940" s="247"/>
      <c r="D1940" s="229" t="s">
        <v>183</v>
      </c>
      <c r="E1940" s="248" t="s">
        <v>19</v>
      </c>
      <c r="F1940" s="249" t="s">
        <v>2402</v>
      </c>
      <c r="G1940" s="247"/>
      <c r="H1940" s="250">
        <v>1</v>
      </c>
      <c r="I1940" s="251"/>
      <c r="J1940" s="247"/>
      <c r="K1940" s="247"/>
      <c r="L1940" s="252"/>
      <c r="M1940" s="253"/>
      <c r="N1940" s="254"/>
      <c r="O1940" s="254"/>
      <c r="P1940" s="254"/>
      <c r="Q1940" s="254"/>
      <c r="R1940" s="254"/>
      <c r="S1940" s="254"/>
      <c r="T1940" s="255"/>
      <c r="U1940" s="14"/>
      <c r="V1940" s="14"/>
      <c r="W1940" s="14"/>
      <c r="X1940" s="14"/>
      <c r="Y1940" s="14"/>
      <c r="Z1940" s="14"/>
      <c r="AA1940" s="14"/>
      <c r="AB1940" s="14"/>
      <c r="AC1940" s="14"/>
      <c r="AD1940" s="14"/>
      <c r="AE1940" s="14"/>
      <c r="AT1940" s="256" t="s">
        <v>183</v>
      </c>
      <c r="AU1940" s="256" t="s">
        <v>84</v>
      </c>
      <c r="AV1940" s="14" t="s">
        <v>84</v>
      </c>
      <c r="AW1940" s="14" t="s">
        <v>37</v>
      </c>
      <c r="AX1940" s="14" t="s">
        <v>75</v>
      </c>
      <c r="AY1940" s="256" t="s">
        <v>170</v>
      </c>
    </row>
    <row r="1941" s="15" customFormat="1">
      <c r="A1941" s="15"/>
      <c r="B1941" s="257"/>
      <c r="C1941" s="258"/>
      <c r="D1941" s="229" t="s">
        <v>183</v>
      </c>
      <c r="E1941" s="259" t="s">
        <v>19</v>
      </c>
      <c r="F1941" s="260" t="s">
        <v>186</v>
      </c>
      <c r="G1941" s="258"/>
      <c r="H1941" s="261">
        <v>1</v>
      </c>
      <c r="I1941" s="262"/>
      <c r="J1941" s="258"/>
      <c r="K1941" s="258"/>
      <c r="L1941" s="263"/>
      <c r="M1941" s="264"/>
      <c r="N1941" s="265"/>
      <c r="O1941" s="265"/>
      <c r="P1941" s="265"/>
      <c r="Q1941" s="265"/>
      <c r="R1941" s="265"/>
      <c r="S1941" s="265"/>
      <c r="T1941" s="266"/>
      <c r="U1941" s="15"/>
      <c r="V1941" s="15"/>
      <c r="W1941" s="15"/>
      <c r="X1941" s="15"/>
      <c r="Y1941" s="15"/>
      <c r="Z1941" s="15"/>
      <c r="AA1941" s="15"/>
      <c r="AB1941" s="15"/>
      <c r="AC1941" s="15"/>
      <c r="AD1941" s="15"/>
      <c r="AE1941" s="15"/>
      <c r="AT1941" s="267" t="s">
        <v>183</v>
      </c>
      <c r="AU1941" s="267" t="s">
        <v>84</v>
      </c>
      <c r="AV1941" s="15" t="s">
        <v>177</v>
      </c>
      <c r="AW1941" s="15" t="s">
        <v>37</v>
      </c>
      <c r="AX1941" s="15" t="s">
        <v>82</v>
      </c>
      <c r="AY1941" s="267" t="s">
        <v>170</v>
      </c>
    </row>
    <row r="1942" s="2" customFormat="1" ht="16.5" customHeight="1">
      <c r="A1942" s="41"/>
      <c r="B1942" s="42"/>
      <c r="C1942" s="216" t="s">
        <v>2403</v>
      </c>
      <c r="D1942" s="216" t="s">
        <v>172</v>
      </c>
      <c r="E1942" s="217" t="s">
        <v>2404</v>
      </c>
      <c r="F1942" s="218" t="s">
        <v>2405</v>
      </c>
      <c r="G1942" s="219" t="s">
        <v>266</v>
      </c>
      <c r="H1942" s="220">
        <v>19</v>
      </c>
      <c r="I1942" s="221"/>
      <c r="J1942" s="222">
        <f>ROUND(I1942*H1942,2)</f>
        <v>0</v>
      </c>
      <c r="K1942" s="218" t="s">
        <v>176</v>
      </c>
      <c r="L1942" s="47"/>
      <c r="M1942" s="223" t="s">
        <v>19</v>
      </c>
      <c r="N1942" s="224" t="s">
        <v>46</v>
      </c>
      <c r="O1942" s="87"/>
      <c r="P1942" s="225">
        <f>O1942*H1942</f>
        <v>0</v>
      </c>
      <c r="Q1942" s="225">
        <v>0</v>
      </c>
      <c r="R1942" s="225">
        <f>Q1942*H1942</f>
        <v>0</v>
      </c>
      <c r="S1942" s="225">
        <v>0</v>
      </c>
      <c r="T1942" s="226">
        <f>S1942*H1942</f>
        <v>0</v>
      </c>
      <c r="U1942" s="41"/>
      <c r="V1942" s="41"/>
      <c r="W1942" s="41"/>
      <c r="X1942" s="41"/>
      <c r="Y1942" s="41"/>
      <c r="Z1942" s="41"/>
      <c r="AA1942" s="41"/>
      <c r="AB1942" s="41"/>
      <c r="AC1942" s="41"/>
      <c r="AD1942" s="41"/>
      <c r="AE1942" s="41"/>
      <c r="AR1942" s="227" t="s">
        <v>287</v>
      </c>
      <c r="AT1942" s="227" t="s">
        <v>172</v>
      </c>
      <c r="AU1942" s="227" t="s">
        <v>84</v>
      </c>
      <c r="AY1942" s="20" t="s">
        <v>170</v>
      </c>
      <c r="BE1942" s="228">
        <f>IF(N1942="základní",J1942,0)</f>
        <v>0</v>
      </c>
      <c r="BF1942" s="228">
        <f>IF(N1942="snížená",J1942,0)</f>
        <v>0</v>
      </c>
      <c r="BG1942" s="228">
        <f>IF(N1942="zákl. přenesená",J1942,0)</f>
        <v>0</v>
      </c>
      <c r="BH1942" s="228">
        <f>IF(N1942="sníž. přenesená",J1942,0)</f>
        <v>0</v>
      </c>
      <c r="BI1942" s="228">
        <f>IF(N1942="nulová",J1942,0)</f>
        <v>0</v>
      </c>
      <c r="BJ1942" s="20" t="s">
        <v>82</v>
      </c>
      <c r="BK1942" s="228">
        <f>ROUND(I1942*H1942,2)</f>
        <v>0</v>
      </c>
      <c r="BL1942" s="20" t="s">
        <v>287</v>
      </c>
      <c r="BM1942" s="227" t="s">
        <v>2406</v>
      </c>
    </row>
    <row r="1943" s="2" customFormat="1">
      <c r="A1943" s="41"/>
      <c r="B1943" s="42"/>
      <c r="C1943" s="43"/>
      <c r="D1943" s="229" t="s">
        <v>179</v>
      </c>
      <c r="E1943" s="43"/>
      <c r="F1943" s="230" t="s">
        <v>2407</v>
      </c>
      <c r="G1943" s="43"/>
      <c r="H1943" s="43"/>
      <c r="I1943" s="231"/>
      <c r="J1943" s="43"/>
      <c r="K1943" s="43"/>
      <c r="L1943" s="47"/>
      <c r="M1943" s="232"/>
      <c r="N1943" s="233"/>
      <c r="O1943" s="87"/>
      <c r="P1943" s="87"/>
      <c r="Q1943" s="87"/>
      <c r="R1943" s="87"/>
      <c r="S1943" s="87"/>
      <c r="T1943" s="88"/>
      <c r="U1943" s="41"/>
      <c r="V1943" s="41"/>
      <c r="W1943" s="41"/>
      <c r="X1943" s="41"/>
      <c r="Y1943" s="41"/>
      <c r="Z1943" s="41"/>
      <c r="AA1943" s="41"/>
      <c r="AB1943" s="41"/>
      <c r="AC1943" s="41"/>
      <c r="AD1943" s="41"/>
      <c r="AE1943" s="41"/>
      <c r="AT1943" s="20" t="s">
        <v>179</v>
      </c>
      <c r="AU1943" s="20" t="s">
        <v>84</v>
      </c>
    </row>
    <row r="1944" s="2" customFormat="1">
      <c r="A1944" s="41"/>
      <c r="B1944" s="42"/>
      <c r="C1944" s="43"/>
      <c r="D1944" s="234" t="s">
        <v>181</v>
      </c>
      <c r="E1944" s="43"/>
      <c r="F1944" s="235" t="s">
        <v>2408</v>
      </c>
      <c r="G1944" s="43"/>
      <c r="H1944" s="43"/>
      <c r="I1944" s="231"/>
      <c r="J1944" s="43"/>
      <c r="K1944" s="43"/>
      <c r="L1944" s="47"/>
      <c r="M1944" s="232"/>
      <c r="N1944" s="233"/>
      <c r="O1944" s="87"/>
      <c r="P1944" s="87"/>
      <c r="Q1944" s="87"/>
      <c r="R1944" s="87"/>
      <c r="S1944" s="87"/>
      <c r="T1944" s="88"/>
      <c r="U1944" s="41"/>
      <c r="V1944" s="41"/>
      <c r="W1944" s="41"/>
      <c r="X1944" s="41"/>
      <c r="Y1944" s="41"/>
      <c r="Z1944" s="41"/>
      <c r="AA1944" s="41"/>
      <c r="AB1944" s="41"/>
      <c r="AC1944" s="41"/>
      <c r="AD1944" s="41"/>
      <c r="AE1944" s="41"/>
      <c r="AT1944" s="20" t="s">
        <v>181</v>
      </c>
      <c r="AU1944" s="20" t="s">
        <v>84</v>
      </c>
    </row>
    <row r="1945" s="14" customFormat="1">
      <c r="A1945" s="14"/>
      <c r="B1945" s="246"/>
      <c r="C1945" s="247"/>
      <c r="D1945" s="229" t="s">
        <v>183</v>
      </c>
      <c r="E1945" s="248" t="s">
        <v>19</v>
      </c>
      <c r="F1945" s="249" t="s">
        <v>1548</v>
      </c>
      <c r="G1945" s="247"/>
      <c r="H1945" s="250">
        <v>3</v>
      </c>
      <c r="I1945" s="251"/>
      <c r="J1945" s="247"/>
      <c r="K1945" s="247"/>
      <c r="L1945" s="252"/>
      <c r="M1945" s="253"/>
      <c r="N1945" s="254"/>
      <c r="O1945" s="254"/>
      <c r="P1945" s="254"/>
      <c r="Q1945" s="254"/>
      <c r="R1945" s="254"/>
      <c r="S1945" s="254"/>
      <c r="T1945" s="255"/>
      <c r="U1945" s="14"/>
      <c r="V1945" s="14"/>
      <c r="W1945" s="14"/>
      <c r="X1945" s="14"/>
      <c r="Y1945" s="14"/>
      <c r="Z1945" s="14"/>
      <c r="AA1945" s="14"/>
      <c r="AB1945" s="14"/>
      <c r="AC1945" s="14"/>
      <c r="AD1945" s="14"/>
      <c r="AE1945" s="14"/>
      <c r="AT1945" s="256" t="s">
        <v>183</v>
      </c>
      <c r="AU1945" s="256" t="s">
        <v>84</v>
      </c>
      <c r="AV1945" s="14" t="s">
        <v>84</v>
      </c>
      <c r="AW1945" s="14" t="s">
        <v>37</v>
      </c>
      <c r="AX1945" s="14" t="s">
        <v>75</v>
      </c>
      <c r="AY1945" s="256" t="s">
        <v>170</v>
      </c>
    </row>
    <row r="1946" s="14" customFormat="1">
      <c r="A1946" s="14"/>
      <c r="B1946" s="246"/>
      <c r="C1946" s="247"/>
      <c r="D1946" s="229" t="s">
        <v>183</v>
      </c>
      <c r="E1946" s="248" t="s">
        <v>19</v>
      </c>
      <c r="F1946" s="249" t="s">
        <v>1553</v>
      </c>
      <c r="G1946" s="247"/>
      <c r="H1946" s="250">
        <v>4</v>
      </c>
      <c r="I1946" s="251"/>
      <c r="J1946" s="247"/>
      <c r="K1946" s="247"/>
      <c r="L1946" s="252"/>
      <c r="M1946" s="253"/>
      <c r="N1946" s="254"/>
      <c r="O1946" s="254"/>
      <c r="P1946" s="254"/>
      <c r="Q1946" s="254"/>
      <c r="R1946" s="254"/>
      <c r="S1946" s="254"/>
      <c r="T1946" s="255"/>
      <c r="U1946" s="14"/>
      <c r="V1946" s="14"/>
      <c r="W1946" s="14"/>
      <c r="X1946" s="14"/>
      <c r="Y1946" s="14"/>
      <c r="Z1946" s="14"/>
      <c r="AA1946" s="14"/>
      <c r="AB1946" s="14"/>
      <c r="AC1946" s="14"/>
      <c r="AD1946" s="14"/>
      <c r="AE1946" s="14"/>
      <c r="AT1946" s="256" t="s">
        <v>183</v>
      </c>
      <c r="AU1946" s="256" t="s">
        <v>84</v>
      </c>
      <c r="AV1946" s="14" t="s">
        <v>84</v>
      </c>
      <c r="AW1946" s="14" t="s">
        <v>37</v>
      </c>
      <c r="AX1946" s="14" t="s">
        <v>75</v>
      </c>
      <c r="AY1946" s="256" t="s">
        <v>170</v>
      </c>
    </row>
    <row r="1947" s="14" customFormat="1">
      <c r="A1947" s="14"/>
      <c r="B1947" s="246"/>
      <c r="C1947" s="247"/>
      <c r="D1947" s="229" t="s">
        <v>183</v>
      </c>
      <c r="E1947" s="248" t="s">
        <v>19</v>
      </c>
      <c r="F1947" s="249" t="s">
        <v>1554</v>
      </c>
      <c r="G1947" s="247"/>
      <c r="H1947" s="250">
        <v>1</v>
      </c>
      <c r="I1947" s="251"/>
      <c r="J1947" s="247"/>
      <c r="K1947" s="247"/>
      <c r="L1947" s="252"/>
      <c r="M1947" s="253"/>
      <c r="N1947" s="254"/>
      <c r="O1947" s="254"/>
      <c r="P1947" s="254"/>
      <c r="Q1947" s="254"/>
      <c r="R1947" s="254"/>
      <c r="S1947" s="254"/>
      <c r="T1947" s="255"/>
      <c r="U1947" s="14"/>
      <c r="V1947" s="14"/>
      <c r="W1947" s="14"/>
      <c r="X1947" s="14"/>
      <c r="Y1947" s="14"/>
      <c r="Z1947" s="14"/>
      <c r="AA1947" s="14"/>
      <c r="AB1947" s="14"/>
      <c r="AC1947" s="14"/>
      <c r="AD1947" s="14"/>
      <c r="AE1947" s="14"/>
      <c r="AT1947" s="256" t="s">
        <v>183</v>
      </c>
      <c r="AU1947" s="256" t="s">
        <v>84</v>
      </c>
      <c r="AV1947" s="14" t="s">
        <v>84</v>
      </c>
      <c r="AW1947" s="14" t="s">
        <v>37</v>
      </c>
      <c r="AX1947" s="14" t="s">
        <v>75</v>
      </c>
      <c r="AY1947" s="256" t="s">
        <v>170</v>
      </c>
    </row>
    <row r="1948" s="14" customFormat="1">
      <c r="A1948" s="14"/>
      <c r="B1948" s="246"/>
      <c r="C1948" s="247"/>
      <c r="D1948" s="229" t="s">
        <v>183</v>
      </c>
      <c r="E1948" s="248" t="s">
        <v>19</v>
      </c>
      <c r="F1948" s="249" t="s">
        <v>1504</v>
      </c>
      <c r="G1948" s="247"/>
      <c r="H1948" s="250">
        <v>5</v>
      </c>
      <c r="I1948" s="251"/>
      <c r="J1948" s="247"/>
      <c r="K1948" s="247"/>
      <c r="L1948" s="252"/>
      <c r="M1948" s="253"/>
      <c r="N1948" s="254"/>
      <c r="O1948" s="254"/>
      <c r="P1948" s="254"/>
      <c r="Q1948" s="254"/>
      <c r="R1948" s="254"/>
      <c r="S1948" s="254"/>
      <c r="T1948" s="255"/>
      <c r="U1948" s="14"/>
      <c r="V1948" s="14"/>
      <c r="W1948" s="14"/>
      <c r="X1948" s="14"/>
      <c r="Y1948" s="14"/>
      <c r="Z1948" s="14"/>
      <c r="AA1948" s="14"/>
      <c r="AB1948" s="14"/>
      <c r="AC1948" s="14"/>
      <c r="AD1948" s="14"/>
      <c r="AE1948" s="14"/>
      <c r="AT1948" s="256" t="s">
        <v>183</v>
      </c>
      <c r="AU1948" s="256" t="s">
        <v>84</v>
      </c>
      <c r="AV1948" s="14" t="s">
        <v>84</v>
      </c>
      <c r="AW1948" s="14" t="s">
        <v>37</v>
      </c>
      <c r="AX1948" s="14" t="s">
        <v>75</v>
      </c>
      <c r="AY1948" s="256" t="s">
        <v>170</v>
      </c>
    </row>
    <row r="1949" s="14" customFormat="1">
      <c r="A1949" s="14"/>
      <c r="B1949" s="246"/>
      <c r="C1949" s="247"/>
      <c r="D1949" s="229" t="s">
        <v>183</v>
      </c>
      <c r="E1949" s="248" t="s">
        <v>19</v>
      </c>
      <c r="F1949" s="249" t="s">
        <v>1559</v>
      </c>
      <c r="G1949" s="247"/>
      <c r="H1949" s="250">
        <v>6</v>
      </c>
      <c r="I1949" s="251"/>
      <c r="J1949" s="247"/>
      <c r="K1949" s="247"/>
      <c r="L1949" s="252"/>
      <c r="M1949" s="253"/>
      <c r="N1949" s="254"/>
      <c r="O1949" s="254"/>
      <c r="P1949" s="254"/>
      <c r="Q1949" s="254"/>
      <c r="R1949" s="254"/>
      <c r="S1949" s="254"/>
      <c r="T1949" s="255"/>
      <c r="U1949" s="14"/>
      <c r="V1949" s="14"/>
      <c r="W1949" s="14"/>
      <c r="X1949" s="14"/>
      <c r="Y1949" s="14"/>
      <c r="Z1949" s="14"/>
      <c r="AA1949" s="14"/>
      <c r="AB1949" s="14"/>
      <c r="AC1949" s="14"/>
      <c r="AD1949" s="14"/>
      <c r="AE1949" s="14"/>
      <c r="AT1949" s="256" t="s">
        <v>183</v>
      </c>
      <c r="AU1949" s="256" t="s">
        <v>84</v>
      </c>
      <c r="AV1949" s="14" t="s">
        <v>84</v>
      </c>
      <c r="AW1949" s="14" t="s">
        <v>37</v>
      </c>
      <c r="AX1949" s="14" t="s">
        <v>75</v>
      </c>
      <c r="AY1949" s="256" t="s">
        <v>170</v>
      </c>
    </row>
    <row r="1950" s="15" customFormat="1">
      <c r="A1950" s="15"/>
      <c r="B1950" s="257"/>
      <c r="C1950" s="258"/>
      <c r="D1950" s="229" t="s">
        <v>183</v>
      </c>
      <c r="E1950" s="259" t="s">
        <v>19</v>
      </c>
      <c r="F1950" s="260" t="s">
        <v>186</v>
      </c>
      <c r="G1950" s="258"/>
      <c r="H1950" s="261">
        <v>19</v>
      </c>
      <c r="I1950" s="262"/>
      <c r="J1950" s="258"/>
      <c r="K1950" s="258"/>
      <c r="L1950" s="263"/>
      <c r="M1950" s="264"/>
      <c r="N1950" s="265"/>
      <c r="O1950" s="265"/>
      <c r="P1950" s="265"/>
      <c r="Q1950" s="265"/>
      <c r="R1950" s="265"/>
      <c r="S1950" s="265"/>
      <c r="T1950" s="266"/>
      <c r="U1950" s="15"/>
      <c r="V1950" s="15"/>
      <c r="W1950" s="15"/>
      <c r="X1950" s="15"/>
      <c r="Y1950" s="15"/>
      <c r="Z1950" s="15"/>
      <c r="AA1950" s="15"/>
      <c r="AB1950" s="15"/>
      <c r="AC1950" s="15"/>
      <c r="AD1950" s="15"/>
      <c r="AE1950" s="15"/>
      <c r="AT1950" s="267" t="s">
        <v>183</v>
      </c>
      <c r="AU1950" s="267" t="s">
        <v>84</v>
      </c>
      <c r="AV1950" s="15" t="s">
        <v>177</v>
      </c>
      <c r="AW1950" s="15" t="s">
        <v>37</v>
      </c>
      <c r="AX1950" s="15" t="s">
        <v>82</v>
      </c>
      <c r="AY1950" s="267" t="s">
        <v>170</v>
      </c>
    </row>
    <row r="1951" s="2" customFormat="1" ht="33" customHeight="1">
      <c r="A1951" s="41"/>
      <c r="B1951" s="42"/>
      <c r="C1951" s="285" t="s">
        <v>2409</v>
      </c>
      <c r="D1951" s="285" t="s">
        <v>461</v>
      </c>
      <c r="E1951" s="286" t="s">
        <v>2410</v>
      </c>
      <c r="F1951" s="287" t="s">
        <v>2411</v>
      </c>
      <c r="G1951" s="288" t="s">
        <v>266</v>
      </c>
      <c r="H1951" s="289">
        <v>7</v>
      </c>
      <c r="I1951" s="290"/>
      <c r="J1951" s="291">
        <f>ROUND(I1951*H1951,2)</f>
        <v>0</v>
      </c>
      <c r="K1951" s="287" t="s">
        <v>19</v>
      </c>
      <c r="L1951" s="292"/>
      <c r="M1951" s="293" t="s">
        <v>19</v>
      </c>
      <c r="N1951" s="294" t="s">
        <v>46</v>
      </c>
      <c r="O1951" s="87"/>
      <c r="P1951" s="225">
        <f>O1951*H1951</f>
        <v>0</v>
      </c>
      <c r="Q1951" s="225">
        <v>0.0138</v>
      </c>
      <c r="R1951" s="225">
        <f>Q1951*H1951</f>
        <v>0.096599999999999991</v>
      </c>
      <c r="S1951" s="225">
        <v>0</v>
      </c>
      <c r="T1951" s="226">
        <f>S1951*H1951</f>
        <v>0</v>
      </c>
      <c r="U1951" s="41"/>
      <c r="V1951" s="41"/>
      <c r="W1951" s="41"/>
      <c r="X1951" s="41"/>
      <c r="Y1951" s="41"/>
      <c r="Z1951" s="41"/>
      <c r="AA1951" s="41"/>
      <c r="AB1951" s="41"/>
      <c r="AC1951" s="41"/>
      <c r="AD1951" s="41"/>
      <c r="AE1951" s="41"/>
      <c r="AR1951" s="227" t="s">
        <v>629</v>
      </c>
      <c r="AT1951" s="227" t="s">
        <v>461</v>
      </c>
      <c r="AU1951" s="227" t="s">
        <v>84</v>
      </c>
      <c r="AY1951" s="20" t="s">
        <v>170</v>
      </c>
      <c r="BE1951" s="228">
        <f>IF(N1951="základní",J1951,0)</f>
        <v>0</v>
      </c>
      <c r="BF1951" s="228">
        <f>IF(N1951="snížená",J1951,0)</f>
        <v>0</v>
      </c>
      <c r="BG1951" s="228">
        <f>IF(N1951="zákl. přenesená",J1951,0)</f>
        <v>0</v>
      </c>
      <c r="BH1951" s="228">
        <f>IF(N1951="sníž. přenesená",J1951,0)</f>
        <v>0</v>
      </c>
      <c r="BI1951" s="228">
        <f>IF(N1951="nulová",J1951,0)</f>
        <v>0</v>
      </c>
      <c r="BJ1951" s="20" t="s">
        <v>82</v>
      </c>
      <c r="BK1951" s="228">
        <f>ROUND(I1951*H1951,2)</f>
        <v>0</v>
      </c>
      <c r="BL1951" s="20" t="s">
        <v>287</v>
      </c>
      <c r="BM1951" s="227" t="s">
        <v>2412</v>
      </c>
    </row>
    <row r="1952" s="2" customFormat="1">
      <c r="A1952" s="41"/>
      <c r="B1952" s="42"/>
      <c r="C1952" s="43"/>
      <c r="D1952" s="229" t="s">
        <v>179</v>
      </c>
      <c r="E1952" s="43"/>
      <c r="F1952" s="230" t="s">
        <v>2411</v>
      </c>
      <c r="G1952" s="43"/>
      <c r="H1952" s="43"/>
      <c r="I1952" s="231"/>
      <c r="J1952" s="43"/>
      <c r="K1952" s="43"/>
      <c r="L1952" s="47"/>
      <c r="M1952" s="232"/>
      <c r="N1952" s="233"/>
      <c r="O1952" s="87"/>
      <c r="P1952" s="87"/>
      <c r="Q1952" s="87"/>
      <c r="R1952" s="87"/>
      <c r="S1952" s="87"/>
      <c r="T1952" s="88"/>
      <c r="U1952" s="41"/>
      <c r="V1952" s="41"/>
      <c r="W1952" s="41"/>
      <c r="X1952" s="41"/>
      <c r="Y1952" s="41"/>
      <c r="Z1952" s="41"/>
      <c r="AA1952" s="41"/>
      <c r="AB1952" s="41"/>
      <c r="AC1952" s="41"/>
      <c r="AD1952" s="41"/>
      <c r="AE1952" s="41"/>
      <c r="AT1952" s="20" t="s">
        <v>179</v>
      </c>
      <c r="AU1952" s="20" t="s">
        <v>84</v>
      </c>
    </row>
    <row r="1953" s="2" customFormat="1">
      <c r="A1953" s="41"/>
      <c r="B1953" s="42"/>
      <c r="C1953" s="43"/>
      <c r="D1953" s="229" t="s">
        <v>231</v>
      </c>
      <c r="E1953" s="43"/>
      <c r="F1953" s="268" t="s">
        <v>1323</v>
      </c>
      <c r="G1953" s="43"/>
      <c r="H1953" s="43"/>
      <c r="I1953" s="231"/>
      <c r="J1953" s="43"/>
      <c r="K1953" s="43"/>
      <c r="L1953" s="47"/>
      <c r="M1953" s="232"/>
      <c r="N1953" s="233"/>
      <c r="O1953" s="87"/>
      <c r="P1953" s="87"/>
      <c r="Q1953" s="87"/>
      <c r="R1953" s="87"/>
      <c r="S1953" s="87"/>
      <c r="T1953" s="88"/>
      <c r="U1953" s="41"/>
      <c r="V1953" s="41"/>
      <c r="W1953" s="41"/>
      <c r="X1953" s="41"/>
      <c r="Y1953" s="41"/>
      <c r="Z1953" s="41"/>
      <c r="AA1953" s="41"/>
      <c r="AB1953" s="41"/>
      <c r="AC1953" s="41"/>
      <c r="AD1953" s="41"/>
      <c r="AE1953" s="41"/>
      <c r="AT1953" s="20" t="s">
        <v>231</v>
      </c>
      <c r="AU1953" s="20" t="s">
        <v>84</v>
      </c>
    </row>
    <row r="1954" s="14" customFormat="1">
      <c r="A1954" s="14"/>
      <c r="B1954" s="246"/>
      <c r="C1954" s="247"/>
      <c r="D1954" s="229" t="s">
        <v>183</v>
      </c>
      <c r="E1954" s="248" t="s">
        <v>19</v>
      </c>
      <c r="F1954" s="249" t="s">
        <v>1548</v>
      </c>
      <c r="G1954" s="247"/>
      <c r="H1954" s="250">
        <v>3</v>
      </c>
      <c r="I1954" s="251"/>
      <c r="J1954" s="247"/>
      <c r="K1954" s="247"/>
      <c r="L1954" s="252"/>
      <c r="M1954" s="253"/>
      <c r="N1954" s="254"/>
      <c r="O1954" s="254"/>
      <c r="P1954" s="254"/>
      <c r="Q1954" s="254"/>
      <c r="R1954" s="254"/>
      <c r="S1954" s="254"/>
      <c r="T1954" s="255"/>
      <c r="U1954" s="14"/>
      <c r="V1954" s="14"/>
      <c r="W1954" s="14"/>
      <c r="X1954" s="14"/>
      <c r="Y1954" s="14"/>
      <c r="Z1954" s="14"/>
      <c r="AA1954" s="14"/>
      <c r="AB1954" s="14"/>
      <c r="AC1954" s="14"/>
      <c r="AD1954" s="14"/>
      <c r="AE1954" s="14"/>
      <c r="AT1954" s="256" t="s">
        <v>183</v>
      </c>
      <c r="AU1954" s="256" t="s">
        <v>84</v>
      </c>
      <c r="AV1954" s="14" t="s">
        <v>84</v>
      </c>
      <c r="AW1954" s="14" t="s">
        <v>37</v>
      </c>
      <c r="AX1954" s="14" t="s">
        <v>75</v>
      </c>
      <c r="AY1954" s="256" t="s">
        <v>170</v>
      </c>
    </row>
    <row r="1955" s="14" customFormat="1">
      <c r="A1955" s="14"/>
      <c r="B1955" s="246"/>
      <c r="C1955" s="247"/>
      <c r="D1955" s="229" t="s">
        <v>183</v>
      </c>
      <c r="E1955" s="248" t="s">
        <v>19</v>
      </c>
      <c r="F1955" s="249" t="s">
        <v>1553</v>
      </c>
      <c r="G1955" s="247"/>
      <c r="H1955" s="250">
        <v>4</v>
      </c>
      <c r="I1955" s="251"/>
      <c r="J1955" s="247"/>
      <c r="K1955" s="247"/>
      <c r="L1955" s="252"/>
      <c r="M1955" s="253"/>
      <c r="N1955" s="254"/>
      <c r="O1955" s="254"/>
      <c r="P1955" s="254"/>
      <c r="Q1955" s="254"/>
      <c r="R1955" s="254"/>
      <c r="S1955" s="254"/>
      <c r="T1955" s="255"/>
      <c r="U1955" s="14"/>
      <c r="V1955" s="14"/>
      <c r="W1955" s="14"/>
      <c r="X1955" s="14"/>
      <c r="Y1955" s="14"/>
      <c r="Z1955" s="14"/>
      <c r="AA1955" s="14"/>
      <c r="AB1955" s="14"/>
      <c r="AC1955" s="14"/>
      <c r="AD1955" s="14"/>
      <c r="AE1955" s="14"/>
      <c r="AT1955" s="256" t="s">
        <v>183</v>
      </c>
      <c r="AU1955" s="256" t="s">
        <v>84</v>
      </c>
      <c r="AV1955" s="14" t="s">
        <v>84</v>
      </c>
      <c r="AW1955" s="14" t="s">
        <v>37</v>
      </c>
      <c r="AX1955" s="14" t="s">
        <v>75</v>
      </c>
      <c r="AY1955" s="256" t="s">
        <v>170</v>
      </c>
    </row>
    <row r="1956" s="15" customFormat="1">
      <c r="A1956" s="15"/>
      <c r="B1956" s="257"/>
      <c r="C1956" s="258"/>
      <c r="D1956" s="229" t="s">
        <v>183</v>
      </c>
      <c r="E1956" s="259" t="s">
        <v>19</v>
      </c>
      <c r="F1956" s="260" t="s">
        <v>186</v>
      </c>
      <c r="G1956" s="258"/>
      <c r="H1956" s="261">
        <v>7</v>
      </c>
      <c r="I1956" s="262"/>
      <c r="J1956" s="258"/>
      <c r="K1956" s="258"/>
      <c r="L1956" s="263"/>
      <c r="M1956" s="264"/>
      <c r="N1956" s="265"/>
      <c r="O1956" s="265"/>
      <c r="P1956" s="265"/>
      <c r="Q1956" s="265"/>
      <c r="R1956" s="265"/>
      <c r="S1956" s="265"/>
      <c r="T1956" s="266"/>
      <c r="U1956" s="15"/>
      <c r="V1956" s="15"/>
      <c r="W1956" s="15"/>
      <c r="X1956" s="15"/>
      <c r="Y1956" s="15"/>
      <c r="Z1956" s="15"/>
      <c r="AA1956" s="15"/>
      <c r="AB1956" s="15"/>
      <c r="AC1956" s="15"/>
      <c r="AD1956" s="15"/>
      <c r="AE1956" s="15"/>
      <c r="AT1956" s="267" t="s">
        <v>183</v>
      </c>
      <c r="AU1956" s="267" t="s">
        <v>84</v>
      </c>
      <c r="AV1956" s="15" t="s">
        <v>177</v>
      </c>
      <c r="AW1956" s="15" t="s">
        <v>37</v>
      </c>
      <c r="AX1956" s="15" t="s">
        <v>82</v>
      </c>
      <c r="AY1956" s="267" t="s">
        <v>170</v>
      </c>
    </row>
    <row r="1957" s="2" customFormat="1" ht="33" customHeight="1">
      <c r="A1957" s="41"/>
      <c r="B1957" s="42"/>
      <c r="C1957" s="285" t="s">
        <v>2413</v>
      </c>
      <c r="D1957" s="285" t="s">
        <v>461</v>
      </c>
      <c r="E1957" s="286" t="s">
        <v>2414</v>
      </c>
      <c r="F1957" s="287" t="s">
        <v>2415</v>
      </c>
      <c r="G1957" s="288" t="s">
        <v>266</v>
      </c>
      <c r="H1957" s="289">
        <v>1</v>
      </c>
      <c r="I1957" s="290"/>
      <c r="J1957" s="291">
        <f>ROUND(I1957*H1957,2)</f>
        <v>0</v>
      </c>
      <c r="K1957" s="287" t="s">
        <v>19</v>
      </c>
      <c r="L1957" s="292"/>
      <c r="M1957" s="293" t="s">
        <v>19</v>
      </c>
      <c r="N1957" s="294" t="s">
        <v>46</v>
      </c>
      <c r="O1957" s="87"/>
      <c r="P1957" s="225">
        <f>O1957*H1957</f>
        <v>0</v>
      </c>
      <c r="Q1957" s="225">
        <v>0.0138</v>
      </c>
      <c r="R1957" s="225">
        <f>Q1957*H1957</f>
        <v>0.0138</v>
      </c>
      <c r="S1957" s="225">
        <v>0</v>
      </c>
      <c r="T1957" s="226">
        <f>S1957*H1957</f>
        <v>0</v>
      </c>
      <c r="U1957" s="41"/>
      <c r="V1957" s="41"/>
      <c r="W1957" s="41"/>
      <c r="X1957" s="41"/>
      <c r="Y1957" s="41"/>
      <c r="Z1957" s="41"/>
      <c r="AA1957" s="41"/>
      <c r="AB1957" s="41"/>
      <c r="AC1957" s="41"/>
      <c r="AD1957" s="41"/>
      <c r="AE1957" s="41"/>
      <c r="AR1957" s="227" t="s">
        <v>629</v>
      </c>
      <c r="AT1957" s="227" t="s">
        <v>461</v>
      </c>
      <c r="AU1957" s="227" t="s">
        <v>84</v>
      </c>
      <c r="AY1957" s="20" t="s">
        <v>170</v>
      </c>
      <c r="BE1957" s="228">
        <f>IF(N1957="základní",J1957,0)</f>
        <v>0</v>
      </c>
      <c r="BF1957" s="228">
        <f>IF(N1957="snížená",J1957,0)</f>
        <v>0</v>
      </c>
      <c r="BG1957" s="228">
        <f>IF(N1957="zákl. přenesená",J1957,0)</f>
        <v>0</v>
      </c>
      <c r="BH1957" s="228">
        <f>IF(N1957="sníž. přenesená",J1957,0)</f>
        <v>0</v>
      </c>
      <c r="BI1957" s="228">
        <f>IF(N1957="nulová",J1957,0)</f>
        <v>0</v>
      </c>
      <c r="BJ1957" s="20" t="s">
        <v>82</v>
      </c>
      <c r="BK1957" s="228">
        <f>ROUND(I1957*H1957,2)</f>
        <v>0</v>
      </c>
      <c r="BL1957" s="20" t="s">
        <v>287</v>
      </c>
      <c r="BM1957" s="227" t="s">
        <v>2416</v>
      </c>
    </row>
    <row r="1958" s="2" customFormat="1">
      <c r="A1958" s="41"/>
      <c r="B1958" s="42"/>
      <c r="C1958" s="43"/>
      <c r="D1958" s="229" t="s">
        <v>179</v>
      </c>
      <c r="E1958" s="43"/>
      <c r="F1958" s="230" t="s">
        <v>2415</v>
      </c>
      <c r="G1958" s="43"/>
      <c r="H1958" s="43"/>
      <c r="I1958" s="231"/>
      <c r="J1958" s="43"/>
      <c r="K1958" s="43"/>
      <c r="L1958" s="47"/>
      <c r="M1958" s="232"/>
      <c r="N1958" s="233"/>
      <c r="O1958" s="87"/>
      <c r="P1958" s="87"/>
      <c r="Q1958" s="87"/>
      <c r="R1958" s="87"/>
      <c r="S1958" s="87"/>
      <c r="T1958" s="88"/>
      <c r="U1958" s="41"/>
      <c r="V1958" s="41"/>
      <c r="W1958" s="41"/>
      <c r="X1958" s="41"/>
      <c r="Y1958" s="41"/>
      <c r="Z1958" s="41"/>
      <c r="AA1958" s="41"/>
      <c r="AB1958" s="41"/>
      <c r="AC1958" s="41"/>
      <c r="AD1958" s="41"/>
      <c r="AE1958" s="41"/>
      <c r="AT1958" s="20" t="s">
        <v>179</v>
      </c>
      <c r="AU1958" s="20" t="s">
        <v>84</v>
      </c>
    </row>
    <row r="1959" s="2" customFormat="1">
      <c r="A1959" s="41"/>
      <c r="B1959" s="42"/>
      <c r="C1959" s="43"/>
      <c r="D1959" s="229" t="s">
        <v>231</v>
      </c>
      <c r="E1959" s="43"/>
      <c r="F1959" s="268" t="s">
        <v>1323</v>
      </c>
      <c r="G1959" s="43"/>
      <c r="H1959" s="43"/>
      <c r="I1959" s="231"/>
      <c r="J1959" s="43"/>
      <c r="K1959" s="43"/>
      <c r="L1959" s="47"/>
      <c r="M1959" s="232"/>
      <c r="N1959" s="233"/>
      <c r="O1959" s="87"/>
      <c r="P1959" s="87"/>
      <c r="Q1959" s="87"/>
      <c r="R1959" s="87"/>
      <c r="S1959" s="87"/>
      <c r="T1959" s="88"/>
      <c r="U1959" s="41"/>
      <c r="V1959" s="41"/>
      <c r="W1959" s="41"/>
      <c r="X1959" s="41"/>
      <c r="Y1959" s="41"/>
      <c r="Z1959" s="41"/>
      <c r="AA1959" s="41"/>
      <c r="AB1959" s="41"/>
      <c r="AC1959" s="41"/>
      <c r="AD1959" s="41"/>
      <c r="AE1959" s="41"/>
      <c r="AT1959" s="20" t="s">
        <v>231</v>
      </c>
      <c r="AU1959" s="20" t="s">
        <v>84</v>
      </c>
    </row>
    <row r="1960" s="14" customFormat="1">
      <c r="A1960" s="14"/>
      <c r="B1960" s="246"/>
      <c r="C1960" s="247"/>
      <c r="D1960" s="229" t="s">
        <v>183</v>
      </c>
      <c r="E1960" s="248" t="s">
        <v>19</v>
      </c>
      <c r="F1960" s="249" t="s">
        <v>1554</v>
      </c>
      <c r="G1960" s="247"/>
      <c r="H1960" s="250">
        <v>1</v>
      </c>
      <c r="I1960" s="251"/>
      <c r="J1960" s="247"/>
      <c r="K1960" s="247"/>
      <c r="L1960" s="252"/>
      <c r="M1960" s="253"/>
      <c r="N1960" s="254"/>
      <c r="O1960" s="254"/>
      <c r="P1960" s="254"/>
      <c r="Q1960" s="254"/>
      <c r="R1960" s="254"/>
      <c r="S1960" s="254"/>
      <c r="T1960" s="255"/>
      <c r="U1960" s="14"/>
      <c r="V1960" s="14"/>
      <c r="W1960" s="14"/>
      <c r="X1960" s="14"/>
      <c r="Y1960" s="14"/>
      <c r="Z1960" s="14"/>
      <c r="AA1960" s="14"/>
      <c r="AB1960" s="14"/>
      <c r="AC1960" s="14"/>
      <c r="AD1960" s="14"/>
      <c r="AE1960" s="14"/>
      <c r="AT1960" s="256" t="s">
        <v>183</v>
      </c>
      <c r="AU1960" s="256" t="s">
        <v>84</v>
      </c>
      <c r="AV1960" s="14" t="s">
        <v>84</v>
      </c>
      <c r="AW1960" s="14" t="s">
        <v>37</v>
      </c>
      <c r="AX1960" s="14" t="s">
        <v>75</v>
      </c>
      <c r="AY1960" s="256" t="s">
        <v>170</v>
      </c>
    </row>
    <row r="1961" s="15" customFormat="1">
      <c r="A1961" s="15"/>
      <c r="B1961" s="257"/>
      <c r="C1961" s="258"/>
      <c r="D1961" s="229" t="s">
        <v>183</v>
      </c>
      <c r="E1961" s="259" t="s">
        <v>19</v>
      </c>
      <c r="F1961" s="260" t="s">
        <v>186</v>
      </c>
      <c r="G1961" s="258"/>
      <c r="H1961" s="261">
        <v>1</v>
      </c>
      <c r="I1961" s="262"/>
      <c r="J1961" s="258"/>
      <c r="K1961" s="258"/>
      <c r="L1961" s="263"/>
      <c r="M1961" s="264"/>
      <c r="N1961" s="265"/>
      <c r="O1961" s="265"/>
      <c r="P1961" s="265"/>
      <c r="Q1961" s="265"/>
      <c r="R1961" s="265"/>
      <c r="S1961" s="265"/>
      <c r="T1961" s="266"/>
      <c r="U1961" s="15"/>
      <c r="V1961" s="15"/>
      <c r="W1961" s="15"/>
      <c r="X1961" s="15"/>
      <c r="Y1961" s="15"/>
      <c r="Z1961" s="15"/>
      <c r="AA1961" s="15"/>
      <c r="AB1961" s="15"/>
      <c r="AC1961" s="15"/>
      <c r="AD1961" s="15"/>
      <c r="AE1961" s="15"/>
      <c r="AT1961" s="267" t="s">
        <v>183</v>
      </c>
      <c r="AU1961" s="267" t="s">
        <v>84</v>
      </c>
      <c r="AV1961" s="15" t="s">
        <v>177</v>
      </c>
      <c r="AW1961" s="15" t="s">
        <v>37</v>
      </c>
      <c r="AX1961" s="15" t="s">
        <v>82</v>
      </c>
      <c r="AY1961" s="267" t="s">
        <v>170</v>
      </c>
    </row>
    <row r="1962" s="2" customFormat="1" ht="37.8" customHeight="1">
      <c r="A1962" s="41"/>
      <c r="B1962" s="42"/>
      <c r="C1962" s="285" t="s">
        <v>2417</v>
      </c>
      <c r="D1962" s="285" t="s">
        <v>461</v>
      </c>
      <c r="E1962" s="286" t="s">
        <v>2418</v>
      </c>
      <c r="F1962" s="287" t="s">
        <v>2419</v>
      </c>
      <c r="G1962" s="288" t="s">
        <v>266</v>
      </c>
      <c r="H1962" s="289">
        <v>6</v>
      </c>
      <c r="I1962" s="290"/>
      <c r="J1962" s="291">
        <f>ROUND(I1962*H1962,2)</f>
        <v>0</v>
      </c>
      <c r="K1962" s="287" t="s">
        <v>19</v>
      </c>
      <c r="L1962" s="292"/>
      <c r="M1962" s="293" t="s">
        <v>19</v>
      </c>
      <c r="N1962" s="294" t="s">
        <v>46</v>
      </c>
      <c r="O1962" s="87"/>
      <c r="P1962" s="225">
        <f>O1962*H1962</f>
        <v>0</v>
      </c>
      <c r="Q1962" s="225">
        <v>0.0138</v>
      </c>
      <c r="R1962" s="225">
        <f>Q1962*H1962</f>
        <v>0.082799999999999999</v>
      </c>
      <c r="S1962" s="225">
        <v>0</v>
      </c>
      <c r="T1962" s="226">
        <f>S1962*H1962</f>
        <v>0</v>
      </c>
      <c r="U1962" s="41"/>
      <c r="V1962" s="41"/>
      <c r="W1962" s="41"/>
      <c r="X1962" s="41"/>
      <c r="Y1962" s="41"/>
      <c r="Z1962" s="41"/>
      <c r="AA1962" s="41"/>
      <c r="AB1962" s="41"/>
      <c r="AC1962" s="41"/>
      <c r="AD1962" s="41"/>
      <c r="AE1962" s="41"/>
      <c r="AR1962" s="227" t="s">
        <v>629</v>
      </c>
      <c r="AT1962" s="227" t="s">
        <v>461</v>
      </c>
      <c r="AU1962" s="227" t="s">
        <v>84</v>
      </c>
      <c r="AY1962" s="20" t="s">
        <v>170</v>
      </c>
      <c r="BE1962" s="228">
        <f>IF(N1962="základní",J1962,0)</f>
        <v>0</v>
      </c>
      <c r="BF1962" s="228">
        <f>IF(N1962="snížená",J1962,0)</f>
        <v>0</v>
      </c>
      <c r="BG1962" s="228">
        <f>IF(N1962="zákl. přenesená",J1962,0)</f>
        <v>0</v>
      </c>
      <c r="BH1962" s="228">
        <f>IF(N1962="sníž. přenesená",J1962,0)</f>
        <v>0</v>
      </c>
      <c r="BI1962" s="228">
        <f>IF(N1962="nulová",J1962,0)</f>
        <v>0</v>
      </c>
      <c r="BJ1962" s="20" t="s">
        <v>82</v>
      </c>
      <c r="BK1962" s="228">
        <f>ROUND(I1962*H1962,2)</f>
        <v>0</v>
      </c>
      <c r="BL1962" s="20" t="s">
        <v>287</v>
      </c>
      <c r="BM1962" s="227" t="s">
        <v>2420</v>
      </c>
    </row>
    <row r="1963" s="2" customFormat="1">
      <c r="A1963" s="41"/>
      <c r="B1963" s="42"/>
      <c r="C1963" s="43"/>
      <c r="D1963" s="229" t="s">
        <v>179</v>
      </c>
      <c r="E1963" s="43"/>
      <c r="F1963" s="230" t="s">
        <v>2419</v>
      </c>
      <c r="G1963" s="43"/>
      <c r="H1963" s="43"/>
      <c r="I1963" s="231"/>
      <c r="J1963" s="43"/>
      <c r="K1963" s="43"/>
      <c r="L1963" s="47"/>
      <c r="M1963" s="232"/>
      <c r="N1963" s="233"/>
      <c r="O1963" s="87"/>
      <c r="P1963" s="87"/>
      <c r="Q1963" s="87"/>
      <c r="R1963" s="87"/>
      <c r="S1963" s="87"/>
      <c r="T1963" s="88"/>
      <c r="U1963" s="41"/>
      <c r="V1963" s="41"/>
      <c r="W1963" s="41"/>
      <c r="X1963" s="41"/>
      <c r="Y1963" s="41"/>
      <c r="Z1963" s="41"/>
      <c r="AA1963" s="41"/>
      <c r="AB1963" s="41"/>
      <c r="AC1963" s="41"/>
      <c r="AD1963" s="41"/>
      <c r="AE1963" s="41"/>
      <c r="AT1963" s="20" t="s">
        <v>179</v>
      </c>
      <c r="AU1963" s="20" t="s">
        <v>84</v>
      </c>
    </row>
    <row r="1964" s="2" customFormat="1">
      <c r="A1964" s="41"/>
      <c r="B1964" s="42"/>
      <c r="C1964" s="43"/>
      <c r="D1964" s="229" t="s">
        <v>231</v>
      </c>
      <c r="E1964" s="43"/>
      <c r="F1964" s="268" t="s">
        <v>1323</v>
      </c>
      <c r="G1964" s="43"/>
      <c r="H1964" s="43"/>
      <c r="I1964" s="231"/>
      <c r="J1964" s="43"/>
      <c r="K1964" s="43"/>
      <c r="L1964" s="47"/>
      <c r="M1964" s="232"/>
      <c r="N1964" s="233"/>
      <c r="O1964" s="87"/>
      <c r="P1964" s="87"/>
      <c r="Q1964" s="87"/>
      <c r="R1964" s="87"/>
      <c r="S1964" s="87"/>
      <c r="T1964" s="88"/>
      <c r="U1964" s="41"/>
      <c r="V1964" s="41"/>
      <c r="W1964" s="41"/>
      <c r="X1964" s="41"/>
      <c r="Y1964" s="41"/>
      <c r="Z1964" s="41"/>
      <c r="AA1964" s="41"/>
      <c r="AB1964" s="41"/>
      <c r="AC1964" s="41"/>
      <c r="AD1964" s="41"/>
      <c r="AE1964" s="41"/>
      <c r="AT1964" s="20" t="s">
        <v>231</v>
      </c>
      <c r="AU1964" s="20" t="s">
        <v>84</v>
      </c>
    </row>
    <row r="1965" s="13" customFormat="1">
      <c r="A1965" s="13"/>
      <c r="B1965" s="236"/>
      <c r="C1965" s="237"/>
      <c r="D1965" s="229" t="s">
        <v>183</v>
      </c>
      <c r="E1965" s="238" t="s">
        <v>19</v>
      </c>
      <c r="F1965" s="239" t="s">
        <v>2421</v>
      </c>
      <c r="G1965" s="237"/>
      <c r="H1965" s="238" t="s">
        <v>19</v>
      </c>
      <c r="I1965" s="240"/>
      <c r="J1965" s="237"/>
      <c r="K1965" s="237"/>
      <c r="L1965" s="241"/>
      <c r="M1965" s="242"/>
      <c r="N1965" s="243"/>
      <c r="O1965" s="243"/>
      <c r="P1965" s="243"/>
      <c r="Q1965" s="243"/>
      <c r="R1965" s="243"/>
      <c r="S1965" s="243"/>
      <c r="T1965" s="244"/>
      <c r="U1965" s="13"/>
      <c r="V1965" s="13"/>
      <c r="W1965" s="13"/>
      <c r="X1965" s="13"/>
      <c r="Y1965" s="13"/>
      <c r="Z1965" s="13"/>
      <c r="AA1965" s="13"/>
      <c r="AB1965" s="13"/>
      <c r="AC1965" s="13"/>
      <c r="AD1965" s="13"/>
      <c r="AE1965" s="13"/>
      <c r="AT1965" s="245" t="s">
        <v>183</v>
      </c>
      <c r="AU1965" s="245" t="s">
        <v>84</v>
      </c>
      <c r="AV1965" s="13" t="s">
        <v>82</v>
      </c>
      <c r="AW1965" s="13" t="s">
        <v>37</v>
      </c>
      <c r="AX1965" s="13" t="s">
        <v>75</v>
      </c>
      <c r="AY1965" s="245" t="s">
        <v>170</v>
      </c>
    </row>
    <row r="1966" s="14" customFormat="1">
      <c r="A1966" s="14"/>
      <c r="B1966" s="246"/>
      <c r="C1966" s="247"/>
      <c r="D1966" s="229" t="s">
        <v>183</v>
      </c>
      <c r="E1966" s="248" t="s">
        <v>19</v>
      </c>
      <c r="F1966" s="249" t="s">
        <v>1559</v>
      </c>
      <c r="G1966" s="247"/>
      <c r="H1966" s="250">
        <v>6</v>
      </c>
      <c r="I1966" s="251"/>
      <c r="J1966" s="247"/>
      <c r="K1966" s="247"/>
      <c r="L1966" s="252"/>
      <c r="M1966" s="253"/>
      <c r="N1966" s="254"/>
      <c r="O1966" s="254"/>
      <c r="P1966" s="254"/>
      <c r="Q1966" s="254"/>
      <c r="R1966" s="254"/>
      <c r="S1966" s="254"/>
      <c r="T1966" s="255"/>
      <c r="U1966" s="14"/>
      <c r="V1966" s="14"/>
      <c r="W1966" s="14"/>
      <c r="X1966" s="14"/>
      <c r="Y1966" s="14"/>
      <c r="Z1966" s="14"/>
      <c r="AA1966" s="14"/>
      <c r="AB1966" s="14"/>
      <c r="AC1966" s="14"/>
      <c r="AD1966" s="14"/>
      <c r="AE1966" s="14"/>
      <c r="AT1966" s="256" t="s">
        <v>183</v>
      </c>
      <c r="AU1966" s="256" t="s">
        <v>84</v>
      </c>
      <c r="AV1966" s="14" t="s">
        <v>84</v>
      </c>
      <c r="AW1966" s="14" t="s">
        <v>37</v>
      </c>
      <c r="AX1966" s="14" t="s">
        <v>75</v>
      </c>
      <c r="AY1966" s="256" t="s">
        <v>170</v>
      </c>
    </row>
    <row r="1967" s="15" customFormat="1">
      <c r="A1967" s="15"/>
      <c r="B1967" s="257"/>
      <c r="C1967" s="258"/>
      <c r="D1967" s="229" t="s">
        <v>183</v>
      </c>
      <c r="E1967" s="259" t="s">
        <v>19</v>
      </c>
      <c r="F1967" s="260" t="s">
        <v>186</v>
      </c>
      <c r="G1967" s="258"/>
      <c r="H1967" s="261">
        <v>6</v>
      </c>
      <c r="I1967" s="262"/>
      <c r="J1967" s="258"/>
      <c r="K1967" s="258"/>
      <c r="L1967" s="263"/>
      <c r="M1967" s="264"/>
      <c r="N1967" s="265"/>
      <c r="O1967" s="265"/>
      <c r="P1967" s="265"/>
      <c r="Q1967" s="265"/>
      <c r="R1967" s="265"/>
      <c r="S1967" s="265"/>
      <c r="T1967" s="266"/>
      <c r="U1967" s="15"/>
      <c r="V1967" s="15"/>
      <c r="W1967" s="15"/>
      <c r="X1967" s="15"/>
      <c r="Y1967" s="15"/>
      <c r="Z1967" s="15"/>
      <c r="AA1967" s="15"/>
      <c r="AB1967" s="15"/>
      <c r="AC1967" s="15"/>
      <c r="AD1967" s="15"/>
      <c r="AE1967" s="15"/>
      <c r="AT1967" s="267" t="s">
        <v>183</v>
      </c>
      <c r="AU1967" s="267" t="s">
        <v>84</v>
      </c>
      <c r="AV1967" s="15" t="s">
        <v>177</v>
      </c>
      <c r="AW1967" s="15" t="s">
        <v>37</v>
      </c>
      <c r="AX1967" s="15" t="s">
        <v>82</v>
      </c>
      <c r="AY1967" s="267" t="s">
        <v>170</v>
      </c>
    </row>
    <row r="1968" s="2" customFormat="1" ht="37.8" customHeight="1">
      <c r="A1968" s="41"/>
      <c r="B1968" s="42"/>
      <c r="C1968" s="285" t="s">
        <v>2422</v>
      </c>
      <c r="D1968" s="285" t="s">
        <v>461</v>
      </c>
      <c r="E1968" s="286" t="s">
        <v>2423</v>
      </c>
      <c r="F1968" s="287" t="s">
        <v>2424</v>
      </c>
      <c r="G1968" s="288" t="s">
        <v>266</v>
      </c>
      <c r="H1968" s="289">
        <v>5</v>
      </c>
      <c r="I1968" s="290"/>
      <c r="J1968" s="291">
        <f>ROUND(I1968*H1968,2)</f>
        <v>0</v>
      </c>
      <c r="K1968" s="287" t="s">
        <v>19</v>
      </c>
      <c r="L1968" s="292"/>
      <c r="M1968" s="293" t="s">
        <v>19</v>
      </c>
      <c r="N1968" s="294" t="s">
        <v>46</v>
      </c>
      <c r="O1968" s="87"/>
      <c r="P1968" s="225">
        <f>O1968*H1968</f>
        <v>0</v>
      </c>
      <c r="Q1968" s="225">
        <v>0.0138</v>
      </c>
      <c r="R1968" s="225">
        <f>Q1968*H1968</f>
        <v>0.069000000000000006</v>
      </c>
      <c r="S1968" s="225">
        <v>0</v>
      </c>
      <c r="T1968" s="226">
        <f>S1968*H1968</f>
        <v>0</v>
      </c>
      <c r="U1968" s="41"/>
      <c r="V1968" s="41"/>
      <c r="W1968" s="41"/>
      <c r="X1968" s="41"/>
      <c r="Y1968" s="41"/>
      <c r="Z1968" s="41"/>
      <c r="AA1968" s="41"/>
      <c r="AB1968" s="41"/>
      <c r="AC1968" s="41"/>
      <c r="AD1968" s="41"/>
      <c r="AE1968" s="41"/>
      <c r="AR1968" s="227" t="s">
        <v>629</v>
      </c>
      <c r="AT1968" s="227" t="s">
        <v>461</v>
      </c>
      <c r="AU1968" s="227" t="s">
        <v>84</v>
      </c>
      <c r="AY1968" s="20" t="s">
        <v>170</v>
      </c>
      <c r="BE1968" s="228">
        <f>IF(N1968="základní",J1968,0)</f>
        <v>0</v>
      </c>
      <c r="BF1968" s="228">
        <f>IF(N1968="snížená",J1968,0)</f>
        <v>0</v>
      </c>
      <c r="BG1968" s="228">
        <f>IF(N1968="zákl. přenesená",J1968,0)</f>
        <v>0</v>
      </c>
      <c r="BH1968" s="228">
        <f>IF(N1968="sníž. přenesená",J1968,0)</f>
        <v>0</v>
      </c>
      <c r="BI1968" s="228">
        <f>IF(N1968="nulová",J1968,0)</f>
        <v>0</v>
      </c>
      <c r="BJ1968" s="20" t="s">
        <v>82</v>
      </c>
      <c r="BK1968" s="228">
        <f>ROUND(I1968*H1968,2)</f>
        <v>0</v>
      </c>
      <c r="BL1968" s="20" t="s">
        <v>287</v>
      </c>
      <c r="BM1968" s="227" t="s">
        <v>2425</v>
      </c>
    </row>
    <row r="1969" s="2" customFormat="1">
      <c r="A1969" s="41"/>
      <c r="B1969" s="42"/>
      <c r="C1969" s="43"/>
      <c r="D1969" s="229" t="s">
        <v>179</v>
      </c>
      <c r="E1969" s="43"/>
      <c r="F1969" s="230" t="s">
        <v>2424</v>
      </c>
      <c r="G1969" s="43"/>
      <c r="H1969" s="43"/>
      <c r="I1969" s="231"/>
      <c r="J1969" s="43"/>
      <c r="K1969" s="43"/>
      <c r="L1969" s="47"/>
      <c r="M1969" s="232"/>
      <c r="N1969" s="233"/>
      <c r="O1969" s="87"/>
      <c r="P1969" s="87"/>
      <c r="Q1969" s="87"/>
      <c r="R1969" s="87"/>
      <c r="S1969" s="87"/>
      <c r="T1969" s="88"/>
      <c r="U1969" s="41"/>
      <c r="V1969" s="41"/>
      <c r="W1969" s="41"/>
      <c r="X1969" s="41"/>
      <c r="Y1969" s="41"/>
      <c r="Z1969" s="41"/>
      <c r="AA1969" s="41"/>
      <c r="AB1969" s="41"/>
      <c r="AC1969" s="41"/>
      <c r="AD1969" s="41"/>
      <c r="AE1969" s="41"/>
      <c r="AT1969" s="20" t="s">
        <v>179</v>
      </c>
      <c r="AU1969" s="20" t="s">
        <v>84</v>
      </c>
    </row>
    <row r="1970" s="2" customFormat="1">
      <c r="A1970" s="41"/>
      <c r="B1970" s="42"/>
      <c r="C1970" s="43"/>
      <c r="D1970" s="229" t="s">
        <v>231</v>
      </c>
      <c r="E1970" s="43"/>
      <c r="F1970" s="268" t="s">
        <v>1323</v>
      </c>
      <c r="G1970" s="43"/>
      <c r="H1970" s="43"/>
      <c r="I1970" s="231"/>
      <c r="J1970" s="43"/>
      <c r="K1970" s="43"/>
      <c r="L1970" s="47"/>
      <c r="M1970" s="232"/>
      <c r="N1970" s="233"/>
      <c r="O1970" s="87"/>
      <c r="P1970" s="87"/>
      <c r="Q1970" s="87"/>
      <c r="R1970" s="87"/>
      <c r="S1970" s="87"/>
      <c r="T1970" s="88"/>
      <c r="U1970" s="41"/>
      <c r="V1970" s="41"/>
      <c r="W1970" s="41"/>
      <c r="X1970" s="41"/>
      <c r="Y1970" s="41"/>
      <c r="Z1970" s="41"/>
      <c r="AA1970" s="41"/>
      <c r="AB1970" s="41"/>
      <c r="AC1970" s="41"/>
      <c r="AD1970" s="41"/>
      <c r="AE1970" s="41"/>
      <c r="AT1970" s="20" t="s">
        <v>231</v>
      </c>
      <c r="AU1970" s="20" t="s">
        <v>84</v>
      </c>
    </row>
    <row r="1971" s="14" customFormat="1">
      <c r="A1971" s="14"/>
      <c r="B1971" s="246"/>
      <c r="C1971" s="247"/>
      <c r="D1971" s="229" t="s">
        <v>183</v>
      </c>
      <c r="E1971" s="248" t="s">
        <v>19</v>
      </c>
      <c r="F1971" s="249" t="s">
        <v>1504</v>
      </c>
      <c r="G1971" s="247"/>
      <c r="H1971" s="250">
        <v>5</v>
      </c>
      <c r="I1971" s="251"/>
      <c r="J1971" s="247"/>
      <c r="K1971" s="247"/>
      <c r="L1971" s="252"/>
      <c r="M1971" s="253"/>
      <c r="N1971" s="254"/>
      <c r="O1971" s="254"/>
      <c r="P1971" s="254"/>
      <c r="Q1971" s="254"/>
      <c r="R1971" s="254"/>
      <c r="S1971" s="254"/>
      <c r="T1971" s="255"/>
      <c r="U1971" s="14"/>
      <c r="V1971" s="14"/>
      <c r="W1971" s="14"/>
      <c r="X1971" s="14"/>
      <c r="Y1971" s="14"/>
      <c r="Z1971" s="14"/>
      <c r="AA1971" s="14"/>
      <c r="AB1971" s="14"/>
      <c r="AC1971" s="14"/>
      <c r="AD1971" s="14"/>
      <c r="AE1971" s="14"/>
      <c r="AT1971" s="256" t="s">
        <v>183</v>
      </c>
      <c r="AU1971" s="256" t="s">
        <v>84</v>
      </c>
      <c r="AV1971" s="14" t="s">
        <v>84</v>
      </c>
      <c r="AW1971" s="14" t="s">
        <v>37</v>
      </c>
      <c r="AX1971" s="14" t="s">
        <v>75</v>
      </c>
      <c r="AY1971" s="256" t="s">
        <v>170</v>
      </c>
    </row>
    <row r="1972" s="15" customFormat="1">
      <c r="A1972" s="15"/>
      <c r="B1972" s="257"/>
      <c r="C1972" s="258"/>
      <c r="D1972" s="229" t="s">
        <v>183</v>
      </c>
      <c r="E1972" s="259" t="s">
        <v>19</v>
      </c>
      <c r="F1972" s="260" t="s">
        <v>186</v>
      </c>
      <c r="G1972" s="258"/>
      <c r="H1972" s="261">
        <v>5</v>
      </c>
      <c r="I1972" s="262"/>
      <c r="J1972" s="258"/>
      <c r="K1972" s="258"/>
      <c r="L1972" s="263"/>
      <c r="M1972" s="264"/>
      <c r="N1972" s="265"/>
      <c r="O1972" s="265"/>
      <c r="P1972" s="265"/>
      <c r="Q1972" s="265"/>
      <c r="R1972" s="265"/>
      <c r="S1972" s="265"/>
      <c r="T1972" s="266"/>
      <c r="U1972" s="15"/>
      <c r="V1972" s="15"/>
      <c r="W1972" s="15"/>
      <c r="X1972" s="15"/>
      <c r="Y1972" s="15"/>
      <c r="Z1972" s="15"/>
      <c r="AA1972" s="15"/>
      <c r="AB1972" s="15"/>
      <c r="AC1972" s="15"/>
      <c r="AD1972" s="15"/>
      <c r="AE1972" s="15"/>
      <c r="AT1972" s="267" t="s">
        <v>183</v>
      </c>
      <c r="AU1972" s="267" t="s">
        <v>84</v>
      </c>
      <c r="AV1972" s="15" t="s">
        <v>177</v>
      </c>
      <c r="AW1972" s="15" t="s">
        <v>37</v>
      </c>
      <c r="AX1972" s="15" t="s">
        <v>82</v>
      </c>
      <c r="AY1972" s="267" t="s">
        <v>170</v>
      </c>
    </row>
    <row r="1973" s="2" customFormat="1" ht="16.5" customHeight="1">
      <c r="A1973" s="41"/>
      <c r="B1973" s="42"/>
      <c r="C1973" s="216" t="s">
        <v>2426</v>
      </c>
      <c r="D1973" s="216" t="s">
        <v>172</v>
      </c>
      <c r="E1973" s="217" t="s">
        <v>2427</v>
      </c>
      <c r="F1973" s="218" t="s">
        <v>2428</v>
      </c>
      <c r="G1973" s="219" t="s">
        <v>266</v>
      </c>
      <c r="H1973" s="220">
        <v>4</v>
      </c>
      <c r="I1973" s="221"/>
      <c r="J1973" s="222">
        <f>ROUND(I1973*H1973,2)</f>
        <v>0</v>
      </c>
      <c r="K1973" s="218" t="s">
        <v>176</v>
      </c>
      <c r="L1973" s="47"/>
      <c r="M1973" s="223" t="s">
        <v>19</v>
      </c>
      <c r="N1973" s="224" t="s">
        <v>46</v>
      </c>
      <c r="O1973" s="87"/>
      <c r="P1973" s="225">
        <f>O1973*H1973</f>
        <v>0</v>
      </c>
      <c r="Q1973" s="225">
        <v>0</v>
      </c>
      <c r="R1973" s="225">
        <f>Q1973*H1973</f>
        <v>0</v>
      </c>
      <c r="S1973" s="225">
        <v>0</v>
      </c>
      <c r="T1973" s="226">
        <f>S1973*H1973</f>
        <v>0</v>
      </c>
      <c r="U1973" s="41"/>
      <c r="V1973" s="41"/>
      <c r="W1973" s="41"/>
      <c r="X1973" s="41"/>
      <c r="Y1973" s="41"/>
      <c r="Z1973" s="41"/>
      <c r="AA1973" s="41"/>
      <c r="AB1973" s="41"/>
      <c r="AC1973" s="41"/>
      <c r="AD1973" s="41"/>
      <c r="AE1973" s="41"/>
      <c r="AR1973" s="227" t="s">
        <v>287</v>
      </c>
      <c r="AT1973" s="227" t="s">
        <v>172</v>
      </c>
      <c r="AU1973" s="227" t="s">
        <v>84</v>
      </c>
      <c r="AY1973" s="20" t="s">
        <v>170</v>
      </c>
      <c r="BE1973" s="228">
        <f>IF(N1973="základní",J1973,0)</f>
        <v>0</v>
      </c>
      <c r="BF1973" s="228">
        <f>IF(N1973="snížená",J1973,0)</f>
        <v>0</v>
      </c>
      <c r="BG1973" s="228">
        <f>IF(N1973="zákl. přenesená",J1973,0)</f>
        <v>0</v>
      </c>
      <c r="BH1973" s="228">
        <f>IF(N1973="sníž. přenesená",J1973,0)</f>
        <v>0</v>
      </c>
      <c r="BI1973" s="228">
        <f>IF(N1973="nulová",J1973,0)</f>
        <v>0</v>
      </c>
      <c r="BJ1973" s="20" t="s">
        <v>82</v>
      </c>
      <c r="BK1973" s="228">
        <f>ROUND(I1973*H1973,2)</f>
        <v>0</v>
      </c>
      <c r="BL1973" s="20" t="s">
        <v>287</v>
      </c>
      <c r="BM1973" s="227" t="s">
        <v>2429</v>
      </c>
    </row>
    <row r="1974" s="2" customFormat="1">
      <c r="A1974" s="41"/>
      <c r="B1974" s="42"/>
      <c r="C1974" s="43"/>
      <c r="D1974" s="229" t="s">
        <v>179</v>
      </c>
      <c r="E1974" s="43"/>
      <c r="F1974" s="230" t="s">
        <v>2430</v>
      </c>
      <c r="G1974" s="43"/>
      <c r="H1974" s="43"/>
      <c r="I1974" s="231"/>
      <c r="J1974" s="43"/>
      <c r="K1974" s="43"/>
      <c r="L1974" s="47"/>
      <c r="M1974" s="232"/>
      <c r="N1974" s="233"/>
      <c r="O1974" s="87"/>
      <c r="P1974" s="87"/>
      <c r="Q1974" s="87"/>
      <c r="R1974" s="87"/>
      <c r="S1974" s="87"/>
      <c r="T1974" s="88"/>
      <c r="U1974" s="41"/>
      <c r="V1974" s="41"/>
      <c r="W1974" s="41"/>
      <c r="X1974" s="41"/>
      <c r="Y1974" s="41"/>
      <c r="Z1974" s="41"/>
      <c r="AA1974" s="41"/>
      <c r="AB1974" s="41"/>
      <c r="AC1974" s="41"/>
      <c r="AD1974" s="41"/>
      <c r="AE1974" s="41"/>
      <c r="AT1974" s="20" t="s">
        <v>179</v>
      </c>
      <c r="AU1974" s="20" t="s">
        <v>84</v>
      </c>
    </row>
    <row r="1975" s="2" customFormat="1">
      <c r="A1975" s="41"/>
      <c r="B1975" s="42"/>
      <c r="C1975" s="43"/>
      <c r="D1975" s="234" t="s">
        <v>181</v>
      </c>
      <c r="E1975" s="43"/>
      <c r="F1975" s="235" t="s">
        <v>2431</v>
      </c>
      <c r="G1975" s="43"/>
      <c r="H1975" s="43"/>
      <c r="I1975" s="231"/>
      <c r="J1975" s="43"/>
      <c r="K1975" s="43"/>
      <c r="L1975" s="47"/>
      <c r="M1975" s="232"/>
      <c r="N1975" s="233"/>
      <c r="O1975" s="87"/>
      <c r="P1975" s="87"/>
      <c r="Q1975" s="87"/>
      <c r="R1975" s="87"/>
      <c r="S1975" s="87"/>
      <c r="T1975" s="88"/>
      <c r="U1975" s="41"/>
      <c r="V1975" s="41"/>
      <c r="W1975" s="41"/>
      <c r="X1975" s="41"/>
      <c r="Y1975" s="41"/>
      <c r="Z1975" s="41"/>
      <c r="AA1975" s="41"/>
      <c r="AB1975" s="41"/>
      <c r="AC1975" s="41"/>
      <c r="AD1975" s="41"/>
      <c r="AE1975" s="41"/>
      <c r="AT1975" s="20" t="s">
        <v>181</v>
      </c>
      <c r="AU1975" s="20" t="s">
        <v>84</v>
      </c>
    </row>
    <row r="1976" s="14" customFormat="1">
      <c r="A1976" s="14"/>
      <c r="B1976" s="246"/>
      <c r="C1976" s="247"/>
      <c r="D1976" s="229" t="s">
        <v>183</v>
      </c>
      <c r="E1976" s="248" t="s">
        <v>19</v>
      </c>
      <c r="F1976" s="249" t="s">
        <v>2432</v>
      </c>
      <c r="G1976" s="247"/>
      <c r="H1976" s="250">
        <v>4</v>
      </c>
      <c r="I1976" s="251"/>
      <c r="J1976" s="247"/>
      <c r="K1976" s="247"/>
      <c r="L1976" s="252"/>
      <c r="M1976" s="253"/>
      <c r="N1976" s="254"/>
      <c r="O1976" s="254"/>
      <c r="P1976" s="254"/>
      <c r="Q1976" s="254"/>
      <c r="R1976" s="254"/>
      <c r="S1976" s="254"/>
      <c r="T1976" s="255"/>
      <c r="U1976" s="14"/>
      <c r="V1976" s="14"/>
      <c r="W1976" s="14"/>
      <c r="X1976" s="14"/>
      <c r="Y1976" s="14"/>
      <c r="Z1976" s="14"/>
      <c r="AA1976" s="14"/>
      <c r="AB1976" s="14"/>
      <c r="AC1976" s="14"/>
      <c r="AD1976" s="14"/>
      <c r="AE1976" s="14"/>
      <c r="AT1976" s="256" t="s">
        <v>183</v>
      </c>
      <c r="AU1976" s="256" t="s">
        <v>84</v>
      </c>
      <c r="AV1976" s="14" t="s">
        <v>84</v>
      </c>
      <c r="AW1976" s="14" t="s">
        <v>37</v>
      </c>
      <c r="AX1976" s="14" t="s">
        <v>75</v>
      </c>
      <c r="AY1976" s="256" t="s">
        <v>170</v>
      </c>
    </row>
    <row r="1977" s="15" customFormat="1">
      <c r="A1977" s="15"/>
      <c r="B1977" s="257"/>
      <c r="C1977" s="258"/>
      <c r="D1977" s="229" t="s">
        <v>183</v>
      </c>
      <c r="E1977" s="259" t="s">
        <v>19</v>
      </c>
      <c r="F1977" s="260" t="s">
        <v>186</v>
      </c>
      <c r="G1977" s="258"/>
      <c r="H1977" s="261">
        <v>4</v>
      </c>
      <c r="I1977" s="262"/>
      <c r="J1977" s="258"/>
      <c r="K1977" s="258"/>
      <c r="L1977" s="263"/>
      <c r="M1977" s="264"/>
      <c r="N1977" s="265"/>
      <c r="O1977" s="265"/>
      <c r="P1977" s="265"/>
      <c r="Q1977" s="265"/>
      <c r="R1977" s="265"/>
      <c r="S1977" s="265"/>
      <c r="T1977" s="266"/>
      <c r="U1977" s="15"/>
      <c r="V1977" s="15"/>
      <c r="W1977" s="15"/>
      <c r="X1977" s="15"/>
      <c r="Y1977" s="15"/>
      <c r="Z1977" s="15"/>
      <c r="AA1977" s="15"/>
      <c r="AB1977" s="15"/>
      <c r="AC1977" s="15"/>
      <c r="AD1977" s="15"/>
      <c r="AE1977" s="15"/>
      <c r="AT1977" s="267" t="s">
        <v>183</v>
      </c>
      <c r="AU1977" s="267" t="s">
        <v>84</v>
      </c>
      <c r="AV1977" s="15" t="s">
        <v>177</v>
      </c>
      <c r="AW1977" s="15" t="s">
        <v>37</v>
      </c>
      <c r="AX1977" s="15" t="s">
        <v>82</v>
      </c>
      <c r="AY1977" s="267" t="s">
        <v>170</v>
      </c>
    </row>
    <row r="1978" s="2" customFormat="1" ht="16.5" customHeight="1">
      <c r="A1978" s="41"/>
      <c r="B1978" s="42"/>
      <c r="C1978" s="285" t="s">
        <v>2433</v>
      </c>
      <c r="D1978" s="285" t="s">
        <v>461</v>
      </c>
      <c r="E1978" s="286" t="s">
        <v>2434</v>
      </c>
      <c r="F1978" s="287" t="s">
        <v>2435</v>
      </c>
      <c r="G1978" s="288" t="s">
        <v>266</v>
      </c>
      <c r="H1978" s="289">
        <v>4</v>
      </c>
      <c r="I1978" s="290"/>
      <c r="J1978" s="291">
        <f>ROUND(I1978*H1978,2)</f>
        <v>0</v>
      </c>
      <c r="K1978" s="287" t="s">
        <v>19</v>
      </c>
      <c r="L1978" s="292"/>
      <c r="M1978" s="293" t="s">
        <v>19</v>
      </c>
      <c r="N1978" s="294" t="s">
        <v>46</v>
      </c>
      <c r="O1978" s="87"/>
      <c r="P1978" s="225">
        <f>O1978*H1978</f>
        <v>0</v>
      </c>
      <c r="Q1978" s="225">
        <v>0.0038</v>
      </c>
      <c r="R1978" s="225">
        <f>Q1978*H1978</f>
        <v>0.0152</v>
      </c>
      <c r="S1978" s="225">
        <v>0</v>
      </c>
      <c r="T1978" s="226">
        <f>S1978*H1978</f>
        <v>0</v>
      </c>
      <c r="U1978" s="41"/>
      <c r="V1978" s="41"/>
      <c r="W1978" s="41"/>
      <c r="X1978" s="41"/>
      <c r="Y1978" s="41"/>
      <c r="Z1978" s="41"/>
      <c r="AA1978" s="41"/>
      <c r="AB1978" s="41"/>
      <c r="AC1978" s="41"/>
      <c r="AD1978" s="41"/>
      <c r="AE1978" s="41"/>
      <c r="AR1978" s="227" t="s">
        <v>629</v>
      </c>
      <c r="AT1978" s="227" t="s">
        <v>461</v>
      </c>
      <c r="AU1978" s="227" t="s">
        <v>84</v>
      </c>
      <c r="AY1978" s="20" t="s">
        <v>170</v>
      </c>
      <c r="BE1978" s="228">
        <f>IF(N1978="základní",J1978,0)</f>
        <v>0</v>
      </c>
      <c r="BF1978" s="228">
        <f>IF(N1978="snížená",J1978,0)</f>
        <v>0</v>
      </c>
      <c r="BG1978" s="228">
        <f>IF(N1978="zákl. přenesená",J1978,0)</f>
        <v>0</v>
      </c>
      <c r="BH1978" s="228">
        <f>IF(N1978="sníž. přenesená",J1978,0)</f>
        <v>0</v>
      </c>
      <c r="BI1978" s="228">
        <f>IF(N1978="nulová",J1978,0)</f>
        <v>0</v>
      </c>
      <c r="BJ1978" s="20" t="s">
        <v>82</v>
      </c>
      <c r="BK1978" s="228">
        <f>ROUND(I1978*H1978,2)</f>
        <v>0</v>
      </c>
      <c r="BL1978" s="20" t="s">
        <v>287</v>
      </c>
      <c r="BM1978" s="227" t="s">
        <v>2436</v>
      </c>
    </row>
    <row r="1979" s="2" customFormat="1">
      <c r="A1979" s="41"/>
      <c r="B1979" s="42"/>
      <c r="C1979" s="43"/>
      <c r="D1979" s="229" t="s">
        <v>179</v>
      </c>
      <c r="E1979" s="43"/>
      <c r="F1979" s="230" t="s">
        <v>2435</v>
      </c>
      <c r="G1979" s="43"/>
      <c r="H1979" s="43"/>
      <c r="I1979" s="231"/>
      <c r="J1979" s="43"/>
      <c r="K1979" s="43"/>
      <c r="L1979" s="47"/>
      <c r="M1979" s="232"/>
      <c r="N1979" s="233"/>
      <c r="O1979" s="87"/>
      <c r="P1979" s="87"/>
      <c r="Q1979" s="87"/>
      <c r="R1979" s="87"/>
      <c r="S1979" s="87"/>
      <c r="T1979" s="88"/>
      <c r="U1979" s="41"/>
      <c r="V1979" s="41"/>
      <c r="W1979" s="41"/>
      <c r="X1979" s="41"/>
      <c r="Y1979" s="41"/>
      <c r="Z1979" s="41"/>
      <c r="AA1979" s="41"/>
      <c r="AB1979" s="41"/>
      <c r="AC1979" s="41"/>
      <c r="AD1979" s="41"/>
      <c r="AE1979" s="41"/>
      <c r="AT1979" s="20" t="s">
        <v>179</v>
      </c>
      <c r="AU1979" s="20" t="s">
        <v>84</v>
      </c>
    </row>
    <row r="1980" s="2" customFormat="1">
      <c r="A1980" s="41"/>
      <c r="B1980" s="42"/>
      <c r="C1980" s="43"/>
      <c r="D1980" s="229" t="s">
        <v>231</v>
      </c>
      <c r="E1980" s="43"/>
      <c r="F1980" s="268" t="s">
        <v>1323</v>
      </c>
      <c r="G1980" s="43"/>
      <c r="H1980" s="43"/>
      <c r="I1980" s="231"/>
      <c r="J1980" s="43"/>
      <c r="K1980" s="43"/>
      <c r="L1980" s="47"/>
      <c r="M1980" s="232"/>
      <c r="N1980" s="233"/>
      <c r="O1980" s="87"/>
      <c r="P1980" s="87"/>
      <c r="Q1980" s="87"/>
      <c r="R1980" s="87"/>
      <c r="S1980" s="87"/>
      <c r="T1980" s="88"/>
      <c r="U1980" s="41"/>
      <c r="V1980" s="41"/>
      <c r="W1980" s="41"/>
      <c r="X1980" s="41"/>
      <c r="Y1980" s="41"/>
      <c r="Z1980" s="41"/>
      <c r="AA1980" s="41"/>
      <c r="AB1980" s="41"/>
      <c r="AC1980" s="41"/>
      <c r="AD1980" s="41"/>
      <c r="AE1980" s="41"/>
      <c r="AT1980" s="20" t="s">
        <v>231</v>
      </c>
      <c r="AU1980" s="20" t="s">
        <v>84</v>
      </c>
    </row>
    <row r="1981" s="2" customFormat="1" ht="16.5" customHeight="1">
      <c r="A1981" s="41"/>
      <c r="B1981" s="42"/>
      <c r="C1981" s="216" t="s">
        <v>2437</v>
      </c>
      <c r="D1981" s="216" t="s">
        <v>172</v>
      </c>
      <c r="E1981" s="217" t="s">
        <v>2438</v>
      </c>
      <c r="F1981" s="218" t="s">
        <v>2439</v>
      </c>
      <c r="G1981" s="219" t="s">
        <v>266</v>
      </c>
      <c r="H1981" s="220">
        <v>57</v>
      </c>
      <c r="I1981" s="221"/>
      <c r="J1981" s="222">
        <f>ROUND(I1981*H1981,2)</f>
        <v>0</v>
      </c>
      <c r="K1981" s="218" t="s">
        <v>19</v>
      </c>
      <c r="L1981" s="47"/>
      <c r="M1981" s="223" t="s">
        <v>19</v>
      </c>
      <c r="N1981" s="224" t="s">
        <v>46</v>
      </c>
      <c r="O1981" s="87"/>
      <c r="P1981" s="225">
        <f>O1981*H1981</f>
        <v>0</v>
      </c>
      <c r="Q1981" s="225">
        <v>0</v>
      </c>
      <c r="R1981" s="225">
        <f>Q1981*H1981</f>
        <v>0</v>
      </c>
      <c r="S1981" s="225">
        <v>0</v>
      </c>
      <c r="T1981" s="226">
        <f>S1981*H1981</f>
        <v>0</v>
      </c>
      <c r="U1981" s="41"/>
      <c r="V1981" s="41"/>
      <c r="W1981" s="41"/>
      <c r="X1981" s="41"/>
      <c r="Y1981" s="41"/>
      <c r="Z1981" s="41"/>
      <c r="AA1981" s="41"/>
      <c r="AB1981" s="41"/>
      <c r="AC1981" s="41"/>
      <c r="AD1981" s="41"/>
      <c r="AE1981" s="41"/>
      <c r="AR1981" s="227" t="s">
        <v>287</v>
      </c>
      <c r="AT1981" s="227" t="s">
        <v>172</v>
      </c>
      <c r="AU1981" s="227" t="s">
        <v>84</v>
      </c>
      <c r="AY1981" s="20" t="s">
        <v>170</v>
      </c>
      <c r="BE1981" s="228">
        <f>IF(N1981="základní",J1981,0)</f>
        <v>0</v>
      </c>
      <c r="BF1981" s="228">
        <f>IF(N1981="snížená",J1981,0)</f>
        <v>0</v>
      </c>
      <c r="BG1981" s="228">
        <f>IF(N1981="zákl. přenesená",J1981,0)</f>
        <v>0</v>
      </c>
      <c r="BH1981" s="228">
        <f>IF(N1981="sníž. přenesená",J1981,0)</f>
        <v>0</v>
      </c>
      <c r="BI1981" s="228">
        <f>IF(N1981="nulová",J1981,0)</f>
        <v>0</v>
      </c>
      <c r="BJ1981" s="20" t="s">
        <v>82</v>
      </c>
      <c r="BK1981" s="228">
        <f>ROUND(I1981*H1981,2)</f>
        <v>0</v>
      </c>
      <c r="BL1981" s="20" t="s">
        <v>287</v>
      </c>
      <c r="BM1981" s="227" t="s">
        <v>2440</v>
      </c>
    </row>
    <row r="1982" s="2" customFormat="1">
      <c r="A1982" s="41"/>
      <c r="B1982" s="42"/>
      <c r="C1982" s="43"/>
      <c r="D1982" s="229" t="s">
        <v>179</v>
      </c>
      <c r="E1982" s="43"/>
      <c r="F1982" s="230" t="s">
        <v>2439</v>
      </c>
      <c r="G1982" s="43"/>
      <c r="H1982" s="43"/>
      <c r="I1982" s="231"/>
      <c r="J1982" s="43"/>
      <c r="K1982" s="43"/>
      <c r="L1982" s="47"/>
      <c r="M1982" s="232"/>
      <c r="N1982" s="233"/>
      <c r="O1982" s="87"/>
      <c r="P1982" s="87"/>
      <c r="Q1982" s="87"/>
      <c r="R1982" s="87"/>
      <c r="S1982" s="87"/>
      <c r="T1982" s="88"/>
      <c r="U1982" s="41"/>
      <c r="V1982" s="41"/>
      <c r="W1982" s="41"/>
      <c r="X1982" s="41"/>
      <c r="Y1982" s="41"/>
      <c r="Z1982" s="41"/>
      <c r="AA1982" s="41"/>
      <c r="AB1982" s="41"/>
      <c r="AC1982" s="41"/>
      <c r="AD1982" s="41"/>
      <c r="AE1982" s="41"/>
      <c r="AT1982" s="20" t="s">
        <v>179</v>
      </c>
      <c r="AU1982" s="20" t="s">
        <v>84</v>
      </c>
    </row>
    <row r="1983" s="2" customFormat="1">
      <c r="A1983" s="41"/>
      <c r="B1983" s="42"/>
      <c r="C1983" s="43"/>
      <c r="D1983" s="229" t="s">
        <v>231</v>
      </c>
      <c r="E1983" s="43"/>
      <c r="F1983" s="268" t="s">
        <v>1323</v>
      </c>
      <c r="G1983" s="43"/>
      <c r="H1983" s="43"/>
      <c r="I1983" s="231"/>
      <c r="J1983" s="43"/>
      <c r="K1983" s="43"/>
      <c r="L1983" s="47"/>
      <c r="M1983" s="232"/>
      <c r="N1983" s="233"/>
      <c r="O1983" s="87"/>
      <c r="P1983" s="87"/>
      <c r="Q1983" s="87"/>
      <c r="R1983" s="87"/>
      <c r="S1983" s="87"/>
      <c r="T1983" s="88"/>
      <c r="U1983" s="41"/>
      <c r="V1983" s="41"/>
      <c r="W1983" s="41"/>
      <c r="X1983" s="41"/>
      <c r="Y1983" s="41"/>
      <c r="Z1983" s="41"/>
      <c r="AA1983" s="41"/>
      <c r="AB1983" s="41"/>
      <c r="AC1983" s="41"/>
      <c r="AD1983" s="41"/>
      <c r="AE1983" s="41"/>
      <c r="AT1983" s="20" t="s">
        <v>231</v>
      </c>
      <c r="AU1983" s="20" t="s">
        <v>84</v>
      </c>
    </row>
    <row r="1984" s="13" customFormat="1">
      <c r="A1984" s="13"/>
      <c r="B1984" s="236"/>
      <c r="C1984" s="237"/>
      <c r="D1984" s="229" t="s">
        <v>183</v>
      </c>
      <c r="E1984" s="238" t="s">
        <v>19</v>
      </c>
      <c r="F1984" s="239" t="s">
        <v>1316</v>
      </c>
      <c r="G1984" s="237"/>
      <c r="H1984" s="238" t="s">
        <v>19</v>
      </c>
      <c r="I1984" s="240"/>
      <c r="J1984" s="237"/>
      <c r="K1984" s="237"/>
      <c r="L1984" s="241"/>
      <c r="M1984" s="242"/>
      <c r="N1984" s="243"/>
      <c r="O1984" s="243"/>
      <c r="P1984" s="243"/>
      <c r="Q1984" s="243"/>
      <c r="R1984" s="243"/>
      <c r="S1984" s="243"/>
      <c r="T1984" s="244"/>
      <c r="U1984" s="13"/>
      <c r="V1984" s="13"/>
      <c r="W1984" s="13"/>
      <c r="X1984" s="13"/>
      <c r="Y1984" s="13"/>
      <c r="Z1984" s="13"/>
      <c r="AA1984" s="13"/>
      <c r="AB1984" s="13"/>
      <c r="AC1984" s="13"/>
      <c r="AD1984" s="13"/>
      <c r="AE1984" s="13"/>
      <c r="AT1984" s="245" t="s">
        <v>183</v>
      </c>
      <c r="AU1984" s="245" t="s">
        <v>84</v>
      </c>
      <c r="AV1984" s="13" t="s">
        <v>82</v>
      </c>
      <c r="AW1984" s="13" t="s">
        <v>37</v>
      </c>
      <c r="AX1984" s="13" t="s">
        <v>75</v>
      </c>
      <c r="AY1984" s="245" t="s">
        <v>170</v>
      </c>
    </row>
    <row r="1985" s="14" customFormat="1">
      <c r="A1985" s="14"/>
      <c r="B1985" s="246"/>
      <c r="C1985" s="247"/>
      <c r="D1985" s="229" t="s">
        <v>183</v>
      </c>
      <c r="E1985" s="248" t="s">
        <v>19</v>
      </c>
      <c r="F1985" s="249" t="s">
        <v>2441</v>
      </c>
      <c r="G1985" s="247"/>
      <c r="H1985" s="250">
        <v>57</v>
      </c>
      <c r="I1985" s="251"/>
      <c r="J1985" s="247"/>
      <c r="K1985" s="247"/>
      <c r="L1985" s="252"/>
      <c r="M1985" s="253"/>
      <c r="N1985" s="254"/>
      <c r="O1985" s="254"/>
      <c r="P1985" s="254"/>
      <c r="Q1985" s="254"/>
      <c r="R1985" s="254"/>
      <c r="S1985" s="254"/>
      <c r="T1985" s="255"/>
      <c r="U1985" s="14"/>
      <c r="V1985" s="14"/>
      <c r="W1985" s="14"/>
      <c r="X1985" s="14"/>
      <c r="Y1985" s="14"/>
      <c r="Z1985" s="14"/>
      <c r="AA1985" s="14"/>
      <c r="AB1985" s="14"/>
      <c r="AC1985" s="14"/>
      <c r="AD1985" s="14"/>
      <c r="AE1985" s="14"/>
      <c r="AT1985" s="256" t="s">
        <v>183</v>
      </c>
      <c r="AU1985" s="256" t="s">
        <v>84</v>
      </c>
      <c r="AV1985" s="14" t="s">
        <v>84</v>
      </c>
      <c r="AW1985" s="14" t="s">
        <v>37</v>
      </c>
      <c r="AX1985" s="14" t="s">
        <v>75</v>
      </c>
      <c r="AY1985" s="256" t="s">
        <v>170</v>
      </c>
    </row>
    <row r="1986" s="15" customFormat="1">
      <c r="A1986" s="15"/>
      <c r="B1986" s="257"/>
      <c r="C1986" s="258"/>
      <c r="D1986" s="229" t="s">
        <v>183</v>
      </c>
      <c r="E1986" s="259" t="s">
        <v>19</v>
      </c>
      <c r="F1986" s="260" t="s">
        <v>186</v>
      </c>
      <c r="G1986" s="258"/>
      <c r="H1986" s="261">
        <v>57</v>
      </c>
      <c r="I1986" s="262"/>
      <c r="J1986" s="258"/>
      <c r="K1986" s="258"/>
      <c r="L1986" s="263"/>
      <c r="M1986" s="264"/>
      <c r="N1986" s="265"/>
      <c r="O1986" s="265"/>
      <c r="P1986" s="265"/>
      <c r="Q1986" s="265"/>
      <c r="R1986" s="265"/>
      <c r="S1986" s="265"/>
      <c r="T1986" s="266"/>
      <c r="U1986" s="15"/>
      <c r="V1986" s="15"/>
      <c r="W1986" s="15"/>
      <c r="X1986" s="15"/>
      <c r="Y1986" s="15"/>
      <c r="Z1986" s="15"/>
      <c r="AA1986" s="15"/>
      <c r="AB1986" s="15"/>
      <c r="AC1986" s="15"/>
      <c r="AD1986" s="15"/>
      <c r="AE1986" s="15"/>
      <c r="AT1986" s="267" t="s">
        <v>183</v>
      </c>
      <c r="AU1986" s="267" t="s">
        <v>84</v>
      </c>
      <c r="AV1986" s="15" t="s">
        <v>177</v>
      </c>
      <c r="AW1986" s="15" t="s">
        <v>37</v>
      </c>
      <c r="AX1986" s="15" t="s">
        <v>82</v>
      </c>
      <c r="AY1986" s="267" t="s">
        <v>170</v>
      </c>
    </row>
    <row r="1987" s="2" customFormat="1" ht="16.5" customHeight="1">
      <c r="A1987" s="41"/>
      <c r="B1987" s="42"/>
      <c r="C1987" s="216" t="s">
        <v>2442</v>
      </c>
      <c r="D1987" s="216" t="s">
        <v>172</v>
      </c>
      <c r="E1987" s="217" t="s">
        <v>2443</v>
      </c>
      <c r="F1987" s="218" t="s">
        <v>2444</v>
      </c>
      <c r="G1987" s="219" t="s">
        <v>266</v>
      </c>
      <c r="H1987" s="220">
        <v>1</v>
      </c>
      <c r="I1987" s="221"/>
      <c r="J1987" s="222">
        <f>ROUND(I1987*H1987,2)</f>
        <v>0</v>
      </c>
      <c r="K1987" s="218" t="s">
        <v>19</v>
      </c>
      <c r="L1987" s="47"/>
      <c r="M1987" s="223" t="s">
        <v>19</v>
      </c>
      <c r="N1987" s="224" t="s">
        <v>46</v>
      </c>
      <c r="O1987" s="87"/>
      <c r="P1987" s="225">
        <f>O1987*H1987</f>
        <v>0</v>
      </c>
      <c r="Q1987" s="225">
        <v>0.016500000000000001</v>
      </c>
      <c r="R1987" s="225">
        <f>Q1987*H1987</f>
        <v>0.016500000000000001</v>
      </c>
      <c r="S1987" s="225">
        <v>0</v>
      </c>
      <c r="T1987" s="226">
        <f>S1987*H1987</f>
        <v>0</v>
      </c>
      <c r="U1987" s="41"/>
      <c r="V1987" s="41"/>
      <c r="W1987" s="41"/>
      <c r="X1987" s="41"/>
      <c r="Y1987" s="41"/>
      <c r="Z1987" s="41"/>
      <c r="AA1987" s="41"/>
      <c r="AB1987" s="41"/>
      <c r="AC1987" s="41"/>
      <c r="AD1987" s="41"/>
      <c r="AE1987" s="41"/>
      <c r="AR1987" s="227" t="s">
        <v>287</v>
      </c>
      <c r="AT1987" s="227" t="s">
        <v>172</v>
      </c>
      <c r="AU1987" s="227" t="s">
        <v>84</v>
      </c>
      <c r="AY1987" s="20" t="s">
        <v>170</v>
      </c>
      <c r="BE1987" s="228">
        <f>IF(N1987="základní",J1987,0)</f>
        <v>0</v>
      </c>
      <c r="BF1987" s="228">
        <f>IF(N1987="snížená",J1987,0)</f>
        <v>0</v>
      </c>
      <c r="BG1987" s="228">
        <f>IF(N1987="zákl. přenesená",J1987,0)</f>
        <v>0</v>
      </c>
      <c r="BH1987" s="228">
        <f>IF(N1987="sníž. přenesená",J1987,0)</f>
        <v>0</v>
      </c>
      <c r="BI1987" s="228">
        <f>IF(N1987="nulová",J1987,0)</f>
        <v>0</v>
      </c>
      <c r="BJ1987" s="20" t="s">
        <v>82</v>
      </c>
      <c r="BK1987" s="228">
        <f>ROUND(I1987*H1987,2)</f>
        <v>0</v>
      </c>
      <c r="BL1987" s="20" t="s">
        <v>287</v>
      </c>
      <c r="BM1987" s="227" t="s">
        <v>2445</v>
      </c>
    </row>
    <row r="1988" s="2" customFormat="1">
      <c r="A1988" s="41"/>
      <c r="B1988" s="42"/>
      <c r="C1988" s="43"/>
      <c r="D1988" s="229" t="s">
        <v>179</v>
      </c>
      <c r="E1988" s="43"/>
      <c r="F1988" s="230" t="s">
        <v>2444</v>
      </c>
      <c r="G1988" s="43"/>
      <c r="H1988" s="43"/>
      <c r="I1988" s="231"/>
      <c r="J1988" s="43"/>
      <c r="K1988" s="43"/>
      <c r="L1988" s="47"/>
      <c r="M1988" s="232"/>
      <c r="N1988" s="233"/>
      <c r="O1988" s="87"/>
      <c r="P1988" s="87"/>
      <c r="Q1988" s="87"/>
      <c r="R1988" s="87"/>
      <c r="S1988" s="87"/>
      <c r="T1988" s="88"/>
      <c r="U1988" s="41"/>
      <c r="V1988" s="41"/>
      <c r="W1988" s="41"/>
      <c r="X1988" s="41"/>
      <c r="Y1988" s="41"/>
      <c r="Z1988" s="41"/>
      <c r="AA1988" s="41"/>
      <c r="AB1988" s="41"/>
      <c r="AC1988" s="41"/>
      <c r="AD1988" s="41"/>
      <c r="AE1988" s="41"/>
      <c r="AT1988" s="20" t="s">
        <v>179</v>
      </c>
      <c r="AU1988" s="20" t="s">
        <v>84</v>
      </c>
    </row>
    <row r="1989" s="2" customFormat="1">
      <c r="A1989" s="41"/>
      <c r="B1989" s="42"/>
      <c r="C1989" s="43"/>
      <c r="D1989" s="229" t="s">
        <v>231</v>
      </c>
      <c r="E1989" s="43"/>
      <c r="F1989" s="268" t="s">
        <v>1323</v>
      </c>
      <c r="G1989" s="43"/>
      <c r="H1989" s="43"/>
      <c r="I1989" s="231"/>
      <c r="J1989" s="43"/>
      <c r="K1989" s="43"/>
      <c r="L1989" s="47"/>
      <c r="M1989" s="232"/>
      <c r="N1989" s="233"/>
      <c r="O1989" s="87"/>
      <c r="P1989" s="87"/>
      <c r="Q1989" s="87"/>
      <c r="R1989" s="87"/>
      <c r="S1989" s="87"/>
      <c r="T1989" s="88"/>
      <c r="U1989" s="41"/>
      <c r="V1989" s="41"/>
      <c r="W1989" s="41"/>
      <c r="X1989" s="41"/>
      <c r="Y1989" s="41"/>
      <c r="Z1989" s="41"/>
      <c r="AA1989" s="41"/>
      <c r="AB1989" s="41"/>
      <c r="AC1989" s="41"/>
      <c r="AD1989" s="41"/>
      <c r="AE1989" s="41"/>
      <c r="AT1989" s="20" t="s">
        <v>231</v>
      </c>
      <c r="AU1989" s="20" t="s">
        <v>84</v>
      </c>
    </row>
    <row r="1990" s="13" customFormat="1">
      <c r="A1990" s="13"/>
      <c r="B1990" s="236"/>
      <c r="C1990" s="237"/>
      <c r="D1990" s="229" t="s">
        <v>183</v>
      </c>
      <c r="E1990" s="238" t="s">
        <v>19</v>
      </c>
      <c r="F1990" s="239" t="s">
        <v>2446</v>
      </c>
      <c r="G1990" s="237"/>
      <c r="H1990" s="238" t="s">
        <v>19</v>
      </c>
      <c r="I1990" s="240"/>
      <c r="J1990" s="237"/>
      <c r="K1990" s="237"/>
      <c r="L1990" s="241"/>
      <c r="M1990" s="242"/>
      <c r="N1990" s="243"/>
      <c r="O1990" s="243"/>
      <c r="P1990" s="243"/>
      <c r="Q1990" s="243"/>
      <c r="R1990" s="243"/>
      <c r="S1990" s="243"/>
      <c r="T1990" s="244"/>
      <c r="U1990" s="13"/>
      <c r="V1990" s="13"/>
      <c r="W1990" s="13"/>
      <c r="X1990" s="13"/>
      <c r="Y1990" s="13"/>
      <c r="Z1990" s="13"/>
      <c r="AA1990" s="13"/>
      <c r="AB1990" s="13"/>
      <c r="AC1990" s="13"/>
      <c r="AD1990" s="13"/>
      <c r="AE1990" s="13"/>
      <c r="AT1990" s="245" t="s">
        <v>183</v>
      </c>
      <c r="AU1990" s="245" t="s">
        <v>84</v>
      </c>
      <c r="AV1990" s="13" t="s">
        <v>82</v>
      </c>
      <c r="AW1990" s="13" t="s">
        <v>37</v>
      </c>
      <c r="AX1990" s="13" t="s">
        <v>75</v>
      </c>
      <c r="AY1990" s="245" t="s">
        <v>170</v>
      </c>
    </row>
    <row r="1991" s="13" customFormat="1">
      <c r="A1991" s="13"/>
      <c r="B1991" s="236"/>
      <c r="C1991" s="237"/>
      <c r="D1991" s="229" t="s">
        <v>183</v>
      </c>
      <c r="E1991" s="238" t="s">
        <v>19</v>
      </c>
      <c r="F1991" s="239" t="s">
        <v>2447</v>
      </c>
      <c r="G1991" s="237"/>
      <c r="H1991" s="238" t="s">
        <v>19</v>
      </c>
      <c r="I1991" s="240"/>
      <c r="J1991" s="237"/>
      <c r="K1991" s="237"/>
      <c r="L1991" s="241"/>
      <c r="M1991" s="242"/>
      <c r="N1991" s="243"/>
      <c r="O1991" s="243"/>
      <c r="P1991" s="243"/>
      <c r="Q1991" s="243"/>
      <c r="R1991" s="243"/>
      <c r="S1991" s="243"/>
      <c r="T1991" s="244"/>
      <c r="U1991" s="13"/>
      <c r="V1991" s="13"/>
      <c r="W1991" s="13"/>
      <c r="X1991" s="13"/>
      <c r="Y1991" s="13"/>
      <c r="Z1991" s="13"/>
      <c r="AA1991" s="13"/>
      <c r="AB1991" s="13"/>
      <c r="AC1991" s="13"/>
      <c r="AD1991" s="13"/>
      <c r="AE1991" s="13"/>
      <c r="AT1991" s="245" t="s">
        <v>183</v>
      </c>
      <c r="AU1991" s="245" t="s">
        <v>84</v>
      </c>
      <c r="AV1991" s="13" t="s">
        <v>82</v>
      </c>
      <c r="AW1991" s="13" t="s">
        <v>37</v>
      </c>
      <c r="AX1991" s="13" t="s">
        <v>75</v>
      </c>
      <c r="AY1991" s="245" t="s">
        <v>170</v>
      </c>
    </row>
    <row r="1992" s="13" customFormat="1">
      <c r="A1992" s="13"/>
      <c r="B1992" s="236"/>
      <c r="C1992" s="237"/>
      <c r="D1992" s="229" t="s">
        <v>183</v>
      </c>
      <c r="E1992" s="238" t="s">
        <v>19</v>
      </c>
      <c r="F1992" s="239" t="s">
        <v>2448</v>
      </c>
      <c r="G1992" s="237"/>
      <c r="H1992" s="238" t="s">
        <v>19</v>
      </c>
      <c r="I1992" s="240"/>
      <c r="J1992" s="237"/>
      <c r="K1992" s="237"/>
      <c r="L1992" s="241"/>
      <c r="M1992" s="242"/>
      <c r="N1992" s="243"/>
      <c r="O1992" s="243"/>
      <c r="P1992" s="243"/>
      <c r="Q1992" s="243"/>
      <c r="R1992" s="243"/>
      <c r="S1992" s="243"/>
      <c r="T1992" s="244"/>
      <c r="U1992" s="13"/>
      <c r="V1992" s="13"/>
      <c r="W1992" s="13"/>
      <c r="X1992" s="13"/>
      <c r="Y1992" s="13"/>
      <c r="Z1992" s="13"/>
      <c r="AA1992" s="13"/>
      <c r="AB1992" s="13"/>
      <c r="AC1992" s="13"/>
      <c r="AD1992" s="13"/>
      <c r="AE1992" s="13"/>
      <c r="AT1992" s="245" t="s">
        <v>183</v>
      </c>
      <c r="AU1992" s="245" t="s">
        <v>84</v>
      </c>
      <c r="AV1992" s="13" t="s">
        <v>82</v>
      </c>
      <c r="AW1992" s="13" t="s">
        <v>37</v>
      </c>
      <c r="AX1992" s="13" t="s">
        <v>75</v>
      </c>
      <c r="AY1992" s="245" t="s">
        <v>170</v>
      </c>
    </row>
    <row r="1993" s="13" customFormat="1">
      <c r="A1993" s="13"/>
      <c r="B1993" s="236"/>
      <c r="C1993" s="237"/>
      <c r="D1993" s="229" t="s">
        <v>183</v>
      </c>
      <c r="E1993" s="238" t="s">
        <v>19</v>
      </c>
      <c r="F1993" s="239" t="s">
        <v>2449</v>
      </c>
      <c r="G1993" s="237"/>
      <c r="H1993" s="238" t="s">
        <v>19</v>
      </c>
      <c r="I1993" s="240"/>
      <c r="J1993" s="237"/>
      <c r="K1993" s="237"/>
      <c r="L1993" s="241"/>
      <c r="M1993" s="242"/>
      <c r="N1993" s="243"/>
      <c r="O1993" s="243"/>
      <c r="P1993" s="243"/>
      <c r="Q1993" s="243"/>
      <c r="R1993" s="243"/>
      <c r="S1993" s="243"/>
      <c r="T1993" s="244"/>
      <c r="U1993" s="13"/>
      <c r="V1993" s="13"/>
      <c r="W1993" s="13"/>
      <c r="X1993" s="13"/>
      <c r="Y1993" s="13"/>
      <c r="Z1993" s="13"/>
      <c r="AA1993" s="13"/>
      <c r="AB1993" s="13"/>
      <c r="AC1993" s="13"/>
      <c r="AD1993" s="13"/>
      <c r="AE1993" s="13"/>
      <c r="AT1993" s="245" t="s">
        <v>183</v>
      </c>
      <c r="AU1993" s="245" t="s">
        <v>84</v>
      </c>
      <c r="AV1993" s="13" t="s">
        <v>82</v>
      </c>
      <c r="AW1993" s="13" t="s">
        <v>37</v>
      </c>
      <c r="AX1993" s="13" t="s">
        <v>75</v>
      </c>
      <c r="AY1993" s="245" t="s">
        <v>170</v>
      </c>
    </row>
    <row r="1994" s="13" customFormat="1">
      <c r="A1994" s="13"/>
      <c r="B1994" s="236"/>
      <c r="C1994" s="237"/>
      <c r="D1994" s="229" t="s">
        <v>183</v>
      </c>
      <c r="E1994" s="238" t="s">
        <v>19</v>
      </c>
      <c r="F1994" s="239" t="s">
        <v>1316</v>
      </c>
      <c r="G1994" s="237"/>
      <c r="H1994" s="238" t="s">
        <v>19</v>
      </c>
      <c r="I1994" s="240"/>
      <c r="J1994" s="237"/>
      <c r="K1994" s="237"/>
      <c r="L1994" s="241"/>
      <c r="M1994" s="242"/>
      <c r="N1994" s="243"/>
      <c r="O1994" s="243"/>
      <c r="P1994" s="243"/>
      <c r="Q1994" s="243"/>
      <c r="R1994" s="243"/>
      <c r="S1994" s="243"/>
      <c r="T1994" s="244"/>
      <c r="U1994" s="13"/>
      <c r="V1994" s="13"/>
      <c r="W1994" s="13"/>
      <c r="X1994" s="13"/>
      <c r="Y1994" s="13"/>
      <c r="Z1994" s="13"/>
      <c r="AA1994" s="13"/>
      <c r="AB1994" s="13"/>
      <c r="AC1994" s="13"/>
      <c r="AD1994" s="13"/>
      <c r="AE1994" s="13"/>
      <c r="AT1994" s="245" t="s">
        <v>183</v>
      </c>
      <c r="AU1994" s="245" t="s">
        <v>84</v>
      </c>
      <c r="AV1994" s="13" t="s">
        <v>82</v>
      </c>
      <c r="AW1994" s="13" t="s">
        <v>37</v>
      </c>
      <c r="AX1994" s="13" t="s">
        <v>75</v>
      </c>
      <c r="AY1994" s="245" t="s">
        <v>170</v>
      </c>
    </row>
    <row r="1995" s="14" customFormat="1">
      <c r="A1995" s="14"/>
      <c r="B1995" s="246"/>
      <c r="C1995" s="247"/>
      <c r="D1995" s="229" t="s">
        <v>183</v>
      </c>
      <c r="E1995" s="248" t="s">
        <v>19</v>
      </c>
      <c r="F1995" s="249" t="s">
        <v>863</v>
      </c>
      <c r="G1995" s="247"/>
      <c r="H1995" s="250">
        <v>1</v>
      </c>
      <c r="I1995" s="251"/>
      <c r="J1995" s="247"/>
      <c r="K1995" s="247"/>
      <c r="L1995" s="252"/>
      <c r="M1995" s="253"/>
      <c r="N1995" s="254"/>
      <c r="O1995" s="254"/>
      <c r="P1995" s="254"/>
      <c r="Q1995" s="254"/>
      <c r="R1995" s="254"/>
      <c r="S1995" s="254"/>
      <c r="T1995" s="255"/>
      <c r="U1995" s="14"/>
      <c r="V1995" s="14"/>
      <c r="W1995" s="14"/>
      <c r="X1995" s="14"/>
      <c r="Y1995" s="14"/>
      <c r="Z1995" s="14"/>
      <c r="AA1995" s="14"/>
      <c r="AB1995" s="14"/>
      <c r="AC1995" s="14"/>
      <c r="AD1995" s="14"/>
      <c r="AE1995" s="14"/>
      <c r="AT1995" s="256" t="s">
        <v>183</v>
      </c>
      <c r="AU1995" s="256" t="s">
        <v>84</v>
      </c>
      <c r="AV1995" s="14" t="s">
        <v>84</v>
      </c>
      <c r="AW1995" s="14" t="s">
        <v>37</v>
      </c>
      <c r="AX1995" s="14" t="s">
        <v>75</v>
      </c>
      <c r="AY1995" s="256" t="s">
        <v>170</v>
      </c>
    </row>
    <row r="1996" s="15" customFormat="1">
      <c r="A1996" s="15"/>
      <c r="B1996" s="257"/>
      <c r="C1996" s="258"/>
      <c r="D1996" s="229" t="s">
        <v>183</v>
      </c>
      <c r="E1996" s="259" t="s">
        <v>19</v>
      </c>
      <c r="F1996" s="260" t="s">
        <v>186</v>
      </c>
      <c r="G1996" s="258"/>
      <c r="H1996" s="261">
        <v>1</v>
      </c>
      <c r="I1996" s="262"/>
      <c r="J1996" s="258"/>
      <c r="K1996" s="258"/>
      <c r="L1996" s="263"/>
      <c r="M1996" s="264"/>
      <c r="N1996" s="265"/>
      <c r="O1996" s="265"/>
      <c r="P1996" s="265"/>
      <c r="Q1996" s="265"/>
      <c r="R1996" s="265"/>
      <c r="S1996" s="265"/>
      <c r="T1996" s="266"/>
      <c r="U1996" s="15"/>
      <c r="V1996" s="15"/>
      <c r="W1996" s="15"/>
      <c r="X1996" s="15"/>
      <c r="Y1996" s="15"/>
      <c r="Z1996" s="15"/>
      <c r="AA1996" s="15"/>
      <c r="AB1996" s="15"/>
      <c r="AC1996" s="15"/>
      <c r="AD1996" s="15"/>
      <c r="AE1996" s="15"/>
      <c r="AT1996" s="267" t="s">
        <v>183</v>
      </c>
      <c r="AU1996" s="267" t="s">
        <v>84</v>
      </c>
      <c r="AV1996" s="15" t="s">
        <v>177</v>
      </c>
      <c r="AW1996" s="15" t="s">
        <v>37</v>
      </c>
      <c r="AX1996" s="15" t="s">
        <v>82</v>
      </c>
      <c r="AY1996" s="267" t="s">
        <v>170</v>
      </c>
    </row>
    <row r="1997" s="2" customFormat="1" ht="24.15" customHeight="1">
      <c r="A1997" s="41"/>
      <c r="B1997" s="42"/>
      <c r="C1997" s="216" t="s">
        <v>2450</v>
      </c>
      <c r="D1997" s="216" t="s">
        <v>172</v>
      </c>
      <c r="E1997" s="217" t="s">
        <v>2451</v>
      </c>
      <c r="F1997" s="218" t="s">
        <v>2452</v>
      </c>
      <c r="G1997" s="219" t="s">
        <v>266</v>
      </c>
      <c r="H1997" s="220">
        <v>15</v>
      </c>
      <c r="I1997" s="221"/>
      <c r="J1997" s="222">
        <f>ROUND(I1997*H1997,2)</f>
        <v>0</v>
      </c>
      <c r="K1997" s="218" t="s">
        <v>19</v>
      </c>
      <c r="L1997" s="47"/>
      <c r="M1997" s="223" t="s">
        <v>19</v>
      </c>
      <c r="N1997" s="224" t="s">
        <v>46</v>
      </c>
      <c r="O1997" s="87"/>
      <c r="P1997" s="225">
        <f>O1997*H1997</f>
        <v>0</v>
      </c>
      <c r="Q1997" s="225">
        <v>0</v>
      </c>
      <c r="R1997" s="225">
        <f>Q1997*H1997</f>
        <v>0</v>
      </c>
      <c r="S1997" s="225">
        <v>0</v>
      </c>
      <c r="T1997" s="226">
        <f>S1997*H1997</f>
        <v>0</v>
      </c>
      <c r="U1997" s="41"/>
      <c r="V1997" s="41"/>
      <c r="W1997" s="41"/>
      <c r="X1997" s="41"/>
      <c r="Y1997" s="41"/>
      <c r="Z1997" s="41"/>
      <c r="AA1997" s="41"/>
      <c r="AB1997" s="41"/>
      <c r="AC1997" s="41"/>
      <c r="AD1997" s="41"/>
      <c r="AE1997" s="41"/>
      <c r="AR1997" s="227" t="s">
        <v>287</v>
      </c>
      <c r="AT1997" s="227" t="s">
        <v>172</v>
      </c>
      <c r="AU1997" s="227" t="s">
        <v>84</v>
      </c>
      <c r="AY1997" s="20" t="s">
        <v>170</v>
      </c>
      <c r="BE1997" s="228">
        <f>IF(N1997="základní",J1997,0)</f>
        <v>0</v>
      </c>
      <c r="BF1997" s="228">
        <f>IF(N1997="snížená",J1997,0)</f>
        <v>0</v>
      </c>
      <c r="BG1997" s="228">
        <f>IF(N1997="zákl. přenesená",J1997,0)</f>
        <v>0</v>
      </c>
      <c r="BH1997" s="228">
        <f>IF(N1997="sníž. přenesená",J1997,0)</f>
        <v>0</v>
      </c>
      <c r="BI1997" s="228">
        <f>IF(N1997="nulová",J1997,0)</f>
        <v>0</v>
      </c>
      <c r="BJ1997" s="20" t="s">
        <v>82</v>
      </c>
      <c r="BK1997" s="228">
        <f>ROUND(I1997*H1997,2)</f>
        <v>0</v>
      </c>
      <c r="BL1997" s="20" t="s">
        <v>287</v>
      </c>
      <c r="BM1997" s="227" t="s">
        <v>2453</v>
      </c>
    </row>
    <row r="1998" s="2" customFormat="1">
      <c r="A1998" s="41"/>
      <c r="B1998" s="42"/>
      <c r="C1998" s="43"/>
      <c r="D1998" s="229" t="s">
        <v>179</v>
      </c>
      <c r="E1998" s="43"/>
      <c r="F1998" s="230" t="s">
        <v>2452</v>
      </c>
      <c r="G1998" s="43"/>
      <c r="H1998" s="43"/>
      <c r="I1998" s="231"/>
      <c r="J1998" s="43"/>
      <c r="K1998" s="43"/>
      <c r="L1998" s="47"/>
      <c r="M1998" s="232"/>
      <c r="N1998" s="233"/>
      <c r="O1998" s="87"/>
      <c r="P1998" s="87"/>
      <c r="Q1998" s="87"/>
      <c r="R1998" s="87"/>
      <c r="S1998" s="87"/>
      <c r="T1998" s="88"/>
      <c r="U1998" s="41"/>
      <c r="V1998" s="41"/>
      <c r="W1998" s="41"/>
      <c r="X1998" s="41"/>
      <c r="Y1998" s="41"/>
      <c r="Z1998" s="41"/>
      <c r="AA1998" s="41"/>
      <c r="AB1998" s="41"/>
      <c r="AC1998" s="41"/>
      <c r="AD1998" s="41"/>
      <c r="AE1998" s="41"/>
      <c r="AT1998" s="20" t="s">
        <v>179</v>
      </c>
      <c r="AU1998" s="20" t="s">
        <v>84</v>
      </c>
    </row>
    <row r="1999" s="2" customFormat="1">
      <c r="A1999" s="41"/>
      <c r="B1999" s="42"/>
      <c r="C1999" s="43"/>
      <c r="D1999" s="229" t="s">
        <v>231</v>
      </c>
      <c r="E1999" s="43"/>
      <c r="F1999" s="268" t="s">
        <v>1323</v>
      </c>
      <c r="G1999" s="43"/>
      <c r="H1999" s="43"/>
      <c r="I1999" s="231"/>
      <c r="J1999" s="43"/>
      <c r="K1999" s="43"/>
      <c r="L1999" s="47"/>
      <c r="M1999" s="232"/>
      <c r="N1999" s="233"/>
      <c r="O1999" s="87"/>
      <c r="P1999" s="87"/>
      <c r="Q1999" s="87"/>
      <c r="R1999" s="87"/>
      <c r="S1999" s="87"/>
      <c r="T1999" s="88"/>
      <c r="U1999" s="41"/>
      <c r="V1999" s="41"/>
      <c r="W1999" s="41"/>
      <c r="X1999" s="41"/>
      <c r="Y1999" s="41"/>
      <c r="Z1999" s="41"/>
      <c r="AA1999" s="41"/>
      <c r="AB1999" s="41"/>
      <c r="AC1999" s="41"/>
      <c r="AD1999" s="41"/>
      <c r="AE1999" s="41"/>
      <c r="AT1999" s="20" t="s">
        <v>231</v>
      </c>
      <c r="AU1999" s="20" t="s">
        <v>84</v>
      </c>
    </row>
    <row r="2000" s="13" customFormat="1">
      <c r="A2000" s="13"/>
      <c r="B2000" s="236"/>
      <c r="C2000" s="237"/>
      <c r="D2000" s="229" t="s">
        <v>183</v>
      </c>
      <c r="E2000" s="238" t="s">
        <v>19</v>
      </c>
      <c r="F2000" s="239" t="s">
        <v>2335</v>
      </c>
      <c r="G2000" s="237"/>
      <c r="H2000" s="238" t="s">
        <v>19</v>
      </c>
      <c r="I2000" s="240"/>
      <c r="J2000" s="237"/>
      <c r="K2000" s="237"/>
      <c r="L2000" s="241"/>
      <c r="M2000" s="242"/>
      <c r="N2000" s="243"/>
      <c r="O2000" s="243"/>
      <c r="P2000" s="243"/>
      <c r="Q2000" s="243"/>
      <c r="R2000" s="243"/>
      <c r="S2000" s="243"/>
      <c r="T2000" s="244"/>
      <c r="U2000" s="13"/>
      <c r="V2000" s="13"/>
      <c r="W2000" s="13"/>
      <c r="X2000" s="13"/>
      <c r="Y2000" s="13"/>
      <c r="Z2000" s="13"/>
      <c r="AA2000" s="13"/>
      <c r="AB2000" s="13"/>
      <c r="AC2000" s="13"/>
      <c r="AD2000" s="13"/>
      <c r="AE2000" s="13"/>
      <c r="AT2000" s="245" t="s">
        <v>183</v>
      </c>
      <c r="AU2000" s="245" t="s">
        <v>84</v>
      </c>
      <c r="AV2000" s="13" t="s">
        <v>82</v>
      </c>
      <c r="AW2000" s="13" t="s">
        <v>37</v>
      </c>
      <c r="AX2000" s="13" t="s">
        <v>75</v>
      </c>
      <c r="AY2000" s="245" t="s">
        <v>170</v>
      </c>
    </row>
    <row r="2001" s="14" customFormat="1">
      <c r="A2001" s="14"/>
      <c r="B2001" s="246"/>
      <c r="C2001" s="247"/>
      <c r="D2001" s="229" t="s">
        <v>183</v>
      </c>
      <c r="E2001" s="248" t="s">
        <v>19</v>
      </c>
      <c r="F2001" s="249" t="s">
        <v>1666</v>
      </c>
      <c r="G2001" s="247"/>
      <c r="H2001" s="250">
        <v>15</v>
      </c>
      <c r="I2001" s="251"/>
      <c r="J2001" s="247"/>
      <c r="K2001" s="247"/>
      <c r="L2001" s="252"/>
      <c r="M2001" s="253"/>
      <c r="N2001" s="254"/>
      <c r="O2001" s="254"/>
      <c r="P2001" s="254"/>
      <c r="Q2001" s="254"/>
      <c r="R2001" s="254"/>
      <c r="S2001" s="254"/>
      <c r="T2001" s="255"/>
      <c r="U2001" s="14"/>
      <c r="V2001" s="14"/>
      <c r="W2001" s="14"/>
      <c r="X2001" s="14"/>
      <c r="Y2001" s="14"/>
      <c r="Z2001" s="14"/>
      <c r="AA2001" s="14"/>
      <c r="AB2001" s="14"/>
      <c r="AC2001" s="14"/>
      <c r="AD2001" s="14"/>
      <c r="AE2001" s="14"/>
      <c r="AT2001" s="256" t="s">
        <v>183</v>
      </c>
      <c r="AU2001" s="256" t="s">
        <v>84</v>
      </c>
      <c r="AV2001" s="14" t="s">
        <v>84</v>
      </c>
      <c r="AW2001" s="14" t="s">
        <v>37</v>
      </c>
      <c r="AX2001" s="14" t="s">
        <v>75</v>
      </c>
      <c r="AY2001" s="256" t="s">
        <v>170</v>
      </c>
    </row>
    <row r="2002" s="15" customFormat="1">
      <c r="A2002" s="15"/>
      <c r="B2002" s="257"/>
      <c r="C2002" s="258"/>
      <c r="D2002" s="229" t="s">
        <v>183</v>
      </c>
      <c r="E2002" s="259" t="s">
        <v>19</v>
      </c>
      <c r="F2002" s="260" t="s">
        <v>186</v>
      </c>
      <c r="G2002" s="258"/>
      <c r="H2002" s="261">
        <v>15</v>
      </c>
      <c r="I2002" s="262"/>
      <c r="J2002" s="258"/>
      <c r="K2002" s="258"/>
      <c r="L2002" s="263"/>
      <c r="M2002" s="264"/>
      <c r="N2002" s="265"/>
      <c r="O2002" s="265"/>
      <c r="P2002" s="265"/>
      <c r="Q2002" s="265"/>
      <c r="R2002" s="265"/>
      <c r="S2002" s="265"/>
      <c r="T2002" s="266"/>
      <c r="U2002" s="15"/>
      <c r="V2002" s="15"/>
      <c r="W2002" s="15"/>
      <c r="X2002" s="15"/>
      <c r="Y2002" s="15"/>
      <c r="Z2002" s="15"/>
      <c r="AA2002" s="15"/>
      <c r="AB2002" s="15"/>
      <c r="AC2002" s="15"/>
      <c r="AD2002" s="15"/>
      <c r="AE2002" s="15"/>
      <c r="AT2002" s="267" t="s">
        <v>183</v>
      </c>
      <c r="AU2002" s="267" t="s">
        <v>84</v>
      </c>
      <c r="AV2002" s="15" t="s">
        <v>177</v>
      </c>
      <c r="AW2002" s="15" t="s">
        <v>37</v>
      </c>
      <c r="AX2002" s="15" t="s">
        <v>82</v>
      </c>
      <c r="AY2002" s="267" t="s">
        <v>170</v>
      </c>
    </row>
    <row r="2003" s="2" customFormat="1" ht="24.15" customHeight="1">
      <c r="A2003" s="41"/>
      <c r="B2003" s="42"/>
      <c r="C2003" s="216" t="s">
        <v>2454</v>
      </c>
      <c r="D2003" s="216" t="s">
        <v>172</v>
      </c>
      <c r="E2003" s="217" t="s">
        <v>2455</v>
      </c>
      <c r="F2003" s="218" t="s">
        <v>2456</v>
      </c>
      <c r="G2003" s="219" t="s">
        <v>266</v>
      </c>
      <c r="H2003" s="220">
        <v>15</v>
      </c>
      <c r="I2003" s="221"/>
      <c r="J2003" s="222">
        <f>ROUND(I2003*H2003,2)</f>
        <v>0</v>
      </c>
      <c r="K2003" s="218" t="s">
        <v>19</v>
      </c>
      <c r="L2003" s="47"/>
      <c r="M2003" s="223" t="s">
        <v>19</v>
      </c>
      <c r="N2003" s="224" t="s">
        <v>46</v>
      </c>
      <c r="O2003" s="87"/>
      <c r="P2003" s="225">
        <f>O2003*H2003</f>
        <v>0</v>
      </c>
      <c r="Q2003" s="225">
        <v>0</v>
      </c>
      <c r="R2003" s="225">
        <f>Q2003*H2003</f>
        <v>0</v>
      </c>
      <c r="S2003" s="225">
        <v>0</v>
      </c>
      <c r="T2003" s="226">
        <f>S2003*H2003</f>
        <v>0</v>
      </c>
      <c r="U2003" s="41"/>
      <c r="V2003" s="41"/>
      <c r="W2003" s="41"/>
      <c r="X2003" s="41"/>
      <c r="Y2003" s="41"/>
      <c r="Z2003" s="41"/>
      <c r="AA2003" s="41"/>
      <c r="AB2003" s="41"/>
      <c r="AC2003" s="41"/>
      <c r="AD2003" s="41"/>
      <c r="AE2003" s="41"/>
      <c r="AR2003" s="227" t="s">
        <v>287</v>
      </c>
      <c r="AT2003" s="227" t="s">
        <v>172</v>
      </c>
      <c r="AU2003" s="227" t="s">
        <v>84</v>
      </c>
      <c r="AY2003" s="20" t="s">
        <v>170</v>
      </c>
      <c r="BE2003" s="228">
        <f>IF(N2003="základní",J2003,0)</f>
        <v>0</v>
      </c>
      <c r="BF2003" s="228">
        <f>IF(N2003="snížená",J2003,0)</f>
        <v>0</v>
      </c>
      <c r="BG2003" s="228">
        <f>IF(N2003="zákl. přenesená",J2003,0)</f>
        <v>0</v>
      </c>
      <c r="BH2003" s="228">
        <f>IF(N2003="sníž. přenesená",J2003,0)</f>
        <v>0</v>
      </c>
      <c r="BI2003" s="228">
        <f>IF(N2003="nulová",J2003,0)</f>
        <v>0</v>
      </c>
      <c r="BJ2003" s="20" t="s">
        <v>82</v>
      </c>
      <c r="BK2003" s="228">
        <f>ROUND(I2003*H2003,2)</f>
        <v>0</v>
      </c>
      <c r="BL2003" s="20" t="s">
        <v>287</v>
      </c>
      <c r="BM2003" s="227" t="s">
        <v>2457</v>
      </c>
    </row>
    <row r="2004" s="2" customFormat="1">
      <c r="A2004" s="41"/>
      <c r="B2004" s="42"/>
      <c r="C2004" s="43"/>
      <c r="D2004" s="229" t="s">
        <v>179</v>
      </c>
      <c r="E2004" s="43"/>
      <c r="F2004" s="230" t="s">
        <v>2456</v>
      </c>
      <c r="G2004" s="43"/>
      <c r="H2004" s="43"/>
      <c r="I2004" s="231"/>
      <c r="J2004" s="43"/>
      <c r="K2004" s="43"/>
      <c r="L2004" s="47"/>
      <c r="M2004" s="232"/>
      <c r="N2004" s="233"/>
      <c r="O2004" s="87"/>
      <c r="P2004" s="87"/>
      <c r="Q2004" s="87"/>
      <c r="R2004" s="87"/>
      <c r="S2004" s="87"/>
      <c r="T2004" s="88"/>
      <c r="U2004" s="41"/>
      <c r="V2004" s="41"/>
      <c r="W2004" s="41"/>
      <c r="X2004" s="41"/>
      <c r="Y2004" s="41"/>
      <c r="Z2004" s="41"/>
      <c r="AA2004" s="41"/>
      <c r="AB2004" s="41"/>
      <c r="AC2004" s="41"/>
      <c r="AD2004" s="41"/>
      <c r="AE2004" s="41"/>
      <c r="AT2004" s="20" t="s">
        <v>179</v>
      </c>
      <c r="AU2004" s="20" t="s">
        <v>84</v>
      </c>
    </row>
    <row r="2005" s="2" customFormat="1">
      <c r="A2005" s="41"/>
      <c r="B2005" s="42"/>
      <c r="C2005" s="43"/>
      <c r="D2005" s="229" t="s">
        <v>231</v>
      </c>
      <c r="E2005" s="43"/>
      <c r="F2005" s="268" t="s">
        <v>1323</v>
      </c>
      <c r="G2005" s="43"/>
      <c r="H2005" s="43"/>
      <c r="I2005" s="231"/>
      <c r="J2005" s="43"/>
      <c r="K2005" s="43"/>
      <c r="L2005" s="47"/>
      <c r="M2005" s="232"/>
      <c r="N2005" s="233"/>
      <c r="O2005" s="87"/>
      <c r="P2005" s="87"/>
      <c r="Q2005" s="87"/>
      <c r="R2005" s="87"/>
      <c r="S2005" s="87"/>
      <c r="T2005" s="88"/>
      <c r="U2005" s="41"/>
      <c r="V2005" s="41"/>
      <c r="W2005" s="41"/>
      <c r="X2005" s="41"/>
      <c r="Y2005" s="41"/>
      <c r="Z2005" s="41"/>
      <c r="AA2005" s="41"/>
      <c r="AB2005" s="41"/>
      <c r="AC2005" s="41"/>
      <c r="AD2005" s="41"/>
      <c r="AE2005" s="41"/>
      <c r="AT2005" s="20" t="s">
        <v>231</v>
      </c>
      <c r="AU2005" s="20" t="s">
        <v>84</v>
      </c>
    </row>
    <row r="2006" s="13" customFormat="1">
      <c r="A2006" s="13"/>
      <c r="B2006" s="236"/>
      <c r="C2006" s="237"/>
      <c r="D2006" s="229" t="s">
        <v>183</v>
      </c>
      <c r="E2006" s="238" t="s">
        <v>19</v>
      </c>
      <c r="F2006" s="239" t="s">
        <v>2335</v>
      </c>
      <c r="G2006" s="237"/>
      <c r="H2006" s="238" t="s">
        <v>19</v>
      </c>
      <c r="I2006" s="240"/>
      <c r="J2006" s="237"/>
      <c r="K2006" s="237"/>
      <c r="L2006" s="241"/>
      <c r="M2006" s="242"/>
      <c r="N2006" s="243"/>
      <c r="O2006" s="243"/>
      <c r="P2006" s="243"/>
      <c r="Q2006" s="243"/>
      <c r="R2006" s="243"/>
      <c r="S2006" s="243"/>
      <c r="T2006" s="244"/>
      <c r="U2006" s="13"/>
      <c r="V2006" s="13"/>
      <c r="W2006" s="13"/>
      <c r="X2006" s="13"/>
      <c r="Y2006" s="13"/>
      <c r="Z2006" s="13"/>
      <c r="AA2006" s="13"/>
      <c r="AB2006" s="13"/>
      <c r="AC2006" s="13"/>
      <c r="AD2006" s="13"/>
      <c r="AE2006" s="13"/>
      <c r="AT2006" s="245" t="s">
        <v>183</v>
      </c>
      <c r="AU2006" s="245" t="s">
        <v>84</v>
      </c>
      <c r="AV2006" s="13" t="s">
        <v>82</v>
      </c>
      <c r="AW2006" s="13" t="s">
        <v>37</v>
      </c>
      <c r="AX2006" s="13" t="s">
        <v>75</v>
      </c>
      <c r="AY2006" s="245" t="s">
        <v>170</v>
      </c>
    </row>
    <row r="2007" s="14" customFormat="1">
      <c r="A2007" s="14"/>
      <c r="B2007" s="246"/>
      <c r="C2007" s="247"/>
      <c r="D2007" s="229" t="s">
        <v>183</v>
      </c>
      <c r="E2007" s="248" t="s">
        <v>19</v>
      </c>
      <c r="F2007" s="249" t="s">
        <v>1666</v>
      </c>
      <c r="G2007" s="247"/>
      <c r="H2007" s="250">
        <v>15</v>
      </c>
      <c r="I2007" s="251"/>
      <c r="J2007" s="247"/>
      <c r="K2007" s="247"/>
      <c r="L2007" s="252"/>
      <c r="M2007" s="253"/>
      <c r="N2007" s="254"/>
      <c r="O2007" s="254"/>
      <c r="P2007" s="254"/>
      <c r="Q2007" s="254"/>
      <c r="R2007" s="254"/>
      <c r="S2007" s="254"/>
      <c r="T2007" s="255"/>
      <c r="U2007" s="14"/>
      <c r="V2007" s="14"/>
      <c r="W2007" s="14"/>
      <c r="X2007" s="14"/>
      <c r="Y2007" s="14"/>
      <c r="Z2007" s="14"/>
      <c r="AA2007" s="14"/>
      <c r="AB2007" s="14"/>
      <c r="AC2007" s="14"/>
      <c r="AD2007" s="14"/>
      <c r="AE2007" s="14"/>
      <c r="AT2007" s="256" t="s">
        <v>183</v>
      </c>
      <c r="AU2007" s="256" t="s">
        <v>84</v>
      </c>
      <c r="AV2007" s="14" t="s">
        <v>84</v>
      </c>
      <c r="AW2007" s="14" t="s">
        <v>37</v>
      </c>
      <c r="AX2007" s="14" t="s">
        <v>75</v>
      </c>
      <c r="AY2007" s="256" t="s">
        <v>170</v>
      </c>
    </row>
    <row r="2008" s="15" customFormat="1">
      <c r="A2008" s="15"/>
      <c r="B2008" s="257"/>
      <c r="C2008" s="258"/>
      <c r="D2008" s="229" t="s">
        <v>183</v>
      </c>
      <c r="E2008" s="259" t="s">
        <v>19</v>
      </c>
      <c r="F2008" s="260" t="s">
        <v>186</v>
      </c>
      <c r="G2008" s="258"/>
      <c r="H2008" s="261">
        <v>15</v>
      </c>
      <c r="I2008" s="262"/>
      <c r="J2008" s="258"/>
      <c r="K2008" s="258"/>
      <c r="L2008" s="263"/>
      <c r="M2008" s="264"/>
      <c r="N2008" s="265"/>
      <c r="O2008" s="265"/>
      <c r="P2008" s="265"/>
      <c r="Q2008" s="265"/>
      <c r="R2008" s="265"/>
      <c r="S2008" s="265"/>
      <c r="T2008" s="266"/>
      <c r="U2008" s="15"/>
      <c r="V2008" s="15"/>
      <c r="W2008" s="15"/>
      <c r="X2008" s="15"/>
      <c r="Y2008" s="15"/>
      <c r="Z2008" s="15"/>
      <c r="AA2008" s="15"/>
      <c r="AB2008" s="15"/>
      <c r="AC2008" s="15"/>
      <c r="AD2008" s="15"/>
      <c r="AE2008" s="15"/>
      <c r="AT2008" s="267" t="s">
        <v>183</v>
      </c>
      <c r="AU2008" s="267" t="s">
        <v>84</v>
      </c>
      <c r="AV2008" s="15" t="s">
        <v>177</v>
      </c>
      <c r="AW2008" s="15" t="s">
        <v>37</v>
      </c>
      <c r="AX2008" s="15" t="s">
        <v>82</v>
      </c>
      <c r="AY2008" s="267" t="s">
        <v>170</v>
      </c>
    </row>
    <row r="2009" s="2" customFormat="1" ht="24.15" customHeight="1">
      <c r="A2009" s="41"/>
      <c r="B2009" s="42"/>
      <c r="C2009" s="216" t="s">
        <v>2458</v>
      </c>
      <c r="D2009" s="216" t="s">
        <v>172</v>
      </c>
      <c r="E2009" s="217" t="s">
        <v>2459</v>
      </c>
      <c r="F2009" s="218" t="s">
        <v>2460</v>
      </c>
      <c r="G2009" s="219" t="s">
        <v>266</v>
      </c>
      <c r="H2009" s="220">
        <v>2</v>
      </c>
      <c r="I2009" s="221"/>
      <c r="J2009" s="222">
        <f>ROUND(I2009*H2009,2)</f>
        <v>0</v>
      </c>
      <c r="K2009" s="218" t="s">
        <v>19</v>
      </c>
      <c r="L2009" s="47"/>
      <c r="M2009" s="223" t="s">
        <v>19</v>
      </c>
      <c r="N2009" s="224" t="s">
        <v>46</v>
      </c>
      <c r="O2009" s="87"/>
      <c r="P2009" s="225">
        <f>O2009*H2009</f>
        <v>0</v>
      </c>
      <c r="Q2009" s="225">
        <v>0</v>
      </c>
      <c r="R2009" s="225">
        <f>Q2009*H2009</f>
        <v>0</v>
      </c>
      <c r="S2009" s="225">
        <v>0</v>
      </c>
      <c r="T2009" s="226">
        <f>S2009*H2009</f>
        <v>0</v>
      </c>
      <c r="U2009" s="41"/>
      <c r="V2009" s="41"/>
      <c r="W2009" s="41"/>
      <c r="X2009" s="41"/>
      <c r="Y2009" s="41"/>
      <c r="Z2009" s="41"/>
      <c r="AA2009" s="41"/>
      <c r="AB2009" s="41"/>
      <c r="AC2009" s="41"/>
      <c r="AD2009" s="41"/>
      <c r="AE2009" s="41"/>
      <c r="AR2009" s="227" t="s">
        <v>287</v>
      </c>
      <c r="AT2009" s="227" t="s">
        <v>172</v>
      </c>
      <c r="AU2009" s="227" t="s">
        <v>84</v>
      </c>
      <c r="AY2009" s="20" t="s">
        <v>170</v>
      </c>
      <c r="BE2009" s="228">
        <f>IF(N2009="základní",J2009,0)</f>
        <v>0</v>
      </c>
      <c r="BF2009" s="228">
        <f>IF(N2009="snížená",J2009,0)</f>
        <v>0</v>
      </c>
      <c r="BG2009" s="228">
        <f>IF(N2009="zákl. přenesená",J2009,0)</f>
        <v>0</v>
      </c>
      <c r="BH2009" s="228">
        <f>IF(N2009="sníž. přenesená",J2009,0)</f>
        <v>0</v>
      </c>
      <c r="BI2009" s="228">
        <f>IF(N2009="nulová",J2009,0)</f>
        <v>0</v>
      </c>
      <c r="BJ2009" s="20" t="s">
        <v>82</v>
      </c>
      <c r="BK2009" s="228">
        <f>ROUND(I2009*H2009,2)</f>
        <v>0</v>
      </c>
      <c r="BL2009" s="20" t="s">
        <v>287</v>
      </c>
      <c r="BM2009" s="227" t="s">
        <v>2461</v>
      </c>
    </row>
    <row r="2010" s="2" customFormat="1">
      <c r="A2010" s="41"/>
      <c r="B2010" s="42"/>
      <c r="C2010" s="43"/>
      <c r="D2010" s="229" t="s">
        <v>179</v>
      </c>
      <c r="E2010" s="43"/>
      <c r="F2010" s="230" t="s">
        <v>2460</v>
      </c>
      <c r="G2010" s="43"/>
      <c r="H2010" s="43"/>
      <c r="I2010" s="231"/>
      <c r="J2010" s="43"/>
      <c r="K2010" s="43"/>
      <c r="L2010" s="47"/>
      <c r="M2010" s="232"/>
      <c r="N2010" s="233"/>
      <c r="O2010" s="87"/>
      <c r="P2010" s="87"/>
      <c r="Q2010" s="87"/>
      <c r="R2010" s="87"/>
      <c r="S2010" s="87"/>
      <c r="T2010" s="88"/>
      <c r="U2010" s="41"/>
      <c r="V2010" s="41"/>
      <c r="W2010" s="41"/>
      <c r="X2010" s="41"/>
      <c r="Y2010" s="41"/>
      <c r="Z2010" s="41"/>
      <c r="AA2010" s="41"/>
      <c r="AB2010" s="41"/>
      <c r="AC2010" s="41"/>
      <c r="AD2010" s="41"/>
      <c r="AE2010" s="41"/>
      <c r="AT2010" s="20" t="s">
        <v>179</v>
      </c>
      <c r="AU2010" s="20" t="s">
        <v>84</v>
      </c>
    </row>
    <row r="2011" s="2" customFormat="1">
      <c r="A2011" s="41"/>
      <c r="B2011" s="42"/>
      <c r="C2011" s="43"/>
      <c r="D2011" s="229" t="s">
        <v>231</v>
      </c>
      <c r="E2011" s="43"/>
      <c r="F2011" s="268" t="s">
        <v>1323</v>
      </c>
      <c r="G2011" s="43"/>
      <c r="H2011" s="43"/>
      <c r="I2011" s="231"/>
      <c r="J2011" s="43"/>
      <c r="K2011" s="43"/>
      <c r="L2011" s="47"/>
      <c r="M2011" s="232"/>
      <c r="N2011" s="233"/>
      <c r="O2011" s="87"/>
      <c r="P2011" s="87"/>
      <c r="Q2011" s="87"/>
      <c r="R2011" s="87"/>
      <c r="S2011" s="87"/>
      <c r="T2011" s="88"/>
      <c r="U2011" s="41"/>
      <c r="V2011" s="41"/>
      <c r="W2011" s="41"/>
      <c r="X2011" s="41"/>
      <c r="Y2011" s="41"/>
      <c r="Z2011" s="41"/>
      <c r="AA2011" s="41"/>
      <c r="AB2011" s="41"/>
      <c r="AC2011" s="41"/>
      <c r="AD2011" s="41"/>
      <c r="AE2011" s="41"/>
      <c r="AT2011" s="20" t="s">
        <v>231</v>
      </c>
      <c r="AU2011" s="20" t="s">
        <v>84</v>
      </c>
    </row>
    <row r="2012" s="13" customFormat="1">
      <c r="A2012" s="13"/>
      <c r="B2012" s="236"/>
      <c r="C2012" s="237"/>
      <c r="D2012" s="229" t="s">
        <v>183</v>
      </c>
      <c r="E2012" s="238" t="s">
        <v>19</v>
      </c>
      <c r="F2012" s="239" t="s">
        <v>2335</v>
      </c>
      <c r="G2012" s="237"/>
      <c r="H2012" s="238" t="s">
        <v>19</v>
      </c>
      <c r="I2012" s="240"/>
      <c r="J2012" s="237"/>
      <c r="K2012" s="237"/>
      <c r="L2012" s="241"/>
      <c r="M2012" s="242"/>
      <c r="N2012" s="243"/>
      <c r="O2012" s="243"/>
      <c r="P2012" s="243"/>
      <c r="Q2012" s="243"/>
      <c r="R2012" s="243"/>
      <c r="S2012" s="243"/>
      <c r="T2012" s="244"/>
      <c r="U2012" s="13"/>
      <c r="V2012" s="13"/>
      <c r="W2012" s="13"/>
      <c r="X2012" s="13"/>
      <c r="Y2012" s="13"/>
      <c r="Z2012" s="13"/>
      <c r="AA2012" s="13"/>
      <c r="AB2012" s="13"/>
      <c r="AC2012" s="13"/>
      <c r="AD2012" s="13"/>
      <c r="AE2012" s="13"/>
      <c r="AT2012" s="245" t="s">
        <v>183</v>
      </c>
      <c r="AU2012" s="245" t="s">
        <v>84</v>
      </c>
      <c r="AV2012" s="13" t="s">
        <v>82</v>
      </c>
      <c r="AW2012" s="13" t="s">
        <v>37</v>
      </c>
      <c r="AX2012" s="13" t="s">
        <v>75</v>
      </c>
      <c r="AY2012" s="245" t="s">
        <v>170</v>
      </c>
    </row>
    <row r="2013" s="14" customFormat="1">
      <c r="A2013" s="14"/>
      <c r="B2013" s="246"/>
      <c r="C2013" s="247"/>
      <c r="D2013" s="229" t="s">
        <v>183</v>
      </c>
      <c r="E2013" s="248" t="s">
        <v>19</v>
      </c>
      <c r="F2013" s="249" t="s">
        <v>847</v>
      </c>
      <c r="G2013" s="247"/>
      <c r="H2013" s="250">
        <v>2</v>
      </c>
      <c r="I2013" s="251"/>
      <c r="J2013" s="247"/>
      <c r="K2013" s="247"/>
      <c r="L2013" s="252"/>
      <c r="M2013" s="253"/>
      <c r="N2013" s="254"/>
      <c r="O2013" s="254"/>
      <c r="P2013" s="254"/>
      <c r="Q2013" s="254"/>
      <c r="R2013" s="254"/>
      <c r="S2013" s="254"/>
      <c r="T2013" s="255"/>
      <c r="U2013" s="14"/>
      <c r="V2013" s="14"/>
      <c r="W2013" s="14"/>
      <c r="X2013" s="14"/>
      <c r="Y2013" s="14"/>
      <c r="Z2013" s="14"/>
      <c r="AA2013" s="14"/>
      <c r="AB2013" s="14"/>
      <c r="AC2013" s="14"/>
      <c r="AD2013" s="14"/>
      <c r="AE2013" s="14"/>
      <c r="AT2013" s="256" t="s">
        <v>183</v>
      </c>
      <c r="AU2013" s="256" t="s">
        <v>84</v>
      </c>
      <c r="AV2013" s="14" t="s">
        <v>84</v>
      </c>
      <c r="AW2013" s="14" t="s">
        <v>37</v>
      </c>
      <c r="AX2013" s="14" t="s">
        <v>75</v>
      </c>
      <c r="AY2013" s="256" t="s">
        <v>170</v>
      </c>
    </row>
    <row r="2014" s="15" customFormat="1">
      <c r="A2014" s="15"/>
      <c r="B2014" s="257"/>
      <c r="C2014" s="258"/>
      <c r="D2014" s="229" t="s">
        <v>183</v>
      </c>
      <c r="E2014" s="259" t="s">
        <v>19</v>
      </c>
      <c r="F2014" s="260" t="s">
        <v>186</v>
      </c>
      <c r="G2014" s="258"/>
      <c r="H2014" s="261">
        <v>2</v>
      </c>
      <c r="I2014" s="262"/>
      <c r="J2014" s="258"/>
      <c r="K2014" s="258"/>
      <c r="L2014" s="263"/>
      <c r="M2014" s="264"/>
      <c r="N2014" s="265"/>
      <c r="O2014" s="265"/>
      <c r="P2014" s="265"/>
      <c r="Q2014" s="265"/>
      <c r="R2014" s="265"/>
      <c r="S2014" s="265"/>
      <c r="T2014" s="266"/>
      <c r="U2014" s="15"/>
      <c r="V2014" s="15"/>
      <c r="W2014" s="15"/>
      <c r="X2014" s="15"/>
      <c r="Y2014" s="15"/>
      <c r="Z2014" s="15"/>
      <c r="AA2014" s="15"/>
      <c r="AB2014" s="15"/>
      <c r="AC2014" s="15"/>
      <c r="AD2014" s="15"/>
      <c r="AE2014" s="15"/>
      <c r="AT2014" s="267" t="s">
        <v>183</v>
      </c>
      <c r="AU2014" s="267" t="s">
        <v>84</v>
      </c>
      <c r="AV2014" s="15" t="s">
        <v>177</v>
      </c>
      <c r="AW2014" s="15" t="s">
        <v>37</v>
      </c>
      <c r="AX2014" s="15" t="s">
        <v>82</v>
      </c>
      <c r="AY2014" s="267" t="s">
        <v>170</v>
      </c>
    </row>
    <row r="2015" s="2" customFormat="1" ht="24.15" customHeight="1">
      <c r="A2015" s="41"/>
      <c r="B2015" s="42"/>
      <c r="C2015" s="216" t="s">
        <v>2462</v>
      </c>
      <c r="D2015" s="216" t="s">
        <v>172</v>
      </c>
      <c r="E2015" s="217" t="s">
        <v>2463</v>
      </c>
      <c r="F2015" s="218" t="s">
        <v>2464</v>
      </c>
      <c r="G2015" s="219" t="s">
        <v>266</v>
      </c>
      <c r="H2015" s="220">
        <v>1</v>
      </c>
      <c r="I2015" s="221"/>
      <c r="J2015" s="222">
        <f>ROUND(I2015*H2015,2)</f>
        <v>0</v>
      </c>
      <c r="K2015" s="218" t="s">
        <v>19</v>
      </c>
      <c r="L2015" s="47"/>
      <c r="M2015" s="223" t="s">
        <v>19</v>
      </c>
      <c r="N2015" s="224" t="s">
        <v>46</v>
      </c>
      <c r="O2015" s="87"/>
      <c r="P2015" s="225">
        <f>O2015*H2015</f>
        <v>0</v>
      </c>
      <c r="Q2015" s="225">
        <v>0</v>
      </c>
      <c r="R2015" s="225">
        <f>Q2015*H2015</f>
        <v>0</v>
      </c>
      <c r="S2015" s="225">
        <v>0</v>
      </c>
      <c r="T2015" s="226">
        <f>S2015*H2015</f>
        <v>0</v>
      </c>
      <c r="U2015" s="41"/>
      <c r="V2015" s="41"/>
      <c r="W2015" s="41"/>
      <c r="X2015" s="41"/>
      <c r="Y2015" s="41"/>
      <c r="Z2015" s="41"/>
      <c r="AA2015" s="41"/>
      <c r="AB2015" s="41"/>
      <c r="AC2015" s="41"/>
      <c r="AD2015" s="41"/>
      <c r="AE2015" s="41"/>
      <c r="AR2015" s="227" t="s">
        <v>287</v>
      </c>
      <c r="AT2015" s="227" t="s">
        <v>172</v>
      </c>
      <c r="AU2015" s="227" t="s">
        <v>84</v>
      </c>
      <c r="AY2015" s="20" t="s">
        <v>170</v>
      </c>
      <c r="BE2015" s="228">
        <f>IF(N2015="základní",J2015,0)</f>
        <v>0</v>
      </c>
      <c r="BF2015" s="228">
        <f>IF(N2015="snížená",J2015,0)</f>
        <v>0</v>
      </c>
      <c r="BG2015" s="228">
        <f>IF(N2015="zákl. přenesená",J2015,0)</f>
        <v>0</v>
      </c>
      <c r="BH2015" s="228">
        <f>IF(N2015="sníž. přenesená",J2015,0)</f>
        <v>0</v>
      </c>
      <c r="BI2015" s="228">
        <f>IF(N2015="nulová",J2015,0)</f>
        <v>0</v>
      </c>
      <c r="BJ2015" s="20" t="s">
        <v>82</v>
      </c>
      <c r="BK2015" s="228">
        <f>ROUND(I2015*H2015,2)</f>
        <v>0</v>
      </c>
      <c r="BL2015" s="20" t="s">
        <v>287</v>
      </c>
      <c r="BM2015" s="227" t="s">
        <v>2465</v>
      </c>
    </row>
    <row r="2016" s="2" customFormat="1">
      <c r="A2016" s="41"/>
      <c r="B2016" s="42"/>
      <c r="C2016" s="43"/>
      <c r="D2016" s="229" t="s">
        <v>179</v>
      </c>
      <c r="E2016" s="43"/>
      <c r="F2016" s="230" t="s">
        <v>2464</v>
      </c>
      <c r="G2016" s="43"/>
      <c r="H2016" s="43"/>
      <c r="I2016" s="231"/>
      <c r="J2016" s="43"/>
      <c r="K2016" s="43"/>
      <c r="L2016" s="47"/>
      <c r="M2016" s="232"/>
      <c r="N2016" s="233"/>
      <c r="O2016" s="87"/>
      <c r="P2016" s="87"/>
      <c r="Q2016" s="87"/>
      <c r="R2016" s="87"/>
      <c r="S2016" s="87"/>
      <c r="T2016" s="88"/>
      <c r="U2016" s="41"/>
      <c r="V2016" s="41"/>
      <c r="W2016" s="41"/>
      <c r="X2016" s="41"/>
      <c r="Y2016" s="41"/>
      <c r="Z2016" s="41"/>
      <c r="AA2016" s="41"/>
      <c r="AB2016" s="41"/>
      <c r="AC2016" s="41"/>
      <c r="AD2016" s="41"/>
      <c r="AE2016" s="41"/>
      <c r="AT2016" s="20" t="s">
        <v>179</v>
      </c>
      <c r="AU2016" s="20" t="s">
        <v>84</v>
      </c>
    </row>
    <row r="2017" s="2" customFormat="1">
      <c r="A2017" s="41"/>
      <c r="B2017" s="42"/>
      <c r="C2017" s="43"/>
      <c r="D2017" s="229" t="s">
        <v>231</v>
      </c>
      <c r="E2017" s="43"/>
      <c r="F2017" s="268" t="s">
        <v>1323</v>
      </c>
      <c r="G2017" s="43"/>
      <c r="H2017" s="43"/>
      <c r="I2017" s="231"/>
      <c r="J2017" s="43"/>
      <c r="K2017" s="43"/>
      <c r="L2017" s="47"/>
      <c r="M2017" s="232"/>
      <c r="N2017" s="233"/>
      <c r="O2017" s="87"/>
      <c r="P2017" s="87"/>
      <c r="Q2017" s="87"/>
      <c r="R2017" s="87"/>
      <c r="S2017" s="87"/>
      <c r="T2017" s="88"/>
      <c r="U2017" s="41"/>
      <c r="V2017" s="41"/>
      <c r="W2017" s="41"/>
      <c r="X2017" s="41"/>
      <c r="Y2017" s="41"/>
      <c r="Z2017" s="41"/>
      <c r="AA2017" s="41"/>
      <c r="AB2017" s="41"/>
      <c r="AC2017" s="41"/>
      <c r="AD2017" s="41"/>
      <c r="AE2017" s="41"/>
      <c r="AT2017" s="20" t="s">
        <v>231</v>
      </c>
      <c r="AU2017" s="20" t="s">
        <v>84</v>
      </c>
    </row>
    <row r="2018" s="13" customFormat="1">
      <c r="A2018" s="13"/>
      <c r="B2018" s="236"/>
      <c r="C2018" s="237"/>
      <c r="D2018" s="229" t="s">
        <v>183</v>
      </c>
      <c r="E2018" s="238" t="s">
        <v>19</v>
      </c>
      <c r="F2018" s="239" t="s">
        <v>2335</v>
      </c>
      <c r="G2018" s="237"/>
      <c r="H2018" s="238" t="s">
        <v>19</v>
      </c>
      <c r="I2018" s="240"/>
      <c r="J2018" s="237"/>
      <c r="K2018" s="237"/>
      <c r="L2018" s="241"/>
      <c r="M2018" s="242"/>
      <c r="N2018" s="243"/>
      <c r="O2018" s="243"/>
      <c r="P2018" s="243"/>
      <c r="Q2018" s="243"/>
      <c r="R2018" s="243"/>
      <c r="S2018" s="243"/>
      <c r="T2018" s="244"/>
      <c r="U2018" s="13"/>
      <c r="V2018" s="13"/>
      <c r="W2018" s="13"/>
      <c r="X2018" s="13"/>
      <c r="Y2018" s="13"/>
      <c r="Z2018" s="13"/>
      <c r="AA2018" s="13"/>
      <c r="AB2018" s="13"/>
      <c r="AC2018" s="13"/>
      <c r="AD2018" s="13"/>
      <c r="AE2018" s="13"/>
      <c r="AT2018" s="245" t="s">
        <v>183</v>
      </c>
      <c r="AU2018" s="245" t="s">
        <v>84</v>
      </c>
      <c r="AV2018" s="13" t="s">
        <v>82</v>
      </c>
      <c r="AW2018" s="13" t="s">
        <v>37</v>
      </c>
      <c r="AX2018" s="13" t="s">
        <v>75</v>
      </c>
      <c r="AY2018" s="245" t="s">
        <v>170</v>
      </c>
    </row>
    <row r="2019" s="14" customFormat="1">
      <c r="A2019" s="14"/>
      <c r="B2019" s="246"/>
      <c r="C2019" s="247"/>
      <c r="D2019" s="229" t="s">
        <v>183</v>
      </c>
      <c r="E2019" s="248" t="s">
        <v>19</v>
      </c>
      <c r="F2019" s="249" t="s">
        <v>863</v>
      </c>
      <c r="G2019" s="247"/>
      <c r="H2019" s="250">
        <v>1</v>
      </c>
      <c r="I2019" s="251"/>
      <c r="J2019" s="247"/>
      <c r="K2019" s="247"/>
      <c r="L2019" s="252"/>
      <c r="M2019" s="253"/>
      <c r="N2019" s="254"/>
      <c r="O2019" s="254"/>
      <c r="P2019" s="254"/>
      <c r="Q2019" s="254"/>
      <c r="R2019" s="254"/>
      <c r="S2019" s="254"/>
      <c r="T2019" s="255"/>
      <c r="U2019" s="14"/>
      <c r="V2019" s="14"/>
      <c r="W2019" s="14"/>
      <c r="X2019" s="14"/>
      <c r="Y2019" s="14"/>
      <c r="Z2019" s="14"/>
      <c r="AA2019" s="14"/>
      <c r="AB2019" s="14"/>
      <c r="AC2019" s="14"/>
      <c r="AD2019" s="14"/>
      <c r="AE2019" s="14"/>
      <c r="AT2019" s="256" t="s">
        <v>183</v>
      </c>
      <c r="AU2019" s="256" t="s">
        <v>84</v>
      </c>
      <c r="AV2019" s="14" t="s">
        <v>84</v>
      </c>
      <c r="AW2019" s="14" t="s">
        <v>37</v>
      </c>
      <c r="AX2019" s="14" t="s">
        <v>75</v>
      </c>
      <c r="AY2019" s="256" t="s">
        <v>170</v>
      </c>
    </row>
    <row r="2020" s="15" customFormat="1">
      <c r="A2020" s="15"/>
      <c r="B2020" s="257"/>
      <c r="C2020" s="258"/>
      <c r="D2020" s="229" t="s">
        <v>183</v>
      </c>
      <c r="E2020" s="259" t="s">
        <v>19</v>
      </c>
      <c r="F2020" s="260" t="s">
        <v>186</v>
      </c>
      <c r="G2020" s="258"/>
      <c r="H2020" s="261">
        <v>1</v>
      </c>
      <c r="I2020" s="262"/>
      <c r="J2020" s="258"/>
      <c r="K2020" s="258"/>
      <c r="L2020" s="263"/>
      <c r="M2020" s="264"/>
      <c r="N2020" s="265"/>
      <c r="O2020" s="265"/>
      <c r="P2020" s="265"/>
      <c r="Q2020" s="265"/>
      <c r="R2020" s="265"/>
      <c r="S2020" s="265"/>
      <c r="T2020" s="266"/>
      <c r="U2020" s="15"/>
      <c r="V2020" s="15"/>
      <c r="W2020" s="15"/>
      <c r="X2020" s="15"/>
      <c r="Y2020" s="15"/>
      <c r="Z2020" s="15"/>
      <c r="AA2020" s="15"/>
      <c r="AB2020" s="15"/>
      <c r="AC2020" s="15"/>
      <c r="AD2020" s="15"/>
      <c r="AE2020" s="15"/>
      <c r="AT2020" s="267" t="s">
        <v>183</v>
      </c>
      <c r="AU2020" s="267" t="s">
        <v>84</v>
      </c>
      <c r="AV2020" s="15" t="s">
        <v>177</v>
      </c>
      <c r="AW2020" s="15" t="s">
        <v>37</v>
      </c>
      <c r="AX2020" s="15" t="s">
        <v>82</v>
      </c>
      <c r="AY2020" s="267" t="s">
        <v>170</v>
      </c>
    </row>
    <row r="2021" s="2" customFormat="1" ht="24.15" customHeight="1">
      <c r="A2021" s="41"/>
      <c r="B2021" s="42"/>
      <c r="C2021" s="216" t="s">
        <v>2466</v>
      </c>
      <c r="D2021" s="216" t="s">
        <v>172</v>
      </c>
      <c r="E2021" s="217" t="s">
        <v>2467</v>
      </c>
      <c r="F2021" s="218" t="s">
        <v>2468</v>
      </c>
      <c r="G2021" s="219" t="s">
        <v>266</v>
      </c>
      <c r="H2021" s="220">
        <v>1</v>
      </c>
      <c r="I2021" s="221"/>
      <c r="J2021" s="222">
        <f>ROUND(I2021*H2021,2)</f>
        <v>0</v>
      </c>
      <c r="K2021" s="218" t="s">
        <v>19</v>
      </c>
      <c r="L2021" s="47"/>
      <c r="M2021" s="223" t="s">
        <v>19</v>
      </c>
      <c r="N2021" s="224" t="s">
        <v>46</v>
      </c>
      <c r="O2021" s="87"/>
      <c r="P2021" s="225">
        <f>O2021*H2021</f>
        <v>0</v>
      </c>
      <c r="Q2021" s="225">
        <v>0</v>
      </c>
      <c r="R2021" s="225">
        <f>Q2021*H2021</f>
        <v>0</v>
      </c>
      <c r="S2021" s="225">
        <v>0</v>
      </c>
      <c r="T2021" s="226">
        <f>S2021*H2021</f>
        <v>0</v>
      </c>
      <c r="U2021" s="41"/>
      <c r="V2021" s="41"/>
      <c r="W2021" s="41"/>
      <c r="X2021" s="41"/>
      <c r="Y2021" s="41"/>
      <c r="Z2021" s="41"/>
      <c r="AA2021" s="41"/>
      <c r="AB2021" s="41"/>
      <c r="AC2021" s="41"/>
      <c r="AD2021" s="41"/>
      <c r="AE2021" s="41"/>
      <c r="AR2021" s="227" t="s">
        <v>287</v>
      </c>
      <c r="AT2021" s="227" t="s">
        <v>172</v>
      </c>
      <c r="AU2021" s="227" t="s">
        <v>84</v>
      </c>
      <c r="AY2021" s="20" t="s">
        <v>170</v>
      </c>
      <c r="BE2021" s="228">
        <f>IF(N2021="základní",J2021,0)</f>
        <v>0</v>
      </c>
      <c r="BF2021" s="228">
        <f>IF(N2021="snížená",J2021,0)</f>
        <v>0</v>
      </c>
      <c r="BG2021" s="228">
        <f>IF(N2021="zákl. přenesená",J2021,0)</f>
        <v>0</v>
      </c>
      <c r="BH2021" s="228">
        <f>IF(N2021="sníž. přenesená",J2021,0)</f>
        <v>0</v>
      </c>
      <c r="BI2021" s="228">
        <f>IF(N2021="nulová",J2021,0)</f>
        <v>0</v>
      </c>
      <c r="BJ2021" s="20" t="s">
        <v>82</v>
      </c>
      <c r="BK2021" s="228">
        <f>ROUND(I2021*H2021,2)</f>
        <v>0</v>
      </c>
      <c r="BL2021" s="20" t="s">
        <v>287</v>
      </c>
      <c r="BM2021" s="227" t="s">
        <v>2469</v>
      </c>
    </row>
    <row r="2022" s="2" customFormat="1">
      <c r="A2022" s="41"/>
      <c r="B2022" s="42"/>
      <c r="C2022" s="43"/>
      <c r="D2022" s="229" t="s">
        <v>179</v>
      </c>
      <c r="E2022" s="43"/>
      <c r="F2022" s="230" t="s">
        <v>2468</v>
      </c>
      <c r="G2022" s="43"/>
      <c r="H2022" s="43"/>
      <c r="I2022" s="231"/>
      <c r="J2022" s="43"/>
      <c r="K2022" s="43"/>
      <c r="L2022" s="47"/>
      <c r="M2022" s="232"/>
      <c r="N2022" s="233"/>
      <c r="O2022" s="87"/>
      <c r="P2022" s="87"/>
      <c r="Q2022" s="87"/>
      <c r="R2022" s="87"/>
      <c r="S2022" s="87"/>
      <c r="T2022" s="88"/>
      <c r="U2022" s="41"/>
      <c r="V2022" s="41"/>
      <c r="W2022" s="41"/>
      <c r="X2022" s="41"/>
      <c r="Y2022" s="41"/>
      <c r="Z2022" s="41"/>
      <c r="AA2022" s="41"/>
      <c r="AB2022" s="41"/>
      <c r="AC2022" s="41"/>
      <c r="AD2022" s="41"/>
      <c r="AE2022" s="41"/>
      <c r="AT2022" s="20" t="s">
        <v>179</v>
      </c>
      <c r="AU2022" s="20" t="s">
        <v>84</v>
      </c>
    </row>
    <row r="2023" s="2" customFormat="1">
      <c r="A2023" s="41"/>
      <c r="B2023" s="42"/>
      <c r="C2023" s="43"/>
      <c r="D2023" s="229" t="s">
        <v>231</v>
      </c>
      <c r="E2023" s="43"/>
      <c r="F2023" s="268" t="s">
        <v>1323</v>
      </c>
      <c r="G2023" s="43"/>
      <c r="H2023" s="43"/>
      <c r="I2023" s="231"/>
      <c r="J2023" s="43"/>
      <c r="K2023" s="43"/>
      <c r="L2023" s="47"/>
      <c r="M2023" s="232"/>
      <c r="N2023" s="233"/>
      <c r="O2023" s="87"/>
      <c r="P2023" s="87"/>
      <c r="Q2023" s="87"/>
      <c r="R2023" s="87"/>
      <c r="S2023" s="87"/>
      <c r="T2023" s="88"/>
      <c r="U2023" s="41"/>
      <c r="V2023" s="41"/>
      <c r="W2023" s="41"/>
      <c r="X2023" s="41"/>
      <c r="Y2023" s="41"/>
      <c r="Z2023" s="41"/>
      <c r="AA2023" s="41"/>
      <c r="AB2023" s="41"/>
      <c r="AC2023" s="41"/>
      <c r="AD2023" s="41"/>
      <c r="AE2023" s="41"/>
      <c r="AT2023" s="20" t="s">
        <v>231</v>
      </c>
      <c r="AU2023" s="20" t="s">
        <v>84</v>
      </c>
    </row>
    <row r="2024" s="13" customFormat="1">
      <c r="A2024" s="13"/>
      <c r="B2024" s="236"/>
      <c r="C2024" s="237"/>
      <c r="D2024" s="229" t="s">
        <v>183</v>
      </c>
      <c r="E2024" s="238" t="s">
        <v>19</v>
      </c>
      <c r="F2024" s="239" t="s">
        <v>2335</v>
      </c>
      <c r="G2024" s="237"/>
      <c r="H2024" s="238" t="s">
        <v>19</v>
      </c>
      <c r="I2024" s="240"/>
      <c r="J2024" s="237"/>
      <c r="K2024" s="237"/>
      <c r="L2024" s="241"/>
      <c r="M2024" s="242"/>
      <c r="N2024" s="243"/>
      <c r="O2024" s="243"/>
      <c r="P2024" s="243"/>
      <c r="Q2024" s="243"/>
      <c r="R2024" s="243"/>
      <c r="S2024" s="243"/>
      <c r="T2024" s="244"/>
      <c r="U2024" s="13"/>
      <c r="V2024" s="13"/>
      <c r="W2024" s="13"/>
      <c r="X2024" s="13"/>
      <c r="Y2024" s="13"/>
      <c r="Z2024" s="13"/>
      <c r="AA2024" s="13"/>
      <c r="AB2024" s="13"/>
      <c r="AC2024" s="13"/>
      <c r="AD2024" s="13"/>
      <c r="AE2024" s="13"/>
      <c r="AT2024" s="245" t="s">
        <v>183</v>
      </c>
      <c r="AU2024" s="245" t="s">
        <v>84</v>
      </c>
      <c r="AV2024" s="13" t="s">
        <v>82</v>
      </c>
      <c r="AW2024" s="13" t="s">
        <v>37</v>
      </c>
      <c r="AX2024" s="13" t="s">
        <v>75</v>
      </c>
      <c r="AY2024" s="245" t="s">
        <v>170</v>
      </c>
    </row>
    <row r="2025" s="14" customFormat="1">
      <c r="A2025" s="14"/>
      <c r="B2025" s="246"/>
      <c r="C2025" s="247"/>
      <c r="D2025" s="229" t="s">
        <v>183</v>
      </c>
      <c r="E2025" s="248" t="s">
        <v>19</v>
      </c>
      <c r="F2025" s="249" t="s">
        <v>863</v>
      </c>
      <c r="G2025" s="247"/>
      <c r="H2025" s="250">
        <v>1</v>
      </c>
      <c r="I2025" s="251"/>
      <c r="J2025" s="247"/>
      <c r="K2025" s="247"/>
      <c r="L2025" s="252"/>
      <c r="M2025" s="253"/>
      <c r="N2025" s="254"/>
      <c r="O2025" s="254"/>
      <c r="P2025" s="254"/>
      <c r="Q2025" s="254"/>
      <c r="R2025" s="254"/>
      <c r="S2025" s="254"/>
      <c r="T2025" s="255"/>
      <c r="U2025" s="14"/>
      <c r="V2025" s="14"/>
      <c r="W2025" s="14"/>
      <c r="X2025" s="14"/>
      <c r="Y2025" s="14"/>
      <c r="Z2025" s="14"/>
      <c r="AA2025" s="14"/>
      <c r="AB2025" s="14"/>
      <c r="AC2025" s="14"/>
      <c r="AD2025" s="14"/>
      <c r="AE2025" s="14"/>
      <c r="AT2025" s="256" t="s">
        <v>183</v>
      </c>
      <c r="AU2025" s="256" t="s">
        <v>84</v>
      </c>
      <c r="AV2025" s="14" t="s">
        <v>84</v>
      </c>
      <c r="AW2025" s="14" t="s">
        <v>37</v>
      </c>
      <c r="AX2025" s="14" t="s">
        <v>75</v>
      </c>
      <c r="AY2025" s="256" t="s">
        <v>170</v>
      </c>
    </row>
    <row r="2026" s="15" customFormat="1">
      <c r="A2026" s="15"/>
      <c r="B2026" s="257"/>
      <c r="C2026" s="258"/>
      <c r="D2026" s="229" t="s">
        <v>183</v>
      </c>
      <c r="E2026" s="259" t="s">
        <v>19</v>
      </c>
      <c r="F2026" s="260" t="s">
        <v>186</v>
      </c>
      <c r="G2026" s="258"/>
      <c r="H2026" s="261">
        <v>1</v>
      </c>
      <c r="I2026" s="262"/>
      <c r="J2026" s="258"/>
      <c r="K2026" s="258"/>
      <c r="L2026" s="263"/>
      <c r="M2026" s="264"/>
      <c r="N2026" s="265"/>
      <c r="O2026" s="265"/>
      <c r="P2026" s="265"/>
      <c r="Q2026" s="265"/>
      <c r="R2026" s="265"/>
      <c r="S2026" s="265"/>
      <c r="T2026" s="266"/>
      <c r="U2026" s="15"/>
      <c r="V2026" s="15"/>
      <c r="W2026" s="15"/>
      <c r="X2026" s="15"/>
      <c r="Y2026" s="15"/>
      <c r="Z2026" s="15"/>
      <c r="AA2026" s="15"/>
      <c r="AB2026" s="15"/>
      <c r="AC2026" s="15"/>
      <c r="AD2026" s="15"/>
      <c r="AE2026" s="15"/>
      <c r="AT2026" s="267" t="s">
        <v>183</v>
      </c>
      <c r="AU2026" s="267" t="s">
        <v>84</v>
      </c>
      <c r="AV2026" s="15" t="s">
        <v>177</v>
      </c>
      <c r="AW2026" s="15" t="s">
        <v>37</v>
      </c>
      <c r="AX2026" s="15" t="s">
        <v>82</v>
      </c>
      <c r="AY2026" s="267" t="s">
        <v>170</v>
      </c>
    </row>
    <row r="2027" s="2" customFormat="1" ht="24.15" customHeight="1">
      <c r="A2027" s="41"/>
      <c r="B2027" s="42"/>
      <c r="C2027" s="216" t="s">
        <v>2470</v>
      </c>
      <c r="D2027" s="216" t="s">
        <v>172</v>
      </c>
      <c r="E2027" s="217" t="s">
        <v>2471</v>
      </c>
      <c r="F2027" s="218" t="s">
        <v>2472</v>
      </c>
      <c r="G2027" s="219" t="s">
        <v>266</v>
      </c>
      <c r="H2027" s="220">
        <v>1</v>
      </c>
      <c r="I2027" s="221"/>
      <c r="J2027" s="222">
        <f>ROUND(I2027*H2027,2)</f>
        <v>0</v>
      </c>
      <c r="K2027" s="218" t="s">
        <v>19</v>
      </c>
      <c r="L2027" s="47"/>
      <c r="M2027" s="223" t="s">
        <v>19</v>
      </c>
      <c r="N2027" s="224" t="s">
        <v>46</v>
      </c>
      <c r="O2027" s="87"/>
      <c r="P2027" s="225">
        <f>O2027*H2027</f>
        <v>0</v>
      </c>
      <c r="Q2027" s="225">
        <v>0</v>
      </c>
      <c r="R2027" s="225">
        <f>Q2027*H2027</f>
        <v>0</v>
      </c>
      <c r="S2027" s="225">
        <v>0</v>
      </c>
      <c r="T2027" s="226">
        <f>S2027*H2027</f>
        <v>0</v>
      </c>
      <c r="U2027" s="41"/>
      <c r="V2027" s="41"/>
      <c r="W2027" s="41"/>
      <c r="X2027" s="41"/>
      <c r="Y2027" s="41"/>
      <c r="Z2027" s="41"/>
      <c r="AA2027" s="41"/>
      <c r="AB2027" s="41"/>
      <c r="AC2027" s="41"/>
      <c r="AD2027" s="41"/>
      <c r="AE2027" s="41"/>
      <c r="AR2027" s="227" t="s">
        <v>287</v>
      </c>
      <c r="AT2027" s="227" t="s">
        <v>172</v>
      </c>
      <c r="AU2027" s="227" t="s">
        <v>84</v>
      </c>
      <c r="AY2027" s="20" t="s">
        <v>170</v>
      </c>
      <c r="BE2027" s="228">
        <f>IF(N2027="základní",J2027,0)</f>
        <v>0</v>
      </c>
      <c r="BF2027" s="228">
        <f>IF(N2027="snížená",J2027,0)</f>
        <v>0</v>
      </c>
      <c r="BG2027" s="228">
        <f>IF(N2027="zákl. přenesená",J2027,0)</f>
        <v>0</v>
      </c>
      <c r="BH2027" s="228">
        <f>IF(N2027="sníž. přenesená",J2027,0)</f>
        <v>0</v>
      </c>
      <c r="BI2027" s="228">
        <f>IF(N2027="nulová",J2027,0)</f>
        <v>0</v>
      </c>
      <c r="BJ2027" s="20" t="s">
        <v>82</v>
      </c>
      <c r="BK2027" s="228">
        <f>ROUND(I2027*H2027,2)</f>
        <v>0</v>
      </c>
      <c r="BL2027" s="20" t="s">
        <v>287</v>
      </c>
      <c r="BM2027" s="227" t="s">
        <v>2473</v>
      </c>
    </row>
    <row r="2028" s="2" customFormat="1">
      <c r="A2028" s="41"/>
      <c r="B2028" s="42"/>
      <c r="C2028" s="43"/>
      <c r="D2028" s="229" t="s">
        <v>179</v>
      </c>
      <c r="E2028" s="43"/>
      <c r="F2028" s="230" t="s">
        <v>2472</v>
      </c>
      <c r="G2028" s="43"/>
      <c r="H2028" s="43"/>
      <c r="I2028" s="231"/>
      <c r="J2028" s="43"/>
      <c r="K2028" s="43"/>
      <c r="L2028" s="47"/>
      <c r="M2028" s="232"/>
      <c r="N2028" s="233"/>
      <c r="O2028" s="87"/>
      <c r="P2028" s="87"/>
      <c r="Q2028" s="87"/>
      <c r="R2028" s="87"/>
      <c r="S2028" s="87"/>
      <c r="T2028" s="88"/>
      <c r="U2028" s="41"/>
      <c r="V2028" s="41"/>
      <c r="W2028" s="41"/>
      <c r="X2028" s="41"/>
      <c r="Y2028" s="41"/>
      <c r="Z2028" s="41"/>
      <c r="AA2028" s="41"/>
      <c r="AB2028" s="41"/>
      <c r="AC2028" s="41"/>
      <c r="AD2028" s="41"/>
      <c r="AE2028" s="41"/>
      <c r="AT2028" s="20" t="s">
        <v>179</v>
      </c>
      <c r="AU2028" s="20" t="s">
        <v>84</v>
      </c>
    </row>
    <row r="2029" s="2" customFormat="1">
      <c r="A2029" s="41"/>
      <c r="B2029" s="42"/>
      <c r="C2029" s="43"/>
      <c r="D2029" s="229" t="s">
        <v>231</v>
      </c>
      <c r="E2029" s="43"/>
      <c r="F2029" s="268" t="s">
        <v>1323</v>
      </c>
      <c r="G2029" s="43"/>
      <c r="H2029" s="43"/>
      <c r="I2029" s="231"/>
      <c r="J2029" s="43"/>
      <c r="K2029" s="43"/>
      <c r="L2029" s="47"/>
      <c r="M2029" s="232"/>
      <c r="N2029" s="233"/>
      <c r="O2029" s="87"/>
      <c r="P2029" s="87"/>
      <c r="Q2029" s="87"/>
      <c r="R2029" s="87"/>
      <c r="S2029" s="87"/>
      <c r="T2029" s="88"/>
      <c r="U2029" s="41"/>
      <c r="V2029" s="41"/>
      <c r="W2029" s="41"/>
      <c r="X2029" s="41"/>
      <c r="Y2029" s="41"/>
      <c r="Z2029" s="41"/>
      <c r="AA2029" s="41"/>
      <c r="AB2029" s="41"/>
      <c r="AC2029" s="41"/>
      <c r="AD2029" s="41"/>
      <c r="AE2029" s="41"/>
      <c r="AT2029" s="20" t="s">
        <v>231</v>
      </c>
      <c r="AU2029" s="20" t="s">
        <v>84</v>
      </c>
    </row>
    <row r="2030" s="13" customFormat="1">
      <c r="A2030" s="13"/>
      <c r="B2030" s="236"/>
      <c r="C2030" s="237"/>
      <c r="D2030" s="229" t="s">
        <v>183</v>
      </c>
      <c r="E2030" s="238" t="s">
        <v>19</v>
      </c>
      <c r="F2030" s="239" t="s">
        <v>2335</v>
      </c>
      <c r="G2030" s="237"/>
      <c r="H2030" s="238" t="s">
        <v>19</v>
      </c>
      <c r="I2030" s="240"/>
      <c r="J2030" s="237"/>
      <c r="K2030" s="237"/>
      <c r="L2030" s="241"/>
      <c r="M2030" s="242"/>
      <c r="N2030" s="243"/>
      <c r="O2030" s="243"/>
      <c r="P2030" s="243"/>
      <c r="Q2030" s="243"/>
      <c r="R2030" s="243"/>
      <c r="S2030" s="243"/>
      <c r="T2030" s="244"/>
      <c r="U2030" s="13"/>
      <c r="V2030" s="13"/>
      <c r="W2030" s="13"/>
      <c r="X2030" s="13"/>
      <c r="Y2030" s="13"/>
      <c r="Z2030" s="13"/>
      <c r="AA2030" s="13"/>
      <c r="AB2030" s="13"/>
      <c r="AC2030" s="13"/>
      <c r="AD2030" s="13"/>
      <c r="AE2030" s="13"/>
      <c r="AT2030" s="245" t="s">
        <v>183</v>
      </c>
      <c r="AU2030" s="245" t="s">
        <v>84</v>
      </c>
      <c r="AV2030" s="13" t="s">
        <v>82</v>
      </c>
      <c r="AW2030" s="13" t="s">
        <v>37</v>
      </c>
      <c r="AX2030" s="13" t="s">
        <v>75</v>
      </c>
      <c r="AY2030" s="245" t="s">
        <v>170</v>
      </c>
    </row>
    <row r="2031" s="14" customFormat="1">
      <c r="A2031" s="14"/>
      <c r="B2031" s="246"/>
      <c r="C2031" s="247"/>
      <c r="D2031" s="229" t="s">
        <v>183</v>
      </c>
      <c r="E2031" s="248" t="s">
        <v>19</v>
      </c>
      <c r="F2031" s="249" t="s">
        <v>863</v>
      </c>
      <c r="G2031" s="247"/>
      <c r="H2031" s="250">
        <v>1</v>
      </c>
      <c r="I2031" s="251"/>
      <c r="J2031" s="247"/>
      <c r="K2031" s="247"/>
      <c r="L2031" s="252"/>
      <c r="M2031" s="253"/>
      <c r="N2031" s="254"/>
      <c r="O2031" s="254"/>
      <c r="P2031" s="254"/>
      <c r="Q2031" s="254"/>
      <c r="R2031" s="254"/>
      <c r="S2031" s="254"/>
      <c r="T2031" s="255"/>
      <c r="U2031" s="14"/>
      <c r="V2031" s="14"/>
      <c r="W2031" s="14"/>
      <c r="X2031" s="14"/>
      <c r="Y2031" s="14"/>
      <c r="Z2031" s="14"/>
      <c r="AA2031" s="14"/>
      <c r="AB2031" s="14"/>
      <c r="AC2031" s="14"/>
      <c r="AD2031" s="14"/>
      <c r="AE2031" s="14"/>
      <c r="AT2031" s="256" t="s">
        <v>183</v>
      </c>
      <c r="AU2031" s="256" t="s">
        <v>84</v>
      </c>
      <c r="AV2031" s="14" t="s">
        <v>84</v>
      </c>
      <c r="AW2031" s="14" t="s">
        <v>37</v>
      </c>
      <c r="AX2031" s="14" t="s">
        <v>75</v>
      </c>
      <c r="AY2031" s="256" t="s">
        <v>170</v>
      </c>
    </row>
    <row r="2032" s="15" customFormat="1">
      <c r="A2032" s="15"/>
      <c r="B2032" s="257"/>
      <c r="C2032" s="258"/>
      <c r="D2032" s="229" t="s">
        <v>183</v>
      </c>
      <c r="E2032" s="259" t="s">
        <v>19</v>
      </c>
      <c r="F2032" s="260" t="s">
        <v>186</v>
      </c>
      <c r="G2032" s="258"/>
      <c r="H2032" s="261">
        <v>1</v>
      </c>
      <c r="I2032" s="262"/>
      <c r="J2032" s="258"/>
      <c r="K2032" s="258"/>
      <c r="L2032" s="263"/>
      <c r="M2032" s="264"/>
      <c r="N2032" s="265"/>
      <c r="O2032" s="265"/>
      <c r="P2032" s="265"/>
      <c r="Q2032" s="265"/>
      <c r="R2032" s="265"/>
      <c r="S2032" s="265"/>
      <c r="T2032" s="266"/>
      <c r="U2032" s="15"/>
      <c r="V2032" s="15"/>
      <c r="W2032" s="15"/>
      <c r="X2032" s="15"/>
      <c r="Y2032" s="15"/>
      <c r="Z2032" s="15"/>
      <c r="AA2032" s="15"/>
      <c r="AB2032" s="15"/>
      <c r="AC2032" s="15"/>
      <c r="AD2032" s="15"/>
      <c r="AE2032" s="15"/>
      <c r="AT2032" s="267" t="s">
        <v>183</v>
      </c>
      <c r="AU2032" s="267" t="s">
        <v>84</v>
      </c>
      <c r="AV2032" s="15" t="s">
        <v>177</v>
      </c>
      <c r="AW2032" s="15" t="s">
        <v>37</v>
      </c>
      <c r="AX2032" s="15" t="s">
        <v>82</v>
      </c>
      <c r="AY2032" s="267" t="s">
        <v>170</v>
      </c>
    </row>
    <row r="2033" s="2" customFormat="1" ht="16.5" customHeight="1">
      <c r="A2033" s="41"/>
      <c r="B2033" s="42"/>
      <c r="C2033" s="216" t="s">
        <v>2474</v>
      </c>
      <c r="D2033" s="216" t="s">
        <v>172</v>
      </c>
      <c r="E2033" s="217" t="s">
        <v>2475</v>
      </c>
      <c r="F2033" s="218" t="s">
        <v>2476</v>
      </c>
      <c r="G2033" s="219" t="s">
        <v>266</v>
      </c>
      <c r="H2033" s="220">
        <v>8</v>
      </c>
      <c r="I2033" s="221"/>
      <c r="J2033" s="222">
        <f>ROUND(I2033*H2033,2)</f>
        <v>0</v>
      </c>
      <c r="K2033" s="218" t="s">
        <v>19</v>
      </c>
      <c r="L2033" s="47"/>
      <c r="M2033" s="223" t="s">
        <v>19</v>
      </c>
      <c r="N2033" s="224" t="s">
        <v>46</v>
      </c>
      <c r="O2033" s="87"/>
      <c r="P2033" s="225">
        <f>O2033*H2033</f>
        <v>0</v>
      </c>
      <c r="Q2033" s="225">
        <v>0</v>
      </c>
      <c r="R2033" s="225">
        <f>Q2033*H2033</f>
        <v>0</v>
      </c>
      <c r="S2033" s="225">
        <v>0</v>
      </c>
      <c r="T2033" s="226">
        <f>S2033*H2033</f>
        <v>0</v>
      </c>
      <c r="U2033" s="41"/>
      <c r="V2033" s="41"/>
      <c r="W2033" s="41"/>
      <c r="X2033" s="41"/>
      <c r="Y2033" s="41"/>
      <c r="Z2033" s="41"/>
      <c r="AA2033" s="41"/>
      <c r="AB2033" s="41"/>
      <c r="AC2033" s="41"/>
      <c r="AD2033" s="41"/>
      <c r="AE2033" s="41"/>
      <c r="AR2033" s="227" t="s">
        <v>287</v>
      </c>
      <c r="AT2033" s="227" t="s">
        <v>172</v>
      </c>
      <c r="AU2033" s="227" t="s">
        <v>84</v>
      </c>
      <c r="AY2033" s="20" t="s">
        <v>170</v>
      </c>
      <c r="BE2033" s="228">
        <f>IF(N2033="základní",J2033,0)</f>
        <v>0</v>
      </c>
      <c r="BF2033" s="228">
        <f>IF(N2033="snížená",J2033,0)</f>
        <v>0</v>
      </c>
      <c r="BG2033" s="228">
        <f>IF(N2033="zákl. přenesená",J2033,0)</f>
        <v>0</v>
      </c>
      <c r="BH2033" s="228">
        <f>IF(N2033="sníž. přenesená",J2033,0)</f>
        <v>0</v>
      </c>
      <c r="BI2033" s="228">
        <f>IF(N2033="nulová",J2033,0)</f>
        <v>0</v>
      </c>
      <c r="BJ2033" s="20" t="s">
        <v>82</v>
      </c>
      <c r="BK2033" s="228">
        <f>ROUND(I2033*H2033,2)</f>
        <v>0</v>
      </c>
      <c r="BL2033" s="20" t="s">
        <v>287</v>
      </c>
      <c r="BM2033" s="227" t="s">
        <v>2477</v>
      </c>
    </row>
    <row r="2034" s="2" customFormat="1">
      <c r="A2034" s="41"/>
      <c r="B2034" s="42"/>
      <c r="C2034" s="43"/>
      <c r="D2034" s="229" t="s">
        <v>179</v>
      </c>
      <c r="E2034" s="43"/>
      <c r="F2034" s="230" t="s">
        <v>2476</v>
      </c>
      <c r="G2034" s="43"/>
      <c r="H2034" s="43"/>
      <c r="I2034" s="231"/>
      <c r="J2034" s="43"/>
      <c r="K2034" s="43"/>
      <c r="L2034" s="47"/>
      <c r="M2034" s="232"/>
      <c r="N2034" s="233"/>
      <c r="O2034" s="87"/>
      <c r="P2034" s="87"/>
      <c r="Q2034" s="87"/>
      <c r="R2034" s="87"/>
      <c r="S2034" s="87"/>
      <c r="T2034" s="88"/>
      <c r="U2034" s="41"/>
      <c r="V2034" s="41"/>
      <c r="W2034" s="41"/>
      <c r="X2034" s="41"/>
      <c r="Y2034" s="41"/>
      <c r="Z2034" s="41"/>
      <c r="AA2034" s="41"/>
      <c r="AB2034" s="41"/>
      <c r="AC2034" s="41"/>
      <c r="AD2034" s="41"/>
      <c r="AE2034" s="41"/>
      <c r="AT2034" s="20" t="s">
        <v>179</v>
      </c>
      <c r="AU2034" s="20" t="s">
        <v>84</v>
      </c>
    </row>
    <row r="2035" s="2" customFormat="1">
      <c r="A2035" s="41"/>
      <c r="B2035" s="42"/>
      <c r="C2035" s="43"/>
      <c r="D2035" s="229" t="s">
        <v>231</v>
      </c>
      <c r="E2035" s="43"/>
      <c r="F2035" s="268" t="s">
        <v>1323</v>
      </c>
      <c r="G2035" s="43"/>
      <c r="H2035" s="43"/>
      <c r="I2035" s="231"/>
      <c r="J2035" s="43"/>
      <c r="K2035" s="43"/>
      <c r="L2035" s="47"/>
      <c r="M2035" s="232"/>
      <c r="N2035" s="233"/>
      <c r="O2035" s="87"/>
      <c r="P2035" s="87"/>
      <c r="Q2035" s="87"/>
      <c r="R2035" s="87"/>
      <c r="S2035" s="87"/>
      <c r="T2035" s="88"/>
      <c r="U2035" s="41"/>
      <c r="V2035" s="41"/>
      <c r="W2035" s="41"/>
      <c r="X2035" s="41"/>
      <c r="Y2035" s="41"/>
      <c r="Z2035" s="41"/>
      <c r="AA2035" s="41"/>
      <c r="AB2035" s="41"/>
      <c r="AC2035" s="41"/>
      <c r="AD2035" s="41"/>
      <c r="AE2035" s="41"/>
      <c r="AT2035" s="20" t="s">
        <v>231</v>
      </c>
      <c r="AU2035" s="20" t="s">
        <v>84</v>
      </c>
    </row>
    <row r="2036" s="13" customFormat="1">
      <c r="A2036" s="13"/>
      <c r="B2036" s="236"/>
      <c r="C2036" s="237"/>
      <c r="D2036" s="229" t="s">
        <v>183</v>
      </c>
      <c r="E2036" s="238" t="s">
        <v>19</v>
      </c>
      <c r="F2036" s="239" t="s">
        <v>2335</v>
      </c>
      <c r="G2036" s="237"/>
      <c r="H2036" s="238" t="s">
        <v>19</v>
      </c>
      <c r="I2036" s="240"/>
      <c r="J2036" s="237"/>
      <c r="K2036" s="237"/>
      <c r="L2036" s="241"/>
      <c r="M2036" s="242"/>
      <c r="N2036" s="243"/>
      <c r="O2036" s="243"/>
      <c r="P2036" s="243"/>
      <c r="Q2036" s="243"/>
      <c r="R2036" s="243"/>
      <c r="S2036" s="243"/>
      <c r="T2036" s="244"/>
      <c r="U2036" s="13"/>
      <c r="V2036" s="13"/>
      <c r="W2036" s="13"/>
      <c r="X2036" s="13"/>
      <c r="Y2036" s="13"/>
      <c r="Z2036" s="13"/>
      <c r="AA2036" s="13"/>
      <c r="AB2036" s="13"/>
      <c r="AC2036" s="13"/>
      <c r="AD2036" s="13"/>
      <c r="AE2036" s="13"/>
      <c r="AT2036" s="245" t="s">
        <v>183</v>
      </c>
      <c r="AU2036" s="245" t="s">
        <v>84</v>
      </c>
      <c r="AV2036" s="13" t="s">
        <v>82</v>
      </c>
      <c r="AW2036" s="13" t="s">
        <v>37</v>
      </c>
      <c r="AX2036" s="13" t="s">
        <v>75</v>
      </c>
      <c r="AY2036" s="245" t="s">
        <v>170</v>
      </c>
    </row>
    <row r="2037" s="13" customFormat="1">
      <c r="A2037" s="13"/>
      <c r="B2037" s="236"/>
      <c r="C2037" s="237"/>
      <c r="D2037" s="229" t="s">
        <v>183</v>
      </c>
      <c r="E2037" s="238" t="s">
        <v>19</v>
      </c>
      <c r="F2037" s="239" t="s">
        <v>2478</v>
      </c>
      <c r="G2037" s="237"/>
      <c r="H2037" s="238" t="s">
        <v>19</v>
      </c>
      <c r="I2037" s="240"/>
      <c r="J2037" s="237"/>
      <c r="K2037" s="237"/>
      <c r="L2037" s="241"/>
      <c r="M2037" s="242"/>
      <c r="N2037" s="243"/>
      <c r="O2037" s="243"/>
      <c r="P2037" s="243"/>
      <c r="Q2037" s="243"/>
      <c r="R2037" s="243"/>
      <c r="S2037" s="243"/>
      <c r="T2037" s="244"/>
      <c r="U2037" s="13"/>
      <c r="V2037" s="13"/>
      <c r="W2037" s="13"/>
      <c r="X2037" s="13"/>
      <c r="Y2037" s="13"/>
      <c r="Z2037" s="13"/>
      <c r="AA2037" s="13"/>
      <c r="AB2037" s="13"/>
      <c r="AC2037" s="13"/>
      <c r="AD2037" s="13"/>
      <c r="AE2037" s="13"/>
      <c r="AT2037" s="245" t="s">
        <v>183</v>
      </c>
      <c r="AU2037" s="245" t="s">
        <v>84</v>
      </c>
      <c r="AV2037" s="13" t="s">
        <v>82</v>
      </c>
      <c r="AW2037" s="13" t="s">
        <v>37</v>
      </c>
      <c r="AX2037" s="13" t="s">
        <v>75</v>
      </c>
      <c r="AY2037" s="245" t="s">
        <v>170</v>
      </c>
    </row>
    <row r="2038" s="13" customFormat="1">
      <c r="A2038" s="13"/>
      <c r="B2038" s="236"/>
      <c r="C2038" s="237"/>
      <c r="D2038" s="229" t="s">
        <v>183</v>
      </c>
      <c r="E2038" s="238" t="s">
        <v>19</v>
      </c>
      <c r="F2038" s="239" t="s">
        <v>2479</v>
      </c>
      <c r="G2038" s="237"/>
      <c r="H2038" s="238" t="s">
        <v>19</v>
      </c>
      <c r="I2038" s="240"/>
      <c r="J2038" s="237"/>
      <c r="K2038" s="237"/>
      <c r="L2038" s="241"/>
      <c r="M2038" s="242"/>
      <c r="N2038" s="243"/>
      <c r="O2038" s="243"/>
      <c r="P2038" s="243"/>
      <c r="Q2038" s="243"/>
      <c r="R2038" s="243"/>
      <c r="S2038" s="243"/>
      <c r="T2038" s="244"/>
      <c r="U2038" s="13"/>
      <c r="V2038" s="13"/>
      <c r="W2038" s="13"/>
      <c r="X2038" s="13"/>
      <c r="Y2038" s="13"/>
      <c r="Z2038" s="13"/>
      <c r="AA2038" s="13"/>
      <c r="AB2038" s="13"/>
      <c r="AC2038" s="13"/>
      <c r="AD2038" s="13"/>
      <c r="AE2038" s="13"/>
      <c r="AT2038" s="245" t="s">
        <v>183</v>
      </c>
      <c r="AU2038" s="245" t="s">
        <v>84</v>
      </c>
      <c r="AV2038" s="13" t="s">
        <v>82</v>
      </c>
      <c r="AW2038" s="13" t="s">
        <v>37</v>
      </c>
      <c r="AX2038" s="13" t="s">
        <v>75</v>
      </c>
      <c r="AY2038" s="245" t="s">
        <v>170</v>
      </c>
    </row>
    <row r="2039" s="13" customFormat="1">
      <c r="A2039" s="13"/>
      <c r="B2039" s="236"/>
      <c r="C2039" s="237"/>
      <c r="D2039" s="229" t="s">
        <v>183</v>
      </c>
      <c r="E2039" s="238" t="s">
        <v>19</v>
      </c>
      <c r="F2039" s="239" t="s">
        <v>2480</v>
      </c>
      <c r="G2039" s="237"/>
      <c r="H2039" s="238" t="s">
        <v>19</v>
      </c>
      <c r="I2039" s="240"/>
      <c r="J2039" s="237"/>
      <c r="K2039" s="237"/>
      <c r="L2039" s="241"/>
      <c r="M2039" s="242"/>
      <c r="N2039" s="243"/>
      <c r="O2039" s="243"/>
      <c r="P2039" s="243"/>
      <c r="Q2039" s="243"/>
      <c r="R2039" s="243"/>
      <c r="S2039" s="243"/>
      <c r="T2039" s="244"/>
      <c r="U2039" s="13"/>
      <c r="V2039" s="13"/>
      <c r="W2039" s="13"/>
      <c r="X2039" s="13"/>
      <c r="Y2039" s="13"/>
      <c r="Z2039" s="13"/>
      <c r="AA2039" s="13"/>
      <c r="AB2039" s="13"/>
      <c r="AC2039" s="13"/>
      <c r="AD2039" s="13"/>
      <c r="AE2039" s="13"/>
      <c r="AT2039" s="245" t="s">
        <v>183</v>
      </c>
      <c r="AU2039" s="245" t="s">
        <v>84</v>
      </c>
      <c r="AV2039" s="13" t="s">
        <v>82</v>
      </c>
      <c r="AW2039" s="13" t="s">
        <v>37</v>
      </c>
      <c r="AX2039" s="13" t="s">
        <v>75</v>
      </c>
      <c r="AY2039" s="245" t="s">
        <v>170</v>
      </c>
    </row>
    <row r="2040" s="13" customFormat="1">
      <c r="A2040" s="13"/>
      <c r="B2040" s="236"/>
      <c r="C2040" s="237"/>
      <c r="D2040" s="229" t="s">
        <v>183</v>
      </c>
      <c r="E2040" s="238" t="s">
        <v>19</v>
      </c>
      <c r="F2040" s="239" t="s">
        <v>2481</v>
      </c>
      <c r="G2040" s="237"/>
      <c r="H2040" s="238" t="s">
        <v>19</v>
      </c>
      <c r="I2040" s="240"/>
      <c r="J2040" s="237"/>
      <c r="K2040" s="237"/>
      <c r="L2040" s="241"/>
      <c r="M2040" s="242"/>
      <c r="N2040" s="243"/>
      <c r="O2040" s="243"/>
      <c r="P2040" s="243"/>
      <c r="Q2040" s="243"/>
      <c r="R2040" s="243"/>
      <c r="S2040" s="243"/>
      <c r="T2040" s="244"/>
      <c r="U2040" s="13"/>
      <c r="V2040" s="13"/>
      <c r="W2040" s="13"/>
      <c r="X2040" s="13"/>
      <c r="Y2040" s="13"/>
      <c r="Z2040" s="13"/>
      <c r="AA2040" s="13"/>
      <c r="AB2040" s="13"/>
      <c r="AC2040" s="13"/>
      <c r="AD2040" s="13"/>
      <c r="AE2040" s="13"/>
      <c r="AT2040" s="245" t="s">
        <v>183</v>
      </c>
      <c r="AU2040" s="245" t="s">
        <v>84</v>
      </c>
      <c r="AV2040" s="13" t="s">
        <v>82</v>
      </c>
      <c r="AW2040" s="13" t="s">
        <v>37</v>
      </c>
      <c r="AX2040" s="13" t="s">
        <v>75</v>
      </c>
      <c r="AY2040" s="245" t="s">
        <v>170</v>
      </c>
    </row>
    <row r="2041" s="14" customFormat="1">
      <c r="A2041" s="14"/>
      <c r="B2041" s="246"/>
      <c r="C2041" s="247"/>
      <c r="D2041" s="229" t="s">
        <v>183</v>
      </c>
      <c r="E2041" s="248" t="s">
        <v>19</v>
      </c>
      <c r="F2041" s="249" t="s">
        <v>2482</v>
      </c>
      <c r="G2041" s="247"/>
      <c r="H2041" s="250">
        <v>8</v>
      </c>
      <c r="I2041" s="251"/>
      <c r="J2041" s="247"/>
      <c r="K2041" s="247"/>
      <c r="L2041" s="252"/>
      <c r="M2041" s="253"/>
      <c r="N2041" s="254"/>
      <c r="O2041" s="254"/>
      <c r="P2041" s="254"/>
      <c r="Q2041" s="254"/>
      <c r="R2041" s="254"/>
      <c r="S2041" s="254"/>
      <c r="T2041" s="255"/>
      <c r="U2041" s="14"/>
      <c r="V2041" s="14"/>
      <c r="W2041" s="14"/>
      <c r="X2041" s="14"/>
      <c r="Y2041" s="14"/>
      <c r="Z2041" s="14"/>
      <c r="AA2041" s="14"/>
      <c r="AB2041" s="14"/>
      <c r="AC2041" s="14"/>
      <c r="AD2041" s="14"/>
      <c r="AE2041" s="14"/>
      <c r="AT2041" s="256" t="s">
        <v>183</v>
      </c>
      <c r="AU2041" s="256" t="s">
        <v>84</v>
      </c>
      <c r="AV2041" s="14" t="s">
        <v>84</v>
      </c>
      <c r="AW2041" s="14" t="s">
        <v>37</v>
      </c>
      <c r="AX2041" s="14" t="s">
        <v>75</v>
      </c>
      <c r="AY2041" s="256" t="s">
        <v>170</v>
      </c>
    </row>
    <row r="2042" s="15" customFormat="1">
      <c r="A2042" s="15"/>
      <c r="B2042" s="257"/>
      <c r="C2042" s="258"/>
      <c r="D2042" s="229" t="s">
        <v>183</v>
      </c>
      <c r="E2042" s="259" t="s">
        <v>19</v>
      </c>
      <c r="F2042" s="260" t="s">
        <v>186</v>
      </c>
      <c r="G2042" s="258"/>
      <c r="H2042" s="261">
        <v>8</v>
      </c>
      <c r="I2042" s="262"/>
      <c r="J2042" s="258"/>
      <c r="K2042" s="258"/>
      <c r="L2042" s="263"/>
      <c r="M2042" s="264"/>
      <c r="N2042" s="265"/>
      <c r="O2042" s="265"/>
      <c r="P2042" s="265"/>
      <c r="Q2042" s="265"/>
      <c r="R2042" s="265"/>
      <c r="S2042" s="265"/>
      <c r="T2042" s="266"/>
      <c r="U2042" s="15"/>
      <c r="V2042" s="15"/>
      <c r="W2042" s="15"/>
      <c r="X2042" s="15"/>
      <c r="Y2042" s="15"/>
      <c r="Z2042" s="15"/>
      <c r="AA2042" s="15"/>
      <c r="AB2042" s="15"/>
      <c r="AC2042" s="15"/>
      <c r="AD2042" s="15"/>
      <c r="AE2042" s="15"/>
      <c r="AT2042" s="267" t="s">
        <v>183</v>
      </c>
      <c r="AU2042" s="267" t="s">
        <v>84</v>
      </c>
      <c r="AV2042" s="15" t="s">
        <v>177</v>
      </c>
      <c r="AW2042" s="15" t="s">
        <v>37</v>
      </c>
      <c r="AX2042" s="15" t="s">
        <v>82</v>
      </c>
      <c r="AY2042" s="267" t="s">
        <v>170</v>
      </c>
    </row>
    <row r="2043" s="2" customFormat="1" ht="16.5" customHeight="1">
      <c r="A2043" s="41"/>
      <c r="B2043" s="42"/>
      <c r="C2043" s="216" t="s">
        <v>2483</v>
      </c>
      <c r="D2043" s="216" t="s">
        <v>172</v>
      </c>
      <c r="E2043" s="217" t="s">
        <v>2484</v>
      </c>
      <c r="F2043" s="218" t="s">
        <v>2485</v>
      </c>
      <c r="G2043" s="219" t="s">
        <v>266</v>
      </c>
      <c r="H2043" s="220">
        <v>8</v>
      </c>
      <c r="I2043" s="221"/>
      <c r="J2043" s="222">
        <f>ROUND(I2043*H2043,2)</f>
        <v>0</v>
      </c>
      <c r="K2043" s="218" t="s">
        <v>19</v>
      </c>
      <c r="L2043" s="47"/>
      <c r="M2043" s="223" t="s">
        <v>19</v>
      </c>
      <c r="N2043" s="224" t="s">
        <v>46</v>
      </c>
      <c r="O2043" s="87"/>
      <c r="P2043" s="225">
        <f>O2043*H2043</f>
        <v>0</v>
      </c>
      <c r="Q2043" s="225">
        <v>0</v>
      </c>
      <c r="R2043" s="225">
        <f>Q2043*H2043</f>
        <v>0</v>
      </c>
      <c r="S2043" s="225">
        <v>0</v>
      </c>
      <c r="T2043" s="226">
        <f>S2043*H2043</f>
        <v>0</v>
      </c>
      <c r="U2043" s="41"/>
      <c r="V2043" s="41"/>
      <c r="W2043" s="41"/>
      <c r="X2043" s="41"/>
      <c r="Y2043" s="41"/>
      <c r="Z2043" s="41"/>
      <c r="AA2043" s="41"/>
      <c r="AB2043" s="41"/>
      <c r="AC2043" s="41"/>
      <c r="AD2043" s="41"/>
      <c r="AE2043" s="41"/>
      <c r="AR2043" s="227" t="s">
        <v>287</v>
      </c>
      <c r="AT2043" s="227" t="s">
        <v>172</v>
      </c>
      <c r="AU2043" s="227" t="s">
        <v>84</v>
      </c>
      <c r="AY2043" s="20" t="s">
        <v>170</v>
      </c>
      <c r="BE2043" s="228">
        <f>IF(N2043="základní",J2043,0)</f>
        <v>0</v>
      </c>
      <c r="BF2043" s="228">
        <f>IF(N2043="snížená",J2043,0)</f>
        <v>0</v>
      </c>
      <c r="BG2043" s="228">
        <f>IF(N2043="zákl. přenesená",J2043,0)</f>
        <v>0</v>
      </c>
      <c r="BH2043" s="228">
        <f>IF(N2043="sníž. přenesená",J2043,0)</f>
        <v>0</v>
      </c>
      <c r="BI2043" s="228">
        <f>IF(N2043="nulová",J2043,0)</f>
        <v>0</v>
      </c>
      <c r="BJ2043" s="20" t="s">
        <v>82</v>
      </c>
      <c r="BK2043" s="228">
        <f>ROUND(I2043*H2043,2)</f>
        <v>0</v>
      </c>
      <c r="BL2043" s="20" t="s">
        <v>287</v>
      </c>
      <c r="BM2043" s="227" t="s">
        <v>2486</v>
      </c>
    </row>
    <row r="2044" s="2" customFormat="1">
      <c r="A2044" s="41"/>
      <c r="B2044" s="42"/>
      <c r="C2044" s="43"/>
      <c r="D2044" s="229" t="s">
        <v>179</v>
      </c>
      <c r="E2044" s="43"/>
      <c r="F2044" s="230" t="s">
        <v>2485</v>
      </c>
      <c r="G2044" s="43"/>
      <c r="H2044" s="43"/>
      <c r="I2044" s="231"/>
      <c r="J2044" s="43"/>
      <c r="K2044" s="43"/>
      <c r="L2044" s="47"/>
      <c r="M2044" s="232"/>
      <c r="N2044" s="233"/>
      <c r="O2044" s="87"/>
      <c r="P2044" s="87"/>
      <c r="Q2044" s="87"/>
      <c r="R2044" s="87"/>
      <c r="S2044" s="87"/>
      <c r="T2044" s="88"/>
      <c r="U2044" s="41"/>
      <c r="V2044" s="41"/>
      <c r="W2044" s="41"/>
      <c r="X2044" s="41"/>
      <c r="Y2044" s="41"/>
      <c r="Z2044" s="41"/>
      <c r="AA2044" s="41"/>
      <c r="AB2044" s="41"/>
      <c r="AC2044" s="41"/>
      <c r="AD2044" s="41"/>
      <c r="AE2044" s="41"/>
      <c r="AT2044" s="20" t="s">
        <v>179</v>
      </c>
      <c r="AU2044" s="20" t="s">
        <v>84</v>
      </c>
    </row>
    <row r="2045" s="2" customFormat="1">
      <c r="A2045" s="41"/>
      <c r="B2045" s="42"/>
      <c r="C2045" s="43"/>
      <c r="D2045" s="229" t="s">
        <v>231</v>
      </c>
      <c r="E2045" s="43"/>
      <c r="F2045" s="268" t="s">
        <v>1323</v>
      </c>
      <c r="G2045" s="43"/>
      <c r="H2045" s="43"/>
      <c r="I2045" s="231"/>
      <c r="J2045" s="43"/>
      <c r="K2045" s="43"/>
      <c r="L2045" s="47"/>
      <c r="M2045" s="232"/>
      <c r="N2045" s="233"/>
      <c r="O2045" s="87"/>
      <c r="P2045" s="87"/>
      <c r="Q2045" s="87"/>
      <c r="R2045" s="87"/>
      <c r="S2045" s="87"/>
      <c r="T2045" s="88"/>
      <c r="U2045" s="41"/>
      <c r="V2045" s="41"/>
      <c r="W2045" s="41"/>
      <c r="X2045" s="41"/>
      <c r="Y2045" s="41"/>
      <c r="Z2045" s="41"/>
      <c r="AA2045" s="41"/>
      <c r="AB2045" s="41"/>
      <c r="AC2045" s="41"/>
      <c r="AD2045" s="41"/>
      <c r="AE2045" s="41"/>
      <c r="AT2045" s="20" t="s">
        <v>231</v>
      </c>
      <c r="AU2045" s="20" t="s">
        <v>84</v>
      </c>
    </row>
    <row r="2046" s="13" customFormat="1">
      <c r="A2046" s="13"/>
      <c r="B2046" s="236"/>
      <c r="C2046" s="237"/>
      <c r="D2046" s="229" t="s">
        <v>183</v>
      </c>
      <c r="E2046" s="238" t="s">
        <v>19</v>
      </c>
      <c r="F2046" s="239" t="s">
        <v>2487</v>
      </c>
      <c r="G2046" s="237"/>
      <c r="H2046" s="238" t="s">
        <v>19</v>
      </c>
      <c r="I2046" s="240"/>
      <c r="J2046" s="237"/>
      <c r="K2046" s="237"/>
      <c r="L2046" s="241"/>
      <c r="M2046" s="242"/>
      <c r="N2046" s="243"/>
      <c r="O2046" s="243"/>
      <c r="P2046" s="243"/>
      <c r="Q2046" s="243"/>
      <c r="R2046" s="243"/>
      <c r="S2046" s="243"/>
      <c r="T2046" s="244"/>
      <c r="U2046" s="13"/>
      <c r="V2046" s="13"/>
      <c r="W2046" s="13"/>
      <c r="X2046" s="13"/>
      <c r="Y2046" s="13"/>
      <c r="Z2046" s="13"/>
      <c r="AA2046" s="13"/>
      <c r="AB2046" s="13"/>
      <c r="AC2046" s="13"/>
      <c r="AD2046" s="13"/>
      <c r="AE2046" s="13"/>
      <c r="AT2046" s="245" t="s">
        <v>183</v>
      </c>
      <c r="AU2046" s="245" t="s">
        <v>84</v>
      </c>
      <c r="AV2046" s="13" t="s">
        <v>82</v>
      </c>
      <c r="AW2046" s="13" t="s">
        <v>37</v>
      </c>
      <c r="AX2046" s="13" t="s">
        <v>75</v>
      </c>
      <c r="AY2046" s="245" t="s">
        <v>170</v>
      </c>
    </row>
    <row r="2047" s="13" customFormat="1">
      <c r="A2047" s="13"/>
      <c r="B2047" s="236"/>
      <c r="C2047" s="237"/>
      <c r="D2047" s="229" t="s">
        <v>183</v>
      </c>
      <c r="E2047" s="238" t="s">
        <v>19</v>
      </c>
      <c r="F2047" s="239" t="s">
        <v>2488</v>
      </c>
      <c r="G2047" s="237"/>
      <c r="H2047" s="238" t="s">
        <v>19</v>
      </c>
      <c r="I2047" s="240"/>
      <c r="J2047" s="237"/>
      <c r="K2047" s="237"/>
      <c r="L2047" s="241"/>
      <c r="M2047" s="242"/>
      <c r="N2047" s="243"/>
      <c r="O2047" s="243"/>
      <c r="P2047" s="243"/>
      <c r="Q2047" s="243"/>
      <c r="R2047" s="243"/>
      <c r="S2047" s="243"/>
      <c r="T2047" s="244"/>
      <c r="U2047" s="13"/>
      <c r="V2047" s="13"/>
      <c r="W2047" s="13"/>
      <c r="X2047" s="13"/>
      <c r="Y2047" s="13"/>
      <c r="Z2047" s="13"/>
      <c r="AA2047" s="13"/>
      <c r="AB2047" s="13"/>
      <c r="AC2047" s="13"/>
      <c r="AD2047" s="13"/>
      <c r="AE2047" s="13"/>
      <c r="AT2047" s="245" t="s">
        <v>183</v>
      </c>
      <c r="AU2047" s="245" t="s">
        <v>84</v>
      </c>
      <c r="AV2047" s="13" t="s">
        <v>82</v>
      </c>
      <c r="AW2047" s="13" t="s">
        <v>37</v>
      </c>
      <c r="AX2047" s="13" t="s">
        <v>75</v>
      </c>
      <c r="AY2047" s="245" t="s">
        <v>170</v>
      </c>
    </row>
    <row r="2048" s="13" customFormat="1">
      <c r="A2048" s="13"/>
      <c r="B2048" s="236"/>
      <c r="C2048" s="237"/>
      <c r="D2048" s="229" t="s">
        <v>183</v>
      </c>
      <c r="E2048" s="238" t="s">
        <v>19</v>
      </c>
      <c r="F2048" s="239" t="s">
        <v>2489</v>
      </c>
      <c r="G2048" s="237"/>
      <c r="H2048" s="238" t="s">
        <v>19</v>
      </c>
      <c r="I2048" s="240"/>
      <c r="J2048" s="237"/>
      <c r="K2048" s="237"/>
      <c r="L2048" s="241"/>
      <c r="M2048" s="242"/>
      <c r="N2048" s="243"/>
      <c r="O2048" s="243"/>
      <c r="P2048" s="243"/>
      <c r="Q2048" s="243"/>
      <c r="R2048" s="243"/>
      <c r="S2048" s="243"/>
      <c r="T2048" s="244"/>
      <c r="U2048" s="13"/>
      <c r="V2048" s="13"/>
      <c r="W2048" s="13"/>
      <c r="X2048" s="13"/>
      <c r="Y2048" s="13"/>
      <c r="Z2048" s="13"/>
      <c r="AA2048" s="13"/>
      <c r="AB2048" s="13"/>
      <c r="AC2048" s="13"/>
      <c r="AD2048" s="13"/>
      <c r="AE2048" s="13"/>
      <c r="AT2048" s="245" t="s">
        <v>183</v>
      </c>
      <c r="AU2048" s="245" t="s">
        <v>84</v>
      </c>
      <c r="AV2048" s="13" t="s">
        <v>82</v>
      </c>
      <c r="AW2048" s="13" t="s">
        <v>37</v>
      </c>
      <c r="AX2048" s="13" t="s">
        <v>75</v>
      </c>
      <c r="AY2048" s="245" t="s">
        <v>170</v>
      </c>
    </row>
    <row r="2049" s="13" customFormat="1">
      <c r="A2049" s="13"/>
      <c r="B2049" s="236"/>
      <c r="C2049" s="237"/>
      <c r="D2049" s="229" t="s">
        <v>183</v>
      </c>
      <c r="E2049" s="238" t="s">
        <v>19</v>
      </c>
      <c r="F2049" s="239" t="s">
        <v>2490</v>
      </c>
      <c r="G2049" s="237"/>
      <c r="H2049" s="238" t="s">
        <v>19</v>
      </c>
      <c r="I2049" s="240"/>
      <c r="J2049" s="237"/>
      <c r="K2049" s="237"/>
      <c r="L2049" s="241"/>
      <c r="M2049" s="242"/>
      <c r="N2049" s="243"/>
      <c r="O2049" s="243"/>
      <c r="P2049" s="243"/>
      <c r="Q2049" s="243"/>
      <c r="R2049" s="243"/>
      <c r="S2049" s="243"/>
      <c r="T2049" s="244"/>
      <c r="U2049" s="13"/>
      <c r="V2049" s="13"/>
      <c r="W2049" s="13"/>
      <c r="X2049" s="13"/>
      <c r="Y2049" s="13"/>
      <c r="Z2049" s="13"/>
      <c r="AA2049" s="13"/>
      <c r="AB2049" s="13"/>
      <c r="AC2049" s="13"/>
      <c r="AD2049" s="13"/>
      <c r="AE2049" s="13"/>
      <c r="AT2049" s="245" t="s">
        <v>183</v>
      </c>
      <c r="AU2049" s="245" t="s">
        <v>84</v>
      </c>
      <c r="AV2049" s="13" t="s">
        <v>82</v>
      </c>
      <c r="AW2049" s="13" t="s">
        <v>37</v>
      </c>
      <c r="AX2049" s="13" t="s">
        <v>75</v>
      </c>
      <c r="AY2049" s="245" t="s">
        <v>170</v>
      </c>
    </row>
    <row r="2050" s="13" customFormat="1">
      <c r="A2050" s="13"/>
      <c r="B2050" s="236"/>
      <c r="C2050" s="237"/>
      <c r="D2050" s="229" t="s">
        <v>183</v>
      </c>
      <c r="E2050" s="238" t="s">
        <v>19</v>
      </c>
      <c r="F2050" s="239" t="s">
        <v>2491</v>
      </c>
      <c r="G2050" s="237"/>
      <c r="H2050" s="238" t="s">
        <v>19</v>
      </c>
      <c r="I2050" s="240"/>
      <c r="J2050" s="237"/>
      <c r="K2050" s="237"/>
      <c r="L2050" s="241"/>
      <c r="M2050" s="242"/>
      <c r="N2050" s="243"/>
      <c r="O2050" s="243"/>
      <c r="P2050" s="243"/>
      <c r="Q2050" s="243"/>
      <c r="R2050" s="243"/>
      <c r="S2050" s="243"/>
      <c r="T2050" s="244"/>
      <c r="U2050" s="13"/>
      <c r="V2050" s="13"/>
      <c r="W2050" s="13"/>
      <c r="X2050" s="13"/>
      <c r="Y2050" s="13"/>
      <c r="Z2050" s="13"/>
      <c r="AA2050" s="13"/>
      <c r="AB2050" s="13"/>
      <c r="AC2050" s="13"/>
      <c r="AD2050" s="13"/>
      <c r="AE2050" s="13"/>
      <c r="AT2050" s="245" t="s">
        <v>183</v>
      </c>
      <c r="AU2050" s="245" t="s">
        <v>84</v>
      </c>
      <c r="AV2050" s="13" t="s">
        <v>82</v>
      </c>
      <c r="AW2050" s="13" t="s">
        <v>37</v>
      </c>
      <c r="AX2050" s="13" t="s">
        <v>75</v>
      </c>
      <c r="AY2050" s="245" t="s">
        <v>170</v>
      </c>
    </row>
    <row r="2051" s="13" customFormat="1">
      <c r="A2051" s="13"/>
      <c r="B2051" s="236"/>
      <c r="C2051" s="237"/>
      <c r="D2051" s="229" t="s">
        <v>183</v>
      </c>
      <c r="E2051" s="238" t="s">
        <v>19</v>
      </c>
      <c r="F2051" s="239" t="s">
        <v>2492</v>
      </c>
      <c r="G2051" s="237"/>
      <c r="H2051" s="238" t="s">
        <v>19</v>
      </c>
      <c r="I2051" s="240"/>
      <c r="J2051" s="237"/>
      <c r="K2051" s="237"/>
      <c r="L2051" s="241"/>
      <c r="M2051" s="242"/>
      <c r="N2051" s="243"/>
      <c r="O2051" s="243"/>
      <c r="P2051" s="243"/>
      <c r="Q2051" s="243"/>
      <c r="R2051" s="243"/>
      <c r="S2051" s="243"/>
      <c r="T2051" s="244"/>
      <c r="U2051" s="13"/>
      <c r="V2051" s="13"/>
      <c r="W2051" s="13"/>
      <c r="X2051" s="13"/>
      <c r="Y2051" s="13"/>
      <c r="Z2051" s="13"/>
      <c r="AA2051" s="13"/>
      <c r="AB2051" s="13"/>
      <c r="AC2051" s="13"/>
      <c r="AD2051" s="13"/>
      <c r="AE2051" s="13"/>
      <c r="AT2051" s="245" t="s">
        <v>183</v>
      </c>
      <c r="AU2051" s="245" t="s">
        <v>84</v>
      </c>
      <c r="AV2051" s="13" t="s">
        <v>82</v>
      </c>
      <c r="AW2051" s="13" t="s">
        <v>37</v>
      </c>
      <c r="AX2051" s="13" t="s">
        <v>75</v>
      </c>
      <c r="AY2051" s="245" t="s">
        <v>170</v>
      </c>
    </row>
    <row r="2052" s="13" customFormat="1">
      <c r="A2052" s="13"/>
      <c r="B2052" s="236"/>
      <c r="C2052" s="237"/>
      <c r="D2052" s="229" t="s">
        <v>183</v>
      </c>
      <c r="E2052" s="238" t="s">
        <v>19</v>
      </c>
      <c r="F2052" s="239" t="s">
        <v>2493</v>
      </c>
      <c r="G2052" s="237"/>
      <c r="H2052" s="238" t="s">
        <v>19</v>
      </c>
      <c r="I2052" s="240"/>
      <c r="J2052" s="237"/>
      <c r="K2052" s="237"/>
      <c r="L2052" s="241"/>
      <c r="M2052" s="242"/>
      <c r="N2052" s="243"/>
      <c r="O2052" s="243"/>
      <c r="P2052" s="243"/>
      <c r="Q2052" s="243"/>
      <c r="R2052" s="243"/>
      <c r="S2052" s="243"/>
      <c r="T2052" s="244"/>
      <c r="U2052" s="13"/>
      <c r="V2052" s="13"/>
      <c r="W2052" s="13"/>
      <c r="X2052" s="13"/>
      <c r="Y2052" s="13"/>
      <c r="Z2052" s="13"/>
      <c r="AA2052" s="13"/>
      <c r="AB2052" s="13"/>
      <c r="AC2052" s="13"/>
      <c r="AD2052" s="13"/>
      <c r="AE2052" s="13"/>
      <c r="AT2052" s="245" t="s">
        <v>183</v>
      </c>
      <c r="AU2052" s="245" t="s">
        <v>84</v>
      </c>
      <c r="AV2052" s="13" t="s">
        <v>82</v>
      </c>
      <c r="AW2052" s="13" t="s">
        <v>37</v>
      </c>
      <c r="AX2052" s="13" t="s">
        <v>75</v>
      </c>
      <c r="AY2052" s="245" t="s">
        <v>170</v>
      </c>
    </row>
    <row r="2053" s="14" customFormat="1">
      <c r="A2053" s="14"/>
      <c r="B2053" s="246"/>
      <c r="C2053" s="247"/>
      <c r="D2053" s="229" t="s">
        <v>183</v>
      </c>
      <c r="E2053" s="248" t="s">
        <v>19</v>
      </c>
      <c r="F2053" s="249" t="s">
        <v>2482</v>
      </c>
      <c r="G2053" s="247"/>
      <c r="H2053" s="250">
        <v>8</v>
      </c>
      <c r="I2053" s="251"/>
      <c r="J2053" s="247"/>
      <c r="K2053" s="247"/>
      <c r="L2053" s="252"/>
      <c r="M2053" s="253"/>
      <c r="N2053" s="254"/>
      <c r="O2053" s="254"/>
      <c r="P2053" s="254"/>
      <c r="Q2053" s="254"/>
      <c r="R2053" s="254"/>
      <c r="S2053" s="254"/>
      <c r="T2053" s="255"/>
      <c r="U2053" s="14"/>
      <c r="V2053" s="14"/>
      <c r="W2053" s="14"/>
      <c r="X2053" s="14"/>
      <c r="Y2053" s="14"/>
      <c r="Z2053" s="14"/>
      <c r="AA2053" s="14"/>
      <c r="AB2053" s="14"/>
      <c r="AC2053" s="14"/>
      <c r="AD2053" s="14"/>
      <c r="AE2053" s="14"/>
      <c r="AT2053" s="256" t="s">
        <v>183</v>
      </c>
      <c r="AU2053" s="256" t="s">
        <v>84</v>
      </c>
      <c r="AV2053" s="14" t="s">
        <v>84</v>
      </c>
      <c r="AW2053" s="14" t="s">
        <v>37</v>
      </c>
      <c r="AX2053" s="14" t="s">
        <v>75</v>
      </c>
      <c r="AY2053" s="256" t="s">
        <v>170</v>
      </c>
    </row>
    <row r="2054" s="15" customFormat="1">
      <c r="A2054" s="15"/>
      <c r="B2054" s="257"/>
      <c r="C2054" s="258"/>
      <c r="D2054" s="229" t="s">
        <v>183</v>
      </c>
      <c r="E2054" s="259" t="s">
        <v>19</v>
      </c>
      <c r="F2054" s="260" t="s">
        <v>186</v>
      </c>
      <c r="G2054" s="258"/>
      <c r="H2054" s="261">
        <v>8</v>
      </c>
      <c r="I2054" s="262"/>
      <c r="J2054" s="258"/>
      <c r="K2054" s="258"/>
      <c r="L2054" s="263"/>
      <c r="M2054" s="264"/>
      <c r="N2054" s="265"/>
      <c r="O2054" s="265"/>
      <c r="P2054" s="265"/>
      <c r="Q2054" s="265"/>
      <c r="R2054" s="265"/>
      <c r="S2054" s="265"/>
      <c r="T2054" s="266"/>
      <c r="U2054" s="15"/>
      <c r="V2054" s="15"/>
      <c r="W2054" s="15"/>
      <c r="X2054" s="15"/>
      <c r="Y2054" s="15"/>
      <c r="Z2054" s="15"/>
      <c r="AA2054" s="15"/>
      <c r="AB2054" s="15"/>
      <c r="AC2054" s="15"/>
      <c r="AD2054" s="15"/>
      <c r="AE2054" s="15"/>
      <c r="AT2054" s="267" t="s">
        <v>183</v>
      </c>
      <c r="AU2054" s="267" t="s">
        <v>84</v>
      </c>
      <c r="AV2054" s="15" t="s">
        <v>177</v>
      </c>
      <c r="AW2054" s="15" t="s">
        <v>37</v>
      </c>
      <c r="AX2054" s="15" t="s">
        <v>82</v>
      </c>
      <c r="AY2054" s="267" t="s">
        <v>170</v>
      </c>
    </row>
    <row r="2055" s="2" customFormat="1" ht="16.5" customHeight="1">
      <c r="A2055" s="41"/>
      <c r="B2055" s="42"/>
      <c r="C2055" s="216" t="s">
        <v>2494</v>
      </c>
      <c r="D2055" s="216" t="s">
        <v>172</v>
      </c>
      <c r="E2055" s="217" t="s">
        <v>2495</v>
      </c>
      <c r="F2055" s="218" t="s">
        <v>2496</v>
      </c>
      <c r="G2055" s="219" t="s">
        <v>266</v>
      </c>
      <c r="H2055" s="220">
        <v>5</v>
      </c>
      <c r="I2055" s="221"/>
      <c r="J2055" s="222">
        <f>ROUND(I2055*H2055,2)</f>
        <v>0</v>
      </c>
      <c r="K2055" s="218" t="s">
        <v>19</v>
      </c>
      <c r="L2055" s="47"/>
      <c r="M2055" s="223" t="s">
        <v>19</v>
      </c>
      <c r="N2055" s="224" t="s">
        <v>46</v>
      </c>
      <c r="O2055" s="87"/>
      <c r="P2055" s="225">
        <f>O2055*H2055</f>
        <v>0</v>
      </c>
      <c r="Q2055" s="225">
        <v>0</v>
      </c>
      <c r="R2055" s="225">
        <f>Q2055*H2055</f>
        <v>0</v>
      </c>
      <c r="S2055" s="225">
        <v>0</v>
      </c>
      <c r="T2055" s="226">
        <f>S2055*H2055</f>
        <v>0</v>
      </c>
      <c r="U2055" s="41"/>
      <c r="V2055" s="41"/>
      <c r="W2055" s="41"/>
      <c r="X2055" s="41"/>
      <c r="Y2055" s="41"/>
      <c r="Z2055" s="41"/>
      <c r="AA2055" s="41"/>
      <c r="AB2055" s="41"/>
      <c r="AC2055" s="41"/>
      <c r="AD2055" s="41"/>
      <c r="AE2055" s="41"/>
      <c r="AR2055" s="227" t="s">
        <v>287</v>
      </c>
      <c r="AT2055" s="227" t="s">
        <v>172</v>
      </c>
      <c r="AU2055" s="227" t="s">
        <v>84</v>
      </c>
      <c r="AY2055" s="20" t="s">
        <v>170</v>
      </c>
      <c r="BE2055" s="228">
        <f>IF(N2055="základní",J2055,0)</f>
        <v>0</v>
      </c>
      <c r="BF2055" s="228">
        <f>IF(N2055="snížená",J2055,0)</f>
        <v>0</v>
      </c>
      <c r="BG2055" s="228">
        <f>IF(N2055="zákl. přenesená",J2055,0)</f>
        <v>0</v>
      </c>
      <c r="BH2055" s="228">
        <f>IF(N2055="sníž. přenesená",J2055,0)</f>
        <v>0</v>
      </c>
      <c r="BI2055" s="228">
        <f>IF(N2055="nulová",J2055,0)</f>
        <v>0</v>
      </c>
      <c r="BJ2055" s="20" t="s">
        <v>82</v>
      </c>
      <c r="BK2055" s="228">
        <f>ROUND(I2055*H2055,2)</f>
        <v>0</v>
      </c>
      <c r="BL2055" s="20" t="s">
        <v>287</v>
      </c>
      <c r="BM2055" s="227" t="s">
        <v>2497</v>
      </c>
    </row>
    <row r="2056" s="2" customFormat="1">
      <c r="A2056" s="41"/>
      <c r="B2056" s="42"/>
      <c r="C2056" s="43"/>
      <c r="D2056" s="229" t="s">
        <v>179</v>
      </c>
      <c r="E2056" s="43"/>
      <c r="F2056" s="230" t="s">
        <v>2496</v>
      </c>
      <c r="G2056" s="43"/>
      <c r="H2056" s="43"/>
      <c r="I2056" s="231"/>
      <c r="J2056" s="43"/>
      <c r="K2056" s="43"/>
      <c r="L2056" s="47"/>
      <c r="M2056" s="232"/>
      <c r="N2056" s="233"/>
      <c r="O2056" s="87"/>
      <c r="P2056" s="87"/>
      <c r="Q2056" s="87"/>
      <c r="R2056" s="87"/>
      <c r="S2056" s="87"/>
      <c r="T2056" s="88"/>
      <c r="U2056" s="41"/>
      <c r="V2056" s="41"/>
      <c r="W2056" s="41"/>
      <c r="X2056" s="41"/>
      <c r="Y2056" s="41"/>
      <c r="Z2056" s="41"/>
      <c r="AA2056" s="41"/>
      <c r="AB2056" s="41"/>
      <c r="AC2056" s="41"/>
      <c r="AD2056" s="41"/>
      <c r="AE2056" s="41"/>
      <c r="AT2056" s="20" t="s">
        <v>179</v>
      </c>
      <c r="AU2056" s="20" t="s">
        <v>84</v>
      </c>
    </row>
    <row r="2057" s="2" customFormat="1">
      <c r="A2057" s="41"/>
      <c r="B2057" s="42"/>
      <c r="C2057" s="43"/>
      <c r="D2057" s="229" t="s">
        <v>231</v>
      </c>
      <c r="E2057" s="43"/>
      <c r="F2057" s="268" t="s">
        <v>1323</v>
      </c>
      <c r="G2057" s="43"/>
      <c r="H2057" s="43"/>
      <c r="I2057" s="231"/>
      <c r="J2057" s="43"/>
      <c r="K2057" s="43"/>
      <c r="L2057" s="47"/>
      <c r="M2057" s="232"/>
      <c r="N2057" s="233"/>
      <c r="O2057" s="87"/>
      <c r="P2057" s="87"/>
      <c r="Q2057" s="87"/>
      <c r="R2057" s="87"/>
      <c r="S2057" s="87"/>
      <c r="T2057" s="88"/>
      <c r="U2057" s="41"/>
      <c r="V2057" s="41"/>
      <c r="W2057" s="41"/>
      <c r="X2057" s="41"/>
      <c r="Y2057" s="41"/>
      <c r="Z2057" s="41"/>
      <c r="AA2057" s="41"/>
      <c r="AB2057" s="41"/>
      <c r="AC2057" s="41"/>
      <c r="AD2057" s="41"/>
      <c r="AE2057" s="41"/>
      <c r="AT2057" s="20" t="s">
        <v>231</v>
      </c>
      <c r="AU2057" s="20" t="s">
        <v>84</v>
      </c>
    </row>
    <row r="2058" s="13" customFormat="1">
      <c r="A2058" s="13"/>
      <c r="B2058" s="236"/>
      <c r="C2058" s="237"/>
      <c r="D2058" s="229" t="s">
        <v>183</v>
      </c>
      <c r="E2058" s="238" t="s">
        <v>19</v>
      </c>
      <c r="F2058" s="239" t="s">
        <v>2335</v>
      </c>
      <c r="G2058" s="237"/>
      <c r="H2058" s="238" t="s">
        <v>19</v>
      </c>
      <c r="I2058" s="240"/>
      <c r="J2058" s="237"/>
      <c r="K2058" s="237"/>
      <c r="L2058" s="241"/>
      <c r="M2058" s="242"/>
      <c r="N2058" s="243"/>
      <c r="O2058" s="243"/>
      <c r="P2058" s="243"/>
      <c r="Q2058" s="243"/>
      <c r="R2058" s="243"/>
      <c r="S2058" s="243"/>
      <c r="T2058" s="244"/>
      <c r="U2058" s="13"/>
      <c r="V2058" s="13"/>
      <c r="W2058" s="13"/>
      <c r="X2058" s="13"/>
      <c r="Y2058" s="13"/>
      <c r="Z2058" s="13"/>
      <c r="AA2058" s="13"/>
      <c r="AB2058" s="13"/>
      <c r="AC2058" s="13"/>
      <c r="AD2058" s="13"/>
      <c r="AE2058" s="13"/>
      <c r="AT2058" s="245" t="s">
        <v>183</v>
      </c>
      <c r="AU2058" s="245" t="s">
        <v>84</v>
      </c>
      <c r="AV2058" s="13" t="s">
        <v>82</v>
      </c>
      <c r="AW2058" s="13" t="s">
        <v>37</v>
      </c>
      <c r="AX2058" s="13" t="s">
        <v>75</v>
      </c>
      <c r="AY2058" s="245" t="s">
        <v>170</v>
      </c>
    </row>
    <row r="2059" s="13" customFormat="1">
      <c r="A2059" s="13"/>
      <c r="B2059" s="236"/>
      <c r="C2059" s="237"/>
      <c r="D2059" s="229" t="s">
        <v>183</v>
      </c>
      <c r="E2059" s="238" t="s">
        <v>19</v>
      </c>
      <c r="F2059" s="239" t="s">
        <v>2488</v>
      </c>
      <c r="G2059" s="237"/>
      <c r="H2059" s="238" t="s">
        <v>19</v>
      </c>
      <c r="I2059" s="240"/>
      <c r="J2059" s="237"/>
      <c r="K2059" s="237"/>
      <c r="L2059" s="241"/>
      <c r="M2059" s="242"/>
      <c r="N2059" s="243"/>
      <c r="O2059" s="243"/>
      <c r="P2059" s="243"/>
      <c r="Q2059" s="243"/>
      <c r="R2059" s="243"/>
      <c r="S2059" s="243"/>
      <c r="T2059" s="244"/>
      <c r="U2059" s="13"/>
      <c r="V2059" s="13"/>
      <c r="W2059" s="13"/>
      <c r="X2059" s="13"/>
      <c r="Y2059" s="13"/>
      <c r="Z2059" s="13"/>
      <c r="AA2059" s="13"/>
      <c r="AB2059" s="13"/>
      <c r="AC2059" s="13"/>
      <c r="AD2059" s="13"/>
      <c r="AE2059" s="13"/>
      <c r="AT2059" s="245" t="s">
        <v>183</v>
      </c>
      <c r="AU2059" s="245" t="s">
        <v>84</v>
      </c>
      <c r="AV2059" s="13" t="s">
        <v>82</v>
      </c>
      <c r="AW2059" s="13" t="s">
        <v>37</v>
      </c>
      <c r="AX2059" s="13" t="s">
        <v>75</v>
      </c>
      <c r="AY2059" s="245" t="s">
        <v>170</v>
      </c>
    </row>
    <row r="2060" s="13" customFormat="1">
      <c r="A2060" s="13"/>
      <c r="B2060" s="236"/>
      <c r="C2060" s="237"/>
      <c r="D2060" s="229" t="s">
        <v>183</v>
      </c>
      <c r="E2060" s="238" t="s">
        <v>19</v>
      </c>
      <c r="F2060" s="239" t="s">
        <v>2498</v>
      </c>
      <c r="G2060" s="237"/>
      <c r="H2060" s="238" t="s">
        <v>19</v>
      </c>
      <c r="I2060" s="240"/>
      <c r="J2060" s="237"/>
      <c r="K2060" s="237"/>
      <c r="L2060" s="241"/>
      <c r="M2060" s="242"/>
      <c r="N2060" s="243"/>
      <c r="O2060" s="243"/>
      <c r="P2060" s="243"/>
      <c r="Q2060" s="243"/>
      <c r="R2060" s="243"/>
      <c r="S2060" s="243"/>
      <c r="T2060" s="244"/>
      <c r="U2060" s="13"/>
      <c r="V2060" s="13"/>
      <c r="W2060" s="13"/>
      <c r="X2060" s="13"/>
      <c r="Y2060" s="13"/>
      <c r="Z2060" s="13"/>
      <c r="AA2060" s="13"/>
      <c r="AB2060" s="13"/>
      <c r="AC2060" s="13"/>
      <c r="AD2060" s="13"/>
      <c r="AE2060" s="13"/>
      <c r="AT2060" s="245" t="s">
        <v>183</v>
      </c>
      <c r="AU2060" s="245" t="s">
        <v>84</v>
      </c>
      <c r="AV2060" s="13" t="s">
        <v>82</v>
      </c>
      <c r="AW2060" s="13" t="s">
        <v>37</v>
      </c>
      <c r="AX2060" s="13" t="s">
        <v>75</v>
      </c>
      <c r="AY2060" s="245" t="s">
        <v>170</v>
      </c>
    </row>
    <row r="2061" s="13" customFormat="1">
      <c r="A2061" s="13"/>
      <c r="B2061" s="236"/>
      <c r="C2061" s="237"/>
      <c r="D2061" s="229" t="s">
        <v>183</v>
      </c>
      <c r="E2061" s="238" t="s">
        <v>19</v>
      </c>
      <c r="F2061" s="239" t="s">
        <v>2490</v>
      </c>
      <c r="G2061" s="237"/>
      <c r="H2061" s="238" t="s">
        <v>19</v>
      </c>
      <c r="I2061" s="240"/>
      <c r="J2061" s="237"/>
      <c r="K2061" s="237"/>
      <c r="L2061" s="241"/>
      <c r="M2061" s="242"/>
      <c r="N2061" s="243"/>
      <c r="O2061" s="243"/>
      <c r="P2061" s="243"/>
      <c r="Q2061" s="243"/>
      <c r="R2061" s="243"/>
      <c r="S2061" s="243"/>
      <c r="T2061" s="244"/>
      <c r="U2061" s="13"/>
      <c r="V2061" s="13"/>
      <c r="W2061" s="13"/>
      <c r="X2061" s="13"/>
      <c r="Y2061" s="13"/>
      <c r="Z2061" s="13"/>
      <c r="AA2061" s="13"/>
      <c r="AB2061" s="13"/>
      <c r="AC2061" s="13"/>
      <c r="AD2061" s="13"/>
      <c r="AE2061" s="13"/>
      <c r="AT2061" s="245" t="s">
        <v>183</v>
      </c>
      <c r="AU2061" s="245" t="s">
        <v>84</v>
      </c>
      <c r="AV2061" s="13" t="s">
        <v>82</v>
      </c>
      <c r="AW2061" s="13" t="s">
        <v>37</v>
      </c>
      <c r="AX2061" s="13" t="s">
        <v>75</v>
      </c>
      <c r="AY2061" s="245" t="s">
        <v>170</v>
      </c>
    </row>
    <row r="2062" s="13" customFormat="1">
      <c r="A2062" s="13"/>
      <c r="B2062" s="236"/>
      <c r="C2062" s="237"/>
      <c r="D2062" s="229" t="s">
        <v>183</v>
      </c>
      <c r="E2062" s="238" t="s">
        <v>19</v>
      </c>
      <c r="F2062" s="239" t="s">
        <v>2491</v>
      </c>
      <c r="G2062" s="237"/>
      <c r="H2062" s="238" t="s">
        <v>19</v>
      </c>
      <c r="I2062" s="240"/>
      <c r="J2062" s="237"/>
      <c r="K2062" s="237"/>
      <c r="L2062" s="241"/>
      <c r="M2062" s="242"/>
      <c r="N2062" s="243"/>
      <c r="O2062" s="243"/>
      <c r="P2062" s="243"/>
      <c r="Q2062" s="243"/>
      <c r="R2062" s="243"/>
      <c r="S2062" s="243"/>
      <c r="T2062" s="244"/>
      <c r="U2062" s="13"/>
      <c r="V2062" s="13"/>
      <c r="W2062" s="13"/>
      <c r="X2062" s="13"/>
      <c r="Y2062" s="13"/>
      <c r="Z2062" s="13"/>
      <c r="AA2062" s="13"/>
      <c r="AB2062" s="13"/>
      <c r="AC2062" s="13"/>
      <c r="AD2062" s="13"/>
      <c r="AE2062" s="13"/>
      <c r="AT2062" s="245" t="s">
        <v>183</v>
      </c>
      <c r="AU2062" s="245" t="s">
        <v>84</v>
      </c>
      <c r="AV2062" s="13" t="s">
        <v>82</v>
      </c>
      <c r="AW2062" s="13" t="s">
        <v>37</v>
      </c>
      <c r="AX2062" s="13" t="s">
        <v>75</v>
      </c>
      <c r="AY2062" s="245" t="s">
        <v>170</v>
      </c>
    </row>
    <row r="2063" s="13" customFormat="1">
      <c r="A2063" s="13"/>
      <c r="B2063" s="236"/>
      <c r="C2063" s="237"/>
      <c r="D2063" s="229" t="s">
        <v>183</v>
      </c>
      <c r="E2063" s="238" t="s">
        <v>19</v>
      </c>
      <c r="F2063" s="239" t="s">
        <v>2499</v>
      </c>
      <c r="G2063" s="237"/>
      <c r="H2063" s="238" t="s">
        <v>19</v>
      </c>
      <c r="I2063" s="240"/>
      <c r="J2063" s="237"/>
      <c r="K2063" s="237"/>
      <c r="L2063" s="241"/>
      <c r="M2063" s="242"/>
      <c r="N2063" s="243"/>
      <c r="O2063" s="243"/>
      <c r="P2063" s="243"/>
      <c r="Q2063" s="243"/>
      <c r="R2063" s="243"/>
      <c r="S2063" s="243"/>
      <c r="T2063" s="244"/>
      <c r="U2063" s="13"/>
      <c r="V2063" s="13"/>
      <c r="W2063" s="13"/>
      <c r="X2063" s="13"/>
      <c r="Y2063" s="13"/>
      <c r="Z2063" s="13"/>
      <c r="AA2063" s="13"/>
      <c r="AB2063" s="13"/>
      <c r="AC2063" s="13"/>
      <c r="AD2063" s="13"/>
      <c r="AE2063" s="13"/>
      <c r="AT2063" s="245" t="s">
        <v>183</v>
      </c>
      <c r="AU2063" s="245" t="s">
        <v>84</v>
      </c>
      <c r="AV2063" s="13" t="s">
        <v>82</v>
      </c>
      <c r="AW2063" s="13" t="s">
        <v>37</v>
      </c>
      <c r="AX2063" s="13" t="s">
        <v>75</v>
      </c>
      <c r="AY2063" s="245" t="s">
        <v>170</v>
      </c>
    </row>
    <row r="2064" s="13" customFormat="1">
      <c r="A2064" s="13"/>
      <c r="B2064" s="236"/>
      <c r="C2064" s="237"/>
      <c r="D2064" s="229" t="s">
        <v>183</v>
      </c>
      <c r="E2064" s="238" t="s">
        <v>19</v>
      </c>
      <c r="F2064" s="239" t="s">
        <v>2493</v>
      </c>
      <c r="G2064" s="237"/>
      <c r="H2064" s="238" t="s">
        <v>19</v>
      </c>
      <c r="I2064" s="240"/>
      <c r="J2064" s="237"/>
      <c r="K2064" s="237"/>
      <c r="L2064" s="241"/>
      <c r="M2064" s="242"/>
      <c r="N2064" s="243"/>
      <c r="O2064" s="243"/>
      <c r="P2064" s="243"/>
      <c r="Q2064" s="243"/>
      <c r="R2064" s="243"/>
      <c r="S2064" s="243"/>
      <c r="T2064" s="244"/>
      <c r="U2064" s="13"/>
      <c r="V2064" s="13"/>
      <c r="W2064" s="13"/>
      <c r="X2064" s="13"/>
      <c r="Y2064" s="13"/>
      <c r="Z2064" s="13"/>
      <c r="AA2064" s="13"/>
      <c r="AB2064" s="13"/>
      <c r="AC2064" s="13"/>
      <c r="AD2064" s="13"/>
      <c r="AE2064" s="13"/>
      <c r="AT2064" s="245" t="s">
        <v>183</v>
      </c>
      <c r="AU2064" s="245" t="s">
        <v>84</v>
      </c>
      <c r="AV2064" s="13" t="s">
        <v>82</v>
      </c>
      <c r="AW2064" s="13" t="s">
        <v>37</v>
      </c>
      <c r="AX2064" s="13" t="s">
        <v>75</v>
      </c>
      <c r="AY2064" s="245" t="s">
        <v>170</v>
      </c>
    </row>
    <row r="2065" s="14" customFormat="1">
      <c r="A2065" s="14"/>
      <c r="B2065" s="246"/>
      <c r="C2065" s="247"/>
      <c r="D2065" s="229" t="s">
        <v>183</v>
      </c>
      <c r="E2065" s="248" t="s">
        <v>19</v>
      </c>
      <c r="F2065" s="249" t="s">
        <v>855</v>
      </c>
      <c r="G2065" s="247"/>
      <c r="H2065" s="250">
        <v>5</v>
      </c>
      <c r="I2065" s="251"/>
      <c r="J2065" s="247"/>
      <c r="K2065" s="247"/>
      <c r="L2065" s="252"/>
      <c r="M2065" s="253"/>
      <c r="N2065" s="254"/>
      <c r="O2065" s="254"/>
      <c r="P2065" s="254"/>
      <c r="Q2065" s="254"/>
      <c r="R2065" s="254"/>
      <c r="S2065" s="254"/>
      <c r="T2065" s="255"/>
      <c r="U2065" s="14"/>
      <c r="V2065" s="14"/>
      <c r="W2065" s="14"/>
      <c r="X2065" s="14"/>
      <c r="Y2065" s="14"/>
      <c r="Z2065" s="14"/>
      <c r="AA2065" s="14"/>
      <c r="AB2065" s="14"/>
      <c r="AC2065" s="14"/>
      <c r="AD2065" s="14"/>
      <c r="AE2065" s="14"/>
      <c r="AT2065" s="256" t="s">
        <v>183</v>
      </c>
      <c r="AU2065" s="256" t="s">
        <v>84</v>
      </c>
      <c r="AV2065" s="14" t="s">
        <v>84</v>
      </c>
      <c r="AW2065" s="14" t="s">
        <v>37</v>
      </c>
      <c r="AX2065" s="14" t="s">
        <v>75</v>
      </c>
      <c r="AY2065" s="256" t="s">
        <v>170</v>
      </c>
    </row>
    <row r="2066" s="15" customFormat="1">
      <c r="A2066" s="15"/>
      <c r="B2066" s="257"/>
      <c r="C2066" s="258"/>
      <c r="D2066" s="229" t="s">
        <v>183</v>
      </c>
      <c r="E2066" s="259" t="s">
        <v>19</v>
      </c>
      <c r="F2066" s="260" t="s">
        <v>186</v>
      </c>
      <c r="G2066" s="258"/>
      <c r="H2066" s="261">
        <v>5</v>
      </c>
      <c r="I2066" s="262"/>
      <c r="J2066" s="258"/>
      <c r="K2066" s="258"/>
      <c r="L2066" s="263"/>
      <c r="M2066" s="264"/>
      <c r="N2066" s="265"/>
      <c r="O2066" s="265"/>
      <c r="P2066" s="265"/>
      <c r="Q2066" s="265"/>
      <c r="R2066" s="265"/>
      <c r="S2066" s="265"/>
      <c r="T2066" s="266"/>
      <c r="U2066" s="15"/>
      <c r="V2066" s="15"/>
      <c r="W2066" s="15"/>
      <c r="X2066" s="15"/>
      <c r="Y2066" s="15"/>
      <c r="Z2066" s="15"/>
      <c r="AA2066" s="15"/>
      <c r="AB2066" s="15"/>
      <c r="AC2066" s="15"/>
      <c r="AD2066" s="15"/>
      <c r="AE2066" s="15"/>
      <c r="AT2066" s="267" t="s">
        <v>183</v>
      </c>
      <c r="AU2066" s="267" t="s">
        <v>84</v>
      </c>
      <c r="AV2066" s="15" t="s">
        <v>177</v>
      </c>
      <c r="AW2066" s="15" t="s">
        <v>37</v>
      </c>
      <c r="AX2066" s="15" t="s">
        <v>82</v>
      </c>
      <c r="AY2066" s="267" t="s">
        <v>170</v>
      </c>
    </row>
    <row r="2067" s="2" customFormat="1" ht="16.5" customHeight="1">
      <c r="A2067" s="41"/>
      <c r="B2067" s="42"/>
      <c r="C2067" s="216" t="s">
        <v>2500</v>
      </c>
      <c r="D2067" s="216" t="s">
        <v>172</v>
      </c>
      <c r="E2067" s="217" t="s">
        <v>2501</v>
      </c>
      <c r="F2067" s="218" t="s">
        <v>2502</v>
      </c>
      <c r="G2067" s="219" t="s">
        <v>266</v>
      </c>
      <c r="H2067" s="220">
        <v>3</v>
      </c>
      <c r="I2067" s="221"/>
      <c r="J2067" s="222">
        <f>ROUND(I2067*H2067,2)</f>
        <v>0</v>
      </c>
      <c r="K2067" s="218" t="s">
        <v>19</v>
      </c>
      <c r="L2067" s="47"/>
      <c r="M2067" s="223" t="s">
        <v>19</v>
      </c>
      <c r="N2067" s="224" t="s">
        <v>46</v>
      </c>
      <c r="O2067" s="87"/>
      <c r="P2067" s="225">
        <f>O2067*H2067</f>
        <v>0</v>
      </c>
      <c r="Q2067" s="225">
        <v>0</v>
      </c>
      <c r="R2067" s="225">
        <f>Q2067*H2067</f>
        <v>0</v>
      </c>
      <c r="S2067" s="225">
        <v>0</v>
      </c>
      <c r="T2067" s="226">
        <f>S2067*H2067</f>
        <v>0</v>
      </c>
      <c r="U2067" s="41"/>
      <c r="V2067" s="41"/>
      <c r="W2067" s="41"/>
      <c r="X2067" s="41"/>
      <c r="Y2067" s="41"/>
      <c r="Z2067" s="41"/>
      <c r="AA2067" s="41"/>
      <c r="AB2067" s="41"/>
      <c r="AC2067" s="41"/>
      <c r="AD2067" s="41"/>
      <c r="AE2067" s="41"/>
      <c r="AR2067" s="227" t="s">
        <v>287</v>
      </c>
      <c r="AT2067" s="227" t="s">
        <v>172</v>
      </c>
      <c r="AU2067" s="227" t="s">
        <v>84</v>
      </c>
      <c r="AY2067" s="20" t="s">
        <v>170</v>
      </c>
      <c r="BE2067" s="228">
        <f>IF(N2067="základní",J2067,0)</f>
        <v>0</v>
      </c>
      <c r="BF2067" s="228">
        <f>IF(N2067="snížená",J2067,0)</f>
        <v>0</v>
      </c>
      <c r="BG2067" s="228">
        <f>IF(N2067="zákl. přenesená",J2067,0)</f>
        <v>0</v>
      </c>
      <c r="BH2067" s="228">
        <f>IF(N2067="sníž. přenesená",J2067,0)</f>
        <v>0</v>
      </c>
      <c r="BI2067" s="228">
        <f>IF(N2067="nulová",J2067,0)</f>
        <v>0</v>
      </c>
      <c r="BJ2067" s="20" t="s">
        <v>82</v>
      </c>
      <c r="BK2067" s="228">
        <f>ROUND(I2067*H2067,2)</f>
        <v>0</v>
      </c>
      <c r="BL2067" s="20" t="s">
        <v>287</v>
      </c>
      <c r="BM2067" s="227" t="s">
        <v>2503</v>
      </c>
    </row>
    <row r="2068" s="2" customFormat="1">
      <c r="A2068" s="41"/>
      <c r="B2068" s="42"/>
      <c r="C2068" s="43"/>
      <c r="D2068" s="229" t="s">
        <v>179</v>
      </c>
      <c r="E2068" s="43"/>
      <c r="F2068" s="230" t="s">
        <v>2502</v>
      </c>
      <c r="G2068" s="43"/>
      <c r="H2068" s="43"/>
      <c r="I2068" s="231"/>
      <c r="J2068" s="43"/>
      <c r="K2068" s="43"/>
      <c r="L2068" s="47"/>
      <c r="M2068" s="232"/>
      <c r="N2068" s="233"/>
      <c r="O2068" s="87"/>
      <c r="P2068" s="87"/>
      <c r="Q2068" s="87"/>
      <c r="R2068" s="87"/>
      <c r="S2068" s="87"/>
      <c r="T2068" s="88"/>
      <c r="U2068" s="41"/>
      <c r="V2068" s="41"/>
      <c r="W2068" s="41"/>
      <c r="X2068" s="41"/>
      <c r="Y2068" s="41"/>
      <c r="Z2068" s="41"/>
      <c r="AA2068" s="41"/>
      <c r="AB2068" s="41"/>
      <c r="AC2068" s="41"/>
      <c r="AD2068" s="41"/>
      <c r="AE2068" s="41"/>
      <c r="AT2068" s="20" t="s">
        <v>179</v>
      </c>
      <c r="AU2068" s="20" t="s">
        <v>84</v>
      </c>
    </row>
    <row r="2069" s="2" customFormat="1">
      <c r="A2069" s="41"/>
      <c r="B2069" s="42"/>
      <c r="C2069" s="43"/>
      <c r="D2069" s="229" t="s">
        <v>231</v>
      </c>
      <c r="E2069" s="43"/>
      <c r="F2069" s="268" t="s">
        <v>1323</v>
      </c>
      <c r="G2069" s="43"/>
      <c r="H2069" s="43"/>
      <c r="I2069" s="231"/>
      <c r="J2069" s="43"/>
      <c r="K2069" s="43"/>
      <c r="L2069" s="47"/>
      <c r="M2069" s="232"/>
      <c r="N2069" s="233"/>
      <c r="O2069" s="87"/>
      <c r="P2069" s="87"/>
      <c r="Q2069" s="87"/>
      <c r="R2069" s="87"/>
      <c r="S2069" s="87"/>
      <c r="T2069" s="88"/>
      <c r="U2069" s="41"/>
      <c r="V2069" s="41"/>
      <c r="W2069" s="41"/>
      <c r="X2069" s="41"/>
      <c r="Y2069" s="41"/>
      <c r="Z2069" s="41"/>
      <c r="AA2069" s="41"/>
      <c r="AB2069" s="41"/>
      <c r="AC2069" s="41"/>
      <c r="AD2069" s="41"/>
      <c r="AE2069" s="41"/>
      <c r="AT2069" s="20" t="s">
        <v>231</v>
      </c>
      <c r="AU2069" s="20" t="s">
        <v>84</v>
      </c>
    </row>
    <row r="2070" s="13" customFormat="1">
      <c r="A2070" s="13"/>
      <c r="B2070" s="236"/>
      <c r="C2070" s="237"/>
      <c r="D2070" s="229" t="s">
        <v>183</v>
      </c>
      <c r="E2070" s="238" t="s">
        <v>19</v>
      </c>
      <c r="F2070" s="239" t="s">
        <v>2335</v>
      </c>
      <c r="G2070" s="237"/>
      <c r="H2070" s="238" t="s">
        <v>19</v>
      </c>
      <c r="I2070" s="240"/>
      <c r="J2070" s="237"/>
      <c r="K2070" s="237"/>
      <c r="L2070" s="241"/>
      <c r="M2070" s="242"/>
      <c r="N2070" s="243"/>
      <c r="O2070" s="243"/>
      <c r="P2070" s="243"/>
      <c r="Q2070" s="243"/>
      <c r="R2070" s="243"/>
      <c r="S2070" s="243"/>
      <c r="T2070" s="244"/>
      <c r="U2070" s="13"/>
      <c r="V2070" s="13"/>
      <c r="W2070" s="13"/>
      <c r="X2070" s="13"/>
      <c r="Y2070" s="13"/>
      <c r="Z2070" s="13"/>
      <c r="AA2070" s="13"/>
      <c r="AB2070" s="13"/>
      <c r="AC2070" s="13"/>
      <c r="AD2070" s="13"/>
      <c r="AE2070" s="13"/>
      <c r="AT2070" s="245" t="s">
        <v>183</v>
      </c>
      <c r="AU2070" s="245" t="s">
        <v>84</v>
      </c>
      <c r="AV2070" s="13" t="s">
        <v>82</v>
      </c>
      <c r="AW2070" s="13" t="s">
        <v>37</v>
      </c>
      <c r="AX2070" s="13" t="s">
        <v>75</v>
      </c>
      <c r="AY2070" s="245" t="s">
        <v>170</v>
      </c>
    </row>
    <row r="2071" s="13" customFormat="1">
      <c r="A2071" s="13"/>
      <c r="B2071" s="236"/>
      <c r="C2071" s="237"/>
      <c r="D2071" s="229" t="s">
        <v>183</v>
      </c>
      <c r="E2071" s="238" t="s">
        <v>19</v>
      </c>
      <c r="F2071" s="239" t="s">
        <v>2488</v>
      </c>
      <c r="G2071" s="237"/>
      <c r="H2071" s="238" t="s">
        <v>19</v>
      </c>
      <c r="I2071" s="240"/>
      <c r="J2071" s="237"/>
      <c r="K2071" s="237"/>
      <c r="L2071" s="241"/>
      <c r="M2071" s="242"/>
      <c r="N2071" s="243"/>
      <c r="O2071" s="243"/>
      <c r="P2071" s="243"/>
      <c r="Q2071" s="243"/>
      <c r="R2071" s="243"/>
      <c r="S2071" s="243"/>
      <c r="T2071" s="244"/>
      <c r="U2071" s="13"/>
      <c r="V2071" s="13"/>
      <c r="W2071" s="13"/>
      <c r="X2071" s="13"/>
      <c r="Y2071" s="13"/>
      <c r="Z2071" s="13"/>
      <c r="AA2071" s="13"/>
      <c r="AB2071" s="13"/>
      <c r="AC2071" s="13"/>
      <c r="AD2071" s="13"/>
      <c r="AE2071" s="13"/>
      <c r="AT2071" s="245" t="s">
        <v>183</v>
      </c>
      <c r="AU2071" s="245" t="s">
        <v>84</v>
      </c>
      <c r="AV2071" s="13" t="s">
        <v>82</v>
      </c>
      <c r="AW2071" s="13" t="s">
        <v>37</v>
      </c>
      <c r="AX2071" s="13" t="s">
        <v>75</v>
      </c>
      <c r="AY2071" s="245" t="s">
        <v>170</v>
      </c>
    </row>
    <row r="2072" s="13" customFormat="1">
      <c r="A2072" s="13"/>
      <c r="B2072" s="236"/>
      <c r="C2072" s="237"/>
      <c r="D2072" s="229" t="s">
        <v>183</v>
      </c>
      <c r="E2072" s="238" t="s">
        <v>19</v>
      </c>
      <c r="F2072" s="239" t="s">
        <v>2498</v>
      </c>
      <c r="G2072" s="237"/>
      <c r="H2072" s="238" t="s">
        <v>19</v>
      </c>
      <c r="I2072" s="240"/>
      <c r="J2072" s="237"/>
      <c r="K2072" s="237"/>
      <c r="L2072" s="241"/>
      <c r="M2072" s="242"/>
      <c r="N2072" s="243"/>
      <c r="O2072" s="243"/>
      <c r="P2072" s="243"/>
      <c r="Q2072" s="243"/>
      <c r="R2072" s="243"/>
      <c r="S2072" s="243"/>
      <c r="T2072" s="244"/>
      <c r="U2072" s="13"/>
      <c r="V2072" s="13"/>
      <c r="W2072" s="13"/>
      <c r="X2072" s="13"/>
      <c r="Y2072" s="13"/>
      <c r="Z2072" s="13"/>
      <c r="AA2072" s="13"/>
      <c r="AB2072" s="13"/>
      <c r="AC2072" s="13"/>
      <c r="AD2072" s="13"/>
      <c r="AE2072" s="13"/>
      <c r="AT2072" s="245" t="s">
        <v>183</v>
      </c>
      <c r="AU2072" s="245" t="s">
        <v>84</v>
      </c>
      <c r="AV2072" s="13" t="s">
        <v>82</v>
      </c>
      <c r="AW2072" s="13" t="s">
        <v>37</v>
      </c>
      <c r="AX2072" s="13" t="s">
        <v>75</v>
      </c>
      <c r="AY2072" s="245" t="s">
        <v>170</v>
      </c>
    </row>
    <row r="2073" s="13" customFormat="1">
      <c r="A2073" s="13"/>
      <c r="B2073" s="236"/>
      <c r="C2073" s="237"/>
      <c r="D2073" s="229" t="s">
        <v>183</v>
      </c>
      <c r="E2073" s="238" t="s">
        <v>19</v>
      </c>
      <c r="F2073" s="239" t="s">
        <v>2490</v>
      </c>
      <c r="G2073" s="237"/>
      <c r="H2073" s="238" t="s">
        <v>19</v>
      </c>
      <c r="I2073" s="240"/>
      <c r="J2073" s="237"/>
      <c r="K2073" s="237"/>
      <c r="L2073" s="241"/>
      <c r="M2073" s="242"/>
      <c r="N2073" s="243"/>
      <c r="O2073" s="243"/>
      <c r="P2073" s="243"/>
      <c r="Q2073" s="243"/>
      <c r="R2073" s="243"/>
      <c r="S2073" s="243"/>
      <c r="T2073" s="244"/>
      <c r="U2073" s="13"/>
      <c r="V2073" s="13"/>
      <c r="W2073" s="13"/>
      <c r="X2073" s="13"/>
      <c r="Y2073" s="13"/>
      <c r="Z2073" s="13"/>
      <c r="AA2073" s="13"/>
      <c r="AB2073" s="13"/>
      <c r="AC2073" s="13"/>
      <c r="AD2073" s="13"/>
      <c r="AE2073" s="13"/>
      <c r="AT2073" s="245" t="s">
        <v>183</v>
      </c>
      <c r="AU2073" s="245" t="s">
        <v>84</v>
      </c>
      <c r="AV2073" s="13" t="s">
        <v>82</v>
      </c>
      <c r="AW2073" s="13" t="s">
        <v>37</v>
      </c>
      <c r="AX2073" s="13" t="s">
        <v>75</v>
      </c>
      <c r="AY2073" s="245" t="s">
        <v>170</v>
      </c>
    </row>
    <row r="2074" s="13" customFormat="1">
      <c r="A2074" s="13"/>
      <c r="B2074" s="236"/>
      <c r="C2074" s="237"/>
      <c r="D2074" s="229" t="s">
        <v>183</v>
      </c>
      <c r="E2074" s="238" t="s">
        <v>19</v>
      </c>
      <c r="F2074" s="239" t="s">
        <v>2491</v>
      </c>
      <c r="G2074" s="237"/>
      <c r="H2074" s="238" t="s">
        <v>19</v>
      </c>
      <c r="I2074" s="240"/>
      <c r="J2074" s="237"/>
      <c r="K2074" s="237"/>
      <c r="L2074" s="241"/>
      <c r="M2074" s="242"/>
      <c r="N2074" s="243"/>
      <c r="O2074" s="243"/>
      <c r="P2074" s="243"/>
      <c r="Q2074" s="243"/>
      <c r="R2074" s="243"/>
      <c r="S2074" s="243"/>
      <c r="T2074" s="244"/>
      <c r="U2074" s="13"/>
      <c r="V2074" s="13"/>
      <c r="W2074" s="13"/>
      <c r="X2074" s="13"/>
      <c r="Y2074" s="13"/>
      <c r="Z2074" s="13"/>
      <c r="AA2074" s="13"/>
      <c r="AB2074" s="13"/>
      <c r="AC2074" s="13"/>
      <c r="AD2074" s="13"/>
      <c r="AE2074" s="13"/>
      <c r="AT2074" s="245" t="s">
        <v>183</v>
      </c>
      <c r="AU2074" s="245" t="s">
        <v>84</v>
      </c>
      <c r="AV2074" s="13" t="s">
        <v>82</v>
      </c>
      <c r="AW2074" s="13" t="s">
        <v>37</v>
      </c>
      <c r="AX2074" s="13" t="s">
        <v>75</v>
      </c>
      <c r="AY2074" s="245" t="s">
        <v>170</v>
      </c>
    </row>
    <row r="2075" s="13" customFormat="1">
      <c r="A2075" s="13"/>
      <c r="B2075" s="236"/>
      <c r="C2075" s="237"/>
      <c r="D2075" s="229" t="s">
        <v>183</v>
      </c>
      <c r="E2075" s="238" t="s">
        <v>19</v>
      </c>
      <c r="F2075" s="239" t="s">
        <v>2499</v>
      </c>
      <c r="G2075" s="237"/>
      <c r="H2075" s="238" t="s">
        <v>19</v>
      </c>
      <c r="I2075" s="240"/>
      <c r="J2075" s="237"/>
      <c r="K2075" s="237"/>
      <c r="L2075" s="241"/>
      <c r="M2075" s="242"/>
      <c r="N2075" s="243"/>
      <c r="O2075" s="243"/>
      <c r="P2075" s="243"/>
      <c r="Q2075" s="243"/>
      <c r="R2075" s="243"/>
      <c r="S2075" s="243"/>
      <c r="T2075" s="244"/>
      <c r="U2075" s="13"/>
      <c r="V2075" s="13"/>
      <c r="W2075" s="13"/>
      <c r="X2075" s="13"/>
      <c r="Y2075" s="13"/>
      <c r="Z2075" s="13"/>
      <c r="AA2075" s="13"/>
      <c r="AB2075" s="13"/>
      <c r="AC2075" s="13"/>
      <c r="AD2075" s="13"/>
      <c r="AE2075" s="13"/>
      <c r="AT2075" s="245" t="s">
        <v>183</v>
      </c>
      <c r="AU2075" s="245" t="s">
        <v>84</v>
      </c>
      <c r="AV2075" s="13" t="s">
        <v>82</v>
      </c>
      <c r="AW2075" s="13" t="s">
        <v>37</v>
      </c>
      <c r="AX2075" s="13" t="s">
        <v>75</v>
      </c>
      <c r="AY2075" s="245" t="s">
        <v>170</v>
      </c>
    </row>
    <row r="2076" s="13" customFormat="1">
      <c r="A2076" s="13"/>
      <c r="B2076" s="236"/>
      <c r="C2076" s="237"/>
      <c r="D2076" s="229" t="s">
        <v>183</v>
      </c>
      <c r="E2076" s="238" t="s">
        <v>19</v>
      </c>
      <c r="F2076" s="239" t="s">
        <v>2493</v>
      </c>
      <c r="G2076" s="237"/>
      <c r="H2076" s="238" t="s">
        <v>19</v>
      </c>
      <c r="I2076" s="240"/>
      <c r="J2076" s="237"/>
      <c r="K2076" s="237"/>
      <c r="L2076" s="241"/>
      <c r="M2076" s="242"/>
      <c r="N2076" s="243"/>
      <c r="O2076" s="243"/>
      <c r="P2076" s="243"/>
      <c r="Q2076" s="243"/>
      <c r="R2076" s="243"/>
      <c r="S2076" s="243"/>
      <c r="T2076" s="244"/>
      <c r="U2076" s="13"/>
      <c r="V2076" s="13"/>
      <c r="W2076" s="13"/>
      <c r="X2076" s="13"/>
      <c r="Y2076" s="13"/>
      <c r="Z2076" s="13"/>
      <c r="AA2076" s="13"/>
      <c r="AB2076" s="13"/>
      <c r="AC2076" s="13"/>
      <c r="AD2076" s="13"/>
      <c r="AE2076" s="13"/>
      <c r="AT2076" s="245" t="s">
        <v>183</v>
      </c>
      <c r="AU2076" s="245" t="s">
        <v>84</v>
      </c>
      <c r="AV2076" s="13" t="s">
        <v>82</v>
      </c>
      <c r="AW2076" s="13" t="s">
        <v>37</v>
      </c>
      <c r="AX2076" s="13" t="s">
        <v>75</v>
      </c>
      <c r="AY2076" s="245" t="s">
        <v>170</v>
      </c>
    </row>
    <row r="2077" s="14" customFormat="1">
      <c r="A2077" s="14"/>
      <c r="B2077" s="246"/>
      <c r="C2077" s="247"/>
      <c r="D2077" s="229" t="s">
        <v>183</v>
      </c>
      <c r="E2077" s="248" t="s">
        <v>19</v>
      </c>
      <c r="F2077" s="249" t="s">
        <v>2305</v>
      </c>
      <c r="G2077" s="247"/>
      <c r="H2077" s="250">
        <v>3</v>
      </c>
      <c r="I2077" s="251"/>
      <c r="J2077" s="247"/>
      <c r="K2077" s="247"/>
      <c r="L2077" s="252"/>
      <c r="M2077" s="253"/>
      <c r="N2077" s="254"/>
      <c r="O2077" s="254"/>
      <c r="P2077" s="254"/>
      <c r="Q2077" s="254"/>
      <c r="R2077" s="254"/>
      <c r="S2077" s="254"/>
      <c r="T2077" s="255"/>
      <c r="U2077" s="14"/>
      <c r="V2077" s="14"/>
      <c r="W2077" s="14"/>
      <c r="X2077" s="14"/>
      <c r="Y2077" s="14"/>
      <c r="Z2077" s="14"/>
      <c r="AA2077" s="14"/>
      <c r="AB2077" s="14"/>
      <c r="AC2077" s="14"/>
      <c r="AD2077" s="14"/>
      <c r="AE2077" s="14"/>
      <c r="AT2077" s="256" t="s">
        <v>183</v>
      </c>
      <c r="AU2077" s="256" t="s">
        <v>84</v>
      </c>
      <c r="AV2077" s="14" t="s">
        <v>84</v>
      </c>
      <c r="AW2077" s="14" t="s">
        <v>37</v>
      </c>
      <c r="AX2077" s="14" t="s">
        <v>75</v>
      </c>
      <c r="AY2077" s="256" t="s">
        <v>170</v>
      </c>
    </row>
    <row r="2078" s="15" customFormat="1">
      <c r="A2078" s="15"/>
      <c r="B2078" s="257"/>
      <c r="C2078" s="258"/>
      <c r="D2078" s="229" t="s">
        <v>183</v>
      </c>
      <c r="E2078" s="259" t="s">
        <v>19</v>
      </c>
      <c r="F2078" s="260" t="s">
        <v>186</v>
      </c>
      <c r="G2078" s="258"/>
      <c r="H2078" s="261">
        <v>3</v>
      </c>
      <c r="I2078" s="262"/>
      <c r="J2078" s="258"/>
      <c r="K2078" s="258"/>
      <c r="L2078" s="263"/>
      <c r="M2078" s="264"/>
      <c r="N2078" s="265"/>
      <c r="O2078" s="265"/>
      <c r="P2078" s="265"/>
      <c r="Q2078" s="265"/>
      <c r="R2078" s="265"/>
      <c r="S2078" s="265"/>
      <c r="T2078" s="266"/>
      <c r="U2078" s="15"/>
      <c r="V2078" s="15"/>
      <c r="W2078" s="15"/>
      <c r="X2078" s="15"/>
      <c r="Y2078" s="15"/>
      <c r="Z2078" s="15"/>
      <c r="AA2078" s="15"/>
      <c r="AB2078" s="15"/>
      <c r="AC2078" s="15"/>
      <c r="AD2078" s="15"/>
      <c r="AE2078" s="15"/>
      <c r="AT2078" s="267" t="s">
        <v>183</v>
      </c>
      <c r="AU2078" s="267" t="s">
        <v>84</v>
      </c>
      <c r="AV2078" s="15" t="s">
        <v>177</v>
      </c>
      <c r="AW2078" s="15" t="s">
        <v>37</v>
      </c>
      <c r="AX2078" s="15" t="s">
        <v>82</v>
      </c>
      <c r="AY2078" s="267" t="s">
        <v>170</v>
      </c>
    </row>
    <row r="2079" s="2" customFormat="1" ht="16.5" customHeight="1">
      <c r="A2079" s="41"/>
      <c r="B2079" s="42"/>
      <c r="C2079" s="216" t="s">
        <v>2504</v>
      </c>
      <c r="D2079" s="216" t="s">
        <v>172</v>
      </c>
      <c r="E2079" s="217" t="s">
        <v>2505</v>
      </c>
      <c r="F2079" s="218" t="s">
        <v>2506</v>
      </c>
      <c r="G2079" s="219" t="s">
        <v>266</v>
      </c>
      <c r="H2079" s="220">
        <v>3</v>
      </c>
      <c r="I2079" s="221"/>
      <c r="J2079" s="222">
        <f>ROUND(I2079*H2079,2)</f>
        <v>0</v>
      </c>
      <c r="K2079" s="218" t="s">
        <v>19</v>
      </c>
      <c r="L2079" s="47"/>
      <c r="M2079" s="223" t="s">
        <v>19</v>
      </c>
      <c r="N2079" s="224" t="s">
        <v>46</v>
      </c>
      <c r="O2079" s="87"/>
      <c r="P2079" s="225">
        <f>O2079*H2079</f>
        <v>0</v>
      </c>
      <c r="Q2079" s="225">
        <v>0</v>
      </c>
      <c r="R2079" s="225">
        <f>Q2079*H2079</f>
        <v>0</v>
      </c>
      <c r="S2079" s="225">
        <v>0</v>
      </c>
      <c r="T2079" s="226">
        <f>S2079*H2079</f>
        <v>0</v>
      </c>
      <c r="U2079" s="41"/>
      <c r="V2079" s="41"/>
      <c r="W2079" s="41"/>
      <c r="X2079" s="41"/>
      <c r="Y2079" s="41"/>
      <c r="Z2079" s="41"/>
      <c r="AA2079" s="41"/>
      <c r="AB2079" s="41"/>
      <c r="AC2079" s="41"/>
      <c r="AD2079" s="41"/>
      <c r="AE2079" s="41"/>
      <c r="AR2079" s="227" t="s">
        <v>287</v>
      </c>
      <c r="AT2079" s="227" t="s">
        <v>172</v>
      </c>
      <c r="AU2079" s="227" t="s">
        <v>84</v>
      </c>
      <c r="AY2079" s="20" t="s">
        <v>170</v>
      </c>
      <c r="BE2079" s="228">
        <f>IF(N2079="základní",J2079,0)</f>
        <v>0</v>
      </c>
      <c r="BF2079" s="228">
        <f>IF(N2079="snížená",J2079,0)</f>
        <v>0</v>
      </c>
      <c r="BG2079" s="228">
        <f>IF(N2079="zákl. přenesená",J2079,0)</f>
        <v>0</v>
      </c>
      <c r="BH2079" s="228">
        <f>IF(N2079="sníž. přenesená",J2079,0)</f>
        <v>0</v>
      </c>
      <c r="BI2079" s="228">
        <f>IF(N2079="nulová",J2079,0)</f>
        <v>0</v>
      </c>
      <c r="BJ2079" s="20" t="s">
        <v>82</v>
      </c>
      <c r="BK2079" s="228">
        <f>ROUND(I2079*H2079,2)</f>
        <v>0</v>
      </c>
      <c r="BL2079" s="20" t="s">
        <v>287</v>
      </c>
      <c r="BM2079" s="227" t="s">
        <v>2507</v>
      </c>
    </row>
    <row r="2080" s="2" customFormat="1">
      <c r="A2080" s="41"/>
      <c r="B2080" s="42"/>
      <c r="C2080" s="43"/>
      <c r="D2080" s="229" t="s">
        <v>179</v>
      </c>
      <c r="E2080" s="43"/>
      <c r="F2080" s="230" t="s">
        <v>2506</v>
      </c>
      <c r="G2080" s="43"/>
      <c r="H2080" s="43"/>
      <c r="I2080" s="231"/>
      <c r="J2080" s="43"/>
      <c r="K2080" s="43"/>
      <c r="L2080" s="47"/>
      <c r="M2080" s="232"/>
      <c r="N2080" s="233"/>
      <c r="O2080" s="87"/>
      <c r="P2080" s="87"/>
      <c r="Q2080" s="87"/>
      <c r="R2080" s="87"/>
      <c r="S2080" s="87"/>
      <c r="T2080" s="88"/>
      <c r="U2080" s="41"/>
      <c r="V2080" s="41"/>
      <c r="W2080" s="41"/>
      <c r="X2080" s="41"/>
      <c r="Y2080" s="41"/>
      <c r="Z2080" s="41"/>
      <c r="AA2080" s="41"/>
      <c r="AB2080" s="41"/>
      <c r="AC2080" s="41"/>
      <c r="AD2080" s="41"/>
      <c r="AE2080" s="41"/>
      <c r="AT2080" s="20" t="s">
        <v>179</v>
      </c>
      <c r="AU2080" s="20" t="s">
        <v>84</v>
      </c>
    </row>
    <row r="2081" s="2" customFormat="1">
      <c r="A2081" s="41"/>
      <c r="B2081" s="42"/>
      <c r="C2081" s="43"/>
      <c r="D2081" s="229" t="s">
        <v>231</v>
      </c>
      <c r="E2081" s="43"/>
      <c r="F2081" s="268" t="s">
        <v>1323</v>
      </c>
      <c r="G2081" s="43"/>
      <c r="H2081" s="43"/>
      <c r="I2081" s="231"/>
      <c r="J2081" s="43"/>
      <c r="K2081" s="43"/>
      <c r="L2081" s="47"/>
      <c r="M2081" s="232"/>
      <c r="N2081" s="233"/>
      <c r="O2081" s="87"/>
      <c r="P2081" s="87"/>
      <c r="Q2081" s="87"/>
      <c r="R2081" s="87"/>
      <c r="S2081" s="87"/>
      <c r="T2081" s="88"/>
      <c r="U2081" s="41"/>
      <c r="V2081" s="41"/>
      <c r="W2081" s="41"/>
      <c r="X2081" s="41"/>
      <c r="Y2081" s="41"/>
      <c r="Z2081" s="41"/>
      <c r="AA2081" s="41"/>
      <c r="AB2081" s="41"/>
      <c r="AC2081" s="41"/>
      <c r="AD2081" s="41"/>
      <c r="AE2081" s="41"/>
      <c r="AT2081" s="20" t="s">
        <v>231</v>
      </c>
      <c r="AU2081" s="20" t="s">
        <v>84</v>
      </c>
    </row>
    <row r="2082" s="13" customFormat="1">
      <c r="A2082" s="13"/>
      <c r="B2082" s="236"/>
      <c r="C2082" s="237"/>
      <c r="D2082" s="229" t="s">
        <v>183</v>
      </c>
      <c r="E2082" s="238" t="s">
        <v>19</v>
      </c>
      <c r="F2082" s="239" t="s">
        <v>2335</v>
      </c>
      <c r="G2082" s="237"/>
      <c r="H2082" s="238" t="s">
        <v>19</v>
      </c>
      <c r="I2082" s="240"/>
      <c r="J2082" s="237"/>
      <c r="K2082" s="237"/>
      <c r="L2082" s="241"/>
      <c r="M2082" s="242"/>
      <c r="N2082" s="243"/>
      <c r="O2082" s="243"/>
      <c r="P2082" s="243"/>
      <c r="Q2082" s="243"/>
      <c r="R2082" s="243"/>
      <c r="S2082" s="243"/>
      <c r="T2082" s="244"/>
      <c r="U2082" s="13"/>
      <c r="V2082" s="13"/>
      <c r="W2082" s="13"/>
      <c r="X2082" s="13"/>
      <c r="Y2082" s="13"/>
      <c r="Z2082" s="13"/>
      <c r="AA2082" s="13"/>
      <c r="AB2082" s="13"/>
      <c r="AC2082" s="13"/>
      <c r="AD2082" s="13"/>
      <c r="AE2082" s="13"/>
      <c r="AT2082" s="245" t="s">
        <v>183</v>
      </c>
      <c r="AU2082" s="245" t="s">
        <v>84</v>
      </c>
      <c r="AV2082" s="13" t="s">
        <v>82</v>
      </c>
      <c r="AW2082" s="13" t="s">
        <v>37</v>
      </c>
      <c r="AX2082" s="13" t="s">
        <v>75</v>
      </c>
      <c r="AY2082" s="245" t="s">
        <v>170</v>
      </c>
    </row>
    <row r="2083" s="13" customFormat="1">
      <c r="A2083" s="13"/>
      <c r="B2083" s="236"/>
      <c r="C2083" s="237"/>
      <c r="D2083" s="229" t="s">
        <v>183</v>
      </c>
      <c r="E2083" s="238" t="s">
        <v>19</v>
      </c>
      <c r="F2083" s="239" t="s">
        <v>2488</v>
      </c>
      <c r="G2083" s="237"/>
      <c r="H2083" s="238" t="s">
        <v>19</v>
      </c>
      <c r="I2083" s="240"/>
      <c r="J2083" s="237"/>
      <c r="K2083" s="237"/>
      <c r="L2083" s="241"/>
      <c r="M2083" s="242"/>
      <c r="N2083" s="243"/>
      <c r="O2083" s="243"/>
      <c r="P2083" s="243"/>
      <c r="Q2083" s="243"/>
      <c r="R2083" s="243"/>
      <c r="S2083" s="243"/>
      <c r="T2083" s="244"/>
      <c r="U2083" s="13"/>
      <c r="V2083" s="13"/>
      <c r="W2083" s="13"/>
      <c r="X2083" s="13"/>
      <c r="Y2083" s="13"/>
      <c r="Z2083" s="13"/>
      <c r="AA2083" s="13"/>
      <c r="AB2083" s="13"/>
      <c r="AC2083" s="13"/>
      <c r="AD2083" s="13"/>
      <c r="AE2083" s="13"/>
      <c r="AT2083" s="245" t="s">
        <v>183</v>
      </c>
      <c r="AU2083" s="245" t="s">
        <v>84</v>
      </c>
      <c r="AV2083" s="13" t="s">
        <v>82</v>
      </c>
      <c r="AW2083" s="13" t="s">
        <v>37</v>
      </c>
      <c r="AX2083" s="13" t="s">
        <v>75</v>
      </c>
      <c r="AY2083" s="245" t="s">
        <v>170</v>
      </c>
    </row>
    <row r="2084" s="13" customFormat="1">
      <c r="A2084" s="13"/>
      <c r="B2084" s="236"/>
      <c r="C2084" s="237"/>
      <c r="D2084" s="229" t="s">
        <v>183</v>
      </c>
      <c r="E2084" s="238" t="s">
        <v>19</v>
      </c>
      <c r="F2084" s="239" t="s">
        <v>2498</v>
      </c>
      <c r="G2084" s="237"/>
      <c r="H2084" s="238" t="s">
        <v>19</v>
      </c>
      <c r="I2084" s="240"/>
      <c r="J2084" s="237"/>
      <c r="K2084" s="237"/>
      <c r="L2084" s="241"/>
      <c r="M2084" s="242"/>
      <c r="N2084" s="243"/>
      <c r="O2084" s="243"/>
      <c r="P2084" s="243"/>
      <c r="Q2084" s="243"/>
      <c r="R2084" s="243"/>
      <c r="S2084" s="243"/>
      <c r="T2084" s="244"/>
      <c r="U2084" s="13"/>
      <c r="V2084" s="13"/>
      <c r="W2084" s="13"/>
      <c r="X2084" s="13"/>
      <c r="Y2084" s="13"/>
      <c r="Z2084" s="13"/>
      <c r="AA2084" s="13"/>
      <c r="AB2084" s="13"/>
      <c r="AC2084" s="13"/>
      <c r="AD2084" s="13"/>
      <c r="AE2084" s="13"/>
      <c r="AT2084" s="245" t="s">
        <v>183</v>
      </c>
      <c r="AU2084" s="245" t="s">
        <v>84</v>
      </c>
      <c r="AV2084" s="13" t="s">
        <v>82</v>
      </c>
      <c r="AW2084" s="13" t="s">
        <v>37</v>
      </c>
      <c r="AX2084" s="13" t="s">
        <v>75</v>
      </c>
      <c r="AY2084" s="245" t="s">
        <v>170</v>
      </c>
    </row>
    <row r="2085" s="13" customFormat="1">
      <c r="A2085" s="13"/>
      <c r="B2085" s="236"/>
      <c r="C2085" s="237"/>
      <c r="D2085" s="229" t="s">
        <v>183</v>
      </c>
      <c r="E2085" s="238" t="s">
        <v>19</v>
      </c>
      <c r="F2085" s="239" t="s">
        <v>2490</v>
      </c>
      <c r="G2085" s="237"/>
      <c r="H2085" s="238" t="s">
        <v>19</v>
      </c>
      <c r="I2085" s="240"/>
      <c r="J2085" s="237"/>
      <c r="K2085" s="237"/>
      <c r="L2085" s="241"/>
      <c r="M2085" s="242"/>
      <c r="N2085" s="243"/>
      <c r="O2085" s="243"/>
      <c r="P2085" s="243"/>
      <c r="Q2085" s="243"/>
      <c r="R2085" s="243"/>
      <c r="S2085" s="243"/>
      <c r="T2085" s="244"/>
      <c r="U2085" s="13"/>
      <c r="V2085" s="13"/>
      <c r="W2085" s="13"/>
      <c r="X2085" s="13"/>
      <c r="Y2085" s="13"/>
      <c r="Z2085" s="13"/>
      <c r="AA2085" s="13"/>
      <c r="AB2085" s="13"/>
      <c r="AC2085" s="13"/>
      <c r="AD2085" s="13"/>
      <c r="AE2085" s="13"/>
      <c r="AT2085" s="245" t="s">
        <v>183</v>
      </c>
      <c r="AU2085" s="245" t="s">
        <v>84</v>
      </c>
      <c r="AV2085" s="13" t="s">
        <v>82</v>
      </c>
      <c r="AW2085" s="13" t="s">
        <v>37</v>
      </c>
      <c r="AX2085" s="13" t="s">
        <v>75</v>
      </c>
      <c r="AY2085" s="245" t="s">
        <v>170</v>
      </c>
    </row>
    <row r="2086" s="13" customFormat="1">
      <c r="A2086" s="13"/>
      <c r="B2086" s="236"/>
      <c r="C2086" s="237"/>
      <c r="D2086" s="229" t="s">
        <v>183</v>
      </c>
      <c r="E2086" s="238" t="s">
        <v>19</v>
      </c>
      <c r="F2086" s="239" t="s">
        <v>2491</v>
      </c>
      <c r="G2086" s="237"/>
      <c r="H2086" s="238" t="s">
        <v>19</v>
      </c>
      <c r="I2086" s="240"/>
      <c r="J2086" s="237"/>
      <c r="K2086" s="237"/>
      <c r="L2086" s="241"/>
      <c r="M2086" s="242"/>
      <c r="N2086" s="243"/>
      <c r="O2086" s="243"/>
      <c r="P2086" s="243"/>
      <c r="Q2086" s="243"/>
      <c r="R2086" s="243"/>
      <c r="S2086" s="243"/>
      <c r="T2086" s="244"/>
      <c r="U2086" s="13"/>
      <c r="V2086" s="13"/>
      <c r="W2086" s="13"/>
      <c r="X2086" s="13"/>
      <c r="Y2086" s="13"/>
      <c r="Z2086" s="13"/>
      <c r="AA2086" s="13"/>
      <c r="AB2086" s="13"/>
      <c r="AC2086" s="13"/>
      <c r="AD2086" s="13"/>
      <c r="AE2086" s="13"/>
      <c r="AT2086" s="245" t="s">
        <v>183</v>
      </c>
      <c r="AU2086" s="245" t="s">
        <v>84</v>
      </c>
      <c r="AV2086" s="13" t="s">
        <v>82</v>
      </c>
      <c r="AW2086" s="13" t="s">
        <v>37</v>
      </c>
      <c r="AX2086" s="13" t="s">
        <v>75</v>
      </c>
      <c r="AY2086" s="245" t="s">
        <v>170</v>
      </c>
    </row>
    <row r="2087" s="13" customFormat="1">
      <c r="A2087" s="13"/>
      <c r="B2087" s="236"/>
      <c r="C2087" s="237"/>
      <c r="D2087" s="229" t="s">
        <v>183</v>
      </c>
      <c r="E2087" s="238" t="s">
        <v>19</v>
      </c>
      <c r="F2087" s="239" t="s">
        <v>2508</v>
      </c>
      <c r="G2087" s="237"/>
      <c r="H2087" s="238" t="s">
        <v>19</v>
      </c>
      <c r="I2087" s="240"/>
      <c r="J2087" s="237"/>
      <c r="K2087" s="237"/>
      <c r="L2087" s="241"/>
      <c r="M2087" s="242"/>
      <c r="N2087" s="243"/>
      <c r="O2087" s="243"/>
      <c r="P2087" s="243"/>
      <c r="Q2087" s="243"/>
      <c r="R2087" s="243"/>
      <c r="S2087" s="243"/>
      <c r="T2087" s="244"/>
      <c r="U2087" s="13"/>
      <c r="V2087" s="13"/>
      <c r="W2087" s="13"/>
      <c r="X2087" s="13"/>
      <c r="Y2087" s="13"/>
      <c r="Z2087" s="13"/>
      <c r="AA2087" s="13"/>
      <c r="AB2087" s="13"/>
      <c r="AC2087" s="13"/>
      <c r="AD2087" s="13"/>
      <c r="AE2087" s="13"/>
      <c r="AT2087" s="245" t="s">
        <v>183</v>
      </c>
      <c r="AU2087" s="245" t="s">
        <v>84</v>
      </c>
      <c r="AV2087" s="13" t="s">
        <v>82</v>
      </c>
      <c r="AW2087" s="13" t="s">
        <v>37</v>
      </c>
      <c r="AX2087" s="13" t="s">
        <v>75</v>
      </c>
      <c r="AY2087" s="245" t="s">
        <v>170</v>
      </c>
    </row>
    <row r="2088" s="13" customFormat="1">
      <c r="A2088" s="13"/>
      <c r="B2088" s="236"/>
      <c r="C2088" s="237"/>
      <c r="D2088" s="229" t="s">
        <v>183</v>
      </c>
      <c r="E2088" s="238" t="s">
        <v>19</v>
      </c>
      <c r="F2088" s="239" t="s">
        <v>2493</v>
      </c>
      <c r="G2088" s="237"/>
      <c r="H2088" s="238" t="s">
        <v>19</v>
      </c>
      <c r="I2088" s="240"/>
      <c r="J2088" s="237"/>
      <c r="K2088" s="237"/>
      <c r="L2088" s="241"/>
      <c r="M2088" s="242"/>
      <c r="N2088" s="243"/>
      <c r="O2088" s="243"/>
      <c r="P2088" s="243"/>
      <c r="Q2088" s="243"/>
      <c r="R2088" s="243"/>
      <c r="S2088" s="243"/>
      <c r="T2088" s="244"/>
      <c r="U2088" s="13"/>
      <c r="V2088" s="13"/>
      <c r="W2088" s="13"/>
      <c r="X2088" s="13"/>
      <c r="Y2088" s="13"/>
      <c r="Z2088" s="13"/>
      <c r="AA2088" s="13"/>
      <c r="AB2088" s="13"/>
      <c r="AC2088" s="13"/>
      <c r="AD2088" s="13"/>
      <c r="AE2088" s="13"/>
      <c r="AT2088" s="245" t="s">
        <v>183</v>
      </c>
      <c r="AU2088" s="245" t="s">
        <v>84</v>
      </c>
      <c r="AV2088" s="13" t="s">
        <v>82</v>
      </c>
      <c r="AW2088" s="13" t="s">
        <v>37</v>
      </c>
      <c r="AX2088" s="13" t="s">
        <v>75</v>
      </c>
      <c r="AY2088" s="245" t="s">
        <v>170</v>
      </c>
    </row>
    <row r="2089" s="14" customFormat="1">
      <c r="A2089" s="14"/>
      <c r="B2089" s="246"/>
      <c r="C2089" s="247"/>
      <c r="D2089" s="229" t="s">
        <v>183</v>
      </c>
      <c r="E2089" s="248" t="s">
        <v>19</v>
      </c>
      <c r="F2089" s="249" t="s">
        <v>2305</v>
      </c>
      <c r="G2089" s="247"/>
      <c r="H2089" s="250">
        <v>3</v>
      </c>
      <c r="I2089" s="251"/>
      <c r="J2089" s="247"/>
      <c r="K2089" s="247"/>
      <c r="L2089" s="252"/>
      <c r="M2089" s="253"/>
      <c r="N2089" s="254"/>
      <c r="O2089" s="254"/>
      <c r="P2089" s="254"/>
      <c r="Q2089" s="254"/>
      <c r="R2089" s="254"/>
      <c r="S2089" s="254"/>
      <c r="T2089" s="255"/>
      <c r="U2089" s="14"/>
      <c r="V2089" s="14"/>
      <c r="W2089" s="14"/>
      <c r="X2089" s="14"/>
      <c r="Y2089" s="14"/>
      <c r="Z2089" s="14"/>
      <c r="AA2089" s="14"/>
      <c r="AB2089" s="14"/>
      <c r="AC2089" s="14"/>
      <c r="AD2089" s="14"/>
      <c r="AE2089" s="14"/>
      <c r="AT2089" s="256" t="s">
        <v>183</v>
      </c>
      <c r="AU2089" s="256" t="s">
        <v>84</v>
      </c>
      <c r="AV2089" s="14" t="s">
        <v>84</v>
      </c>
      <c r="AW2089" s="14" t="s">
        <v>37</v>
      </c>
      <c r="AX2089" s="14" t="s">
        <v>75</v>
      </c>
      <c r="AY2089" s="256" t="s">
        <v>170</v>
      </c>
    </row>
    <row r="2090" s="15" customFormat="1">
      <c r="A2090" s="15"/>
      <c r="B2090" s="257"/>
      <c r="C2090" s="258"/>
      <c r="D2090" s="229" t="s">
        <v>183</v>
      </c>
      <c r="E2090" s="259" t="s">
        <v>19</v>
      </c>
      <c r="F2090" s="260" t="s">
        <v>186</v>
      </c>
      <c r="G2090" s="258"/>
      <c r="H2090" s="261">
        <v>3</v>
      </c>
      <c r="I2090" s="262"/>
      <c r="J2090" s="258"/>
      <c r="K2090" s="258"/>
      <c r="L2090" s="263"/>
      <c r="M2090" s="264"/>
      <c r="N2090" s="265"/>
      <c r="O2090" s="265"/>
      <c r="P2090" s="265"/>
      <c r="Q2090" s="265"/>
      <c r="R2090" s="265"/>
      <c r="S2090" s="265"/>
      <c r="T2090" s="266"/>
      <c r="U2090" s="15"/>
      <c r="V2090" s="15"/>
      <c r="W2090" s="15"/>
      <c r="X2090" s="15"/>
      <c r="Y2090" s="15"/>
      <c r="Z2090" s="15"/>
      <c r="AA2090" s="15"/>
      <c r="AB2090" s="15"/>
      <c r="AC2090" s="15"/>
      <c r="AD2090" s="15"/>
      <c r="AE2090" s="15"/>
      <c r="AT2090" s="267" t="s">
        <v>183</v>
      </c>
      <c r="AU2090" s="267" t="s">
        <v>84</v>
      </c>
      <c r="AV2090" s="15" t="s">
        <v>177</v>
      </c>
      <c r="AW2090" s="15" t="s">
        <v>37</v>
      </c>
      <c r="AX2090" s="15" t="s">
        <v>82</v>
      </c>
      <c r="AY2090" s="267" t="s">
        <v>170</v>
      </c>
    </row>
    <row r="2091" s="2" customFormat="1" ht="16.5" customHeight="1">
      <c r="A2091" s="41"/>
      <c r="B2091" s="42"/>
      <c r="C2091" s="216" t="s">
        <v>2509</v>
      </c>
      <c r="D2091" s="216" t="s">
        <v>172</v>
      </c>
      <c r="E2091" s="217" t="s">
        <v>2510</v>
      </c>
      <c r="F2091" s="218" t="s">
        <v>2511</v>
      </c>
      <c r="G2091" s="219" t="s">
        <v>266</v>
      </c>
      <c r="H2091" s="220">
        <v>2</v>
      </c>
      <c r="I2091" s="221"/>
      <c r="J2091" s="222">
        <f>ROUND(I2091*H2091,2)</f>
        <v>0</v>
      </c>
      <c r="K2091" s="218" t="s">
        <v>19</v>
      </c>
      <c r="L2091" s="47"/>
      <c r="M2091" s="223" t="s">
        <v>19</v>
      </c>
      <c r="N2091" s="224" t="s">
        <v>46</v>
      </c>
      <c r="O2091" s="87"/>
      <c r="P2091" s="225">
        <f>O2091*H2091</f>
        <v>0</v>
      </c>
      <c r="Q2091" s="225">
        <v>0</v>
      </c>
      <c r="R2091" s="225">
        <f>Q2091*H2091</f>
        <v>0</v>
      </c>
      <c r="S2091" s="225">
        <v>0</v>
      </c>
      <c r="T2091" s="226">
        <f>S2091*H2091</f>
        <v>0</v>
      </c>
      <c r="U2091" s="41"/>
      <c r="V2091" s="41"/>
      <c r="W2091" s="41"/>
      <c r="X2091" s="41"/>
      <c r="Y2091" s="41"/>
      <c r="Z2091" s="41"/>
      <c r="AA2091" s="41"/>
      <c r="AB2091" s="41"/>
      <c r="AC2091" s="41"/>
      <c r="AD2091" s="41"/>
      <c r="AE2091" s="41"/>
      <c r="AR2091" s="227" t="s">
        <v>287</v>
      </c>
      <c r="AT2091" s="227" t="s">
        <v>172</v>
      </c>
      <c r="AU2091" s="227" t="s">
        <v>84</v>
      </c>
      <c r="AY2091" s="20" t="s">
        <v>170</v>
      </c>
      <c r="BE2091" s="228">
        <f>IF(N2091="základní",J2091,0)</f>
        <v>0</v>
      </c>
      <c r="BF2091" s="228">
        <f>IF(N2091="snížená",J2091,0)</f>
        <v>0</v>
      </c>
      <c r="BG2091" s="228">
        <f>IF(N2091="zákl. přenesená",J2091,0)</f>
        <v>0</v>
      </c>
      <c r="BH2091" s="228">
        <f>IF(N2091="sníž. přenesená",J2091,0)</f>
        <v>0</v>
      </c>
      <c r="BI2091" s="228">
        <f>IF(N2091="nulová",J2091,0)</f>
        <v>0</v>
      </c>
      <c r="BJ2091" s="20" t="s">
        <v>82</v>
      </c>
      <c r="BK2091" s="228">
        <f>ROUND(I2091*H2091,2)</f>
        <v>0</v>
      </c>
      <c r="BL2091" s="20" t="s">
        <v>287</v>
      </c>
      <c r="BM2091" s="227" t="s">
        <v>2512</v>
      </c>
    </row>
    <row r="2092" s="2" customFormat="1">
      <c r="A2092" s="41"/>
      <c r="B2092" s="42"/>
      <c r="C2092" s="43"/>
      <c r="D2092" s="229" t="s">
        <v>179</v>
      </c>
      <c r="E2092" s="43"/>
      <c r="F2092" s="230" t="s">
        <v>2511</v>
      </c>
      <c r="G2092" s="43"/>
      <c r="H2092" s="43"/>
      <c r="I2092" s="231"/>
      <c r="J2092" s="43"/>
      <c r="K2092" s="43"/>
      <c r="L2092" s="47"/>
      <c r="M2092" s="232"/>
      <c r="N2092" s="233"/>
      <c r="O2092" s="87"/>
      <c r="P2092" s="87"/>
      <c r="Q2092" s="87"/>
      <c r="R2092" s="87"/>
      <c r="S2092" s="87"/>
      <c r="T2092" s="88"/>
      <c r="U2092" s="41"/>
      <c r="V2092" s="41"/>
      <c r="W2092" s="41"/>
      <c r="X2092" s="41"/>
      <c r="Y2092" s="41"/>
      <c r="Z2092" s="41"/>
      <c r="AA2092" s="41"/>
      <c r="AB2092" s="41"/>
      <c r="AC2092" s="41"/>
      <c r="AD2092" s="41"/>
      <c r="AE2092" s="41"/>
      <c r="AT2092" s="20" t="s">
        <v>179</v>
      </c>
      <c r="AU2092" s="20" t="s">
        <v>84</v>
      </c>
    </row>
    <row r="2093" s="2" customFormat="1">
      <c r="A2093" s="41"/>
      <c r="B2093" s="42"/>
      <c r="C2093" s="43"/>
      <c r="D2093" s="229" t="s">
        <v>231</v>
      </c>
      <c r="E2093" s="43"/>
      <c r="F2093" s="268" t="s">
        <v>1323</v>
      </c>
      <c r="G2093" s="43"/>
      <c r="H2093" s="43"/>
      <c r="I2093" s="231"/>
      <c r="J2093" s="43"/>
      <c r="K2093" s="43"/>
      <c r="L2093" s="47"/>
      <c r="M2093" s="232"/>
      <c r="N2093" s="233"/>
      <c r="O2093" s="87"/>
      <c r="P2093" s="87"/>
      <c r="Q2093" s="87"/>
      <c r="R2093" s="87"/>
      <c r="S2093" s="87"/>
      <c r="T2093" s="88"/>
      <c r="U2093" s="41"/>
      <c r="V2093" s="41"/>
      <c r="W2093" s="41"/>
      <c r="X2093" s="41"/>
      <c r="Y2093" s="41"/>
      <c r="Z2093" s="41"/>
      <c r="AA2093" s="41"/>
      <c r="AB2093" s="41"/>
      <c r="AC2093" s="41"/>
      <c r="AD2093" s="41"/>
      <c r="AE2093" s="41"/>
      <c r="AT2093" s="20" t="s">
        <v>231</v>
      </c>
      <c r="AU2093" s="20" t="s">
        <v>84</v>
      </c>
    </row>
    <row r="2094" s="13" customFormat="1">
      <c r="A2094" s="13"/>
      <c r="B2094" s="236"/>
      <c r="C2094" s="237"/>
      <c r="D2094" s="229" t="s">
        <v>183</v>
      </c>
      <c r="E2094" s="238" t="s">
        <v>19</v>
      </c>
      <c r="F2094" s="239" t="s">
        <v>2335</v>
      </c>
      <c r="G2094" s="237"/>
      <c r="H2094" s="238" t="s">
        <v>19</v>
      </c>
      <c r="I2094" s="240"/>
      <c r="J2094" s="237"/>
      <c r="K2094" s="237"/>
      <c r="L2094" s="241"/>
      <c r="M2094" s="242"/>
      <c r="N2094" s="243"/>
      <c r="O2094" s="243"/>
      <c r="P2094" s="243"/>
      <c r="Q2094" s="243"/>
      <c r="R2094" s="243"/>
      <c r="S2094" s="243"/>
      <c r="T2094" s="244"/>
      <c r="U2094" s="13"/>
      <c r="V2094" s="13"/>
      <c r="W2094" s="13"/>
      <c r="X2094" s="13"/>
      <c r="Y2094" s="13"/>
      <c r="Z2094" s="13"/>
      <c r="AA2094" s="13"/>
      <c r="AB2094" s="13"/>
      <c r="AC2094" s="13"/>
      <c r="AD2094" s="13"/>
      <c r="AE2094" s="13"/>
      <c r="AT2094" s="245" t="s">
        <v>183</v>
      </c>
      <c r="AU2094" s="245" t="s">
        <v>84</v>
      </c>
      <c r="AV2094" s="13" t="s">
        <v>82</v>
      </c>
      <c r="AW2094" s="13" t="s">
        <v>37</v>
      </c>
      <c r="AX2094" s="13" t="s">
        <v>75</v>
      </c>
      <c r="AY2094" s="245" t="s">
        <v>170</v>
      </c>
    </row>
    <row r="2095" s="13" customFormat="1">
      <c r="A2095" s="13"/>
      <c r="B2095" s="236"/>
      <c r="C2095" s="237"/>
      <c r="D2095" s="229" t="s">
        <v>183</v>
      </c>
      <c r="E2095" s="238" t="s">
        <v>19</v>
      </c>
      <c r="F2095" s="239" t="s">
        <v>2488</v>
      </c>
      <c r="G2095" s="237"/>
      <c r="H2095" s="238" t="s">
        <v>19</v>
      </c>
      <c r="I2095" s="240"/>
      <c r="J2095" s="237"/>
      <c r="K2095" s="237"/>
      <c r="L2095" s="241"/>
      <c r="M2095" s="242"/>
      <c r="N2095" s="243"/>
      <c r="O2095" s="243"/>
      <c r="P2095" s="243"/>
      <c r="Q2095" s="243"/>
      <c r="R2095" s="243"/>
      <c r="S2095" s="243"/>
      <c r="T2095" s="244"/>
      <c r="U2095" s="13"/>
      <c r="V2095" s="13"/>
      <c r="W2095" s="13"/>
      <c r="X2095" s="13"/>
      <c r="Y2095" s="13"/>
      <c r="Z2095" s="13"/>
      <c r="AA2095" s="13"/>
      <c r="AB2095" s="13"/>
      <c r="AC2095" s="13"/>
      <c r="AD2095" s="13"/>
      <c r="AE2095" s="13"/>
      <c r="AT2095" s="245" t="s">
        <v>183</v>
      </c>
      <c r="AU2095" s="245" t="s">
        <v>84</v>
      </c>
      <c r="AV2095" s="13" t="s">
        <v>82</v>
      </c>
      <c r="AW2095" s="13" t="s">
        <v>37</v>
      </c>
      <c r="AX2095" s="13" t="s">
        <v>75</v>
      </c>
      <c r="AY2095" s="245" t="s">
        <v>170</v>
      </c>
    </row>
    <row r="2096" s="13" customFormat="1">
      <c r="A2096" s="13"/>
      <c r="B2096" s="236"/>
      <c r="C2096" s="237"/>
      <c r="D2096" s="229" t="s">
        <v>183</v>
      </c>
      <c r="E2096" s="238" t="s">
        <v>19</v>
      </c>
      <c r="F2096" s="239" t="s">
        <v>2498</v>
      </c>
      <c r="G2096" s="237"/>
      <c r="H2096" s="238" t="s">
        <v>19</v>
      </c>
      <c r="I2096" s="240"/>
      <c r="J2096" s="237"/>
      <c r="K2096" s="237"/>
      <c r="L2096" s="241"/>
      <c r="M2096" s="242"/>
      <c r="N2096" s="243"/>
      <c r="O2096" s="243"/>
      <c r="P2096" s="243"/>
      <c r="Q2096" s="243"/>
      <c r="R2096" s="243"/>
      <c r="S2096" s="243"/>
      <c r="T2096" s="244"/>
      <c r="U2096" s="13"/>
      <c r="V2096" s="13"/>
      <c r="W2096" s="13"/>
      <c r="X2096" s="13"/>
      <c r="Y2096" s="13"/>
      <c r="Z2096" s="13"/>
      <c r="AA2096" s="13"/>
      <c r="AB2096" s="13"/>
      <c r="AC2096" s="13"/>
      <c r="AD2096" s="13"/>
      <c r="AE2096" s="13"/>
      <c r="AT2096" s="245" t="s">
        <v>183</v>
      </c>
      <c r="AU2096" s="245" t="s">
        <v>84</v>
      </c>
      <c r="AV2096" s="13" t="s">
        <v>82</v>
      </c>
      <c r="AW2096" s="13" t="s">
        <v>37</v>
      </c>
      <c r="AX2096" s="13" t="s">
        <v>75</v>
      </c>
      <c r="AY2096" s="245" t="s">
        <v>170</v>
      </c>
    </row>
    <row r="2097" s="13" customFormat="1">
      <c r="A2097" s="13"/>
      <c r="B2097" s="236"/>
      <c r="C2097" s="237"/>
      <c r="D2097" s="229" t="s">
        <v>183</v>
      </c>
      <c r="E2097" s="238" t="s">
        <v>19</v>
      </c>
      <c r="F2097" s="239" t="s">
        <v>2490</v>
      </c>
      <c r="G2097" s="237"/>
      <c r="H2097" s="238" t="s">
        <v>19</v>
      </c>
      <c r="I2097" s="240"/>
      <c r="J2097" s="237"/>
      <c r="K2097" s="237"/>
      <c r="L2097" s="241"/>
      <c r="M2097" s="242"/>
      <c r="N2097" s="243"/>
      <c r="O2097" s="243"/>
      <c r="P2097" s="243"/>
      <c r="Q2097" s="243"/>
      <c r="R2097" s="243"/>
      <c r="S2097" s="243"/>
      <c r="T2097" s="244"/>
      <c r="U2097" s="13"/>
      <c r="V2097" s="13"/>
      <c r="W2097" s="13"/>
      <c r="X2097" s="13"/>
      <c r="Y2097" s="13"/>
      <c r="Z2097" s="13"/>
      <c r="AA2097" s="13"/>
      <c r="AB2097" s="13"/>
      <c r="AC2097" s="13"/>
      <c r="AD2097" s="13"/>
      <c r="AE2097" s="13"/>
      <c r="AT2097" s="245" t="s">
        <v>183</v>
      </c>
      <c r="AU2097" s="245" t="s">
        <v>84</v>
      </c>
      <c r="AV2097" s="13" t="s">
        <v>82</v>
      </c>
      <c r="AW2097" s="13" t="s">
        <v>37</v>
      </c>
      <c r="AX2097" s="13" t="s">
        <v>75</v>
      </c>
      <c r="AY2097" s="245" t="s">
        <v>170</v>
      </c>
    </row>
    <row r="2098" s="13" customFormat="1">
      <c r="A2098" s="13"/>
      <c r="B2098" s="236"/>
      <c r="C2098" s="237"/>
      <c r="D2098" s="229" t="s">
        <v>183</v>
      </c>
      <c r="E2098" s="238" t="s">
        <v>19</v>
      </c>
      <c r="F2098" s="239" t="s">
        <v>2491</v>
      </c>
      <c r="G2098" s="237"/>
      <c r="H2098" s="238" t="s">
        <v>19</v>
      </c>
      <c r="I2098" s="240"/>
      <c r="J2098" s="237"/>
      <c r="K2098" s="237"/>
      <c r="L2098" s="241"/>
      <c r="M2098" s="242"/>
      <c r="N2098" s="243"/>
      <c r="O2098" s="243"/>
      <c r="P2098" s="243"/>
      <c r="Q2098" s="243"/>
      <c r="R2098" s="243"/>
      <c r="S2098" s="243"/>
      <c r="T2098" s="244"/>
      <c r="U2098" s="13"/>
      <c r="V2098" s="13"/>
      <c r="W2098" s="13"/>
      <c r="X2098" s="13"/>
      <c r="Y2098" s="13"/>
      <c r="Z2098" s="13"/>
      <c r="AA2098" s="13"/>
      <c r="AB2098" s="13"/>
      <c r="AC2098" s="13"/>
      <c r="AD2098" s="13"/>
      <c r="AE2098" s="13"/>
      <c r="AT2098" s="245" t="s">
        <v>183</v>
      </c>
      <c r="AU2098" s="245" t="s">
        <v>84</v>
      </c>
      <c r="AV2098" s="13" t="s">
        <v>82</v>
      </c>
      <c r="AW2098" s="13" t="s">
        <v>37</v>
      </c>
      <c r="AX2098" s="13" t="s">
        <v>75</v>
      </c>
      <c r="AY2098" s="245" t="s">
        <v>170</v>
      </c>
    </row>
    <row r="2099" s="13" customFormat="1">
      <c r="A2099" s="13"/>
      <c r="B2099" s="236"/>
      <c r="C2099" s="237"/>
      <c r="D2099" s="229" t="s">
        <v>183</v>
      </c>
      <c r="E2099" s="238" t="s">
        <v>19</v>
      </c>
      <c r="F2099" s="239" t="s">
        <v>2499</v>
      </c>
      <c r="G2099" s="237"/>
      <c r="H2099" s="238" t="s">
        <v>19</v>
      </c>
      <c r="I2099" s="240"/>
      <c r="J2099" s="237"/>
      <c r="K2099" s="237"/>
      <c r="L2099" s="241"/>
      <c r="M2099" s="242"/>
      <c r="N2099" s="243"/>
      <c r="O2099" s="243"/>
      <c r="P2099" s="243"/>
      <c r="Q2099" s="243"/>
      <c r="R2099" s="243"/>
      <c r="S2099" s="243"/>
      <c r="T2099" s="244"/>
      <c r="U2099" s="13"/>
      <c r="V2099" s="13"/>
      <c r="W2099" s="13"/>
      <c r="X2099" s="13"/>
      <c r="Y2099" s="13"/>
      <c r="Z2099" s="13"/>
      <c r="AA2099" s="13"/>
      <c r="AB2099" s="13"/>
      <c r="AC2099" s="13"/>
      <c r="AD2099" s="13"/>
      <c r="AE2099" s="13"/>
      <c r="AT2099" s="245" t="s">
        <v>183</v>
      </c>
      <c r="AU2099" s="245" t="s">
        <v>84</v>
      </c>
      <c r="AV2099" s="13" t="s">
        <v>82</v>
      </c>
      <c r="AW2099" s="13" t="s">
        <v>37</v>
      </c>
      <c r="AX2099" s="13" t="s">
        <v>75</v>
      </c>
      <c r="AY2099" s="245" t="s">
        <v>170</v>
      </c>
    </row>
    <row r="2100" s="13" customFormat="1">
      <c r="A2100" s="13"/>
      <c r="B2100" s="236"/>
      <c r="C2100" s="237"/>
      <c r="D2100" s="229" t="s">
        <v>183</v>
      </c>
      <c r="E2100" s="238" t="s">
        <v>19</v>
      </c>
      <c r="F2100" s="239" t="s">
        <v>2493</v>
      </c>
      <c r="G2100" s="237"/>
      <c r="H2100" s="238" t="s">
        <v>19</v>
      </c>
      <c r="I2100" s="240"/>
      <c r="J2100" s="237"/>
      <c r="K2100" s="237"/>
      <c r="L2100" s="241"/>
      <c r="M2100" s="242"/>
      <c r="N2100" s="243"/>
      <c r="O2100" s="243"/>
      <c r="P2100" s="243"/>
      <c r="Q2100" s="243"/>
      <c r="R2100" s="243"/>
      <c r="S2100" s="243"/>
      <c r="T2100" s="244"/>
      <c r="U2100" s="13"/>
      <c r="V2100" s="13"/>
      <c r="W2100" s="13"/>
      <c r="X2100" s="13"/>
      <c r="Y2100" s="13"/>
      <c r="Z2100" s="13"/>
      <c r="AA2100" s="13"/>
      <c r="AB2100" s="13"/>
      <c r="AC2100" s="13"/>
      <c r="AD2100" s="13"/>
      <c r="AE2100" s="13"/>
      <c r="AT2100" s="245" t="s">
        <v>183</v>
      </c>
      <c r="AU2100" s="245" t="s">
        <v>84</v>
      </c>
      <c r="AV2100" s="13" t="s">
        <v>82</v>
      </c>
      <c r="AW2100" s="13" t="s">
        <v>37</v>
      </c>
      <c r="AX2100" s="13" t="s">
        <v>75</v>
      </c>
      <c r="AY2100" s="245" t="s">
        <v>170</v>
      </c>
    </row>
    <row r="2101" s="14" customFormat="1">
      <c r="A2101" s="14"/>
      <c r="B2101" s="246"/>
      <c r="C2101" s="247"/>
      <c r="D2101" s="229" t="s">
        <v>183</v>
      </c>
      <c r="E2101" s="248" t="s">
        <v>19</v>
      </c>
      <c r="F2101" s="249" t="s">
        <v>847</v>
      </c>
      <c r="G2101" s="247"/>
      <c r="H2101" s="250">
        <v>2</v>
      </c>
      <c r="I2101" s="251"/>
      <c r="J2101" s="247"/>
      <c r="K2101" s="247"/>
      <c r="L2101" s="252"/>
      <c r="M2101" s="253"/>
      <c r="N2101" s="254"/>
      <c r="O2101" s="254"/>
      <c r="P2101" s="254"/>
      <c r="Q2101" s="254"/>
      <c r="R2101" s="254"/>
      <c r="S2101" s="254"/>
      <c r="T2101" s="255"/>
      <c r="U2101" s="14"/>
      <c r="V2101" s="14"/>
      <c r="W2101" s="14"/>
      <c r="X2101" s="14"/>
      <c r="Y2101" s="14"/>
      <c r="Z2101" s="14"/>
      <c r="AA2101" s="14"/>
      <c r="AB2101" s="14"/>
      <c r="AC2101" s="14"/>
      <c r="AD2101" s="14"/>
      <c r="AE2101" s="14"/>
      <c r="AT2101" s="256" t="s">
        <v>183</v>
      </c>
      <c r="AU2101" s="256" t="s">
        <v>84</v>
      </c>
      <c r="AV2101" s="14" t="s">
        <v>84</v>
      </c>
      <c r="AW2101" s="14" t="s">
        <v>37</v>
      </c>
      <c r="AX2101" s="14" t="s">
        <v>75</v>
      </c>
      <c r="AY2101" s="256" t="s">
        <v>170</v>
      </c>
    </row>
    <row r="2102" s="15" customFormat="1">
      <c r="A2102" s="15"/>
      <c r="B2102" s="257"/>
      <c r="C2102" s="258"/>
      <c r="D2102" s="229" t="s">
        <v>183</v>
      </c>
      <c r="E2102" s="259" t="s">
        <v>19</v>
      </c>
      <c r="F2102" s="260" t="s">
        <v>186</v>
      </c>
      <c r="G2102" s="258"/>
      <c r="H2102" s="261">
        <v>2</v>
      </c>
      <c r="I2102" s="262"/>
      <c r="J2102" s="258"/>
      <c r="K2102" s="258"/>
      <c r="L2102" s="263"/>
      <c r="M2102" s="264"/>
      <c r="N2102" s="265"/>
      <c r="O2102" s="265"/>
      <c r="P2102" s="265"/>
      <c r="Q2102" s="265"/>
      <c r="R2102" s="265"/>
      <c r="S2102" s="265"/>
      <c r="T2102" s="266"/>
      <c r="U2102" s="15"/>
      <c r="V2102" s="15"/>
      <c r="W2102" s="15"/>
      <c r="X2102" s="15"/>
      <c r="Y2102" s="15"/>
      <c r="Z2102" s="15"/>
      <c r="AA2102" s="15"/>
      <c r="AB2102" s="15"/>
      <c r="AC2102" s="15"/>
      <c r="AD2102" s="15"/>
      <c r="AE2102" s="15"/>
      <c r="AT2102" s="267" t="s">
        <v>183</v>
      </c>
      <c r="AU2102" s="267" t="s">
        <v>84</v>
      </c>
      <c r="AV2102" s="15" t="s">
        <v>177</v>
      </c>
      <c r="AW2102" s="15" t="s">
        <v>37</v>
      </c>
      <c r="AX2102" s="15" t="s">
        <v>82</v>
      </c>
      <c r="AY2102" s="267" t="s">
        <v>170</v>
      </c>
    </row>
    <row r="2103" s="2" customFormat="1" ht="16.5" customHeight="1">
      <c r="A2103" s="41"/>
      <c r="B2103" s="42"/>
      <c r="C2103" s="216" t="s">
        <v>2513</v>
      </c>
      <c r="D2103" s="216" t="s">
        <v>172</v>
      </c>
      <c r="E2103" s="217" t="s">
        <v>2514</v>
      </c>
      <c r="F2103" s="218" t="s">
        <v>2515</v>
      </c>
      <c r="G2103" s="219" t="s">
        <v>266</v>
      </c>
      <c r="H2103" s="220">
        <v>2</v>
      </c>
      <c r="I2103" s="221"/>
      <c r="J2103" s="222">
        <f>ROUND(I2103*H2103,2)</f>
        <v>0</v>
      </c>
      <c r="K2103" s="218" t="s">
        <v>19</v>
      </c>
      <c r="L2103" s="47"/>
      <c r="M2103" s="223" t="s">
        <v>19</v>
      </c>
      <c r="N2103" s="224" t="s">
        <v>46</v>
      </c>
      <c r="O2103" s="87"/>
      <c r="P2103" s="225">
        <f>O2103*H2103</f>
        <v>0</v>
      </c>
      <c r="Q2103" s="225">
        <v>0</v>
      </c>
      <c r="R2103" s="225">
        <f>Q2103*H2103</f>
        <v>0</v>
      </c>
      <c r="S2103" s="225">
        <v>0</v>
      </c>
      <c r="T2103" s="226">
        <f>S2103*H2103</f>
        <v>0</v>
      </c>
      <c r="U2103" s="41"/>
      <c r="V2103" s="41"/>
      <c r="W2103" s="41"/>
      <c r="X2103" s="41"/>
      <c r="Y2103" s="41"/>
      <c r="Z2103" s="41"/>
      <c r="AA2103" s="41"/>
      <c r="AB2103" s="41"/>
      <c r="AC2103" s="41"/>
      <c r="AD2103" s="41"/>
      <c r="AE2103" s="41"/>
      <c r="AR2103" s="227" t="s">
        <v>287</v>
      </c>
      <c r="AT2103" s="227" t="s">
        <v>172</v>
      </c>
      <c r="AU2103" s="227" t="s">
        <v>84</v>
      </c>
      <c r="AY2103" s="20" t="s">
        <v>170</v>
      </c>
      <c r="BE2103" s="228">
        <f>IF(N2103="základní",J2103,0)</f>
        <v>0</v>
      </c>
      <c r="BF2103" s="228">
        <f>IF(N2103="snížená",J2103,0)</f>
        <v>0</v>
      </c>
      <c r="BG2103" s="228">
        <f>IF(N2103="zákl. přenesená",J2103,0)</f>
        <v>0</v>
      </c>
      <c r="BH2103" s="228">
        <f>IF(N2103="sníž. přenesená",J2103,0)</f>
        <v>0</v>
      </c>
      <c r="BI2103" s="228">
        <f>IF(N2103="nulová",J2103,0)</f>
        <v>0</v>
      </c>
      <c r="BJ2103" s="20" t="s">
        <v>82</v>
      </c>
      <c r="BK2103" s="228">
        <f>ROUND(I2103*H2103,2)</f>
        <v>0</v>
      </c>
      <c r="BL2103" s="20" t="s">
        <v>287</v>
      </c>
      <c r="BM2103" s="227" t="s">
        <v>2516</v>
      </c>
    </row>
    <row r="2104" s="2" customFormat="1">
      <c r="A2104" s="41"/>
      <c r="B2104" s="42"/>
      <c r="C2104" s="43"/>
      <c r="D2104" s="229" t="s">
        <v>179</v>
      </c>
      <c r="E2104" s="43"/>
      <c r="F2104" s="230" t="s">
        <v>2515</v>
      </c>
      <c r="G2104" s="43"/>
      <c r="H2104" s="43"/>
      <c r="I2104" s="231"/>
      <c r="J2104" s="43"/>
      <c r="K2104" s="43"/>
      <c r="L2104" s="47"/>
      <c r="M2104" s="232"/>
      <c r="N2104" s="233"/>
      <c r="O2104" s="87"/>
      <c r="P2104" s="87"/>
      <c r="Q2104" s="87"/>
      <c r="R2104" s="87"/>
      <c r="S2104" s="87"/>
      <c r="T2104" s="88"/>
      <c r="U2104" s="41"/>
      <c r="V2104" s="41"/>
      <c r="W2104" s="41"/>
      <c r="X2104" s="41"/>
      <c r="Y2104" s="41"/>
      <c r="Z2104" s="41"/>
      <c r="AA2104" s="41"/>
      <c r="AB2104" s="41"/>
      <c r="AC2104" s="41"/>
      <c r="AD2104" s="41"/>
      <c r="AE2104" s="41"/>
      <c r="AT2104" s="20" t="s">
        <v>179</v>
      </c>
      <c r="AU2104" s="20" t="s">
        <v>84</v>
      </c>
    </row>
    <row r="2105" s="2" customFormat="1">
      <c r="A2105" s="41"/>
      <c r="B2105" s="42"/>
      <c r="C2105" s="43"/>
      <c r="D2105" s="229" t="s">
        <v>231</v>
      </c>
      <c r="E2105" s="43"/>
      <c r="F2105" s="268" t="s">
        <v>1323</v>
      </c>
      <c r="G2105" s="43"/>
      <c r="H2105" s="43"/>
      <c r="I2105" s="231"/>
      <c r="J2105" s="43"/>
      <c r="K2105" s="43"/>
      <c r="L2105" s="47"/>
      <c r="M2105" s="232"/>
      <c r="N2105" s="233"/>
      <c r="O2105" s="87"/>
      <c r="P2105" s="87"/>
      <c r="Q2105" s="87"/>
      <c r="R2105" s="87"/>
      <c r="S2105" s="87"/>
      <c r="T2105" s="88"/>
      <c r="U2105" s="41"/>
      <c r="V2105" s="41"/>
      <c r="W2105" s="41"/>
      <c r="X2105" s="41"/>
      <c r="Y2105" s="41"/>
      <c r="Z2105" s="41"/>
      <c r="AA2105" s="41"/>
      <c r="AB2105" s="41"/>
      <c r="AC2105" s="41"/>
      <c r="AD2105" s="41"/>
      <c r="AE2105" s="41"/>
      <c r="AT2105" s="20" t="s">
        <v>231</v>
      </c>
      <c r="AU2105" s="20" t="s">
        <v>84</v>
      </c>
    </row>
    <row r="2106" s="13" customFormat="1">
      <c r="A2106" s="13"/>
      <c r="B2106" s="236"/>
      <c r="C2106" s="237"/>
      <c r="D2106" s="229" t="s">
        <v>183</v>
      </c>
      <c r="E2106" s="238" t="s">
        <v>19</v>
      </c>
      <c r="F2106" s="239" t="s">
        <v>2335</v>
      </c>
      <c r="G2106" s="237"/>
      <c r="H2106" s="238" t="s">
        <v>19</v>
      </c>
      <c r="I2106" s="240"/>
      <c r="J2106" s="237"/>
      <c r="K2106" s="237"/>
      <c r="L2106" s="241"/>
      <c r="M2106" s="242"/>
      <c r="N2106" s="243"/>
      <c r="O2106" s="243"/>
      <c r="P2106" s="243"/>
      <c r="Q2106" s="243"/>
      <c r="R2106" s="243"/>
      <c r="S2106" s="243"/>
      <c r="T2106" s="244"/>
      <c r="U2106" s="13"/>
      <c r="V2106" s="13"/>
      <c r="W2106" s="13"/>
      <c r="X2106" s="13"/>
      <c r="Y2106" s="13"/>
      <c r="Z2106" s="13"/>
      <c r="AA2106" s="13"/>
      <c r="AB2106" s="13"/>
      <c r="AC2106" s="13"/>
      <c r="AD2106" s="13"/>
      <c r="AE2106" s="13"/>
      <c r="AT2106" s="245" t="s">
        <v>183</v>
      </c>
      <c r="AU2106" s="245" t="s">
        <v>84</v>
      </c>
      <c r="AV2106" s="13" t="s">
        <v>82</v>
      </c>
      <c r="AW2106" s="13" t="s">
        <v>37</v>
      </c>
      <c r="AX2106" s="13" t="s">
        <v>75</v>
      </c>
      <c r="AY2106" s="245" t="s">
        <v>170</v>
      </c>
    </row>
    <row r="2107" s="13" customFormat="1">
      <c r="A2107" s="13"/>
      <c r="B2107" s="236"/>
      <c r="C2107" s="237"/>
      <c r="D2107" s="229" t="s">
        <v>183</v>
      </c>
      <c r="E2107" s="238" t="s">
        <v>19</v>
      </c>
      <c r="F2107" s="239" t="s">
        <v>2488</v>
      </c>
      <c r="G2107" s="237"/>
      <c r="H2107" s="238" t="s">
        <v>19</v>
      </c>
      <c r="I2107" s="240"/>
      <c r="J2107" s="237"/>
      <c r="K2107" s="237"/>
      <c r="L2107" s="241"/>
      <c r="M2107" s="242"/>
      <c r="N2107" s="243"/>
      <c r="O2107" s="243"/>
      <c r="P2107" s="243"/>
      <c r="Q2107" s="243"/>
      <c r="R2107" s="243"/>
      <c r="S2107" s="243"/>
      <c r="T2107" s="244"/>
      <c r="U2107" s="13"/>
      <c r="V2107" s="13"/>
      <c r="W2107" s="13"/>
      <c r="X2107" s="13"/>
      <c r="Y2107" s="13"/>
      <c r="Z2107" s="13"/>
      <c r="AA2107" s="13"/>
      <c r="AB2107" s="13"/>
      <c r="AC2107" s="13"/>
      <c r="AD2107" s="13"/>
      <c r="AE2107" s="13"/>
      <c r="AT2107" s="245" t="s">
        <v>183</v>
      </c>
      <c r="AU2107" s="245" t="s">
        <v>84</v>
      </c>
      <c r="AV2107" s="13" t="s">
        <v>82</v>
      </c>
      <c r="AW2107" s="13" t="s">
        <v>37</v>
      </c>
      <c r="AX2107" s="13" t="s">
        <v>75</v>
      </c>
      <c r="AY2107" s="245" t="s">
        <v>170</v>
      </c>
    </row>
    <row r="2108" s="13" customFormat="1">
      <c r="A2108" s="13"/>
      <c r="B2108" s="236"/>
      <c r="C2108" s="237"/>
      <c r="D2108" s="229" t="s">
        <v>183</v>
      </c>
      <c r="E2108" s="238" t="s">
        <v>19</v>
      </c>
      <c r="F2108" s="239" t="s">
        <v>2498</v>
      </c>
      <c r="G2108" s="237"/>
      <c r="H2108" s="238" t="s">
        <v>19</v>
      </c>
      <c r="I2108" s="240"/>
      <c r="J2108" s="237"/>
      <c r="K2108" s="237"/>
      <c r="L2108" s="241"/>
      <c r="M2108" s="242"/>
      <c r="N2108" s="243"/>
      <c r="O2108" s="243"/>
      <c r="P2108" s="243"/>
      <c r="Q2108" s="243"/>
      <c r="R2108" s="243"/>
      <c r="S2108" s="243"/>
      <c r="T2108" s="244"/>
      <c r="U2108" s="13"/>
      <c r="V2108" s="13"/>
      <c r="W2108" s="13"/>
      <c r="X2108" s="13"/>
      <c r="Y2108" s="13"/>
      <c r="Z2108" s="13"/>
      <c r="AA2108" s="13"/>
      <c r="AB2108" s="13"/>
      <c r="AC2108" s="13"/>
      <c r="AD2108" s="13"/>
      <c r="AE2108" s="13"/>
      <c r="AT2108" s="245" t="s">
        <v>183</v>
      </c>
      <c r="AU2108" s="245" t="s">
        <v>84</v>
      </c>
      <c r="AV2108" s="13" t="s">
        <v>82</v>
      </c>
      <c r="AW2108" s="13" t="s">
        <v>37</v>
      </c>
      <c r="AX2108" s="13" t="s">
        <v>75</v>
      </c>
      <c r="AY2108" s="245" t="s">
        <v>170</v>
      </c>
    </row>
    <row r="2109" s="13" customFormat="1">
      <c r="A2109" s="13"/>
      <c r="B2109" s="236"/>
      <c r="C2109" s="237"/>
      <c r="D2109" s="229" t="s">
        <v>183</v>
      </c>
      <c r="E2109" s="238" t="s">
        <v>19</v>
      </c>
      <c r="F2109" s="239" t="s">
        <v>2490</v>
      </c>
      <c r="G2109" s="237"/>
      <c r="H2109" s="238" t="s">
        <v>19</v>
      </c>
      <c r="I2109" s="240"/>
      <c r="J2109" s="237"/>
      <c r="K2109" s="237"/>
      <c r="L2109" s="241"/>
      <c r="M2109" s="242"/>
      <c r="N2109" s="243"/>
      <c r="O2109" s="243"/>
      <c r="P2109" s="243"/>
      <c r="Q2109" s="243"/>
      <c r="R2109" s="243"/>
      <c r="S2109" s="243"/>
      <c r="T2109" s="244"/>
      <c r="U2109" s="13"/>
      <c r="V2109" s="13"/>
      <c r="W2109" s="13"/>
      <c r="X2109" s="13"/>
      <c r="Y2109" s="13"/>
      <c r="Z2109" s="13"/>
      <c r="AA2109" s="13"/>
      <c r="AB2109" s="13"/>
      <c r="AC2109" s="13"/>
      <c r="AD2109" s="13"/>
      <c r="AE2109" s="13"/>
      <c r="AT2109" s="245" t="s">
        <v>183</v>
      </c>
      <c r="AU2109" s="245" t="s">
        <v>84</v>
      </c>
      <c r="AV2109" s="13" t="s">
        <v>82</v>
      </c>
      <c r="AW2109" s="13" t="s">
        <v>37</v>
      </c>
      <c r="AX2109" s="13" t="s">
        <v>75</v>
      </c>
      <c r="AY2109" s="245" t="s">
        <v>170</v>
      </c>
    </row>
    <row r="2110" s="13" customFormat="1">
      <c r="A2110" s="13"/>
      <c r="B2110" s="236"/>
      <c r="C2110" s="237"/>
      <c r="D2110" s="229" t="s">
        <v>183</v>
      </c>
      <c r="E2110" s="238" t="s">
        <v>19</v>
      </c>
      <c r="F2110" s="239" t="s">
        <v>2491</v>
      </c>
      <c r="G2110" s="237"/>
      <c r="H2110" s="238" t="s">
        <v>19</v>
      </c>
      <c r="I2110" s="240"/>
      <c r="J2110" s="237"/>
      <c r="K2110" s="237"/>
      <c r="L2110" s="241"/>
      <c r="M2110" s="242"/>
      <c r="N2110" s="243"/>
      <c r="O2110" s="243"/>
      <c r="P2110" s="243"/>
      <c r="Q2110" s="243"/>
      <c r="R2110" s="243"/>
      <c r="S2110" s="243"/>
      <c r="T2110" s="244"/>
      <c r="U2110" s="13"/>
      <c r="V2110" s="13"/>
      <c r="W2110" s="13"/>
      <c r="X2110" s="13"/>
      <c r="Y2110" s="13"/>
      <c r="Z2110" s="13"/>
      <c r="AA2110" s="13"/>
      <c r="AB2110" s="13"/>
      <c r="AC2110" s="13"/>
      <c r="AD2110" s="13"/>
      <c r="AE2110" s="13"/>
      <c r="AT2110" s="245" t="s">
        <v>183</v>
      </c>
      <c r="AU2110" s="245" t="s">
        <v>84</v>
      </c>
      <c r="AV2110" s="13" t="s">
        <v>82</v>
      </c>
      <c r="AW2110" s="13" t="s">
        <v>37</v>
      </c>
      <c r="AX2110" s="13" t="s">
        <v>75</v>
      </c>
      <c r="AY2110" s="245" t="s">
        <v>170</v>
      </c>
    </row>
    <row r="2111" s="13" customFormat="1">
      <c r="A2111" s="13"/>
      <c r="B2111" s="236"/>
      <c r="C2111" s="237"/>
      <c r="D2111" s="229" t="s">
        <v>183</v>
      </c>
      <c r="E2111" s="238" t="s">
        <v>19</v>
      </c>
      <c r="F2111" s="239" t="s">
        <v>2517</v>
      </c>
      <c r="G2111" s="237"/>
      <c r="H2111" s="238" t="s">
        <v>19</v>
      </c>
      <c r="I2111" s="240"/>
      <c r="J2111" s="237"/>
      <c r="K2111" s="237"/>
      <c r="L2111" s="241"/>
      <c r="M2111" s="242"/>
      <c r="N2111" s="243"/>
      <c r="O2111" s="243"/>
      <c r="P2111" s="243"/>
      <c r="Q2111" s="243"/>
      <c r="R2111" s="243"/>
      <c r="S2111" s="243"/>
      <c r="T2111" s="244"/>
      <c r="U2111" s="13"/>
      <c r="V2111" s="13"/>
      <c r="W2111" s="13"/>
      <c r="X2111" s="13"/>
      <c r="Y2111" s="13"/>
      <c r="Z2111" s="13"/>
      <c r="AA2111" s="13"/>
      <c r="AB2111" s="13"/>
      <c r="AC2111" s="13"/>
      <c r="AD2111" s="13"/>
      <c r="AE2111" s="13"/>
      <c r="AT2111" s="245" t="s">
        <v>183</v>
      </c>
      <c r="AU2111" s="245" t="s">
        <v>84</v>
      </c>
      <c r="AV2111" s="13" t="s">
        <v>82</v>
      </c>
      <c r="AW2111" s="13" t="s">
        <v>37</v>
      </c>
      <c r="AX2111" s="13" t="s">
        <v>75</v>
      </c>
      <c r="AY2111" s="245" t="s">
        <v>170</v>
      </c>
    </row>
    <row r="2112" s="13" customFormat="1">
      <c r="A2112" s="13"/>
      <c r="B2112" s="236"/>
      <c r="C2112" s="237"/>
      <c r="D2112" s="229" t="s">
        <v>183</v>
      </c>
      <c r="E2112" s="238" t="s">
        <v>19</v>
      </c>
      <c r="F2112" s="239" t="s">
        <v>2493</v>
      </c>
      <c r="G2112" s="237"/>
      <c r="H2112" s="238" t="s">
        <v>19</v>
      </c>
      <c r="I2112" s="240"/>
      <c r="J2112" s="237"/>
      <c r="K2112" s="237"/>
      <c r="L2112" s="241"/>
      <c r="M2112" s="242"/>
      <c r="N2112" s="243"/>
      <c r="O2112" s="243"/>
      <c r="P2112" s="243"/>
      <c r="Q2112" s="243"/>
      <c r="R2112" s="243"/>
      <c r="S2112" s="243"/>
      <c r="T2112" s="244"/>
      <c r="U2112" s="13"/>
      <c r="V2112" s="13"/>
      <c r="W2112" s="13"/>
      <c r="X2112" s="13"/>
      <c r="Y2112" s="13"/>
      <c r="Z2112" s="13"/>
      <c r="AA2112" s="13"/>
      <c r="AB2112" s="13"/>
      <c r="AC2112" s="13"/>
      <c r="AD2112" s="13"/>
      <c r="AE2112" s="13"/>
      <c r="AT2112" s="245" t="s">
        <v>183</v>
      </c>
      <c r="AU2112" s="245" t="s">
        <v>84</v>
      </c>
      <c r="AV2112" s="13" t="s">
        <v>82</v>
      </c>
      <c r="AW2112" s="13" t="s">
        <v>37</v>
      </c>
      <c r="AX2112" s="13" t="s">
        <v>75</v>
      </c>
      <c r="AY2112" s="245" t="s">
        <v>170</v>
      </c>
    </row>
    <row r="2113" s="14" customFormat="1">
      <c r="A2113" s="14"/>
      <c r="B2113" s="246"/>
      <c r="C2113" s="247"/>
      <c r="D2113" s="229" t="s">
        <v>183</v>
      </c>
      <c r="E2113" s="248" t="s">
        <v>19</v>
      </c>
      <c r="F2113" s="249" t="s">
        <v>847</v>
      </c>
      <c r="G2113" s="247"/>
      <c r="H2113" s="250">
        <v>2</v>
      </c>
      <c r="I2113" s="251"/>
      <c r="J2113" s="247"/>
      <c r="K2113" s="247"/>
      <c r="L2113" s="252"/>
      <c r="M2113" s="253"/>
      <c r="N2113" s="254"/>
      <c r="O2113" s="254"/>
      <c r="P2113" s="254"/>
      <c r="Q2113" s="254"/>
      <c r="R2113" s="254"/>
      <c r="S2113" s="254"/>
      <c r="T2113" s="255"/>
      <c r="U2113" s="14"/>
      <c r="V2113" s="14"/>
      <c r="W2113" s="14"/>
      <c r="X2113" s="14"/>
      <c r="Y2113" s="14"/>
      <c r="Z2113" s="14"/>
      <c r="AA2113" s="14"/>
      <c r="AB2113" s="14"/>
      <c r="AC2113" s="14"/>
      <c r="AD2113" s="14"/>
      <c r="AE2113" s="14"/>
      <c r="AT2113" s="256" t="s">
        <v>183</v>
      </c>
      <c r="AU2113" s="256" t="s">
        <v>84</v>
      </c>
      <c r="AV2113" s="14" t="s">
        <v>84</v>
      </c>
      <c r="AW2113" s="14" t="s">
        <v>37</v>
      </c>
      <c r="AX2113" s="14" t="s">
        <v>75</v>
      </c>
      <c r="AY2113" s="256" t="s">
        <v>170</v>
      </c>
    </row>
    <row r="2114" s="15" customFormat="1">
      <c r="A2114" s="15"/>
      <c r="B2114" s="257"/>
      <c r="C2114" s="258"/>
      <c r="D2114" s="229" t="s">
        <v>183</v>
      </c>
      <c r="E2114" s="259" t="s">
        <v>19</v>
      </c>
      <c r="F2114" s="260" t="s">
        <v>186</v>
      </c>
      <c r="G2114" s="258"/>
      <c r="H2114" s="261">
        <v>2</v>
      </c>
      <c r="I2114" s="262"/>
      <c r="J2114" s="258"/>
      <c r="K2114" s="258"/>
      <c r="L2114" s="263"/>
      <c r="M2114" s="264"/>
      <c r="N2114" s="265"/>
      <c r="O2114" s="265"/>
      <c r="P2114" s="265"/>
      <c r="Q2114" s="265"/>
      <c r="R2114" s="265"/>
      <c r="S2114" s="265"/>
      <c r="T2114" s="266"/>
      <c r="U2114" s="15"/>
      <c r="V2114" s="15"/>
      <c r="W2114" s="15"/>
      <c r="X2114" s="15"/>
      <c r="Y2114" s="15"/>
      <c r="Z2114" s="15"/>
      <c r="AA2114" s="15"/>
      <c r="AB2114" s="15"/>
      <c r="AC2114" s="15"/>
      <c r="AD2114" s="15"/>
      <c r="AE2114" s="15"/>
      <c r="AT2114" s="267" t="s">
        <v>183</v>
      </c>
      <c r="AU2114" s="267" t="s">
        <v>84</v>
      </c>
      <c r="AV2114" s="15" t="s">
        <v>177</v>
      </c>
      <c r="AW2114" s="15" t="s">
        <v>37</v>
      </c>
      <c r="AX2114" s="15" t="s">
        <v>82</v>
      </c>
      <c r="AY2114" s="267" t="s">
        <v>170</v>
      </c>
    </row>
    <row r="2115" s="2" customFormat="1" ht="16.5" customHeight="1">
      <c r="A2115" s="41"/>
      <c r="B2115" s="42"/>
      <c r="C2115" s="216" t="s">
        <v>2518</v>
      </c>
      <c r="D2115" s="216" t="s">
        <v>172</v>
      </c>
      <c r="E2115" s="217" t="s">
        <v>2519</v>
      </c>
      <c r="F2115" s="218" t="s">
        <v>2520</v>
      </c>
      <c r="G2115" s="219" t="s">
        <v>266</v>
      </c>
      <c r="H2115" s="220">
        <v>4</v>
      </c>
      <c r="I2115" s="221"/>
      <c r="J2115" s="222">
        <f>ROUND(I2115*H2115,2)</f>
        <v>0</v>
      </c>
      <c r="K2115" s="218" t="s">
        <v>19</v>
      </c>
      <c r="L2115" s="47"/>
      <c r="M2115" s="223" t="s">
        <v>19</v>
      </c>
      <c r="N2115" s="224" t="s">
        <v>46</v>
      </c>
      <c r="O2115" s="87"/>
      <c r="P2115" s="225">
        <f>O2115*H2115</f>
        <v>0</v>
      </c>
      <c r="Q2115" s="225">
        <v>0</v>
      </c>
      <c r="R2115" s="225">
        <f>Q2115*H2115</f>
        <v>0</v>
      </c>
      <c r="S2115" s="225">
        <v>0</v>
      </c>
      <c r="T2115" s="226">
        <f>S2115*H2115</f>
        <v>0</v>
      </c>
      <c r="U2115" s="41"/>
      <c r="V2115" s="41"/>
      <c r="W2115" s="41"/>
      <c r="X2115" s="41"/>
      <c r="Y2115" s="41"/>
      <c r="Z2115" s="41"/>
      <c r="AA2115" s="41"/>
      <c r="AB2115" s="41"/>
      <c r="AC2115" s="41"/>
      <c r="AD2115" s="41"/>
      <c r="AE2115" s="41"/>
      <c r="AR2115" s="227" t="s">
        <v>287</v>
      </c>
      <c r="AT2115" s="227" t="s">
        <v>172</v>
      </c>
      <c r="AU2115" s="227" t="s">
        <v>84</v>
      </c>
      <c r="AY2115" s="20" t="s">
        <v>170</v>
      </c>
      <c r="BE2115" s="228">
        <f>IF(N2115="základní",J2115,0)</f>
        <v>0</v>
      </c>
      <c r="BF2115" s="228">
        <f>IF(N2115="snížená",J2115,0)</f>
        <v>0</v>
      </c>
      <c r="BG2115" s="228">
        <f>IF(N2115="zákl. přenesená",J2115,0)</f>
        <v>0</v>
      </c>
      <c r="BH2115" s="228">
        <f>IF(N2115="sníž. přenesená",J2115,0)</f>
        <v>0</v>
      </c>
      <c r="BI2115" s="228">
        <f>IF(N2115="nulová",J2115,0)</f>
        <v>0</v>
      </c>
      <c r="BJ2115" s="20" t="s">
        <v>82</v>
      </c>
      <c r="BK2115" s="228">
        <f>ROUND(I2115*H2115,2)</f>
        <v>0</v>
      </c>
      <c r="BL2115" s="20" t="s">
        <v>287</v>
      </c>
      <c r="BM2115" s="227" t="s">
        <v>2521</v>
      </c>
    </row>
    <row r="2116" s="2" customFormat="1">
      <c r="A2116" s="41"/>
      <c r="B2116" s="42"/>
      <c r="C2116" s="43"/>
      <c r="D2116" s="229" t="s">
        <v>179</v>
      </c>
      <c r="E2116" s="43"/>
      <c r="F2116" s="230" t="s">
        <v>2520</v>
      </c>
      <c r="G2116" s="43"/>
      <c r="H2116" s="43"/>
      <c r="I2116" s="231"/>
      <c r="J2116" s="43"/>
      <c r="K2116" s="43"/>
      <c r="L2116" s="47"/>
      <c r="M2116" s="232"/>
      <c r="N2116" s="233"/>
      <c r="O2116" s="87"/>
      <c r="P2116" s="87"/>
      <c r="Q2116" s="87"/>
      <c r="R2116" s="87"/>
      <c r="S2116" s="87"/>
      <c r="T2116" s="88"/>
      <c r="U2116" s="41"/>
      <c r="V2116" s="41"/>
      <c r="W2116" s="41"/>
      <c r="X2116" s="41"/>
      <c r="Y2116" s="41"/>
      <c r="Z2116" s="41"/>
      <c r="AA2116" s="41"/>
      <c r="AB2116" s="41"/>
      <c r="AC2116" s="41"/>
      <c r="AD2116" s="41"/>
      <c r="AE2116" s="41"/>
      <c r="AT2116" s="20" t="s">
        <v>179</v>
      </c>
      <c r="AU2116" s="20" t="s">
        <v>84</v>
      </c>
    </row>
    <row r="2117" s="2" customFormat="1">
      <c r="A2117" s="41"/>
      <c r="B2117" s="42"/>
      <c r="C2117" s="43"/>
      <c r="D2117" s="229" t="s">
        <v>231</v>
      </c>
      <c r="E2117" s="43"/>
      <c r="F2117" s="268" t="s">
        <v>1323</v>
      </c>
      <c r="G2117" s="43"/>
      <c r="H2117" s="43"/>
      <c r="I2117" s="231"/>
      <c r="J2117" s="43"/>
      <c r="K2117" s="43"/>
      <c r="L2117" s="47"/>
      <c r="M2117" s="232"/>
      <c r="N2117" s="233"/>
      <c r="O2117" s="87"/>
      <c r="P2117" s="87"/>
      <c r="Q2117" s="87"/>
      <c r="R2117" s="87"/>
      <c r="S2117" s="87"/>
      <c r="T2117" s="88"/>
      <c r="U2117" s="41"/>
      <c r="V2117" s="41"/>
      <c r="W2117" s="41"/>
      <c r="X2117" s="41"/>
      <c r="Y2117" s="41"/>
      <c r="Z2117" s="41"/>
      <c r="AA2117" s="41"/>
      <c r="AB2117" s="41"/>
      <c r="AC2117" s="41"/>
      <c r="AD2117" s="41"/>
      <c r="AE2117" s="41"/>
      <c r="AT2117" s="20" t="s">
        <v>231</v>
      </c>
      <c r="AU2117" s="20" t="s">
        <v>84</v>
      </c>
    </row>
    <row r="2118" s="13" customFormat="1">
      <c r="A2118" s="13"/>
      <c r="B2118" s="236"/>
      <c r="C2118" s="237"/>
      <c r="D2118" s="229" t="s">
        <v>183</v>
      </c>
      <c r="E2118" s="238" t="s">
        <v>19</v>
      </c>
      <c r="F2118" s="239" t="s">
        <v>2335</v>
      </c>
      <c r="G2118" s="237"/>
      <c r="H2118" s="238" t="s">
        <v>19</v>
      </c>
      <c r="I2118" s="240"/>
      <c r="J2118" s="237"/>
      <c r="K2118" s="237"/>
      <c r="L2118" s="241"/>
      <c r="M2118" s="242"/>
      <c r="N2118" s="243"/>
      <c r="O2118" s="243"/>
      <c r="P2118" s="243"/>
      <c r="Q2118" s="243"/>
      <c r="R2118" s="243"/>
      <c r="S2118" s="243"/>
      <c r="T2118" s="244"/>
      <c r="U2118" s="13"/>
      <c r="V2118" s="13"/>
      <c r="W2118" s="13"/>
      <c r="X2118" s="13"/>
      <c r="Y2118" s="13"/>
      <c r="Z2118" s="13"/>
      <c r="AA2118" s="13"/>
      <c r="AB2118" s="13"/>
      <c r="AC2118" s="13"/>
      <c r="AD2118" s="13"/>
      <c r="AE2118" s="13"/>
      <c r="AT2118" s="245" t="s">
        <v>183</v>
      </c>
      <c r="AU2118" s="245" t="s">
        <v>84</v>
      </c>
      <c r="AV2118" s="13" t="s">
        <v>82</v>
      </c>
      <c r="AW2118" s="13" t="s">
        <v>37</v>
      </c>
      <c r="AX2118" s="13" t="s">
        <v>75</v>
      </c>
      <c r="AY2118" s="245" t="s">
        <v>170</v>
      </c>
    </row>
    <row r="2119" s="13" customFormat="1">
      <c r="A2119" s="13"/>
      <c r="B2119" s="236"/>
      <c r="C2119" s="237"/>
      <c r="D2119" s="229" t="s">
        <v>183</v>
      </c>
      <c r="E2119" s="238" t="s">
        <v>19</v>
      </c>
      <c r="F2119" s="239" t="s">
        <v>2488</v>
      </c>
      <c r="G2119" s="237"/>
      <c r="H2119" s="238" t="s">
        <v>19</v>
      </c>
      <c r="I2119" s="240"/>
      <c r="J2119" s="237"/>
      <c r="K2119" s="237"/>
      <c r="L2119" s="241"/>
      <c r="M2119" s="242"/>
      <c r="N2119" s="243"/>
      <c r="O2119" s="243"/>
      <c r="P2119" s="243"/>
      <c r="Q2119" s="243"/>
      <c r="R2119" s="243"/>
      <c r="S2119" s="243"/>
      <c r="T2119" s="244"/>
      <c r="U2119" s="13"/>
      <c r="V2119" s="13"/>
      <c r="W2119" s="13"/>
      <c r="X2119" s="13"/>
      <c r="Y2119" s="13"/>
      <c r="Z2119" s="13"/>
      <c r="AA2119" s="13"/>
      <c r="AB2119" s="13"/>
      <c r="AC2119" s="13"/>
      <c r="AD2119" s="13"/>
      <c r="AE2119" s="13"/>
      <c r="AT2119" s="245" t="s">
        <v>183</v>
      </c>
      <c r="AU2119" s="245" t="s">
        <v>84</v>
      </c>
      <c r="AV2119" s="13" t="s">
        <v>82</v>
      </c>
      <c r="AW2119" s="13" t="s">
        <v>37</v>
      </c>
      <c r="AX2119" s="13" t="s">
        <v>75</v>
      </c>
      <c r="AY2119" s="245" t="s">
        <v>170</v>
      </c>
    </row>
    <row r="2120" s="13" customFormat="1">
      <c r="A2120" s="13"/>
      <c r="B2120" s="236"/>
      <c r="C2120" s="237"/>
      <c r="D2120" s="229" t="s">
        <v>183</v>
      </c>
      <c r="E2120" s="238" t="s">
        <v>19</v>
      </c>
      <c r="F2120" s="239" t="s">
        <v>2498</v>
      </c>
      <c r="G2120" s="237"/>
      <c r="H2120" s="238" t="s">
        <v>19</v>
      </c>
      <c r="I2120" s="240"/>
      <c r="J2120" s="237"/>
      <c r="K2120" s="237"/>
      <c r="L2120" s="241"/>
      <c r="M2120" s="242"/>
      <c r="N2120" s="243"/>
      <c r="O2120" s="243"/>
      <c r="P2120" s="243"/>
      <c r="Q2120" s="243"/>
      <c r="R2120" s="243"/>
      <c r="S2120" s="243"/>
      <c r="T2120" s="244"/>
      <c r="U2120" s="13"/>
      <c r="V2120" s="13"/>
      <c r="W2120" s="13"/>
      <c r="X2120" s="13"/>
      <c r="Y2120" s="13"/>
      <c r="Z2120" s="13"/>
      <c r="AA2120" s="13"/>
      <c r="AB2120" s="13"/>
      <c r="AC2120" s="13"/>
      <c r="AD2120" s="13"/>
      <c r="AE2120" s="13"/>
      <c r="AT2120" s="245" t="s">
        <v>183</v>
      </c>
      <c r="AU2120" s="245" t="s">
        <v>84</v>
      </c>
      <c r="AV2120" s="13" t="s">
        <v>82</v>
      </c>
      <c r="AW2120" s="13" t="s">
        <v>37</v>
      </c>
      <c r="AX2120" s="13" t="s">
        <v>75</v>
      </c>
      <c r="AY2120" s="245" t="s">
        <v>170</v>
      </c>
    </row>
    <row r="2121" s="13" customFormat="1">
      <c r="A2121" s="13"/>
      <c r="B2121" s="236"/>
      <c r="C2121" s="237"/>
      <c r="D2121" s="229" t="s">
        <v>183</v>
      </c>
      <c r="E2121" s="238" t="s">
        <v>19</v>
      </c>
      <c r="F2121" s="239" t="s">
        <v>2490</v>
      </c>
      <c r="G2121" s="237"/>
      <c r="H2121" s="238" t="s">
        <v>19</v>
      </c>
      <c r="I2121" s="240"/>
      <c r="J2121" s="237"/>
      <c r="K2121" s="237"/>
      <c r="L2121" s="241"/>
      <c r="M2121" s="242"/>
      <c r="N2121" s="243"/>
      <c r="O2121" s="243"/>
      <c r="P2121" s="243"/>
      <c r="Q2121" s="243"/>
      <c r="R2121" s="243"/>
      <c r="S2121" s="243"/>
      <c r="T2121" s="244"/>
      <c r="U2121" s="13"/>
      <c r="V2121" s="13"/>
      <c r="W2121" s="13"/>
      <c r="X2121" s="13"/>
      <c r="Y2121" s="13"/>
      <c r="Z2121" s="13"/>
      <c r="AA2121" s="13"/>
      <c r="AB2121" s="13"/>
      <c r="AC2121" s="13"/>
      <c r="AD2121" s="13"/>
      <c r="AE2121" s="13"/>
      <c r="AT2121" s="245" t="s">
        <v>183</v>
      </c>
      <c r="AU2121" s="245" t="s">
        <v>84</v>
      </c>
      <c r="AV2121" s="13" t="s">
        <v>82</v>
      </c>
      <c r="AW2121" s="13" t="s">
        <v>37</v>
      </c>
      <c r="AX2121" s="13" t="s">
        <v>75</v>
      </c>
      <c r="AY2121" s="245" t="s">
        <v>170</v>
      </c>
    </row>
    <row r="2122" s="13" customFormat="1">
      <c r="A2122" s="13"/>
      <c r="B2122" s="236"/>
      <c r="C2122" s="237"/>
      <c r="D2122" s="229" t="s">
        <v>183</v>
      </c>
      <c r="E2122" s="238" t="s">
        <v>19</v>
      </c>
      <c r="F2122" s="239" t="s">
        <v>2491</v>
      </c>
      <c r="G2122" s="237"/>
      <c r="H2122" s="238" t="s">
        <v>19</v>
      </c>
      <c r="I2122" s="240"/>
      <c r="J2122" s="237"/>
      <c r="K2122" s="237"/>
      <c r="L2122" s="241"/>
      <c r="M2122" s="242"/>
      <c r="N2122" s="243"/>
      <c r="O2122" s="243"/>
      <c r="P2122" s="243"/>
      <c r="Q2122" s="243"/>
      <c r="R2122" s="243"/>
      <c r="S2122" s="243"/>
      <c r="T2122" s="244"/>
      <c r="U2122" s="13"/>
      <c r="V2122" s="13"/>
      <c r="W2122" s="13"/>
      <c r="X2122" s="13"/>
      <c r="Y2122" s="13"/>
      <c r="Z2122" s="13"/>
      <c r="AA2122" s="13"/>
      <c r="AB2122" s="13"/>
      <c r="AC2122" s="13"/>
      <c r="AD2122" s="13"/>
      <c r="AE2122" s="13"/>
      <c r="AT2122" s="245" t="s">
        <v>183</v>
      </c>
      <c r="AU2122" s="245" t="s">
        <v>84</v>
      </c>
      <c r="AV2122" s="13" t="s">
        <v>82</v>
      </c>
      <c r="AW2122" s="13" t="s">
        <v>37</v>
      </c>
      <c r="AX2122" s="13" t="s">
        <v>75</v>
      </c>
      <c r="AY2122" s="245" t="s">
        <v>170</v>
      </c>
    </row>
    <row r="2123" s="13" customFormat="1">
      <c r="A2123" s="13"/>
      <c r="B2123" s="236"/>
      <c r="C2123" s="237"/>
      <c r="D2123" s="229" t="s">
        <v>183</v>
      </c>
      <c r="E2123" s="238" t="s">
        <v>19</v>
      </c>
      <c r="F2123" s="239" t="s">
        <v>2499</v>
      </c>
      <c r="G2123" s="237"/>
      <c r="H2123" s="238" t="s">
        <v>19</v>
      </c>
      <c r="I2123" s="240"/>
      <c r="J2123" s="237"/>
      <c r="K2123" s="237"/>
      <c r="L2123" s="241"/>
      <c r="M2123" s="242"/>
      <c r="N2123" s="243"/>
      <c r="O2123" s="243"/>
      <c r="P2123" s="243"/>
      <c r="Q2123" s="243"/>
      <c r="R2123" s="243"/>
      <c r="S2123" s="243"/>
      <c r="T2123" s="244"/>
      <c r="U2123" s="13"/>
      <c r="V2123" s="13"/>
      <c r="W2123" s="13"/>
      <c r="X2123" s="13"/>
      <c r="Y2123" s="13"/>
      <c r="Z2123" s="13"/>
      <c r="AA2123" s="13"/>
      <c r="AB2123" s="13"/>
      <c r="AC2123" s="13"/>
      <c r="AD2123" s="13"/>
      <c r="AE2123" s="13"/>
      <c r="AT2123" s="245" t="s">
        <v>183</v>
      </c>
      <c r="AU2123" s="245" t="s">
        <v>84</v>
      </c>
      <c r="AV2123" s="13" t="s">
        <v>82</v>
      </c>
      <c r="AW2123" s="13" t="s">
        <v>37</v>
      </c>
      <c r="AX2123" s="13" t="s">
        <v>75</v>
      </c>
      <c r="AY2123" s="245" t="s">
        <v>170</v>
      </c>
    </row>
    <row r="2124" s="13" customFormat="1">
      <c r="A2124" s="13"/>
      <c r="B2124" s="236"/>
      <c r="C2124" s="237"/>
      <c r="D2124" s="229" t="s">
        <v>183</v>
      </c>
      <c r="E2124" s="238" t="s">
        <v>19</v>
      </c>
      <c r="F2124" s="239" t="s">
        <v>2493</v>
      </c>
      <c r="G2124" s="237"/>
      <c r="H2124" s="238" t="s">
        <v>19</v>
      </c>
      <c r="I2124" s="240"/>
      <c r="J2124" s="237"/>
      <c r="K2124" s="237"/>
      <c r="L2124" s="241"/>
      <c r="M2124" s="242"/>
      <c r="N2124" s="243"/>
      <c r="O2124" s="243"/>
      <c r="P2124" s="243"/>
      <c r="Q2124" s="243"/>
      <c r="R2124" s="243"/>
      <c r="S2124" s="243"/>
      <c r="T2124" s="244"/>
      <c r="U2124" s="13"/>
      <c r="V2124" s="13"/>
      <c r="W2124" s="13"/>
      <c r="X2124" s="13"/>
      <c r="Y2124" s="13"/>
      <c r="Z2124" s="13"/>
      <c r="AA2124" s="13"/>
      <c r="AB2124" s="13"/>
      <c r="AC2124" s="13"/>
      <c r="AD2124" s="13"/>
      <c r="AE2124" s="13"/>
      <c r="AT2124" s="245" t="s">
        <v>183</v>
      </c>
      <c r="AU2124" s="245" t="s">
        <v>84</v>
      </c>
      <c r="AV2124" s="13" t="s">
        <v>82</v>
      </c>
      <c r="AW2124" s="13" t="s">
        <v>37</v>
      </c>
      <c r="AX2124" s="13" t="s">
        <v>75</v>
      </c>
      <c r="AY2124" s="245" t="s">
        <v>170</v>
      </c>
    </row>
    <row r="2125" s="14" customFormat="1">
      <c r="A2125" s="14"/>
      <c r="B2125" s="246"/>
      <c r="C2125" s="247"/>
      <c r="D2125" s="229" t="s">
        <v>183</v>
      </c>
      <c r="E2125" s="248" t="s">
        <v>19</v>
      </c>
      <c r="F2125" s="249" t="s">
        <v>891</v>
      </c>
      <c r="G2125" s="247"/>
      <c r="H2125" s="250">
        <v>4</v>
      </c>
      <c r="I2125" s="251"/>
      <c r="J2125" s="247"/>
      <c r="K2125" s="247"/>
      <c r="L2125" s="252"/>
      <c r="M2125" s="253"/>
      <c r="N2125" s="254"/>
      <c r="O2125" s="254"/>
      <c r="P2125" s="254"/>
      <c r="Q2125" s="254"/>
      <c r="R2125" s="254"/>
      <c r="S2125" s="254"/>
      <c r="T2125" s="255"/>
      <c r="U2125" s="14"/>
      <c r="V2125" s="14"/>
      <c r="W2125" s="14"/>
      <c r="X2125" s="14"/>
      <c r="Y2125" s="14"/>
      <c r="Z2125" s="14"/>
      <c r="AA2125" s="14"/>
      <c r="AB2125" s="14"/>
      <c r="AC2125" s="14"/>
      <c r="AD2125" s="14"/>
      <c r="AE2125" s="14"/>
      <c r="AT2125" s="256" t="s">
        <v>183</v>
      </c>
      <c r="AU2125" s="256" t="s">
        <v>84</v>
      </c>
      <c r="AV2125" s="14" t="s">
        <v>84</v>
      </c>
      <c r="AW2125" s="14" t="s">
        <v>37</v>
      </c>
      <c r="AX2125" s="14" t="s">
        <v>75</v>
      </c>
      <c r="AY2125" s="256" t="s">
        <v>170</v>
      </c>
    </row>
    <row r="2126" s="15" customFormat="1">
      <c r="A2126" s="15"/>
      <c r="B2126" s="257"/>
      <c r="C2126" s="258"/>
      <c r="D2126" s="229" t="s">
        <v>183</v>
      </c>
      <c r="E2126" s="259" t="s">
        <v>19</v>
      </c>
      <c r="F2126" s="260" t="s">
        <v>186</v>
      </c>
      <c r="G2126" s="258"/>
      <c r="H2126" s="261">
        <v>4</v>
      </c>
      <c r="I2126" s="262"/>
      <c r="J2126" s="258"/>
      <c r="K2126" s="258"/>
      <c r="L2126" s="263"/>
      <c r="M2126" s="264"/>
      <c r="N2126" s="265"/>
      <c r="O2126" s="265"/>
      <c r="P2126" s="265"/>
      <c r="Q2126" s="265"/>
      <c r="R2126" s="265"/>
      <c r="S2126" s="265"/>
      <c r="T2126" s="266"/>
      <c r="U2126" s="15"/>
      <c r="V2126" s="15"/>
      <c r="W2126" s="15"/>
      <c r="X2126" s="15"/>
      <c r="Y2126" s="15"/>
      <c r="Z2126" s="15"/>
      <c r="AA2126" s="15"/>
      <c r="AB2126" s="15"/>
      <c r="AC2126" s="15"/>
      <c r="AD2126" s="15"/>
      <c r="AE2126" s="15"/>
      <c r="AT2126" s="267" t="s">
        <v>183</v>
      </c>
      <c r="AU2126" s="267" t="s">
        <v>84</v>
      </c>
      <c r="AV2126" s="15" t="s">
        <v>177</v>
      </c>
      <c r="AW2126" s="15" t="s">
        <v>37</v>
      </c>
      <c r="AX2126" s="15" t="s">
        <v>82</v>
      </c>
      <c r="AY2126" s="267" t="s">
        <v>170</v>
      </c>
    </row>
    <row r="2127" s="2" customFormat="1" ht="16.5" customHeight="1">
      <c r="A2127" s="41"/>
      <c r="B2127" s="42"/>
      <c r="C2127" s="216" t="s">
        <v>2522</v>
      </c>
      <c r="D2127" s="216" t="s">
        <v>172</v>
      </c>
      <c r="E2127" s="217" t="s">
        <v>2523</v>
      </c>
      <c r="F2127" s="218" t="s">
        <v>2524</v>
      </c>
      <c r="G2127" s="219" t="s">
        <v>266</v>
      </c>
      <c r="H2127" s="220">
        <v>2</v>
      </c>
      <c r="I2127" s="221"/>
      <c r="J2127" s="222">
        <f>ROUND(I2127*H2127,2)</f>
        <v>0</v>
      </c>
      <c r="K2127" s="218" t="s">
        <v>19</v>
      </c>
      <c r="L2127" s="47"/>
      <c r="M2127" s="223" t="s">
        <v>19</v>
      </c>
      <c r="N2127" s="224" t="s">
        <v>46</v>
      </c>
      <c r="O2127" s="87"/>
      <c r="P2127" s="225">
        <f>O2127*H2127</f>
        <v>0</v>
      </c>
      <c r="Q2127" s="225">
        <v>0</v>
      </c>
      <c r="R2127" s="225">
        <f>Q2127*H2127</f>
        <v>0</v>
      </c>
      <c r="S2127" s="225">
        <v>0</v>
      </c>
      <c r="T2127" s="226">
        <f>S2127*H2127</f>
        <v>0</v>
      </c>
      <c r="U2127" s="41"/>
      <c r="V2127" s="41"/>
      <c r="W2127" s="41"/>
      <c r="X2127" s="41"/>
      <c r="Y2127" s="41"/>
      <c r="Z2127" s="41"/>
      <c r="AA2127" s="41"/>
      <c r="AB2127" s="41"/>
      <c r="AC2127" s="41"/>
      <c r="AD2127" s="41"/>
      <c r="AE2127" s="41"/>
      <c r="AR2127" s="227" t="s">
        <v>287</v>
      </c>
      <c r="AT2127" s="227" t="s">
        <v>172</v>
      </c>
      <c r="AU2127" s="227" t="s">
        <v>84</v>
      </c>
      <c r="AY2127" s="20" t="s">
        <v>170</v>
      </c>
      <c r="BE2127" s="228">
        <f>IF(N2127="základní",J2127,0)</f>
        <v>0</v>
      </c>
      <c r="BF2127" s="228">
        <f>IF(N2127="snížená",J2127,0)</f>
        <v>0</v>
      </c>
      <c r="BG2127" s="228">
        <f>IF(N2127="zákl. přenesená",J2127,0)</f>
        <v>0</v>
      </c>
      <c r="BH2127" s="228">
        <f>IF(N2127="sníž. přenesená",J2127,0)</f>
        <v>0</v>
      </c>
      <c r="BI2127" s="228">
        <f>IF(N2127="nulová",J2127,0)</f>
        <v>0</v>
      </c>
      <c r="BJ2127" s="20" t="s">
        <v>82</v>
      </c>
      <c r="BK2127" s="228">
        <f>ROUND(I2127*H2127,2)</f>
        <v>0</v>
      </c>
      <c r="BL2127" s="20" t="s">
        <v>287</v>
      </c>
      <c r="BM2127" s="227" t="s">
        <v>2525</v>
      </c>
    </row>
    <row r="2128" s="2" customFormat="1">
      <c r="A2128" s="41"/>
      <c r="B2128" s="42"/>
      <c r="C2128" s="43"/>
      <c r="D2128" s="229" t="s">
        <v>179</v>
      </c>
      <c r="E2128" s="43"/>
      <c r="F2128" s="230" t="s">
        <v>2524</v>
      </c>
      <c r="G2128" s="43"/>
      <c r="H2128" s="43"/>
      <c r="I2128" s="231"/>
      <c r="J2128" s="43"/>
      <c r="K2128" s="43"/>
      <c r="L2128" s="47"/>
      <c r="M2128" s="232"/>
      <c r="N2128" s="233"/>
      <c r="O2128" s="87"/>
      <c r="P2128" s="87"/>
      <c r="Q2128" s="87"/>
      <c r="R2128" s="87"/>
      <c r="S2128" s="87"/>
      <c r="T2128" s="88"/>
      <c r="U2128" s="41"/>
      <c r="V2128" s="41"/>
      <c r="W2128" s="41"/>
      <c r="X2128" s="41"/>
      <c r="Y2128" s="41"/>
      <c r="Z2128" s="41"/>
      <c r="AA2128" s="41"/>
      <c r="AB2128" s="41"/>
      <c r="AC2128" s="41"/>
      <c r="AD2128" s="41"/>
      <c r="AE2128" s="41"/>
      <c r="AT2128" s="20" t="s">
        <v>179</v>
      </c>
      <c r="AU2128" s="20" t="s">
        <v>84</v>
      </c>
    </row>
    <row r="2129" s="2" customFormat="1">
      <c r="A2129" s="41"/>
      <c r="B2129" s="42"/>
      <c r="C2129" s="43"/>
      <c r="D2129" s="229" t="s">
        <v>231</v>
      </c>
      <c r="E2129" s="43"/>
      <c r="F2129" s="268" t="s">
        <v>1323</v>
      </c>
      <c r="G2129" s="43"/>
      <c r="H2129" s="43"/>
      <c r="I2129" s="231"/>
      <c r="J2129" s="43"/>
      <c r="K2129" s="43"/>
      <c r="L2129" s="47"/>
      <c r="M2129" s="232"/>
      <c r="N2129" s="233"/>
      <c r="O2129" s="87"/>
      <c r="P2129" s="87"/>
      <c r="Q2129" s="87"/>
      <c r="R2129" s="87"/>
      <c r="S2129" s="87"/>
      <c r="T2129" s="88"/>
      <c r="U2129" s="41"/>
      <c r="V2129" s="41"/>
      <c r="W2129" s="41"/>
      <c r="X2129" s="41"/>
      <c r="Y2129" s="41"/>
      <c r="Z2129" s="41"/>
      <c r="AA2129" s="41"/>
      <c r="AB2129" s="41"/>
      <c r="AC2129" s="41"/>
      <c r="AD2129" s="41"/>
      <c r="AE2129" s="41"/>
      <c r="AT2129" s="20" t="s">
        <v>231</v>
      </c>
      <c r="AU2129" s="20" t="s">
        <v>84</v>
      </c>
    </row>
    <row r="2130" s="13" customFormat="1">
      <c r="A2130" s="13"/>
      <c r="B2130" s="236"/>
      <c r="C2130" s="237"/>
      <c r="D2130" s="229" t="s">
        <v>183</v>
      </c>
      <c r="E2130" s="238" t="s">
        <v>19</v>
      </c>
      <c r="F2130" s="239" t="s">
        <v>2335</v>
      </c>
      <c r="G2130" s="237"/>
      <c r="H2130" s="238" t="s">
        <v>19</v>
      </c>
      <c r="I2130" s="240"/>
      <c r="J2130" s="237"/>
      <c r="K2130" s="237"/>
      <c r="L2130" s="241"/>
      <c r="M2130" s="242"/>
      <c r="N2130" s="243"/>
      <c r="O2130" s="243"/>
      <c r="P2130" s="243"/>
      <c r="Q2130" s="243"/>
      <c r="R2130" s="243"/>
      <c r="S2130" s="243"/>
      <c r="T2130" s="244"/>
      <c r="U2130" s="13"/>
      <c r="V2130" s="13"/>
      <c r="W2130" s="13"/>
      <c r="X2130" s="13"/>
      <c r="Y2130" s="13"/>
      <c r="Z2130" s="13"/>
      <c r="AA2130" s="13"/>
      <c r="AB2130" s="13"/>
      <c r="AC2130" s="13"/>
      <c r="AD2130" s="13"/>
      <c r="AE2130" s="13"/>
      <c r="AT2130" s="245" t="s">
        <v>183</v>
      </c>
      <c r="AU2130" s="245" t="s">
        <v>84</v>
      </c>
      <c r="AV2130" s="13" t="s">
        <v>82</v>
      </c>
      <c r="AW2130" s="13" t="s">
        <v>37</v>
      </c>
      <c r="AX2130" s="13" t="s">
        <v>75</v>
      </c>
      <c r="AY2130" s="245" t="s">
        <v>170</v>
      </c>
    </row>
    <row r="2131" s="13" customFormat="1">
      <c r="A2131" s="13"/>
      <c r="B2131" s="236"/>
      <c r="C2131" s="237"/>
      <c r="D2131" s="229" t="s">
        <v>183</v>
      </c>
      <c r="E2131" s="238" t="s">
        <v>19</v>
      </c>
      <c r="F2131" s="239" t="s">
        <v>2488</v>
      </c>
      <c r="G2131" s="237"/>
      <c r="H2131" s="238" t="s">
        <v>19</v>
      </c>
      <c r="I2131" s="240"/>
      <c r="J2131" s="237"/>
      <c r="K2131" s="237"/>
      <c r="L2131" s="241"/>
      <c r="M2131" s="242"/>
      <c r="N2131" s="243"/>
      <c r="O2131" s="243"/>
      <c r="P2131" s="243"/>
      <c r="Q2131" s="243"/>
      <c r="R2131" s="243"/>
      <c r="S2131" s="243"/>
      <c r="T2131" s="244"/>
      <c r="U2131" s="13"/>
      <c r="V2131" s="13"/>
      <c r="W2131" s="13"/>
      <c r="X2131" s="13"/>
      <c r="Y2131" s="13"/>
      <c r="Z2131" s="13"/>
      <c r="AA2131" s="13"/>
      <c r="AB2131" s="13"/>
      <c r="AC2131" s="13"/>
      <c r="AD2131" s="13"/>
      <c r="AE2131" s="13"/>
      <c r="AT2131" s="245" t="s">
        <v>183</v>
      </c>
      <c r="AU2131" s="245" t="s">
        <v>84</v>
      </c>
      <c r="AV2131" s="13" t="s">
        <v>82</v>
      </c>
      <c r="AW2131" s="13" t="s">
        <v>37</v>
      </c>
      <c r="AX2131" s="13" t="s">
        <v>75</v>
      </c>
      <c r="AY2131" s="245" t="s">
        <v>170</v>
      </c>
    </row>
    <row r="2132" s="13" customFormat="1">
      <c r="A2132" s="13"/>
      <c r="B2132" s="236"/>
      <c r="C2132" s="237"/>
      <c r="D2132" s="229" t="s">
        <v>183</v>
      </c>
      <c r="E2132" s="238" t="s">
        <v>19</v>
      </c>
      <c r="F2132" s="239" t="s">
        <v>2498</v>
      </c>
      <c r="G2132" s="237"/>
      <c r="H2132" s="238" t="s">
        <v>19</v>
      </c>
      <c r="I2132" s="240"/>
      <c r="J2132" s="237"/>
      <c r="K2132" s="237"/>
      <c r="L2132" s="241"/>
      <c r="M2132" s="242"/>
      <c r="N2132" s="243"/>
      <c r="O2132" s="243"/>
      <c r="P2132" s="243"/>
      <c r="Q2132" s="243"/>
      <c r="R2132" s="243"/>
      <c r="S2132" s="243"/>
      <c r="T2132" s="244"/>
      <c r="U2132" s="13"/>
      <c r="V2132" s="13"/>
      <c r="W2132" s="13"/>
      <c r="X2132" s="13"/>
      <c r="Y2132" s="13"/>
      <c r="Z2132" s="13"/>
      <c r="AA2132" s="13"/>
      <c r="AB2132" s="13"/>
      <c r="AC2132" s="13"/>
      <c r="AD2132" s="13"/>
      <c r="AE2132" s="13"/>
      <c r="AT2132" s="245" t="s">
        <v>183</v>
      </c>
      <c r="AU2132" s="245" t="s">
        <v>84</v>
      </c>
      <c r="AV2132" s="13" t="s">
        <v>82</v>
      </c>
      <c r="AW2132" s="13" t="s">
        <v>37</v>
      </c>
      <c r="AX2132" s="13" t="s">
        <v>75</v>
      </c>
      <c r="AY2132" s="245" t="s">
        <v>170</v>
      </c>
    </row>
    <row r="2133" s="13" customFormat="1">
      <c r="A2133" s="13"/>
      <c r="B2133" s="236"/>
      <c r="C2133" s="237"/>
      <c r="D2133" s="229" t="s">
        <v>183</v>
      </c>
      <c r="E2133" s="238" t="s">
        <v>19</v>
      </c>
      <c r="F2133" s="239" t="s">
        <v>2490</v>
      </c>
      <c r="G2133" s="237"/>
      <c r="H2133" s="238" t="s">
        <v>19</v>
      </c>
      <c r="I2133" s="240"/>
      <c r="J2133" s="237"/>
      <c r="K2133" s="237"/>
      <c r="L2133" s="241"/>
      <c r="M2133" s="242"/>
      <c r="N2133" s="243"/>
      <c r="O2133" s="243"/>
      <c r="P2133" s="243"/>
      <c r="Q2133" s="243"/>
      <c r="R2133" s="243"/>
      <c r="S2133" s="243"/>
      <c r="T2133" s="244"/>
      <c r="U2133" s="13"/>
      <c r="V2133" s="13"/>
      <c r="W2133" s="13"/>
      <c r="X2133" s="13"/>
      <c r="Y2133" s="13"/>
      <c r="Z2133" s="13"/>
      <c r="AA2133" s="13"/>
      <c r="AB2133" s="13"/>
      <c r="AC2133" s="13"/>
      <c r="AD2133" s="13"/>
      <c r="AE2133" s="13"/>
      <c r="AT2133" s="245" t="s">
        <v>183</v>
      </c>
      <c r="AU2133" s="245" t="s">
        <v>84</v>
      </c>
      <c r="AV2133" s="13" t="s">
        <v>82</v>
      </c>
      <c r="AW2133" s="13" t="s">
        <v>37</v>
      </c>
      <c r="AX2133" s="13" t="s">
        <v>75</v>
      </c>
      <c r="AY2133" s="245" t="s">
        <v>170</v>
      </c>
    </row>
    <row r="2134" s="13" customFormat="1">
      <c r="A2134" s="13"/>
      <c r="B2134" s="236"/>
      <c r="C2134" s="237"/>
      <c r="D2134" s="229" t="s">
        <v>183</v>
      </c>
      <c r="E2134" s="238" t="s">
        <v>19</v>
      </c>
      <c r="F2134" s="239" t="s">
        <v>2491</v>
      </c>
      <c r="G2134" s="237"/>
      <c r="H2134" s="238" t="s">
        <v>19</v>
      </c>
      <c r="I2134" s="240"/>
      <c r="J2134" s="237"/>
      <c r="K2134" s="237"/>
      <c r="L2134" s="241"/>
      <c r="M2134" s="242"/>
      <c r="N2134" s="243"/>
      <c r="O2134" s="243"/>
      <c r="P2134" s="243"/>
      <c r="Q2134" s="243"/>
      <c r="R2134" s="243"/>
      <c r="S2134" s="243"/>
      <c r="T2134" s="244"/>
      <c r="U2134" s="13"/>
      <c r="V2134" s="13"/>
      <c r="W2134" s="13"/>
      <c r="X2134" s="13"/>
      <c r="Y2134" s="13"/>
      <c r="Z2134" s="13"/>
      <c r="AA2134" s="13"/>
      <c r="AB2134" s="13"/>
      <c r="AC2134" s="13"/>
      <c r="AD2134" s="13"/>
      <c r="AE2134" s="13"/>
      <c r="AT2134" s="245" t="s">
        <v>183</v>
      </c>
      <c r="AU2134" s="245" t="s">
        <v>84</v>
      </c>
      <c r="AV2134" s="13" t="s">
        <v>82</v>
      </c>
      <c r="AW2134" s="13" t="s">
        <v>37</v>
      </c>
      <c r="AX2134" s="13" t="s">
        <v>75</v>
      </c>
      <c r="AY2134" s="245" t="s">
        <v>170</v>
      </c>
    </row>
    <row r="2135" s="13" customFormat="1">
      <c r="A2135" s="13"/>
      <c r="B2135" s="236"/>
      <c r="C2135" s="237"/>
      <c r="D2135" s="229" t="s">
        <v>183</v>
      </c>
      <c r="E2135" s="238" t="s">
        <v>19</v>
      </c>
      <c r="F2135" s="239" t="s">
        <v>2499</v>
      </c>
      <c r="G2135" s="237"/>
      <c r="H2135" s="238" t="s">
        <v>19</v>
      </c>
      <c r="I2135" s="240"/>
      <c r="J2135" s="237"/>
      <c r="K2135" s="237"/>
      <c r="L2135" s="241"/>
      <c r="M2135" s="242"/>
      <c r="N2135" s="243"/>
      <c r="O2135" s="243"/>
      <c r="P2135" s="243"/>
      <c r="Q2135" s="243"/>
      <c r="R2135" s="243"/>
      <c r="S2135" s="243"/>
      <c r="T2135" s="244"/>
      <c r="U2135" s="13"/>
      <c r="V2135" s="13"/>
      <c r="W2135" s="13"/>
      <c r="X2135" s="13"/>
      <c r="Y2135" s="13"/>
      <c r="Z2135" s="13"/>
      <c r="AA2135" s="13"/>
      <c r="AB2135" s="13"/>
      <c r="AC2135" s="13"/>
      <c r="AD2135" s="13"/>
      <c r="AE2135" s="13"/>
      <c r="AT2135" s="245" t="s">
        <v>183</v>
      </c>
      <c r="AU2135" s="245" t="s">
        <v>84</v>
      </c>
      <c r="AV2135" s="13" t="s">
        <v>82</v>
      </c>
      <c r="AW2135" s="13" t="s">
        <v>37</v>
      </c>
      <c r="AX2135" s="13" t="s">
        <v>75</v>
      </c>
      <c r="AY2135" s="245" t="s">
        <v>170</v>
      </c>
    </row>
    <row r="2136" s="13" customFormat="1">
      <c r="A2136" s="13"/>
      <c r="B2136" s="236"/>
      <c r="C2136" s="237"/>
      <c r="D2136" s="229" t="s">
        <v>183</v>
      </c>
      <c r="E2136" s="238" t="s">
        <v>19</v>
      </c>
      <c r="F2136" s="239" t="s">
        <v>2493</v>
      </c>
      <c r="G2136" s="237"/>
      <c r="H2136" s="238" t="s">
        <v>19</v>
      </c>
      <c r="I2136" s="240"/>
      <c r="J2136" s="237"/>
      <c r="K2136" s="237"/>
      <c r="L2136" s="241"/>
      <c r="M2136" s="242"/>
      <c r="N2136" s="243"/>
      <c r="O2136" s="243"/>
      <c r="P2136" s="243"/>
      <c r="Q2136" s="243"/>
      <c r="R2136" s="243"/>
      <c r="S2136" s="243"/>
      <c r="T2136" s="244"/>
      <c r="U2136" s="13"/>
      <c r="V2136" s="13"/>
      <c r="W2136" s="13"/>
      <c r="X2136" s="13"/>
      <c r="Y2136" s="13"/>
      <c r="Z2136" s="13"/>
      <c r="AA2136" s="13"/>
      <c r="AB2136" s="13"/>
      <c r="AC2136" s="13"/>
      <c r="AD2136" s="13"/>
      <c r="AE2136" s="13"/>
      <c r="AT2136" s="245" t="s">
        <v>183</v>
      </c>
      <c r="AU2136" s="245" t="s">
        <v>84</v>
      </c>
      <c r="AV2136" s="13" t="s">
        <v>82</v>
      </c>
      <c r="AW2136" s="13" t="s">
        <v>37</v>
      </c>
      <c r="AX2136" s="13" t="s">
        <v>75</v>
      </c>
      <c r="AY2136" s="245" t="s">
        <v>170</v>
      </c>
    </row>
    <row r="2137" s="14" customFormat="1">
      <c r="A2137" s="14"/>
      <c r="B2137" s="246"/>
      <c r="C2137" s="247"/>
      <c r="D2137" s="229" t="s">
        <v>183</v>
      </c>
      <c r="E2137" s="248" t="s">
        <v>19</v>
      </c>
      <c r="F2137" s="249" t="s">
        <v>847</v>
      </c>
      <c r="G2137" s="247"/>
      <c r="H2137" s="250">
        <v>2</v>
      </c>
      <c r="I2137" s="251"/>
      <c r="J2137" s="247"/>
      <c r="K2137" s="247"/>
      <c r="L2137" s="252"/>
      <c r="M2137" s="253"/>
      <c r="N2137" s="254"/>
      <c r="O2137" s="254"/>
      <c r="P2137" s="254"/>
      <c r="Q2137" s="254"/>
      <c r="R2137" s="254"/>
      <c r="S2137" s="254"/>
      <c r="T2137" s="255"/>
      <c r="U2137" s="14"/>
      <c r="V2137" s="14"/>
      <c r="W2137" s="14"/>
      <c r="X2137" s="14"/>
      <c r="Y2137" s="14"/>
      <c r="Z2137" s="14"/>
      <c r="AA2137" s="14"/>
      <c r="AB2137" s="14"/>
      <c r="AC2137" s="14"/>
      <c r="AD2137" s="14"/>
      <c r="AE2137" s="14"/>
      <c r="AT2137" s="256" t="s">
        <v>183</v>
      </c>
      <c r="AU2137" s="256" t="s">
        <v>84</v>
      </c>
      <c r="AV2137" s="14" t="s">
        <v>84</v>
      </c>
      <c r="AW2137" s="14" t="s">
        <v>37</v>
      </c>
      <c r="AX2137" s="14" t="s">
        <v>75</v>
      </c>
      <c r="AY2137" s="256" t="s">
        <v>170</v>
      </c>
    </row>
    <row r="2138" s="15" customFormat="1">
      <c r="A2138" s="15"/>
      <c r="B2138" s="257"/>
      <c r="C2138" s="258"/>
      <c r="D2138" s="229" t="s">
        <v>183</v>
      </c>
      <c r="E2138" s="259" t="s">
        <v>19</v>
      </c>
      <c r="F2138" s="260" t="s">
        <v>186</v>
      </c>
      <c r="G2138" s="258"/>
      <c r="H2138" s="261">
        <v>2</v>
      </c>
      <c r="I2138" s="262"/>
      <c r="J2138" s="258"/>
      <c r="K2138" s="258"/>
      <c r="L2138" s="263"/>
      <c r="M2138" s="264"/>
      <c r="N2138" s="265"/>
      <c r="O2138" s="265"/>
      <c r="P2138" s="265"/>
      <c r="Q2138" s="265"/>
      <c r="R2138" s="265"/>
      <c r="S2138" s="265"/>
      <c r="T2138" s="266"/>
      <c r="U2138" s="15"/>
      <c r="V2138" s="15"/>
      <c r="W2138" s="15"/>
      <c r="X2138" s="15"/>
      <c r="Y2138" s="15"/>
      <c r="Z2138" s="15"/>
      <c r="AA2138" s="15"/>
      <c r="AB2138" s="15"/>
      <c r="AC2138" s="15"/>
      <c r="AD2138" s="15"/>
      <c r="AE2138" s="15"/>
      <c r="AT2138" s="267" t="s">
        <v>183</v>
      </c>
      <c r="AU2138" s="267" t="s">
        <v>84</v>
      </c>
      <c r="AV2138" s="15" t="s">
        <v>177</v>
      </c>
      <c r="AW2138" s="15" t="s">
        <v>37</v>
      </c>
      <c r="AX2138" s="15" t="s">
        <v>82</v>
      </c>
      <c r="AY2138" s="267" t="s">
        <v>170</v>
      </c>
    </row>
    <row r="2139" s="2" customFormat="1" ht="16.5" customHeight="1">
      <c r="A2139" s="41"/>
      <c r="B2139" s="42"/>
      <c r="C2139" s="216" t="s">
        <v>2526</v>
      </c>
      <c r="D2139" s="216" t="s">
        <v>172</v>
      </c>
      <c r="E2139" s="217" t="s">
        <v>2527</v>
      </c>
      <c r="F2139" s="218" t="s">
        <v>2528</v>
      </c>
      <c r="G2139" s="219" t="s">
        <v>266</v>
      </c>
      <c r="H2139" s="220">
        <v>2</v>
      </c>
      <c r="I2139" s="221"/>
      <c r="J2139" s="222">
        <f>ROUND(I2139*H2139,2)</f>
        <v>0</v>
      </c>
      <c r="K2139" s="218" t="s">
        <v>19</v>
      </c>
      <c r="L2139" s="47"/>
      <c r="M2139" s="223" t="s">
        <v>19</v>
      </c>
      <c r="N2139" s="224" t="s">
        <v>46</v>
      </c>
      <c r="O2139" s="87"/>
      <c r="P2139" s="225">
        <f>O2139*H2139</f>
        <v>0</v>
      </c>
      <c r="Q2139" s="225">
        <v>0</v>
      </c>
      <c r="R2139" s="225">
        <f>Q2139*H2139</f>
        <v>0</v>
      </c>
      <c r="S2139" s="225">
        <v>0</v>
      </c>
      <c r="T2139" s="226">
        <f>S2139*H2139</f>
        <v>0</v>
      </c>
      <c r="U2139" s="41"/>
      <c r="V2139" s="41"/>
      <c r="W2139" s="41"/>
      <c r="X2139" s="41"/>
      <c r="Y2139" s="41"/>
      <c r="Z2139" s="41"/>
      <c r="AA2139" s="41"/>
      <c r="AB2139" s="41"/>
      <c r="AC2139" s="41"/>
      <c r="AD2139" s="41"/>
      <c r="AE2139" s="41"/>
      <c r="AR2139" s="227" t="s">
        <v>287</v>
      </c>
      <c r="AT2139" s="227" t="s">
        <v>172</v>
      </c>
      <c r="AU2139" s="227" t="s">
        <v>84</v>
      </c>
      <c r="AY2139" s="20" t="s">
        <v>170</v>
      </c>
      <c r="BE2139" s="228">
        <f>IF(N2139="základní",J2139,0)</f>
        <v>0</v>
      </c>
      <c r="BF2139" s="228">
        <f>IF(N2139="snížená",J2139,0)</f>
        <v>0</v>
      </c>
      <c r="BG2139" s="228">
        <f>IF(N2139="zákl. přenesená",J2139,0)</f>
        <v>0</v>
      </c>
      <c r="BH2139" s="228">
        <f>IF(N2139="sníž. přenesená",J2139,0)</f>
        <v>0</v>
      </c>
      <c r="BI2139" s="228">
        <f>IF(N2139="nulová",J2139,0)</f>
        <v>0</v>
      </c>
      <c r="BJ2139" s="20" t="s">
        <v>82</v>
      </c>
      <c r="BK2139" s="228">
        <f>ROUND(I2139*H2139,2)</f>
        <v>0</v>
      </c>
      <c r="BL2139" s="20" t="s">
        <v>287</v>
      </c>
      <c r="BM2139" s="227" t="s">
        <v>2529</v>
      </c>
    </row>
    <row r="2140" s="2" customFormat="1">
      <c r="A2140" s="41"/>
      <c r="B2140" s="42"/>
      <c r="C2140" s="43"/>
      <c r="D2140" s="229" t="s">
        <v>179</v>
      </c>
      <c r="E2140" s="43"/>
      <c r="F2140" s="230" t="s">
        <v>2528</v>
      </c>
      <c r="G2140" s="43"/>
      <c r="H2140" s="43"/>
      <c r="I2140" s="231"/>
      <c r="J2140" s="43"/>
      <c r="K2140" s="43"/>
      <c r="L2140" s="47"/>
      <c r="M2140" s="232"/>
      <c r="N2140" s="233"/>
      <c r="O2140" s="87"/>
      <c r="P2140" s="87"/>
      <c r="Q2140" s="87"/>
      <c r="R2140" s="87"/>
      <c r="S2140" s="87"/>
      <c r="T2140" s="88"/>
      <c r="U2140" s="41"/>
      <c r="V2140" s="41"/>
      <c r="W2140" s="41"/>
      <c r="X2140" s="41"/>
      <c r="Y2140" s="41"/>
      <c r="Z2140" s="41"/>
      <c r="AA2140" s="41"/>
      <c r="AB2140" s="41"/>
      <c r="AC2140" s="41"/>
      <c r="AD2140" s="41"/>
      <c r="AE2140" s="41"/>
      <c r="AT2140" s="20" t="s">
        <v>179</v>
      </c>
      <c r="AU2140" s="20" t="s">
        <v>84</v>
      </c>
    </row>
    <row r="2141" s="2" customFormat="1">
      <c r="A2141" s="41"/>
      <c r="B2141" s="42"/>
      <c r="C2141" s="43"/>
      <c r="D2141" s="229" t="s">
        <v>231</v>
      </c>
      <c r="E2141" s="43"/>
      <c r="F2141" s="268" t="s">
        <v>1323</v>
      </c>
      <c r="G2141" s="43"/>
      <c r="H2141" s="43"/>
      <c r="I2141" s="231"/>
      <c r="J2141" s="43"/>
      <c r="K2141" s="43"/>
      <c r="L2141" s="47"/>
      <c r="M2141" s="232"/>
      <c r="N2141" s="233"/>
      <c r="O2141" s="87"/>
      <c r="P2141" s="87"/>
      <c r="Q2141" s="87"/>
      <c r="R2141" s="87"/>
      <c r="S2141" s="87"/>
      <c r="T2141" s="88"/>
      <c r="U2141" s="41"/>
      <c r="V2141" s="41"/>
      <c r="W2141" s="41"/>
      <c r="X2141" s="41"/>
      <c r="Y2141" s="41"/>
      <c r="Z2141" s="41"/>
      <c r="AA2141" s="41"/>
      <c r="AB2141" s="41"/>
      <c r="AC2141" s="41"/>
      <c r="AD2141" s="41"/>
      <c r="AE2141" s="41"/>
      <c r="AT2141" s="20" t="s">
        <v>231</v>
      </c>
      <c r="AU2141" s="20" t="s">
        <v>84</v>
      </c>
    </row>
    <row r="2142" s="13" customFormat="1">
      <c r="A2142" s="13"/>
      <c r="B2142" s="236"/>
      <c r="C2142" s="237"/>
      <c r="D2142" s="229" t="s">
        <v>183</v>
      </c>
      <c r="E2142" s="238" t="s">
        <v>19</v>
      </c>
      <c r="F2142" s="239" t="s">
        <v>2335</v>
      </c>
      <c r="G2142" s="237"/>
      <c r="H2142" s="238" t="s">
        <v>19</v>
      </c>
      <c r="I2142" s="240"/>
      <c r="J2142" s="237"/>
      <c r="K2142" s="237"/>
      <c r="L2142" s="241"/>
      <c r="M2142" s="242"/>
      <c r="N2142" s="243"/>
      <c r="O2142" s="243"/>
      <c r="P2142" s="243"/>
      <c r="Q2142" s="243"/>
      <c r="R2142" s="243"/>
      <c r="S2142" s="243"/>
      <c r="T2142" s="244"/>
      <c r="U2142" s="13"/>
      <c r="V2142" s="13"/>
      <c r="W2142" s="13"/>
      <c r="X2142" s="13"/>
      <c r="Y2142" s="13"/>
      <c r="Z2142" s="13"/>
      <c r="AA2142" s="13"/>
      <c r="AB2142" s="13"/>
      <c r="AC2142" s="13"/>
      <c r="AD2142" s="13"/>
      <c r="AE2142" s="13"/>
      <c r="AT2142" s="245" t="s">
        <v>183</v>
      </c>
      <c r="AU2142" s="245" t="s">
        <v>84</v>
      </c>
      <c r="AV2142" s="13" t="s">
        <v>82</v>
      </c>
      <c r="AW2142" s="13" t="s">
        <v>37</v>
      </c>
      <c r="AX2142" s="13" t="s">
        <v>75</v>
      </c>
      <c r="AY2142" s="245" t="s">
        <v>170</v>
      </c>
    </row>
    <row r="2143" s="13" customFormat="1">
      <c r="A2143" s="13"/>
      <c r="B2143" s="236"/>
      <c r="C2143" s="237"/>
      <c r="D2143" s="229" t="s">
        <v>183</v>
      </c>
      <c r="E2143" s="238" t="s">
        <v>19</v>
      </c>
      <c r="F2143" s="239" t="s">
        <v>2488</v>
      </c>
      <c r="G2143" s="237"/>
      <c r="H2143" s="238" t="s">
        <v>19</v>
      </c>
      <c r="I2143" s="240"/>
      <c r="J2143" s="237"/>
      <c r="K2143" s="237"/>
      <c r="L2143" s="241"/>
      <c r="M2143" s="242"/>
      <c r="N2143" s="243"/>
      <c r="O2143" s="243"/>
      <c r="P2143" s="243"/>
      <c r="Q2143" s="243"/>
      <c r="R2143" s="243"/>
      <c r="S2143" s="243"/>
      <c r="T2143" s="244"/>
      <c r="U2143" s="13"/>
      <c r="V2143" s="13"/>
      <c r="W2143" s="13"/>
      <c r="X2143" s="13"/>
      <c r="Y2143" s="13"/>
      <c r="Z2143" s="13"/>
      <c r="AA2143" s="13"/>
      <c r="AB2143" s="13"/>
      <c r="AC2143" s="13"/>
      <c r="AD2143" s="13"/>
      <c r="AE2143" s="13"/>
      <c r="AT2143" s="245" t="s">
        <v>183</v>
      </c>
      <c r="AU2143" s="245" t="s">
        <v>84</v>
      </c>
      <c r="AV2143" s="13" t="s">
        <v>82</v>
      </c>
      <c r="AW2143" s="13" t="s">
        <v>37</v>
      </c>
      <c r="AX2143" s="13" t="s">
        <v>75</v>
      </c>
      <c r="AY2143" s="245" t="s">
        <v>170</v>
      </c>
    </row>
    <row r="2144" s="13" customFormat="1">
      <c r="A2144" s="13"/>
      <c r="B2144" s="236"/>
      <c r="C2144" s="237"/>
      <c r="D2144" s="229" t="s">
        <v>183</v>
      </c>
      <c r="E2144" s="238" t="s">
        <v>19</v>
      </c>
      <c r="F2144" s="239" t="s">
        <v>2498</v>
      </c>
      <c r="G2144" s="237"/>
      <c r="H2144" s="238" t="s">
        <v>19</v>
      </c>
      <c r="I2144" s="240"/>
      <c r="J2144" s="237"/>
      <c r="K2144" s="237"/>
      <c r="L2144" s="241"/>
      <c r="M2144" s="242"/>
      <c r="N2144" s="243"/>
      <c r="O2144" s="243"/>
      <c r="P2144" s="243"/>
      <c r="Q2144" s="243"/>
      <c r="R2144" s="243"/>
      <c r="S2144" s="243"/>
      <c r="T2144" s="244"/>
      <c r="U2144" s="13"/>
      <c r="V2144" s="13"/>
      <c r="W2144" s="13"/>
      <c r="X2144" s="13"/>
      <c r="Y2144" s="13"/>
      <c r="Z2144" s="13"/>
      <c r="AA2144" s="13"/>
      <c r="AB2144" s="13"/>
      <c r="AC2144" s="13"/>
      <c r="AD2144" s="13"/>
      <c r="AE2144" s="13"/>
      <c r="AT2144" s="245" t="s">
        <v>183</v>
      </c>
      <c r="AU2144" s="245" t="s">
        <v>84</v>
      </c>
      <c r="AV2144" s="13" t="s">
        <v>82</v>
      </c>
      <c r="AW2144" s="13" t="s">
        <v>37</v>
      </c>
      <c r="AX2144" s="13" t="s">
        <v>75</v>
      </c>
      <c r="AY2144" s="245" t="s">
        <v>170</v>
      </c>
    </row>
    <row r="2145" s="13" customFormat="1">
      <c r="A2145" s="13"/>
      <c r="B2145" s="236"/>
      <c r="C2145" s="237"/>
      <c r="D2145" s="229" t="s">
        <v>183</v>
      </c>
      <c r="E2145" s="238" t="s">
        <v>19</v>
      </c>
      <c r="F2145" s="239" t="s">
        <v>2490</v>
      </c>
      <c r="G2145" s="237"/>
      <c r="H2145" s="238" t="s">
        <v>19</v>
      </c>
      <c r="I2145" s="240"/>
      <c r="J2145" s="237"/>
      <c r="K2145" s="237"/>
      <c r="L2145" s="241"/>
      <c r="M2145" s="242"/>
      <c r="N2145" s="243"/>
      <c r="O2145" s="243"/>
      <c r="P2145" s="243"/>
      <c r="Q2145" s="243"/>
      <c r="R2145" s="243"/>
      <c r="S2145" s="243"/>
      <c r="T2145" s="244"/>
      <c r="U2145" s="13"/>
      <c r="V2145" s="13"/>
      <c r="W2145" s="13"/>
      <c r="X2145" s="13"/>
      <c r="Y2145" s="13"/>
      <c r="Z2145" s="13"/>
      <c r="AA2145" s="13"/>
      <c r="AB2145" s="13"/>
      <c r="AC2145" s="13"/>
      <c r="AD2145" s="13"/>
      <c r="AE2145" s="13"/>
      <c r="AT2145" s="245" t="s">
        <v>183</v>
      </c>
      <c r="AU2145" s="245" t="s">
        <v>84</v>
      </c>
      <c r="AV2145" s="13" t="s">
        <v>82</v>
      </c>
      <c r="AW2145" s="13" t="s">
        <v>37</v>
      </c>
      <c r="AX2145" s="13" t="s">
        <v>75</v>
      </c>
      <c r="AY2145" s="245" t="s">
        <v>170</v>
      </c>
    </row>
    <row r="2146" s="13" customFormat="1">
      <c r="A2146" s="13"/>
      <c r="B2146" s="236"/>
      <c r="C2146" s="237"/>
      <c r="D2146" s="229" t="s">
        <v>183</v>
      </c>
      <c r="E2146" s="238" t="s">
        <v>19</v>
      </c>
      <c r="F2146" s="239" t="s">
        <v>2491</v>
      </c>
      <c r="G2146" s="237"/>
      <c r="H2146" s="238" t="s">
        <v>19</v>
      </c>
      <c r="I2146" s="240"/>
      <c r="J2146" s="237"/>
      <c r="K2146" s="237"/>
      <c r="L2146" s="241"/>
      <c r="M2146" s="242"/>
      <c r="N2146" s="243"/>
      <c r="O2146" s="243"/>
      <c r="P2146" s="243"/>
      <c r="Q2146" s="243"/>
      <c r="R2146" s="243"/>
      <c r="S2146" s="243"/>
      <c r="T2146" s="244"/>
      <c r="U2146" s="13"/>
      <c r="V2146" s="13"/>
      <c r="W2146" s="13"/>
      <c r="X2146" s="13"/>
      <c r="Y2146" s="13"/>
      <c r="Z2146" s="13"/>
      <c r="AA2146" s="13"/>
      <c r="AB2146" s="13"/>
      <c r="AC2146" s="13"/>
      <c r="AD2146" s="13"/>
      <c r="AE2146" s="13"/>
      <c r="AT2146" s="245" t="s">
        <v>183</v>
      </c>
      <c r="AU2146" s="245" t="s">
        <v>84</v>
      </c>
      <c r="AV2146" s="13" t="s">
        <v>82</v>
      </c>
      <c r="AW2146" s="13" t="s">
        <v>37</v>
      </c>
      <c r="AX2146" s="13" t="s">
        <v>75</v>
      </c>
      <c r="AY2146" s="245" t="s">
        <v>170</v>
      </c>
    </row>
    <row r="2147" s="13" customFormat="1">
      <c r="A2147" s="13"/>
      <c r="B2147" s="236"/>
      <c r="C2147" s="237"/>
      <c r="D2147" s="229" t="s">
        <v>183</v>
      </c>
      <c r="E2147" s="238" t="s">
        <v>19</v>
      </c>
      <c r="F2147" s="239" t="s">
        <v>2499</v>
      </c>
      <c r="G2147" s="237"/>
      <c r="H2147" s="238" t="s">
        <v>19</v>
      </c>
      <c r="I2147" s="240"/>
      <c r="J2147" s="237"/>
      <c r="K2147" s="237"/>
      <c r="L2147" s="241"/>
      <c r="M2147" s="242"/>
      <c r="N2147" s="243"/>
      <c r="O2147" s="243"/>
      <c r="P2147" s="243"/>
      <c r="Q2147" s="243"/>
      <c r="R2147" s="243"/>
      <c r="S2147" s="243"/>
      <c r="T2147" s="244"/>
      <c r="U2147" s="13"/>
      <c r="V2147" s="13"/>
      <c r="W2147" s="13"/>
      <c r="X2147" s="13"/>
      <c r="Y2147" s="13"/>
      <c r="Z2147" s="13"/>
      <c r="AA2147" s="13"/>
      <c r="AB2147" s="13"/>
      <c r="AC2147" s="13"/>
      <c r="AD2147" s="13"/>
      <c r="AE2147" s="13"/>
      <c r="AT2147" s="245" t="s">
        <v>183</v>
      </c>
      <c r="AU2147" s="245" t="s">
        <v>84</v>
      </c>
      <c r="AV2147" s="13" t="s">
        <v>82</v>
      </c>
      <c r="AW2147" s="13" t="s">
        <v>37</v>
      </c>
      <c r="AX2147" s="13" t="s">
        <v>75</v>
      </c>
      <c r="AY2147" s="245" t="s">
        <v>170</v>
      </c>
    </row>
    <row r="2148" s="13" customFormat="1">
      <c r="A2148" s="13"/>
      <c r="B2148" s="236"/>
      <c r="C2148" s="237"/>
      <c r="D2148" s="229" t="s">
        <v>183</v>
      </c>
      <c r="E2148" s="238" t="s">
        <v>19</v>
      </c>
      <c r="F2148" s="239" t="s">
        <v>2493</v>
      </c>
      <c r="G2148" s="237"/>
      <c r="H2148" s="238" t="s">
        <v>19</v>
      </c>
      <c r="I2148" s="240"/>
      <c r="J2148" s="237"/>
      <c r="K2148" s="237"/>
      <c r="L2148" s="241"/>
      <c r="M2148" s="242"/>
      <c r="N2148" s="243"/>
      <c r="O2148" s="243"/>
      <c r="P2148" s="243"/>
      <c r="Q2148" s="243"/>
      <c r="R2148" s="243"/>
      <c r="S2148" s="243"/>
      <c r="T2148" s="244"/>
      <c r="U2148" s="13"/>
      <c r="V2148" s="13"/>
      <c r="W2148" s="13"/>
      <c r="X2148" s="13"/>
      <c r="Y2148" s="13"/>
      <c r="Z2148" s="13"/>
      <c r="AA2148" s="13"/>
      <c r="AB2148" s="13"/>
      <c r="AC2148" s="13"/>
      <c r="AD2148" s="13"/>
      <c r="AE2148" s="13"/>
      <c r="AT2148" s="245" t="s">
        <v>183</v>
      </c>
      <c r="AU2148" s="245" t="s">
        <v>84</v>
      </c>
      <c r="AV2148" s="13" t="s">
        <v>82</v>
      </c>
      <c r="AW2148" s="13" t="s">
        <v>37</v>
      </c>
      <c r="AX2148" s="13" t="s">
        <v>75</v>
      </c>
      <c r="AY2148" s="245" t="s">
        <v>170</v>
      </c>
    </row>
    <row r="2149" s="14" customFormat="1">
      <c r="A2149" s="14"/>
      <c r="B2149" s="246"/>
      <c r="C2149" s="247"/>
      <c r="D2149" s="229" t="s">
        <v>183</v>
      </c>
      <c r="E2149" s="248" t="s">
        <v>19</v>
      </c>
      <c r="F2149" s="249" t="s">
        <v>847</v>
      </c>
      <c r="G2149" s="247"/>
      <c r="H2149" s="250">
        <v>2</v>
      </c>
      <c r="I2149" s="251"/>
      <c r="J2149" s="247"/>
      <c r="K2149" s="247"/>
      <c r="L2149" s="252"/>
      <c r="M2149" s="253"/>
      <c r="N2149" s="254"/>
      <c r="O2149" s="254"/>
      <c r="P2149" s="254"/>
      <c r="Q2149" s="254"/>
      <c r="R2149" s="254"/>
      <c r="S2149" s="254"/>
      <c r="T2149" s="255"/>
      <c r="U2149" s="14"/>
      <c r="V2149" s="14"/>
      <c r="W2149" s="14"/>
      <c r="X2149" s="14"/>
      <c r="Y2149" s="14"/>
      <c r="Z2149" s="14"/>
      <c r="AA2149" s="14"/>
      <c r="AB2149" s="14"/>
      <c r="AC2149" s="14"/>
      <c r="AD2149" s="14"/>
      <c r="AE2149" s="14"/>
      <c r="AT2149" s="256" t="s">
        <v>183</v>
      </c>
      <c r="AU2149" s="256" t="s">
        <v>84</v>
      </c>
      <c r="AV2149" s="14" t="s">
        <v>84</v>
      </c>
      <c r="AW2149" s="14" t="s">
        <v>37</v>
      </c>
      <c r="AX2149" s="14" t="s">
        <v>75</v>
      </c>
      <c r="AY2149" s="256" t="s">
        <v>170</v>
      </c>
    </row>
    <row r="2150" s="15" customFormat="1">
      <c r="A2150" s="15"/>
      <c r="B2150" s="257"/>
      <c r="C2150" s="258"/>
      <c r="D2150" s="229" t="s">
        <v>183</v>
      </c>
      <c r="E2150" s="259" t="s">
        <v>19</v>
      </c>
      <c r="F2150" s="260" t="s">
        <v>186</v>
      </c>
      <c r="G2150" s="258"/>
      <c r="H2150" s="261">
        <v>2</v>
      </c>
      <c r="I2150" s="262"/>
      <c r="J2150" s="258"/>
      <c r="K2150" s="258"/>
      <c r="L2150" s="263"/>
      <c r="M2150" s="264"/>
      <c r="N2150" s="265"/>
      <c r="O2150" s="265"/>
      <c r="P2150" s="265"/>
      <c r="Q2150" s="265"/>
      <c r="R2150" s="265"/>
      <c r="S2150" s="265"/>
      <c r="T2150" s="266"/>
      <c r="U2150" s="15"/>
      <c r="V2150" s="15"/>
      <c r="W2150" s="15"/>
      <c r="X2150" s="15"/>
      <c r="Y2150" s="15"/>
      <c r="Z2150" s="15"/>
      <c r="AA2150" s="15"/>
      <c r="AB2150" s="15"/>
      <c r="AC2150" s="15"/>
      <c r="AD2150" s="15"/>
      <c r="AE2150" s="15"/>
      <c r="AT2150" s="267" t="s">
        <v>183</v>
      </c>
      <c r="AU2150" s="267" t="s">
        <v>84</v>
      </c>
      <c r="AV2150" s="15" t="s">
        <v>177</v>
      </c>
      <c r="AW2150" s="15" t="s">
        <v>37</v>
      </c>
      <c r="AX2150" s="15" t="s">
        <v>82</v>
      </c>
      <c r="AY2150" s="267" t="s">
        <v>170</v>
      </c>
    </row>
    <row r="2151" s="2" customFormat="1" ht="16.5" customHeight="1">
      <c r="A2151" s="41"/>
      <c r="B2151" s="42"/>
      <c r="C2151" s="216" t="s">
        <v>2530</v>
      </c>
      <c r="D2151" s="216" t="s">
        <v>172</v>
      </c>
      <c r="E2151" s="217" t="s">
        <v>2531</v>
      </c>
      <c r="F2151" s="218" t="s">
        <v>2532</v>
      </c>
      <c r="G2151" s="219" t="s">
        <v>266</v>
      </c>
      <c r="H2151" s="220">
        <v>2</v>
      </c>
      <c r="I2151" s="221"/>
      <c r="J2151" s="222">
        <f>ROUND(I2151*H2151,2)</f>
        <v>0</v>
      </c>
      <c r="K2151" s="218" t="s">
        <v>19</v>
      </c>
      <c r="L2151" s="47"/>
      <c r="M2151" s="223" t="s">
        <v>19</v>
      </c>
      <c r="N2151" s="224" t="s">
        <v>46</v>
      </c>
      <c r="O2151" s="87"/>
      <c r="P2151" s="225">
        <f>O2151*H2151</f>
        <v>0</v>
      </c>
      <c r="Q2151" s="225">
        <v>0</v>
      </c>
      <c r="R2151" s="225">
        <f>Q2151*H2151</f>
        <v>0</v>
      </c>
      <c r="S2151" s="225">
        <v>0</v>
      </c>
      <c r="T2151" s="226">
        <f>S2151*H2151</f>
        <v>0</v>
      </c>
      <c r="U2151" s="41"/>
      <c r="V2151" s="41"/>
      <c r="W2151" s="41"/>
      <c r="X2151" s="41"/>
      <c r="Y2151" s="41"/>
      <c r="Z2151" s="41"/>
      <c r="AA2151" s="41"/>
      <c r="AB2151" s="41"/>
      <c r="AC2151" s="41"/>
      <c r="AD2151" s="41"/>
      <c r="AE2151" s="41"/>
      <c r="AR2151" s="227" t="s">
        <v>287</v>
      </c>
      <c r="AT2151" s="227" t="s">
        <v>172</v>
      </c>
      <c r="AU2151" s="227" t="s">
        <v>84</v>
      </c>
      <c r="AY2151" s="20" t="s">
        <v>170</v>
      </c>
      <c r="BE2151" s="228">
        <f>IF(N2151="základní",J2151,0)</f>
        <v>0</v>
      </c>
      <c r="BF2151" s="228">
        <f>IF(N2151="snížená",J2151,0)</f>
        <v>0</v>
      </c>
      <c r="BG2151" s="228">
        <f>IF(N2151="zákl. přenesená",J2151,0)</f>
        <v>0</v>
      </c>
      <c r="BH2151" s="228">
        <f>IF(N2151="sníž. přenesená",J2151,0)</f>
        <v>0</v>
      </c>
      <c r="BI2151" s="228">
        <f>IF(N2151="nulová",J2151,0)</f>
        <v>0</v>
      </c>
      <c r="BJ2151" s="20" t="s">
        <v>82</v>
      </c>
      <c r="BK2151" s="228">
        <f>ROUND(I2151*H2151,2)</f>
        <v>0</v>
      </c>
      <c r="BL2151" s="20" t="s">
        <v>287</v>
      </c>
      <c r="BM2151" s="227" t="s">
        <v>2533</v>
      </c>
    </row>
    <row r="2152" s="2" customFormat="1">
      <c r="A2152" s="41"/>
      <c r="B2152" s="42"/>
      <c r="C2152" s="43"/>
      <c r="D2152" s="229" t="s">
        <v>179</v>
      </c>
      <c r="E2152" s="43"/>
      <c r="F2152" s="230" t="s">
        <v>2532</v>
      </c>
      <c r="G2152" s="43"/>
      <c r="H2152" s="43"/>
      <c r="I2152" s="231"/>
      <c r="J2152" s="43"/>
      <c r="K2152" s="43"/>
      <c r="L2152" s="47"/>
      <c r="M2152" s="232"/>
      <c r="N2152" s="233"/>
      <c r="O2152" s="87"/>
      <c r="P2152" s="87"/>
      <c r="Q2152" s="87"/>
      <c r="R2152" s="87"/>
      <c r="S2152" s="87"/>
      <c r="T2152" s="88"/>
      <c r="U2152" s="41"/>
      <c r="V2152" s="41"/>
      <c r="W2152" s="41"/>
      <c r="X2152" s="41"/>
      <c r="Y2152" s="41"/>
      <c r="Z2152" s="41"/>
      <c r="AA2152" s="41"/>
      <c r="AB2152" s="41"/>
      <c r="AC2152" s="41"/>
      <c r="AD2152" s="41"/>
      <c r="AE2152" s="41"/>
      <c r="AT2152" s="20" t="s">
        <v>179</v>
      </c>
      <c r="AU2152" s="20" t="s">
        <v>84</v>
      </c>
    </row>
    <row r="2153" s="2" customFormat="1">
      <c r="A2153" s="41"/>
      <c r="B2153" s="42"/>
      <c r="C2153" s="43"/>
      <c r="D2153" s="229" t="s">
        <v>231</v>
      </c>
      <c r="E2153" s="43"/>
      <c r="F2153" s="268" t="s">
        <v>1323</v>
      </c>
      <c r="G2153" s="43"/>
      <c r="H2153" s="43"/>
      <c r="I2153" s="231"/>
      <c r="J2153" s="43"/>
      <c r="K2153" s="43"/>
      <c r="L2153" s="47"/>
      <c r="M2153" s="232"/>
      <c r="N2153" s="233"/>
      <c r="O2153" s="87"/>
      <c r="P2153" s="87"/>
      <c r="Q2153" s="87"/>
      <c r="R2153" s="87"/>
      <c r="S2153" s="87"/>
      <c r="T2153" s="88"/>
      <c r="U2153" s="41"/>
      <c r="V2153" s="41"/>
      <c r="W2153" s="41"/>
      <c r="X2153" s="41"/>
      <c r="Y2153" s="41"/>
      <c r="Z2153" s="41"/>
      <c r="AA2153" s="41"/>
      <c r="AB2153" s="41"/>
      <c r="AC2153" s="41"/>
      <c r="AD2153" s="41"/>
      <c r="AE2153" s="41"/>
      <c r="AT2153" s="20" t="s">
        <v>231</v>
      </c>
      <c r="AU2153" s="20" t="s">
        <v>84</v>
      </c>
    </row>
    <row r="2154" s="13" customFormat="1">
      <c r="A2154" s="13"/>
      <c r="B2154" s="236"/>
      <c r="C2154" s="237"/>
      <c r="D2154" s="229" t="s">
        <v>183</v>
      </c>
      <c r="E2154" s="238" t="s">
        <v>19</v>
      </c>
      <c r="F2154" s="239" t="s">
        <v>2335</v>
      </c>
      <c r="G2154" s="237"/>
      <c r="H2154" s="238" t="s">
        <v>19</v>
      </c>
      <c r="I2154" s="240"/>
      <c r="J2154" s="237"/>
      <c r="K2154" s="237"/>
      <c r="L2154" s="241"/>
      <c r="M2154" s="242"/>
      <c r="N2154" s="243"/>
      <c r="O2154" s="243"/>
      <c r="P2154" s="243"/>
      <c r="Q2154" s="243"/>
      <c r="R2154" s="243"/>
      <c r="S2154" s="243"/>
      <c r="T2154" s="244"/>
      <c r="U2154" s="13"/>
      <c r="V2154" s="13"/>
      <c r="W2154" s="13"/>
      <c r="X2154" s="13"/>
      <c r="Y2154" s="13"/>
      <c r="Z2154" s="13"/>
      <c r="AA2154" s="13"/>
      <c r="AB2154" s="13"/>
      <c r="AC2154" s="13"/>
      <c r="AD2154" s="13"/>
      <c r="AE2154" s="13"/>
      <c r="AT2154" s="245" t="s">
        <v>183</v>
      </c>
      <c r="AU2154" s="245" t="s">
        <v>84</v>
      </c>
      <c r="AV2154" s="13" t="s">
        <v>82</v>
      </c>
      <c r="AW2154" s="13" t="s">
        <v>37</v>
      </c>
      <c r="AX2154" s="13" t="s">
        <v>75</v>
      </c>
      <c r="AY2154" s="245" t="s">
        <v>170</v>
      </c>
    </row>
    <row r="2155" s="13" customFormat="1">
      <c r="A2155" s="13"/>
      <c r="B2155" s="236"/>
      <c r="C2155" s="237"/>
      <c r="D2155" s="229" t="s">
        <v>183</v>
      </c>
      <c r="E2155" s="238" t="s">
        <v>19</v>
      </c>
      <c r="F2155" s="239" t="s">
        <v>2534</v>
      </c>
      <c r="G2155" s="237"/>
      <c r="H2155" s="238" t="s">
        <v>19</v>
      </c>
      <c r="I2155" s="240"/>
      <c r="J2155" s="237"/>
      <c r="K2155" s="237"/>
      <c r="L2155" s="241"/>
      <c r="M2155" s="242"/>
      <c r="N2155" s="243"/>
      <c r="O2155" s="243"/>
      <c r="P2155" s="243"/>
      <c r="Q2155" s="243"/>
      <c r="R2155" s="243"/>
      <c r="S2155" s="243"/>
      <c r="T2155" s="244"/>
      <c r="U2155" s="13"/>
      <c r="V2155" s="13"/>
      <c r="W2155" s="13"/>
      <c r="X2155" s="13"/>
      <c r="Y2155" s="13"/>
      <c r="Z2155" s="13"/>
      <c r="AA2155" s="13"/>
      <c r="AB2155" s="13"/>
      <c r="AC2155" s="13"/>
      <c r="AD2155" s="13"/>
      <c r="AE2155" s="13"/>
      <c r="AT2155" s="245" t="s">
        <v>183</v>
      </c>
      <c r="AU2155" s="245" t="s">
        <v>84</v>
      </c>
      <c r="AV2155" s="13" t="s">
        <v>82</v>
      </c>
      <c r="AW2155" s="13" t="s">
        <v>37</v>
      </c>
      <c r="AX2155" s="13" t="s">
        <v>75</v>
      </c>
      <c r="AY2155" s="245" t="s">
        <v>170</v>
      </c>
    </row>
    <row r="2156" s="13" customFormat="1">
      <c r="A2156" s="13"/>
      <c r="B2156" s="236"/>
      <c r="C2156" s="237"/>
      <c r="D2156" s="229" t="s">
        <v>183</v>
      </c>
      <c r="E2156" s="238" t="s">
        <v>19</v>
      </c>
      <c r="F2156" s="239" t="s">
        <v>2535</v>
      </c>
      <c r="G2156" s="237"/>
      <c r="H2156" s="238" t="s">
        <v>19</v>
      </c>
      <c r="I2156" s="240"/>
      <c r="J2156" s="237"/>
      <c r="K2156" s="237"/>
      <c r="L2156" s="241"/>
      <c r="M2156" s="242"/>
      <c r="N2156" s="243"/>
      <c r="O2156" s="243"/>
      <c r="P2156" s="243"/>
      <c r="Q2156" s="243"/>
      <c r="R2156" s="243"/>
      <c r="S2156" s="243"/>
      <c r="T2156" s="244"/>
      <c r="U2156" s="13"/>
      <c r="V2156" s="13"/>
      <c r="W2156" s="13"/>
      <c r="X2156" s="13"/>
      <c r="Y2156" s="13"/>
      <c r="Z2156" s="13"/>
      <c r="AA2156" s="13"/>
      <c r="AB2156" s="13"/>
      <c r="AC2156" s="13"/>
      <c r="AD2156" s="13"/>
      <c r="AE2156" s="13"/>
      <c r="AT2156" s="245" t="s">
        <v>183</v>
      </c>
      <c r="AU2156" s="245" t="s">
        <v>84</v>
      </c>
      <c r="AV2156" s="13" t="s">
        <v>82</v>
      </c>
      <c r="AW2156" s="13" t="s">
        <v>37</v>
      </c>
      <c r="AX2156" s="13" t="s">
        <v>75</v>
      </c>
      <c r="AY2156" s="245" t="s">
        <v>170</v>
      </c>
    </row>
    <row r="2157" s="13" customFormat="1">
      <c r="A2157" s="13"/>
      <c r="B2157" s="236"/>
      <c r="C2157" s="237"/>
      <c r="D2157" s="229" t="s">
        <v>183</v>
      </c>
      <c r="E2157" s="238" t="s">
        <v>19</v>
      </c>
      <c r="F2157" s="239" t="s">
        <v>2536</v>
      </c>
      <c r="G2157" s="237"/>
      <c r="H2157" s="238" t="s">
        <v>19</v>
      </c>
      <c r="I2157" s="240"/>
      <c r="J2157" s="237"/>
      <c r="K2157" s="237"/>
      <c r="L2157" s="241"/>
      <c r="M2157" s="242"/>
      <c r="N2157" s="243"/>
      <c r="O2157" s="243"/>
      <c r="P2157" s="243"/>
      <c r="Q2157" s="243"/>
      <c r="R2157" s="243"/>
      <c r="S2157" s="243"/>
      <c r="T2157" s="244"/>
      <c r="U2157" s="13"/>
      <c r="V2157" s="13"/>
      <c r="W2157" s="13"/>
      <c r="X2157" s="13"/>
      <c r="Y2157" s="13"/>
      <c r="Z2157" s="13"/>
      <c r="AA2157" s="13"/>
      <c r="AB2157" s="13"/>
      <c r="AC2157" s="13"/>
      <c r="AD2157" s="13"/>
      <c r="AE2157" s="13"/>
      <c r="AT2157" s="245" t="s">
        <v>183</v>
      </c>
      <c r="AU2157" s="245" t="s">
        <v>84</v>
      </c>
      <c r="AV2157" s="13" t="s">
        <v>82</v>
      </c>
      <c r="AW2157" s="13" t="s">
        <v>37</v>
      </c>
      <c r="AX2157" s="13" t="s">
        <v>75</v>
      </c>
      <c r="AY2157" s="245" t="s">
        <v>170</v>
      </c>
    </row>
    <row r="2158" s="14" customFormat="1">
      <c r="A2158" s="14"/>
      <c r="B2158" s="246"/>
      <c r="C2158" s="247"/>
      <c r="D2158" s="229" t="s">
        <v>183</v>
      </c>
      <c r="E2158" s="248" t="s">
        <v>19</v>
      </c>
      <c r="F2158" s="249" t="s">
        <v>847</v>
      </c>
      <c r="G2158" s="247"/>
      <c r="H2158" s="250">
        <v>2</v>
      </c>
      <c r="I2158" s="251"/>
      <c r="J2158" s="247"/>
      <c r="K2158" s="247"/>
      <c r="L2158" s="252"/>
      <c r="M2158" s="253"/>
      <c r="N2158" s="254"/>
      <c r="O2158" s="254"/>
      <c r="P2158" s="254"/>
      <c r="Q2158" s="254"/>
      <c r="R2158" s="254"/>
      <c r="S2158" s="254"/>
      <c r="T2158" s="255"/>
      <c r="U2158" s="14"/>
      <c r="V2158" s="14"/>
      <c r="W2158" s="14"/>
      <c r="X2158" s="14"/>
      <c r="Y2158" s="14"/>
      <c r="Z2158" s="14"/>
      <c r="AA2158" s="14"/>
      <c r="AB2158" s="14"/>
      <c r="AC2158" s="14"/>
      <c r="AD2158" s="14"/>
      <c r="AE2158" s="14"/>
      <c r="AT2158" s="256" t="s">
        <v>183</v>
      </c>
      <c r="AU2158" s="256" t="s">
        <v>84</v>
      </c>
      <c r="AV2158" s="14" t="s">
        <v>84</v>
      </c>
      <c r="AW2158" s="14" t="s">
        <v>37</v>
      </c>
      <c r="AX2158" s="14" t="s">
        <v>75</v>
      </c>
      <c r="AY2158" s="256" t="s">
        <v>170</v>
      </c>
    </row>
    <row r="2159" s="15" customFormat="1">
      <c r="A2159" s="15"/>
      <c r="B2159" s="257"/>
      <c r="C2159" s="258"/>
      <c r="D2159" s="229" t="s">
        <v>183</v>
      </c>
      <c r="E2159" s="259" t="s">
        <v>19</v>
      </c>
      <c r="F2159" s="260" t="s">
        <v>186</v>
      </c>
      <c r="G2159" s="258"/>
      <c r="H2159" s="261">
        <v>2</v>
      </c>
      <c r="I2159" s="262"/>
      <c r="J2159" s="258"/>
      <c r="K2159" s="258"/>
      <c r="L2159" s="263"/>
      <c r="M2159" s="264"/>
      <c r="N2159" s="265"/>
      <c r="O2159" s="265"/>
      <c r="P2159" s="265"/>
      <c r="Q2159" s="265"/>
      <c r="R2159" s="265"/>
      <c r="S2159" s="265"/>
      <c r="T2159" s="266"/>
      <c r="U2159" s="15"/>
      <c r="V2159" s="15"/>
      <c r="W2159" s="15"/>
      <c r="X2159" s="15"/>
      <c r="Y2159" s="15"/>
      <c r="Z2159" s="15"/>
      <c r="AA2159" s="15"/>
      <c r="AB2159" s="15"/>
      <c r="AC2159" s="15"/>
      <c r="AD2159" s="15"/>
      <c r="AE2159" s="15"/>
      <c r="AT2159" s="267" t="s">
        <v>183</v>
      </c>
      <c r="AU2159" s="267" t="s">
        <v>84</v>
      </c>
      <c r="AV2159" s="15" t="s">
        <v>177</v>
      </c>
      <c r="AW2159" s="15" t="s">
        <v>37</v>
      </c>
      <c r="AX2159" s="15" t="s">
        <v>82</v>
      </c>
      <c r="AY2159" s="267" t="s">
        <v>170</v>
      </c>
    </row>
    <row r="2160" s="2" customFormat="1" ht="16.5" customHeight="1">
      <c r="A2160" s="41"/>
      <c r="B2160" s="42"/>
      <c r="C2160" s="216" t="s">
        <v>2537</v>
      </c>
      <c r="D2160" s="216" t="s">
        <v>172</v>
      </c>
      <c r="E2160" s="217" t="s">
        <v>2538</v>
      </c>
      <c r="F2160" s="218" t="s">
        <v>2539</v>
      </c>
      <c r="G2160" s="219" t="s">
        <v>266</v>
      </c>
      <c r="H2160" s="220">
        <v>2</v>
      </c>
      <c r="I2160" s="221"/>
      <c r="J2160" s="222">
        <f>ROUND(I2160*H2160,2)</f>
        <v>0</v>
      </c>
      <c r="K2160" s="218" t="s">
        <v>19</v>
      </c>
      <c r="L2160" s="47"/>
      <c r="M2160" s="223" t="s">
        <v>19</v>
      </c>
      <c r="N2160" s="224" t="s">
        <v>46</v>
      </c>
      <c r="O2160" s="87"/>
      <c r="P2160" s="225">
        <f>O2160*H2160</f>
        <v>0</v>
      </c>
      <c r="Q2160" s="225">
        <v>0</v>
      </c>
      <c r="R2160" s="225">
        <f>Q2160*H2160</f>
        <v>0</v>
      </c>
      <c r="S2160" s="225">
        <v>0</v>
      </c>
      <c r="T2160" s="226">
        <f>S2160*H2160</f>
        <v>0</v>
      </c>
      <c r="U2160" s="41"/>
      <c r="V2160" s="41"/>
      <c r="W2160" s="41"/>
      <c r="X2160" s="41"/>
      <c r="Y2160" s="41"/>
      <c r="Z2160" s="41"/>
      <c r="AA2160" s="41"/>
      <c r="AB2160" s="41"/>
      <c r="AC2160" s="41"/>
      <c r="AD2160" s="41"/>
      <c r="AE2160" s="41"/>
      <c r="AR2160" s="227" t="s">
        <v>287</v>
      </c>
      <c r="AT2160" s="227" t="s">
        <v>172</v>
      </c>
      <c r="AU2160" s="227" t="s">
        <v>84</v>
      </c>
      <c r="AY2160" s="20" t="s">
        <v>170</v>
      </c>
      <c r="BE2160" s="228">
        <f>IF(N2160="základní",J2160,0)</f>
        <v>0</v>
      </c>
      <c r="BF2160" s="228">
        <f>IF(N2160="snížená",J2160,0)</f>
        <v>0</v>
      </c>
      <c r="BG2160" s="228">
        <f>IF(N2160="zákl. přenesená",J2160,0)</f>
        <v>0</v>
      </c>
      <c r="BH2160" s="228">
        <f>IF(N2160="sníž. přenesená",J2160,0)</f>
        <v>0</v>
      </c>
      <c r="BI2160" s="228">
        <f>IF(N2160="nulová",J2160,0)</f>
        <v>0</v>
      </c>
      <c r="BJ2160" s="20" t="s">
        <v>82</v>
      </c>
      <c r="BK2160" s="228">
        <f>ROUND(I2160*H2160,2)</f>
        <v>0</v>
      </c>
      <c r="BL2160" s="20" t="s">
        <v>287</v>
      </c>
      <c r="BM2160" s="227" t="s">
        <v>2540</v>
      </c>
    </row>
    <row r="2161" s="2" customFormat="1">
      <c r="A2161" s="41"/>
      <c r="B2161" s="42"/>
      <c r="C2161" s="43"/>
      <c r="D2161" s="229" t="s">
        <v>179</v>
      </c>
      <c r="E2161" s="43"/>
      <c r="F2161" s="230" t="s">
        <v>2539</v>
      </c>
      <c r="G2161" s="43"/>
      <c r="H2161" s="43"/>
      <c r="I2161" s="231"/>
      <c r="J2161" s="43"/>
      <c r="K2161" s="43"/>
      <c r="L2161" s="47"/>
      <c r="M2161" s="232"/>
      <c r="N2161" s="233"/>
      <c r="O2161" s="87"/>
      <c r="P2161" s="87"/>
      <c r="Q2161" s="87"/>
      <c r="R2161" s="87"/>
      <c r="S2161" s="87"/>
      <c r="T2161" s="88"/>
      <c r="U2161" s="41"/>
      <c r="V2161" s="41"/>
      <c r="W2161" s="41"/>
      <c r="X2161" s="41"/>
      <c r="Y2161" s="41"/>
      <c r="Z2161" s="41"/>
      <c r="AA2161" s="41"/>
      <c r="AB2161" s="41"/>
      <c r="AC2161" s="41"/>
      <c r="AD2161" s="41"/>
      <c r="AE2161" s="41"/>
      <c r="AT2161" s="20" t="s">
        <v>179</v>
      </c>
      <c r="AU2161" s="20" t="s">
        <v>84</v>
      </c>
    </row>
    <row r="2162" s="2" customFormat="1">
      <c r="A2162" s="41"/>
      <c r="B2162" s="42"/>
      <c r="C2162" s="43"/>
      <c r="D2162" s="229" t="s">
        <v>231</v>
      </c>
      <c r="E2162" s="43"/>
      <c r="F2162" s="268" t="s">
        <v>1323</v>
      </c>
      <c r="G2162" s="43"/>
      <c r="H2162" s="43"/>
      <c r="I2162" s="231"/>
      <c r="J2162" s="43"/>
      <c r="K2162" s="43"/>
      <c r="L2162" s="47"/>
      <c r="M2162" s="232"/>
      <c r="N2162" s="233"/>
      <c r="O2162" s="87"/>
      <c r="P2162" s="87"/>
      <c r="Q2162" s="87"/>
      <c r="R2162" s="87"/>
      <c r="S2162" s="87"/>
      <c r="T2162" s="88"/>
      <c r="U2162" s="41"/>
      <c r="V2162" s="41"/>
      <c r="W2162" s="41"/>
      <c r="X2162" s="41"/>
      <c r="Y2162" s="41"/>
      <c r="Z2162" s="41"/>
      <c r="AA2162" s="41"/>
      <c r="AB2162" s="41"/>
      <c r="AC2162" s="41"/>
      <c r="AD2162" s="41"/>
      <c r="AE2162" s="41"/>
      <c r="AT2162" s="20" t="s">
        <v>231</v>
      </c>
      <c r="AU2162" s="20" t="s">
        <v>84</v>
      </c>
    </row>
    <row r="2163" s="13" customFormat="1">
      <c r="A2163" s="13"/>
      <c r="B2163" s="236"/>
      <c r="C2163" s="237"/>
      <c r="D2163" s="229" t="s">
        <v>183</v>
      </c>
      <c r="E2163" s="238" t="s">
        <v>19</v>
      </c>
      <c r="F2163" s="239" t="s">
        <v>2335</v>
      </c>
      <c r="G2163" s="237"/>
      <c r="H2163" s="238" t="s">
        <v>19</v>
      </c>
      <c r="I2163" s="240"/>
      <c r="J2163" s="237"/>
      <c r="K2163" s="237"/>
      <c r="L2163" s="241"/>
      <c r="M2163" s="242"/>
      <c r="N2163" s="243"/>
      <c r="O2163" s="243"/>
      <c r="P2163" s="243"/>
      <c r="Q2163" s="243"/>
      <c r="R2163" s="243"/>
      <c r="S2163" s="243"/>
      <c r="T2163" s="244"/>
      <c r="U2163" s="13"/>
      <c r="V2163" s="13"/>
      <c r="W2163" s="13"/>
      <c r="X2163" s="13"/>
      <c r="Y2163" s="13"/>
      <c r="Z2163" s="13"/>
      <c r="AA2163" s="13"/>
      <c r="AB2163" s="13"/>
      <c r="AC2163" s="13"/>
      <c r="AD2163" s="13"/>
      <c r="AE2163" s="13"/>
      <c r="AT2163" s="245" t="s">
        <v>183</v>
      </c>
      <c r="AU2163" s="245" t="s">
        <v>84</v>
      </c>
      <c r="AV2163" s="13" t="s">
        <v>82</v>
      </c>
      <c r="AW2163" s="13" t="s">
        <v>37</v>
      </c>
      <c r="AX2163" s="13" t="s">
        <v>75</v>
      </c>
      <c r="AY2163" s="245" t="s">
        <v>170</v>
      </c>
    </row>
    <row r="2164" s="13" customFormat="1">
      <c r="A2164" s="13"/>
      <c r="B2164" s="236"/>
      <c r="C2164" s="237"/>
      <c r="D2164" s="229" t="s">
        <v>183</v>
      </c>
      <c r="E2164" s="238" t="s">
        <v>19</v>
      </c>
      <c r="F2164" s="239" t="s">
        <v>2541</v>
      </c>
      <c r="G2164" s="237"/>
      <c r="H2164" s="238" t="s">
        <v>19</v>
      </c>
      <c r="I2164" s="240"/>
      <c r="J2164" s="237"/>
      <c r="K2164" s="237"/>
      <c r="L2164" s="241"/>
      <c r="M2164" s="242"/>
      <c r="N2164" s="243"/>
      <c r="O2164" s="243"/>
      <c r="P2164" s="243"/>
      <c r="Q2164" s="243"/>
      <c r="R2164" s="243"/>
      <c r="S2164" s="243"/>
      <c r="T2164" s="244"/>
      <c r="U2164" s="13"/>
      <c r="V2164" s="13"/>
      <c r="W2164" s="13"/>
      <c r="X2164" s="13"/>
      <c r="Y2164" s="13"/>
      <c r="Z2164" s="13"/>
      <c r="AA2164" s="13"/>
      <c r="AB2164" s="13"/>
      <c r="AC2164" s="13"/>
      <c r="AD2164" s="13"/>
      <c r="AE2164" s="13"/>
      <c r="AT2164" s="245" t="s">
        <v>183</v>
      </c>
      <c r="AU2164" s="245" t="s">
        <v>84</v>
      </c>
      <c r="AV2164" s="13" t="s">
        <v>82</v>
      </c>
      <c r="AW2164" s="13" t="s">
        <v>37</v>
      </c>
      <c r="AX2164" s="13" t="s">
        <v>75</v>
      </c>
      <c r="AY2164" s="245" t="s">
        <v>170</v>
      </c>
    </row>
    <row r="2165" s="13" customFormat="1">
      <c r="A2165" s="13"/>
      <c r="B2165" s="236"/>
      <c r="C2165" s="237"/>
      <c r="D2165" s="229" t="s">
        <v>183</v>
      </c>
      <c r="E2165" s="238" t="s">
        <v>19</v>
      </c>
      <c r="F2165" s="239" t="s">
        <v>2535</v>
      </c>
      <c r="G2165" s="237"/>
      <c r="H2165" s="238" t="s">
        <v>19</v>
      </c>
      <c r="I2165" s="240"/>
      <c r="J2165" s="237"/>
      <c r="K2165" s="237"/>
      <c r="L2165" s="241"/>
      <c r="M2165" s="242"/>
      <c r="N2165" s="243"/>
      <c r="O2165" s="243"/>
      <c r="P2165" s="243"/>
      <c r="Q2165" s="243"/>
      <c r="R2165" s="243"/>
      <c r="S2165" s="243"/>
      <c r="T2165" s="244"/>
      <c r="U2165" s="13"/>
      <c r="V2165" s="13"/>
      <c r="W2165" s="13"/>
      <c r="X2165" s="13"/>
      <c r="Y2165" s="13"/>
      <c r="Z2165" s="13"/>
      <c r="AA2165" s="13"/>
      <c r="AB2165" s="13"/>
      <c r="AC2165" s="13"/>
      <c r="AD2165" s="13"/>
      <c r="AE2165" s="13"/>
      <c r="AT2165" s="245" t="s">
        <v>183</v>
      </c>
      <c r="AU2165" s="245" t="s">
        <v>84</v>
      </c>
      <c r="AV2165" s="13" t="s">
        <v>82</v>
      </c>
      <c r="AW2165" s="13" t="s">
        <v>37</v>
      </c>
      <c r="AX2165" s="13" t="s">
        <v>75</v>
      </c>
      <c r="AY2165" s="245" t="s">
        <v>170</v>
      </c>
    </row>
    <row r="2166" s="13" customFormat="1">
      <c r="A2166" s="13"/>
      <c r="B2166" s="236"/>
      <c r="C2166" s="237"/>
      <c r="D2166" s="229" t="s">
        <v>183</v>
      </c>
      <c r="E2166" s="238" t="s">
        <v>19</v>
      </c>
      <c r="F2166" s="239" t="s">
        <v>2536</v>
      </c>
      <c r="G2166" s="237"/>
      <c r="H2166" s="238" t="s">
        <v>19</v>
      </c>
      <c r="I2166" s="240"/>
      <c r="J2166" s="237"/>
      <c r="K2166" s="237"/>
      <c r="L2166" s="241"/>
      <c r="M2166" s="242"/>
      <c r="N2166" s="243"/>
      <c r="O2166" s="243"/>
      <c r="P2166" s="243"/>
      <c r="Q2166" s="243"/>
      <c r="R2166" s="243"/>
      <c r="S2166" s="243"/>
      <c r="T2166" s="244"/>
      <c r="U2166" s="13"/>
      <c r="V2166" s="13"/>
      <c r="W2166" s="13"/>
      <c r="X2166" s="13"/>
      <c r="Y2166" s="13"/>
      <c r="Z2166" s="13"/>
      <c r="AA2166" s="13"/>
      <c r="AB2166" s="13"/>
      <c r="AC2166" s="13"/>
      <c r="AD2166" s="13"/>
      <c r="AE2166" s="13"/>
      <c r="AT2166" s="245" t="s">
        <v>183</v>
      </c>
      <c r="AU2166" s="245" t="s">
        <v>84</v>
      </c>
      <c r="AV2166" s="13" t="s">
        <v>82</v>
      </c>
      <c r="AW2166" s="13" t="s">
        <v>37</v>
      </c>
      <c r="AX2166" s="13" t="s">
        <v>75</v>
      </c>
      <c r="AY2166" s="245" t="s">
        <v>170</v>
      </c>
    </row>
    <row r="2167" s="14" customFormat="1">
      <c r="A2167" s="14"/>
      <c r="B2167" s="246"/>
      <c r="C2167" s="247"/>
      <c r="D2167" s="229" t="s">
        <v>183</v>
      </c>
      <c r="E2167" s="248" t="s">
        <v>19</v>
      </c>
      <c r="F2167" s="249" t="s">
        <v>847</v>
      </c>
      <c r="G2167" s="247"/>
      <c r="H2167" s="250">
        <v>2</v>
      </c>
      <c r="I2167" s="251"/>
      <c r="J2167" s="247"/>
      <c r="K2167" s="247"/>
      <c r="L2167" s="252"/>
      <c r="M2167" s="253"/>
      <c r="N2167" s="254"/>
      <c r="O2167" s="254"/>
      <c r="P2167" s="254"/>
      <c r="Q2167" s="254"/>
      <c r="R2167" s="254"/>
      <c r="S2167" s="254"/>
      <c r="T2167" s="255"/>
      <c r="U2167" s="14"/>
      <c r="V2167" s="14"/>
      <c r="W2167" s="14"/>
      <c r="X2167" s="14"/>
      <c r="Y2167" s="14"/>
      <c r="Z2167" s="14"/>
      <c r="AA2167" s="14"/>
      <c r="AB2167" s="14"/>
      <c r="AC2167" s="14"/>
      <c r="AD2167" s="14"/>
      <c r="AE2167" s="14"/>
      <c r="AT2167" s="256" t="s">
        <v>183</v>
      </c>
      <c r="AU2167" s="256" t="s">
        <v>84</v>
      </c>
      <c r="AV2167" s="14" t="s">
        <v>84</v>
      </c>
      <c r="AW2167" s="14" t="s">
        <v>37</v>
      </c>
      <c r="AX2167" s="14" t="s">
        <v>75</v>
      </c>
      <c r="AY2167" s="256" t="s">
        <v>170</v>
      </c>
    </row>
    <row r="2168" s="15" customFormat="1">
      <c r="A2168" s="15"/>
      <c r="B2168" s="257"/>
      <c r="C2168" s="258"/>
      <c r="D2168" s="229" t="s">
        <v>183</v>
      </c>
      <c r="E2168" s="259" t="s">
        <v>19</v>
      </c>
      <c r="F2168" s="260" t="s">
        <v>186</v>
      </c>
      <c r="G2168" s="258"/>
      <c r="H2168" s="261">
        <v>2</v>
      </c>
      <c r="I2168" s="262"/>
      <c r="J2168" s="258"/>
      <c r="K2168" s="258"/>
      <c r="L2168" s="263"/>
      <c r="M2168" s="264"/>
      <c r="N2168" s="265"/>
      <c r="O2168" s="265"/>
      <c r="P2168" s="265"/>
      <c r="Q2168" s="265"/>
      <c r="R2168" s="265"/>
      <c r="S2168" s="265"/>
      <c r="T2168" s="266"/>
      <c r="U2168" s="15"/>
      <c r="V2168" s="15"/>
      <c r="W2168" s="15"/>
      <c r="X2168" s="15"/>
      <c r="Y2168" s="15"/>
      <c r="Z2168" s="15"/>
      <c r="AA2168" s="15"/>
      <c r="AB2168" s="15"/>
      <c r="AC2168" s="15"/>
      <c r="AD2168" s="15"/>
      <c r="AE2168" s="15"/>
      <c r="AT2168" s="267" t="s">
        <v>183</v>
      </c>
      <c r="AU2168" s="267" t="s">
        <v>84</v>
      </c>
      <c r="AV2168" s="15" t="s">
        <v>177</v>
      </c>
      <c r="AW2168" s="15" t="s">
        <v>37</v>
      </c>
      <c r="AX2168" s="15" t="s">
        <v>82</v>
      </c>
      <c r="AY2168" s="267" t="s">
        <v>170</v>
      </c>
    </row>
    <row r="2169" s="2" customFormat="1" ht="16.5" customHeight="1">
      <c r="A2169" s="41"/>
      <c r="B2169" s="42"/>
      <c r="C2169" s="216" t="s">
        <v>2542</v>
      </c>
      <c r="D2169" s="216" t="s">
        <v>172</v>
      </c>
      <c r="E2169" s="217" t="s">
        <v>2543</v>
      </c>
      <c r="F2169" s="218" t="s">
        <v>2544</v>
      </c>
      <c r="G2169" s="219" t="s">
        <v>266</v>
      </c>
      <c r="H2169" s="220">
        <v>4</v>
      </c>
      <c r="I2169" s="221"/>
      <c r="J2169" s="222">
        <f>ROUND(I2169*H2169,2)</f>
        <v>0</v>
      </c>
      <c r="K2169" s="218" t="s">
        <v>19</v>
      </c>
      <c r="L2169" s="47"/>
      <c r="M2169" s="223" t="s">
        <v>19</v>
      </c>
      <c r="N2169" s="224" t="s">
        <v>46</v>
      </c>
      <c r="O2169" s="87"/>
      <c r="P2169" s="225">
        <f>O2169*H2169</f>
        <v>0</v>
      </c>
      <c r="Q2169" s="225">
        <v>0</v>
      </c>
      <c r="R2169" s="225">
        <f>Q2169*H2169</f>
        <v>0</v>
      </c>
      <c r="S2169" s="225">
        <v>0</v>
      </c>
      <c r="T2169" s="226">
        <f>S2169*H2169</f>
        <v>0</v>
      </c>
      <c r="U2169" s="41"/>
      <c r="V2169" s="41"/>
      <c r="W2169" s="41"/>
      <c r="X2169" s="41"/>
      <c r="Y2169" s="41"/>
      <c r="Z2169" s="41"/>
      <c r="AA2169" s="41"/>
      <c r="AB2169" s="41"/>
      <c r="AC2169" s="41"/>
      <c r="AD2169" s="41"/>
      <c r="AE2169" s="41"/>
      <c r="AR2169" s="227" t="s">
        <v>287</v>
      </c>
      <c r="AT2169" s="227" t="s">
        <v>172</v>
      </c>
      <c r="AU2169" s="227" t="s">
        <v>84</v>
      </c>
      <c r="AY2169" s="20" t="s">
        <v>170</v>
      </c>
      <c r="BE2169" s="228">
        <f>IF(N2169="základní",J2169,0)</f>
        <v>0</v>
      </c>
      <c r="BF2169" s="228">
        <f>IF(N2169="snížená",J2169,0)</f>
        <v>0</v>
      </c>
      <c r="BG2169" s="228">
        <f>IF(N2169="zákl. přenesená",J2169,0)</f>
        <v>0</v>
      </c>
      <c r="BH2169" s="228">
        <f>IF(N2169="sníž. přenesená",J2169,0)</f>
        <v>0</v>
      </c>
      <c r="BI2169" s="228">
        <f>IF(N2169="nulová",J2169,0)</f>
        <v>0</v>
      </c>
      <c r="BJ2169" s="20" t="s">
        <v>82</v>
      </c>
      <c r="BK2169" s="228">
        <f>ROUND(I2169*H2169,2)</f>
        <v>0</v>
      </c>
      <c r="BL2169" s="20" t="s">
        <v>287</v>
      </c>
      <c r="BM2169" s="227" t="s">
        <v>2545</v>
      </c>
    </row>
    <row r="2170" s="2" customFormat="1">
      <c r="A2170" s="41"/>
      <c r="B2170" s="42"/>
      <c r="C2170" s="43"/>
      <c r="D2170" s="229" t="s">
        <v>179</v>
      </c>
      <c r="E2170" s="43"/>
      <c r="F2170" s="230" t="s">
        <v>2544</v>
      </c>
      <c r="G2170" s="43"/>
      <c r="H2170" s="43"/>
      <c r="I2170" s="231"/>
      <c r="J2170" s="43"/>
      <c r="K2170" s="43"/>
      <c r="L2170" s="47"/>
      <c r="M2170" s="232"/>
      <c r="N2170" s="233"/>
      <c r="O2170" s="87"/>
      <c r="P2170" s="87"/>
      <c r="Q2170" s="87"/>
      <c r="R2170" s="87"/>
      <c r="S2170" s="87"/>
      <c r="T2170" s="88"/>
      <c r="U2170" s="41"/>
      <c r="V2170" s="41"/>
      <c r="W2170" s="41"/>
      <c r="X2170" s="41"/>
      <c r="Y2170" s="41"/>
      <c r="Z2170" s="41"/>
      <c r="AA2170" s="41"/>
      <c r="AB2170" s="41"/>
      <c r="AC2170" s="41"/>
      <c r="AD2170" s="41"/>
      <c r="AE2170" s="41"/>
      <c r="AT2170" s="20" t="s">
        <v>179</v>
      </c>
      <c r="AU2170" s="20" t="s">
        <v>84</v>
      </c>
    </row>
    <row r="2171" s="2" customFormat="1">
      <c r="A2171" s="41"/>
      <c r="B2171" s="42"/>
      <c r="C2171" s="43"/>
      <c r="D2171" s="229" t="s">
        <v>231</v>
      </c>
      <c r="E2171" s="43"/>
      <c r="F2171" s="268" t="s">
        <v>1323</v>
      </c>
      <c r="G2171" s="43"/>
      <c r="H2171" s="43"/>
      <c r="I2171" s="231"/>
      <c r="J2171" s="43"/>
      <c r="K2171" s="43"/>
      <c r="L2171" s="47"/>
      <c r="M2171" s="232"/>
      <c r="N2171" s="233"/>
      <c r="O2171" s="87"/>
      <c r="P2171" s="87"/>
      <c r="Q2171" s="87"/>
      <c r="R2171" s="87"/>
      <c r="S2171" s="87"/>
      <c r="T2171" s="88"/>
      <c r="U2171" s="41"/>
      <c r="V2171" s="41"/>
      <c r="W2171" s="41"/>
      <c r="X2171" s="41"/>
      <c r="Y2171" s="41"/>
      <c r="Z2171" s="41"/>
      <c r="AA2171" s="41"/>
      <c r="AB2171" s="41"/>
      <c r="AC2171" s="41"/>
      <c r="AD2171" s="41"/>
      <c r="AE2171" s="41"/>
      <c r="AT2171" s="20" t="s">
        <v>231</v>
      </c>
      <c r="AU2171" s="20" t="s">
        <v>84</v>
      </c>
    </row>
    <row r="2172" s="13" customFormat="1">
      <c r="A2172" s="13"/>
      <c r="B2172" s="236"/>
      <c r="C2172" s="237"/>
      <c r="D2172" s="229" t="s">
        <v>183</v>
      </c>
      <c r="E2172" s="238" t="s">
        <v>19</v>
      </c>
      <c r="F2172" s="239" t="s">
        <v>2335</v>
      </c>
      <c r="G2172" s="237"/>
      <c r="H2172" s="238" t="s">
        <v>19</v>
      </c>
      <c r="I2172" s="240"/>
      <c r="J2172" s="237"/>
      <c r="K2172" s="237"/>
      <c r="L2172" s="241"/>
      <c r="M2172" s="242"/>
      <c r="N2172" s="243"/>
      <c r="O2172" s="243"/>
      <c r="P2172" s="243"/>
      <c r="Q2172" s="243"/>
      <c r="R2172" s="243"/>
      <c r="S2172" s="243"/>
      <c r="T2172" s="244"/>
      <c r="U2172" s="13"/>
      <c r="V2172" s="13"/>
      <c r="W2172" s="13"/>
      <c r="X2172" s="13"/>
      <c r="Y2172" s="13"/>
      <c r="Z2172" s="13"/>
      <c r="AA2172" s="13"/>
      <c r="AB2172" s="13"/>
      <c r="AC2172" s="13"/>
      <c r="AD2172" s="13"/>
      <c r="AE2172" s="13"/>
      <c r="AT2172" s="245" t="s">
        <v>183</v>
      </c>
      <c r="AU2172" s="245" t="s">
        <v>84</v>
      </c>
      <c r="AV2172" s="13" t="s">
        <v>82</v>
      </c>
      <c r="AW2172" s="13" t="s">
        <v>37</v>
      </c>
      <c r="AX2172" s="13" t="s">
        <v>75</v>
      </c>
      <c r="AY2172" s="245" t="s">
        <v>170</v>
      </c>
    </row>
    <row r="2173" s="13" customFormat="1">
      <c r="A2173" s="13"/>
      <c r="B2173" s="236"/>
      <c r="C2173" s="237"/>
      <c r="D2173" s="229" t="s">
        <v>183</v>
      </c>
      <c r="E2173" s="238" t="s">
        <v>19</v>
      </c>
      <c r="F2173" s="239" t="s">
        <v>2546</v>
      </c>
      <c r="G2173" s="237"/>
      <c r="H2173" s="238" t="s">
        <v>19</v>
      </c>
      <c r="I2173" s="240"/>
      <c r="J2173" s="237"/>
      <c r="K2173" s="237"/>
      <c r="L2173" s="241"/>
      <c r="M2173" s="242"/>
      <c r="N2173" s="243"/>
      <c r="O2173" s="243"/>
      <c r="P2173" s="243"/>
      <c r="Q2173" s="243"/>
      <c r="R2173" s="243"/>
      <c r="S2173" s="243"/>
      <c r="T2173" s="244"/>
      <c r="U2173" s="13"/>
      <c r="V2173" s="13"/>
      <c r="W2173" s="13"/>
      <c r="X2173" s="13"/>
      <c r="Y2173" s="13"/>
      <c r="Z2173" s="13"/>
      <c r="AA2173" s="13"/>
      <c r="AB2173" s="13"/>
      <c r="AC2173" s="13"/>
      <c r="AD2173" s="13"/>
      <c r="AE2173" s="13"/>
      <c r="AT2173" s="245" t="s">
        <v>183</v>
      </c>
      <c r="AU2173" s="245" t="s">
        <v>84</v>
      </c>
      <c r="AV2173" s="13" t="s">
        <v>82</v>
      </c>
      <c r="AW2173" s="13" t="s">
        <v>37</v>
      </c>
      <c r="AX2173" s="13" t="s">
        <v>75</v>
      </c>
      <c r="AY2173" s="245" t="s">
        <v>170</v>
      </c>
    </row>
    <row r="2174" s="13" customFormat="1">
      <c r="A2174" s="13"/>
      <c r="B2174" s="236"/>
      <c r="C2174" s="237"/>
      <c r="D2174" s="229" t="s">
        <v>183</v>
      </c>
      <c r="E2174" s="238" t="s">
        <v>19</v>
      </c>
      <c r="F2174" s="239" t="s">
        <v>2535</v>
      </c>
      <c r="G2174" s="237"/>
      <c r="H2174" s="238" t="s">
        <v>19</v>
      </c>
      <c r="I2174" s="240"/>
      <c r="J2174" s="237"/>
      <c r="K2174" s="237"/>
      <c r="L2174" s="241"/>
      <c r="M2174" s="242"/>
      <c r="N2174" s="243"/>
      <c r="O2174" s="243"/>
      <c r="P2174" s="243"/>
      <c r="Q2174" s="243"/>
      <c r="R2174" s="243"/>
      <c r="S2174" s="243"/>
      <c r="T2174" s="244"/>
      <c r="U2174" s="13"/>
      <c r="V2174" s="13"/>
      <c r="W2174" s="13"/>
      <c r="X2174" s="13"/>
      <c r="Y2174" s="13"/>
      <c r="Z2174" s="13"/>
      <c r="AA2174" s="13"/>
      <c r="AB2174" s="13"/>
      <c r="AC2174" s="13"/>
      <c r="AD2174" s="13"/>
      <c r="AE2174" s="13"/>
      <c r="AT2174" s="245" t="s">
        <v>183</v>
      </c>
      <c r="AU2174" s="245" t="s">
        <v>84</v>
      </c>
      <c r="AV2174" s="13" t="s">
        <v>82</v>
      </c>
      <c r="AW2174" s="13" t="s">
        <v>37</v>
      </c>
      <c r="AX2174" s="13" t="s">
        <v>75</v>
      </c>
      <c r="AY2174" s="245" t="s">
        <v>170</v>
      </c>
    </row>
    <row r="2175" s="13" customFormat="1">
      <c r="A2175" s="13"/>
      <c r="B2175" s="236"/>
      <c r="C2175" s="237"/>
      <c r="D2175" s="229" t="s">
        <v>183</v>
      </c>
      <c r="E2175" s="238" t="s">
        <v>19</v>
      </c>
      <c r="F2175" s="239" t="s">
        <v>2536</v>
      </c>
      <c r="G2175" s="237"/>
      <c r="H2175" s="238" t="s">
        <v>19</v>
      </c>
      <c r="I2175" s="240"/>
      <c r="J2175" s="237"/>
      <c r="K2175" s="237"/>
      <c r="L2175" s="241"/>
      <c r="M2175" s="242"/>
      <c r="N2175" s="243"/>
      <c r="O2175" s="243"/>
      <c r="P2175" s="243"/>
      <c r="Q2175" s="243"/>
      <c r="R2175" s="243"/>
      <c r="S2175" s="243"/>
      <c r="T2175" s="244"/>
      <c r="U2175" s="13"/>
      <c r="V2175" s="13"/>
      <c r="W2175" s="13"/>
      <c r="X2175" s="13"/>
      <c r="Y2175" s="13"/>
      <c r="Z2175" s="13"/>
      <c r="AA2175" s="13"/>
      <c r="AB2175" s="13"/>
      <c r="AC2175" s="13"/>
      <c r="AD2175" s="13"/>
      <c r="AE2175" s="13"/>
      <c r="AT2175" s="245" t="s">
        <v>183</v>
      </c>
      <c r="AU2175" s="245" t="s">
        <v>84</v>
      </c>
      <c r="AV2175" s="13" t="s">
        <v>82</v>
      </c>
      <c r="AW2175" s="13" t="s">
        <v>37</v>
      </c>
      <c r="AX2175" s="13" t="s">
        <v>75</v>
      </c>
      <c r="AY2175" s="245" t="s">
        <v>170</v>
      </c>
    </row>
    <row r="2176" s="14" customFormat="1">
      <c r="A2176" s="14"/>
      <c r="B2176" s="246"/>
      <c r="C2176" s="247"/>
      <c r="D2176" s="229" t="s">
        <v>183</v>
      </c>
      <c r="E2176" s="248" t="s">
        <v>19</v>
      </c>
      <c r="F2176" s="249" t="s">
        <v>891</v>
      </c>
      <c r="G2176" s="247"/>
      <c r="H2176" s="250">
        <v>4</v>
      </c>
      <c r="I2176" s="251"/>
      <c r="J2176" s="247"/>
      <c r="K2176" s="247"/>
      <c r="L2176" s="252"/>
      <c r="M2176" s="253"/>
      <c r="N2176" s="254"/>
      <c r="O2176" s="254"/>
      <c r="P2176" s="254"/>
      <c r="Q2176" s="254"/>
      <c r="R2176" s="254"/>
      <c r="S2176" s="254"/>
      <c r="T2176" s="255"/>
      <c r="U2176" s="14"/>
      <c r="V2176" s="14"/>
      <c r="W2176" s="14"/>
      <c r="X2176" s="14"/>
      <c r="Y2176" s="14"/>
      <c r="Z2176" s="14"/>
      <c r="AA2176" s="14"/>
      <c r="AB2176" s="14"/>
      <c r="AC2176" s="14"/>
      <c r="AD2176" s="14"/>
      <c r="AE2176" s="14"/>
      <c r="AT2176" s="256" t="s">
        <v>183</v>
      </c>
      <c r="AU2176" s="256" t="s">
        <v>84</v>
      </c>
      <c r="AV2176" s="14" t="s">
        <v>84</v>
      </c>
      <c r="AW2176" s="14" t="s">
        <v>37</v>
      </c>
      <c r="AX2176" s="14" t="s">
        <v>75</v>
      </c>
      <c r="AY2176" s="256" t="s">
        <v>170</v>
      </c>
    </row>
    <row r="2177" s="15" customFormat="1">
      <c r="A2177" s="15"/>
      <c r="B2177" s="257"/>
      <c r="C2177" s="258"/>
      <c r="D2177" s="229" t="s">
        <v>183</v>
      </c>
      <c r="E2177" s="259" t="s">
        <v>19</v>
      </c>
      <c r="F2177" s="260" t="s">
        <v>186</v>
      </c>
      <c r="G2177" s="258"/>
      <c r="H2177" s="261">
        <v>4</v>
      </c>
      <c r="I2177" s="262"/>
      <c r="J2177" s="258"/>
      <c r="K2177" s="258"/>
      <c r="L2177" s="263"/>
      <c r="M2177" s="264"/>
      <c r="N2177" s="265"/>
      <c r="O2177" s="265"/>
      <c r="P2177" s="265"/>
      <c r="Q2177" s="265"/>
      <c r="R2177" s="265"/>
      <c r="S2177" s="265"/>
      <c r="T2177" s="266"/>
      <c r="U2177" s="15"/>
      <c r="V2177" s="15"/>
      <c r="W2177" s="15"/>
      <c r="X2177" s="15"/>
      <c r="Y2177" s="15"/>
      <c r="Z2177" s="15"/>
      <c r="AA2177" s="15"/>
      <c r="AB2177" s="15"/>
      <c r="AC2177" s="15"/>
      <c r="AD2177" s="15"/>
      <c r="AE2177" s="15"/>
      <c r="AT2177" s="267" t="s">
        <v>183</v>
      </c>
      <c r="AU2177" s="267" t="s">
        <v>84</v>
      </c>
      <c r="AV2177" s="15" t="s">
        <v>177</v>
      </c>
      <c r="AW2177" s="15" t="s">
        <v>37</v>
      </c>
      <c r="AX2177" s="15" t="s">
        <v>82</v>
      </c>
      <c r="AY2177" s="267" t="s">
        <v>170</v>
      </c>
    </row>
    <row r="2178" s="2" customFormat="1" ht="16.5" customHeight="1">
      <c r="A2178" s="41"/>
      <c r="B2178" s="42"/>
      <c r="C2178" s="216" t="s">
        <v>2547</v>
      </c>
      <c r="D2178" s="216" t="s">
        <v>172</v>
      </c>
      <c r="E2178" s="217" t="s">
        <v>2548</v>
      </c>
      <c r="F2178" s="218" t="s">
        <v>2549</v>
      </c>
      <c r="G2178" s="219" t="s">
        <v>266</v>
      </c>
      <c r="H2178" s="220">
        <v>4</v>
      </c>
      <c r="I2178" s="221"/>
      <c r="J2178" s="222">
        <f>ROUND(I2178*H2178,2)</f>
        <v>0</v>
      </c>
      <c r="K2178" s="218" t="s">
        <v>19</v>
      </c>
      <c r="L2178" s="47"/>
      <c r="M2178" s="223" t="s">
        <v>19</v>
      </c>
      <c r="N2178" s="224" t="s">
        <v>46</v>
      </c>
      <c r="O2178" s="87"/>
      <c r="P2178" s="225">
        <f>O2178*H2178</f>
        <v>0</v>
      </c>
      <c r="Q2178" s="225">
        <v>0</v>
      </c>
      <c r="R2178" s="225">
        <f>Q2178*H2178</f>
        <v>0</v>
      </c>
      <c r="S2178" s="225">
        <v>0</v>
      </c>
      <c r="T2178" s="226">
        <f>S2178*H2178</f>
        <v>0</v>
      </c>
      <c r="U2178" s="41"/>
      <c r="V2178" s="41"/>
      <c r="W2178" s="41"/>
      <c r="X2178" s="41"/>
      <c r="Y2178" s="41"/>
      <c r="Z2178" s="41"/>
      <c r="AA2178" s="41"/>
      <c r="AB2178" s="41"/>
      <c r="AC2178" s="41"/>
      <c r="AD2178" s="41"/>
      <c r="AE2178" s="41"/>
      <c r="AR2178" s="227" t="s">
        <v>287</v>
      </c>
      <c r="AT2178" s="227" t="s">
        <v>172</v>
      </c>
      <c r="AU2178" s="227" t="s">
        <v>84</v>
      </c>
      <c r="AY2178" s="20" t="s">
        <v>170</v>
      </c>
      <c r="BE2178" s="228">
        <f>IF(N2178="základní",J2178,0)</f>
        <v>0</v>
      </c>
      <c r="BF2178" s="228">
        <f>IF(N2178="snížená",J2178,0)</f>
        <v>0</v>
      </c>
      <c r="BG2178" s="228">
        <f>IF(N2178="zákl. přenesená",J2178,0)</f>
        <v>0</v>
      </c>
      <c r="BH2178" s="228">
        <f>IF(N2178="sníž. přenesená",J2178,0)</f>
        <v>0</v>
      </c>
      <c r="BI2178" s="228">
        <f>IF(N2178="nulová",J2178,0)</f>
        <v>0</v>
      </c>
      <c r="BJ2178" s="20" t="s">
        <v>82</v>
      </c>
      <c r="BK2178" s="228">
        <f>ROUND(I2178*H2178,2)</f>
        <v>0</v>
      </c>
      <c r="BL2178" s="20" t="s">
        <v>287</v>
      </c>
      <c r="BM2178" s="227" t="s">
        <v>2550</v>
      </c>
    </row>
    <row r="2179" s="2" customFormat="1">
      <c r="A2179" s="41"/>
      <c r="B2179" s="42"/>
      <c r="C2179" s="43"/>
      <c r="D2179" s="229" t="s">
        <v>179</v>
      </c>
      <c r="E2179" s="43"/>
      <c r="F2179" s="230" t="s">
        <v>2549</v>
      </c>
      <c r="G2179" s="43"/>
      <c r="H2179" s="43"/>
      <c r="I2179" s="231"/>
      <c r="J2179" s="43"/>
      <c r="K2179" s="43"/>
      <c r="L2179" s="47"/>
      <c r="M2179" s="232"/>
      <c r="N2179" s="233"/>
      <c r="O2179" s="87"/>
      <c r="P2179" s="87"/>
      <c r="Q2179" s="87"/>
      <c r="R2179" s="87"/>
      <c r="S2179" s="87"/>
      <c r="T2179" s="88"/>
      <c r="U2179" s="41"/>
      <c r="V2179" s="41"/>
      <c r="W2179" s="41"/>
      <c r="X2179" s="41"/>
      <c r="Y2179" s="41"/>
      <c r="Z2179" s="41"/>
      <c r="AA2179" s="41"/>
      <c r="AB2179" s="41"/>
      <c r="AC2179" s="41"/>
      <c r="AD2179" s="41"/>
      <c r="AE2179" s="41"/>
      <c r="AT2179" s="20" t="s">
        <v>179</v>
      </c>
      <c r="AU2179" s="20" t="s">
        <v>84</v>
      </c>
    </row>
    <row r="2180" s="2" customFormat="1">
      <c r="A2180" s="41"/>
      <c r="B2180" s="42"/>
      <c r="C2180" s="43"/>
      <c r="D2180" s="229" t="s">
        <v>231</v>
      </c>
      <c r="E2180" s="43"/>
      <c r="F2180" s="268" t="s">
        <v>1323</v>
      </c>
      <c r="G2180" s="43"/>
      <c r="H2180" s="43"/>
      <c r="I2180" s="231"/>
      <c r="J2180" s="43"/>
      <c r="K2180" s="43"/>
      <c r="L2180" s="47"/>
      <c r="M2180" s="232"/>
      <c r="N2180" s="233"/>
      <c r="O2180" s="87"/>
      <c r="P2180" s="87"/>
      <c r="Q2180" s="87"/>
      <c r="R2180" s="87"/>
      <c r="S2180" s="87"/>
      <c r="T2180" s="88"/>
      <c r="U2180" s="41"/>
      <c r="V2180" s="41"/>
      <c r="W2180" s="41"/>
      <c r="X2180" s="41"/>
      <c r="Y2180" s="41"/>
      <c r="Z2180" s="41"/>
      <c r="AA2180" s="41"/>
      <c r="AB2180" s="41"/>
      <c r="AC2180" s="41"/>
      <c r="AD2180" s="41"/>
      <c r="AE2180" s="41"/>
      <c r="AT2180" s="20" t="s">
        <v>231</v>
      </c>
      <c r="AU2180" s="20" t="s">
        <v>84</v>
      </c>
    </row>
    <row r="2181" s="13" customFormat="1">
      <c r="A2181" s="13"/>
      <c r="B2181" s="236"/>
      <c r="C2181" s="237"/>
      <c r="D2181" s="229" t="s">
        <v>183</v>
      </c>
      <c r="E2181" s="238" t="s">
        <v>19</v>
      </c>
      <c r="F2181" s="239" t="s">
        <v>2335</v>
      </c>
      <c r="G2181" s="237"/>
      <c r="H2181" s="238" t="s">
        <v>19</v>
      </c>
      <c r="I2181" s="240"/>
      <c r="J2181" s="237"/>
      <c r="K2181" s="237"/>
      <c r="L2181" s="241"/>
      <c r="M2181" s="242"/>
      <c r="N2181" s="243"/>
      <c r="O2181" s="243"/>
      <c r="P2181" s="243"/>
      <c r="Q2181" s="243"/>
      <c r="R2181" s="243"/>
      <c r="S2181" s="243"/>
      <c r="T2181" s="244"/>
      <c r="U2181" s="13"/>
      <c r="V2181" s="13"/>
      <c r="W2181" s="13"/>
      <c r="X2181" s="13"/>
      <c r="Y2181" s="13"/>
      <c r="Z2181" s="13"/>
      <c r="AA2181" s="13"/>
      <c r="AB2181" s="13"/>
      <c r="AC2181" s="13"/>
      <c r="AD2181" s="13"/>
      <c r="AE2181" s="13"/>
      <c r="AT2181" s="245" t="s">
        <v>183</v>
      </c>
      <c r="AU2181" s="245" t="s">
        <v>84</v>
      </c>
      <c r="AV2181" s="13" t="s">
        <v>82</v>
      </c>
      <c r="AW2181" s="13" t="s">
        <v>37</v>
      </c>
      <c r="AX2181" s="13" t="s">
        <v>75</v>
      </c>
      <c r="AY2181" s="245" t="s">
        <v>170</v>
      </c>
    </row>
    <row r="2182" s="13" customFormat="1">
      <c r="A2182" s="13"/>
      <c r="B2182" s="236"/>
      <c r="C2182" s="237"/>
      <c r="D2182" s="229" t="s">
        <v>183</v>
      </c>
      <c r="E2182" s="238" t="s">
        <v>19</v>
      </c>
      <c r="F2182" s="239" t="s">
        <v>2551</v>
      </c>
      <c r="G2182" s="237"/>
      <c r="H2182" s="238" t="s">
        <v>19</v>
      </c>
      <c r="I2182" s="240"/>
      <c r="J2182" s="237"/>
      <c r="K2182" s="237"/>
      <c r="L2182" s="241"/>
      <c r="M2182" s="242"/>
      <c r="N2182" s="243"/>
      <c r="O2182" s="243"/>
      <c r="P2182" s="243"/>
      <c r="Q2182" s="243"/>
      <c r="R2182" s="243"/>
      <c r="S2182" s="243"/>
      <c r="T2182" s="244"/>
      <c r="U2182" s="13"/>
      <c r="V2182" s="13"/>
      <c r="W2182" s="13"/>
      <c r="X2182" s="13"/>
      <c r="Y2182" s="13"/>
      <c r="Z2182" s="13"/>
      <c r="AA2182" s="13"/>
      <c r="AB2182" s="13"/>
      <c r="AC2182" s="13"/>
      <c r="AD2182" s="13"/>
      <c r="AE2182" s="13"/>
      <c r="AT2182" s="245" t="s">
        <v>183</v>
      </c>
      <c r="AU2182" s="245" t="s">
        <v>84</v>
      </c>
      <c r="AV2182" s="13" t="s">
        <v>82</v>
      </c>
      <c r="AW2182" s="13" t="s">
        <v>37</v>
      </c>
      <c r="AX2182" s="13" t="s">
        <v>75</v>
      </c>
      <c r="AY2182" s="245" t="s">
        <v>170</v>
      </c>
    </row>
    <row r="2183" s="13" customFormat="1">
      <c r="A2183" s="13"/>
      <c r="B2183" s="236"/>
      <c r="C2183" s="237"/>
      <c r="D2183" s="229" t="s">
        <v>183</v>
      </c>
      <c r="E2183" s="238" t="s">
        <v>19</v>
      </c>
      <c r="F2183" s="239" t="s">
        <v>2535</v>
      </c>
      <c r="G2183" s="237"/>
      <c r="H2183" s="238" t="s">
        <v>19</v>
      </c>
      <c r="I2183" s="240"/>
      <c r="J2183" s="237"/>
      <c r="K2183" s="237"/>
      <c r="L2183" s="241"/>
      <c r="M2183" s="242"/>
      <c r="N2183" s="243"/>
      <c r="O2183" s="243"/>
      <c r="P2183" s="243"/>
      <c r="Q2183" s="243"/>
      <c r="R2183" s="243"/>
      <c r="S2183" s="243"/>
      <c r="T2183" s="244"/>
      <c r="U2183" s="13"/>
      <c r="V2183" s="13"/>
      <c r="W2183" s="13"/>
      <c r="X2183" s="13"/>
      <c r="Y2183" s="13"/>
      <c r="Z2183" s="13"/>
      <c r="AA2183" s="13"/>
      <c r="AB2183" s="13"/>
      <c r="AC2183" s="13"/>
      <c r="AD2183" s="13"/>
      <c r="AE2183" s="13"/>
      <c r="AT2183" s="245" t="s">
        <v>183</v>
      </c>
      <c r="AU2183" s="245" t="s">
        <v>84</v>
      </c>
      <c r="AV2183" s="13" t="s">
        <v>82</v>
      </c>
      <c r="AW2183" s="13" t="s">
        <v>37</v>
      </c>
      <c r="AX2183" s="13" t="s">
        <v>75</v>
      </c>
      <c r="AY2183" s="245" t="s">
        <v>170</v>
      </c>
    </row>
    <row r="2184" s="13" customFormat="1">
      <c r="A2184" s="13"/>
      <c r="B2184" s="236"/>
      <c r="C2184" s="237"/>
      <c r="D2184" s="229" t="s">
        <v>183</v>
      </c>
      <c r="E2184" s="238" t="s">
        <v>19</v>
      </c>
      <c r="F2184" s="239" t="s">
        <v>2536</v>
      </c>
      <c r="G2184" s="237"/>
      <c r="H2184" s="238" t="s">
        <v>19</v>
      </c>
      <c r="I2184" s="240"/>
      <c r="J2184" s="237"/>
      <c r="K2184" s="237"/>
      <c r="L2184" s="241"/>
      <c r="M2184" s="242"/>
      <c r="N2184" s="243"/>
      <c r="O2184" s="243"/>
      <c r="P2184" s="243"/>
      <c r="Q2184" s="243"/>
      <c r="R2184" s="243"/>
      <c r="S2184" s="243"/>
      <c r="T2184" s="244"/>
      <c r="U2184" s="13"/>
      <c r="V2184" s="13"/>
      <c r="W2184" s="13"/>
      <c r="X2184" s="13"/>
      <c r="Y2184" s="13"/>
      <c r="Z2184" s="13"/>
      <c r="AA2184" s="13"/>
      <c r="AB2184" s="13"/>
      <c r="AC2184" s="13"/>
      <c r="AD2184" s="13"/>
      <c r="AE2184" s="13"/>
      <c r="AT2184" s="245" t="s">
        <v>183</v>
      </c>
      <c r="AU2184" s="245" t="s">
        <v>84</v>
      </c>
      <c r="AV2184" s="13" t="s">
        <v>82</v>
      </c>
      <c r="AW2184" s="13" t="s">
        <v>37</v>
      </c>
      <c r="AX2184" s="13" t="s">
        <v>75</v>
      </c>
      <c r="AY2184" s="245" t="s">
        <v>170</v>
      </c>
    </row>
    <row r="2185" s="14" customFormat="1">
      <c r="A2185" s="14"/>
      <c r="B2185" s="246"/>
      <c r="C2185" s="247"/>
      <c r="D2185" s="229" t="s">
        <v>183</v>
      </c>
      <c r="E2185" s="248" t="s">
        <v>19</v>
      </c>
      <c r="F2185" s="249" t="s">
        <v>891</v>
      </c>
      <c r="G2185" s="247"/>
      <c r="H2185" s="250">
        <v>4</v>
      </c>
      <c r="I2185" s="251"/>
      <c r="J2185" s="247"/>
      <c r="K2185" s="247"/>
      <c r="L2185" s="252"/>
      <c r="M2185" s="253"/>
      <c r="N2185" s="254"/>
      <c r="O2185" s="254"/>
      <c r="P2185" s="254"/>
      <c r="Q2185" s="254"/>
      <c r="R2185" s="254"/>
      <c r="S2185" s="254"/>
      <c r="T2185" s="255"/>
      <c r="U2185" s="14"/>
      <c r="V2185" s="14"/>
      <c r="W2185" s="14"/>
      <c r="X2185" s="14"/>
      <c r="Y2185" s="14"/>
      <c r="Z2185" s="14"/>
      <c r="AA2185" s="14"/>
      <c r="AB2185" s="14"/>
      <c r="AC2185" s="14"/>
      <c r="AD2185" s="14"/>
      <c r="AE2185" s="14"/>
      <c r="AT2185" s="256" t="s">
        <v>183</v>
      </c>
      <c r="AU2185" s="256" t="s">
        <v>84</v>
      </c>
      <c r="AV2185" s="14" t="s">
        <v>84</v>
      </c>
      <c r="AW2185" s="14" t="s">
        <v>37</v>
      </c>
      <c r="AX2185" s="14" t="s">
        <v>75</v>
      </c>
      <c r="AY2185" s="256" t="s">
        <v>170</v>
      </c>
    </row>
    <row r="2186" s="15" customFormat="1">
      <c r="A2186" s="15"/>
      <c r="B2186" s="257"/>
      <c r="C2186" s="258"/>
      <c r="D2186" s="229" t="s">
        <v>183</v>
      </c>
      <c r="E2186" s="259" t="s">
        <v>19</v>
      </c>
      <c r="F2186" s="260" t="s">
        <v>186</v>
      </c>
      <c r="G2186" s="258"/>
      <c r="H2186" s="261">
        <v>4</v>
      </c>
      <c r="I2186" s="262"/>
      <c r="J2186" s="258"/>
      <c r="K2186" s="258"/>
      <c r="L2186" s="263"/>
      <c r="M2186" s="264"/>
      <c r="N2186" s="265"/>
      <c r="O2186" s="265"/>
      <c r="P2186" s="265"/>
      <c r="Q2186" s="265"/>
      <c r="R2186" s="265"/>
      <c r="S2186" s="265"/>
      <c r="T2186" s="266"/>
      <c r="U2186" s="15"/>
      <c r="V2186" s="15"/>
      <c r="W2186" s="15"/>
      <c r="X2186" s="15"/>
      <c r="Y2186" s="15"/>
      <c r="Z2186" s="15"/>
      <c r="AA2186" s="15"/>
      <c r="AB2186" s="15"/>
      <c r="AC2186" s="15"/>
      <c r="AD2186" s="15"/>
      <c r="AE2186" s="15"/>
      <c r="AT2186" s="267" t="s">
        <v>183</v>
      </c>
      <c r="AU2186" s="267" t="s">
        <v>84</v>
      </c>
      <c r="AV2186" s="15" t="s">
        <v>177</v>
      </c>
      <c r="AW2186" s="15" t="s">
        <v>37</v>
      </c>
      <c r="AX2186" s="15" t="s">
        <v>82</v>
      </c>
      <c r="AY2186" s="267" t="s">
        <v>170</v>
      </c>
    </row>
    <row r="2187" s="2" customFormat="1" ht="16.5" customHeight="1">
      <c r="A2187" s="41"/>
      <c r="B2187" s="42"/>
      <c r="C2187" s="216" t="s">
        <v>2552</v>
      </c>
      <c r="D2187" s="216" t="s">
        <v>172</v>
      </c>
      <c r="E2187" s="217" t="s">
        <v>2553</v>
      </c>
      <c r="F2187" s="218" t="s">
        <v>2554</v>
      </c>
      <c r="G2187" s="219" t="s">
        <v>1823</v>
      </c>
      <c r="H2187" s="295"/>
      <c r="I2187" s="221"/>
      <c r="J2187" s="222">
        <f>ROUND(I2187*H2187,2)</f>
        <v>0</v>
      </c>
      <c r="K2187" s="218" t="s">
        <v>176</v>
      </c>
      <c r="L2187" s="47"/>
      <c r="M2187" s="223" t="s">
        <v>19</v>
      </c>
      <c r="N2187" s="224" t="s">
        <v>46</v>
      </c>
      <c r="O2187" s="87"/>
      <c r="P2187" s="225">
        <f>O2187*H2187</f>
        <v>0</v>
      </c>
      <c r="Q2187" s="225">
        <v>0</v>
      </c>
      <c r="R2187" s="225">
        <f>Q2187*H2187</f>
        <v>0</v>
      </c>
      <c r="S2187" s="225">
        <v>0</v>
      </c>
      <c r="T2187" s="226">
        <f>S2187*H2187</f>
        <v>0</v>
      </c>
      <c r="U2187" s="41"/>
      <c r="V2187" s="41"/>
      <c r="W2187" s="41"/>
      <c r="X2187" s="41"/>
      <c r="Y2187" s="41"/>
      <c r="Z2187" s="41"/>
      <c r="AA2187" s="41"/>
      <c r="AB2187" s="41"/>
      <c r="AC2187" s="41"/>
      <c r="AD2187" s="41"/>
      <c r="AE2187" s="41"/>
      <c r="AR2187" s="227" t="s">
        <v>287</v>
      </c>
      <c r="AT2187" s="227" t="s">
        <v>172</v>
      </c>
      <c r="AU2187" s="227" t="s">
        <v>84</v>
      </c>
      <c r="AY2187" s="20" t="s">
        <v>170</v>
      </c>
      <c r="BE2187" s="228">
        <f>IF(N2187="základní",J2187,0)</f>
        <v>0</v>
      </c>
      <c r="BF2187" s="228">
        <f>IF(N2187="snížená",J2187,0)</f>
        <v>0</v>
      </c>
      <c r="BG2187" s="228">
        <f>IF(N2187="zákl. přenesená",J2187,0)</f>
        <v>0</v>
      </c>
      <c r="BH2187" s="228">
        <f>IF(N2187="sníž. přenesená",J2187,0)</f>
        <v>0</v>
      </c>
      <c r="BI2187" s="228">
        <f>IF(N2187="nulová",J2187,0)</f>
        <v>0</v>
      </c>
      <c r="BJ2187" s="20" t="s">
        <v>82</v>
      </c>
      <c r="BK2187" s="228">
        <f>ROUND(I2187*H2187,2)</f>
        <v>0</v>
      </c>
      <c r="BL2187" s="20" t="s">
        <v>287</v>
      </c>
      <c r="BM2187" s="227" t="s">
        <v>2555</v>
      </c>
    </row>
    <row r="2188" s="2" customFormat="1">
      <c r="A2188" s="41"/>
      <c r="B2188" s="42"/>
      <c r="C2188" s="43"/>
      <c r="D2188" s="229" t="s">
        <v>179</v>
      </c>
      <c r="E2188" s="43"/>
      <c r="F2188" s="230" t="s">
        <v>2556</v>
      </c>
      <c r="G2188" s="43"/>
      <c r="H2188" s="43"/>
      <c r="I2188" s="231"/>
      <c r="J2188" s="43"/>
      <c r="K2188" s="43"/>
      <c r="L2188" s="47"/>
      <c r="M2188" s="232"/>
      <c r="N2188" s="233"/>
      <c r="O2188" s="87"/>
      <c r="P2188" s="87"/>
      <c r="Q2188" s="87"/>
      <c r="R2188" s="87"/>
      <c r="S2188" s="87"/>
      <c r="T2188" s="88"/>
      <c r="U2188" s="41"/>
      <c r="V2188" s="41"/>
      <c r="W2188" s="41"/>
      <c r="X2188" s="41"/>
      <c r="Y2188" s="41"/>
      <c r="Z2188" s="41"/>
      <c r="AA2188" s="41"/>
      <c r="AB2188" s="41"/>
      <c r="AC2188" s="41"/>
      <c r="AD2188" s="41"/>
      <c r="AE2188" s="41"/>
      <c r="AT2188" s="20" t="s">
        <v>179</v>
      </c>
      <c r="AU2188" s="20" t="s">
        <v>84</v>
      </c>
    </row>
    <row r="2189" s="2" customFormat="1">
      <c r="A2189" s="41"/>
      <c r="B2189" s="42"/>
      <c r="C2189" s="43"/>
      <c r="D2189" s="234" t="s">
        <v>181</v>
      </c>
      <c r="E2189" s="43"/>
      <c r="F2189" s="235" t="s">
        <v>2557</v>
      </c>
      <c r="G2189" s="43"/>
      <c r="H2189" s="43"/>
      <c r="I2189" s="231"/>
      <c r="J2189" s="43"/>
      <c r="K2189" s="43"/>
      <c r="L2189" s="47"/>
      <c r="M2189" s="232"/>
      <c r="N2189" s="233"/>
      <c r="O2189" s="87"/>
      <c r="P2189" s="87"/>
      <c r="Q2189" s="87"/>
      <c r="R2189" s="87"/>
      <c r="S2189" s="87"/>
      <c r="T2189" s="88"/>
      <c r="U2189" s="41"/>
      <c r="V2189" s="41"/>
      <c r="W2189" s="41"/>
      <c r="X2189" s="41"/>
      <c r="Y2189" s="41"/>
      <c r="Z2189" s="41"/>
      <c r="AA2189" s="41"/>
      <c r="AB2189" s="41"/>
      <c r="AC2189" s="41"/>
      <c r="AD2189" s="41"/>
      <c r="AE2189" s="41"/>
      <c r="AT2189" s="20" t="s">
        <v>181</v>
      </c>
      <c r="AU2189" s="20" t="s">
        <v>84</v>
      </c>
    </row>
    <row r="2190" s="2" customFormat="1" ht="16.5" customHeight="1">
      <c r="A2190" s="41"/>
      <c r="B2190" s="42"/>
      <c r="C2190" s="216" t="s">
        <v>2558</v>
      </c>
      <c r="D2190" s="216" t="s">
        <v>172</v>
      </c>
      <c r="E2190" s="217" t="s">
        <v>2559</v>
      </c>
      <c r="F2190" s="218" t="s">
        <v>2560</v>
      </c>
      <c r="G2190" s="219" t="s">
        <v>1823</v>
      </c>
      <c r="H2190" s="295"/>
      <c r="I2190" s="221"/>
      <c r="J2190" s="222">
        <f>ROUND(I2190*H2190,2)</f>
        <v>0</v>
      </c>
      <c r="K2190" s="218" t="s">
        <v>176</v>
      </c>
      <c r="L2190" s="47"/>
      <c r="M2190" s="223" t="s">
        <v>19</v>
      </c>
      <c r="N2190" s="224" t="s">
        <v>46</v>
      </c>
      <c r="O2190" s="87"/>
      <c r="P2190" s="225">
        <f>O2190*H2190</f>
        <v>0</v>
      </c>
      <c r="Q2190" s="225">
        <v>0</v>
      </c>
      <c r="R2190" s="225">
        <f>Q2190*H2190</f>
        <v>0</v>
      </c>
      <c r="S2190" s="225">
        <v>0</v>
      </c>
      <c r="T2190" s="226">
        <f>S2190*H2190</f>
        <v>0</v>
      </c>
      <c r="U2190" s="41"/>
      <c r="V2190" s="41"/>
      <c r="W2190" s="41"/>
      <c r="X2190" s="41"/>
      <c r="Y2190" s="41"/>
      <c r="Z2190" s="41"/>
      <c r="AA2190" s="41"/>
      <c r="AB2190" s="41"/>
      <c r="AC2190" s="41"/>
      <c r="AD2190" s="41"/>
      <c r="AE2190" s="41"/>
      <c r="AR2190" s="227" t="s">
        <v>287</v>
      </c>
      <c r="AT2190" s="227" t="s">
        <v>172</v>
      </c>
      <c r="AU2190" s="227" t="s">
        <v>84</v>
      </c>
      <c r="AY2190" s="20" t="s">
        <v>170</v>
      </c>
      <c r="BE2190" s="228">
        <f>IF(N2190="základní",J2190,0)</f>
        <v>0</v>
      </c>
      <c r="BF2190" s="228">
        <f>IF(N2190="snížená",J2190,0)</f>
        <v>0</v>
      </c>
      <c r="BG2190" s="228">
        <f>IF(N2190="zákl. přenesená",J2190,0)</f>
        <v>0</v>
      </c>
      <c r="BH2190" s="228">
        <f>IF(N2190="sníž. přenesená",J2190,0)</f>
        <v>0</v>
      </c>
      <c r="BI2190" s="228">
        <f>IF(N2190="nulová",J2190,0)</f>
        <v>0</v>
      </c>
      <c r="BJ2190" s="20" t="s">
        <v>82</v>
      </c>
      <c r="BK2190" s="228">
        <f>ROUND(I2190*H2190,2)</f>
        <v>0</v>
      </c>
      <c r="BL2190" s="20" t="s">
        <v>287</v>
      </c>
      <c r="BM2190" s="227" t="s">
        <v>2561</v>
      </c>
    </row>
    <row r="2191" s="2" customFormat="1">
      <c r="A2191" s="41"/>
      <c r="B2191" s="42"/>
      <c r="C2191" s="43"/>
      <c r="D2191" s="229" t="s">
        <v>179</v>
      </c>
      <c r="E2191" s="43"/>
      <c r="F2191" s="230" t="s">
        <v>2562</v>
      </c>
      <c r="G2191" s="43"/>
      <c r="H2191" s="43"/>
      <c r="I2191" s="231"/>
      <c r="J2191" s="43"/>
      <c r="K2191" s="43"/>
      <c r="L2191" s="47"/>
      <c r="M2191" s="232"/>
      <c r="N2191" s="233"/>
      <c r="O2191" s="87"/>
      <c r="P2191" s="87"/>
      <c r="Q2191" s="87"/>
      <c r="R2191" s="87"/>
      <c r="S2191" s="87"/>
      <c r="T2191" s="88"/>
      <c r="U2191" s="41"/>
      <c r="V2191" s="41"/>
      <c r="W2191" s="41"/>
      <c r="X2191" s="41"/>
      <c r="Y2191" s="41"/>
      <c r="Z2191" s="41"/>
      <c r="AA2191" s="41"/>
      <c r="AB2191" s="41"/>
      <c r="AC2191" s="41"/>
      <c r="AD2191" s="41"/>
      <c r="AE2191" s="41"/>
      <c r="AT2191" s="20" t="s">
        <v>179</v>
      </c>
      <c r="AU2191" s="20" t="s">
        <v>84</v>
      </c>
    </row>
    <row r="2192" s="2" customFormat="1">
      <c r="A2192" s="41"/>
      <c r="B2192" s="42"/>
      <c r="C2192" s="43"/>
      <c r="D2192" s="234" t="s">
        <v>181</v>
      </c>
      <c r="E2192" s="43"/>
      <c r="F2192" s="235" t="s">
        <v>2563</v>
      </c>
      <c r="G2192" s="43"/>
      <c r="H2192" s="43"/>
      <c r="I2192" s="231"/>
      <c r="J2192" s="43"/>
      <c r="K2192" s="43"/>
      <c r="L2192" s="47"/>
      <c r="M2192" s="232"/>
      <c r="N2192" s="233"/>
      <c r="O2192" s="87"/>
      <c r="P2192" s="87"/>
      <c r="Q2192" s="87"/>
      <c r="R2192" s="87"/>
      <c r="S2192" s="87"/>
      <c r="T2192" s="88"/>
      <c r="U2192" s="41"/>
      <c r="V2192" s="41"/>
      <c r="W2192" s="41"/>
      <c r="X2192" s="41"/>
      <c r="Y2192" s="41"/>
      <c r="Z2192" s="41"/>
      <c r="AA2192" s="41"/>
      <c r="AB2192" s="41"/>
      <c r="AC2192" s="41"/>
      <c r="AD2192" s="41"/>
      <c r="AE2192" s="41"/>
      <c r="AT2192" s="20" t="s">
        <v>181</v>
      </c>
      <c r="AU2192" s="20" t="s">
        <v>84</v>
      </c>
    </row>
    <row r="2193" s="12" customFormat="1" ht="22.8" customHeight="1">
      <c r="A2193" s="12"/>
      <c r="B2193" s="200"/>
      <c r="C2193" s="201"/>
      <c r="D2193" s="202" t="s">
        <v>74</v>
      </c>
      <c r="E2193" s="214" t="s">
        <v>2564</v>
      </c>
      <c r="F2193" s="214" t="s">
        <v>2565</v>
      </c>
      <c r="G2193" s="201"/>
      <c r="H2193" s="201"/>
      <c r="I2193" s="204"/>
      <c r="J2193" s="215">
        <f>BK2193</f>
        <v>0</v>
      </c>
      <c r="K2193" s="201"/>
      <c r="L2193" s="206"/>
      <c r="M2193" s="207"/>
      <c r="N2193" s="208"/>
      <c r="O2193" s="208"/>
      <c r="P2193" s="209">
        <f>SUM(P2194:P2560)</f>
        <v>0</v>
      </c>
      <c r="Q2193" s="208"/>
      <c r="R2193" s="209">
        <f>SUM(R2194:R2560)</f>
        <v>2.2810974399999995</v>
      </c>
      <c r="S2193" s="208"/>
      <c r="T2193" s="210">
        <f>SUM(T2194:T2560)</f>
        <v>0</v>
      </c>
      <c r="U2193" s="12"/>
      <c r="V2193" s="12"/>
      <c r="W2193" s="12"/>
      <c r="X2193" s="12"/>
      <c r="Y2193" s="12"/>
      <c r="Z2193" s="12"/>
      <c r="AA2193" s="12"/>
      <c r="AB2193" s="12"/>
      <c r="AC2193" s="12"/>
      <c r="AD2193" s="12"/>
      <c r="AE2193" s="12"/>
      <c r="AR2193" s="211" t="s">
        <v>84</v>
      </c>
      <c r="AT2193" s="212" t="s">
        <v>74</v>
      </c>
      <c r="AU2193" s="212" t="s">
        <v>82</v>
      </c>
      <c r="AY2193" s="211" t="s">
        <v>170</v>
      </c>
      <c r="BK2193" s="213">
        <f>SUM(BK2194:BK2560)</f>
        <v>0</v>
      </c>
    </row>
    <row r="2194" s="2" customFormat="1" ht="16.5" customHeight="1">
      <c r="A2194" s="41"/>
      <c r="B2194" s="42"/>
      <c r="C2194" s="216" t="s">
        <v>2566</v>
      </c>
      <c r="D2194" s="216" t="s">
        <v>172</v>
      </c>
      <c r="E2194" s="217" t="s">
        <v>2567</v>
      </c>
      <c r="F2194" s="218" t="s">
        <v>2568</v>
      </c>
      <c r="G2194" s="219" t="s">
        <v>201</v>
      </c>
      <c r="H2194" s="220">
        <v>48</v>
      </c>
      <c r="I2194" s="221"/>
      <c r="J2194" s="222">
        <f>ROUND(I2194*H2194,2)</f>
        <v>0</v>
      </c>
      <c r="K2194" s="218" t="s">
        <v>19</v>
      </c>
      <c r="L2194" s="47"/>
      <c r="M2194" s="223" t="s">
        <v>19</v>
      </c>
      <c r="N2194" s="224" t="s">
        <v>46</v>
      </c>
      <c r="O2194" s="87"/>
      <c r="P2194" s="225">
        <f>O2194*H2194</f>
        <v>0</v>
      </c>
      <c r="Q2194" s="225">
        <v>0</v>
      </c>
      <c r="R2194" s="225">
        <f>Q2194*H2194</f>
        <v>0</v>
      </c>
      <c r="S2194" s="225">
        <v>0</v>
      </c>
      <c r="T2194" s="226">
        <f>S2194*H2194</f>
        <v>0</v>
      </c>
      <c r="U2194" s="41"/>
      <c r="V2194" s="41"/>
      <c r="W2194" s="41"/>
      <c r="X2194" s="41"/>
      <c r="Y2194" s="41"/>
      <c r="Z2194" s="41"/>
      <c r="AA2194" s="41"/>
      <c r="AB2194" s="41"/>
      <c r="AC2194" s="41"/>
      <c r="AD2194" s="41"/>
      <c r="AE2194" s="41"/>
      <c r="AR2194" s="227" t="s">
        <v>287</v>
      </c>
      <c r="AT2194" s="227" t="s">
        <v>172</v>
      </c>
      <c r="AU2194" s="227" t="s">
        <v>84</v>
      </c>
      <c r="AY2194" s="20" t="s">
        <v>170</v>
      </c>
      <c r="BE2194" s="228">
        <f>IF(N2194="základní",J2194,0)</f>
        <v>0</v>
      </c>
      <c r="BF2194" s="228">
        <f>IF(N2194="snížená",J2194,0)</f>
        <v>0</v>
      </c>
      <c r="BG2194" s="228">
        <f>IF(N2194="zákl. přenesená",J2194,0)</f>
        <v>0</v>
      </c>
      <c r="BH2194" s="228">
        <f>IF(N2194="sníž. přenesená",J2194,0)</f>
        <v>0</v>
      </c>
      <c r="BI2194" s="228">
        <f>IF(N2194="nulová",J2194,0)</f>
        <v>0</v>
      </c>
      <c r="BJ2194" s="20" t="s">
        <v>82</v>
      </c>
      <c r="BK2194" s="228">
        <f>ROUND(I2194*H2194,2)</f>
        <v>0</v>
      </c>
      <c r="BL2194" s="20" t="s">
        <v>287</v>
      </c>
      <c r="BM2194" s="227" t="s">
        <v>2569</v>
      </c>
    </row>
    <row r="2195" s="2" customFormat="1">
      <c r="A2195" s="41"/>
      <c r="B2195" s="42"/>
      <c r="C2195" s="43"/>
      <c r="D2195" s="229" t="s">
        <v>179</v>
      </c>
      <c r="E2195" s="43"/>
      <c r="F2195" s="230" t="s">
        <v>2568</v>
      </c>
      <c r="G2195" s="43"/>
      <c r="H2195" s="43"/>
      <c r="I2195" s="231"/>
      <c r="J2195" s="43"/>
      <c r="K2195" s="43"/>
      <c r="L2195" s="47"/>
      <c r="M2195" s="232"/>
      <c r="N2195" s="233"/>
      <c r="O2195" s="87"/>
      <c r="P2195" s="87"/>
      <c r="Q2195" s="87"/>
      <c r="R2195" s="87"/>
      <c r="S2195" s="87"/>
      <c r="T2195" s="88"/>
      <c r="U2195" s="41"/>
      <c r="V2195" s="41"/>
      <c r="W2195" s="41"/>
      <c r="X2195" s="41"/>
      <c r="Y2195" s="41"/>
      <c r="Z2195" s="41"/>
      <c r="AA2195" s="41"/>
      <c r="AB2195" s="41"/>
      <c r="AC2195" s="41"/>
      <c r="AD2195" s="41"/>
      <c r="AE2195" s="41"/>
      <c r="AT2195" s="20" t="s">
        <v>179</v>
      </c>
      <c r="AU2195" s="20" t="s">
        <v>84</v>
      </c>
    </row>
    <row r="2196" s="2" customFormat="1">
      <c r="A2196" s="41"/>
      <c r="B2196" s="42"/>
      <c r="C2196" s="43"/>
      <c r="D2196" s="229" t="s">
        <v>231</v>
      </c>
      <c r="E2196" s="43"/>
      <c r="F2196" s="268" t="s">
        <v>1323</v>
      </c>
      <c r="G2196" s="43"/>
      <c r="H2196" s="43"/>
      <c r="I2196" s="231"/>
      <c r="J2196" s="43"/>
      <c r="K2196" s="43"/>
      <c r="L2196" s="47"/>
      <c r="M2196" s="232"/>
      <c r="N2196" s="233"/>
      <c r="O2196" s="87"/>
      <c r="P2196" s="87"/>
      <c r="Q2196" s="87"/>
      <c r="R2196" s="87"/>
      <c r="S2196" s="87"/>
      <c r="T2196" s="88"/>
      <c r="U2196" s="41"/>
      <c r="V2196" s="41"/>
      <c r="W2196" s="41"/>
      <c r="X2196" s="41"/>
      <c r="Y2196" s="41"/>
      <c r="Z2196" s="41"/>
      <c r="AA2196" s="41"/>
      <c r="AB2196" s="41"/>
      <c r="AC2196" s="41"/>
      <c r="AD2196" s="41"/>
      <c r="AE2196" s="41"/>
      <c r="AT2196" s="20" t="s">
        <v>231</v>
      </c>
      <c r="AU2196" s="20" t="s">
        <v>84</v>
      </c>
    </row>
    <row r="2197" s="13" customFormat="1">
      <c r="A2197" s="13"/>
      <c r="B2197" s="236"/>
      <c r="C2197" s="237"/>
      <c r="D2197" s="229" t="s">
        <v>183</v>
      </c>
      <c r="E2197" s="238" t="s">
        <v>19</v>
      </c>
      <c r="F2197" s="239" t="s">
        <v>1647</v>
      </c>
      <c r="G2197" s="237"/>
      <c r="H2197" s="238" t="s">
        <v>19</v>
      </c>
      <c r="I2197" s="240"/>
      <c r="J2197" s="237"/>
      <c r="K2197" s="237"/>
      <c r="L2197" s="241"/>
      <c r="M2197" s="242"/>
      <c r="N2197" s="243"/>
      <c r="O2197" s="243"/>
      <c r="P2197" s="243"/>
      <c r="Q2197" s="243"/>
      <c r="R2197" s="243"/>
      <c r="S2197" s="243"/>
      <c r="T2197" s="244"/>
      <c r="U2197" s="13"/>
      <c r="V2197" s="13"/>
      <c r="W2197" s="13"/>
      <c r="X2197" s="13"/>
      <c r="Y2197" s="13"/>
      <c r="Z2197" s="13"/>
      <c r="AA2197" s="13"/>
      <c r="AB2197" s="13"/>
      <c r="AC2197" s="13"/>
      <c r="AD2197" s="13"/>
      <c r="AE2197" s="13"/>
      <c r="AT2197" s="245" t="s">
        <v>183</v>
      </c>
      <c r="AU2197" s="245" t="s">
        <v>84</v>
      </c>
      <c r="AV2197" s="13" t="s">
        <v>82</v>
      </c>
      <c r="AW2197" s="13" t="s">
        <v>37</v>
      </c>
      <c r="AX2197" s="13" t="s">
        <v>75</v>
      </c>
      <c r="AY2197" s="245" t="s">
        <v>170</v>
      </c>
    </row>
    <row r="2198" s="13" customFormat="1">
      <c r="A2198" s="13"/>
      <c r="B2198" s="236"/>
      <c r="C2198" s="237"/>
      <c r="D2198" s="229" t="s">
        <v>183</v>
      </c>
      <c r="E2198" s="238" t="s">
        <v>19</v>
      </c>
      <c r="F2198" s="239" t="s">
        <v>2570</v>
      </c>
      <c r="G2198" s="237"/>
      <c r="H2198" s="238" t="s">
        <v>19</v>
      </c>
      <c r="I2198" s="240"/>
      <c r="J2198" s="237"/>
      <c r="K2198" s="237"/>
      <c r="L2198" s="241"/>
      <c r="M2198" s="242"/>
      <c r="N2198" s="243"/>
      <c r="O2198" s="243"/>
      <c r="P2198" s="243"/>
      <c r="Q2198" s="243"/>
      <c r="R2198" s="243"/>
      <c r="S2198" s="243"/>
      <c r="T2198" s="244"/>
      <c r="U2198" s="13"/>
      <c r="V2198" s="13"/>
      <c r="W2198" s="13"/>
      <c r="X2198" s="13"/>
      <c r="Y2198" s="13"/>
      <c r="Z2198" s="13"/>
      <c r="AA2198" s="13"/>
      <c r="AB2198" s="13"/>
      <c r="AC2198" s="13"/>
      <c r="AD2198" s="13"/>
      <c r="AE2198" s="13"/>
      <c r="AT2198" s="245" t="s">
        <v>183</v>
      </c>
      <c r="AU2198" s="245" t="s">
        <v>84</v>
      </c>
      <c r="AV2198" s="13" t="s">
        <v>82</v>
      </c>
      <c r="AW2198" s="13" t="s">
        <v>37</v>
      </c>
      <c r="AX2198" s="13" t="s">
        <v>75</v>
      </c>
      <c r="AY2198" s="245" t="s">
        <v>170</v>
      </c>
    </row>
    <row r="2199" s="13" customFormat="1">
      <c r="A2199" s="13"/>
      <c r="B2199" s="236"/>
      <c r="C2199" s="237"/>
      <c r="D2199" s="229" t="s">
        <v>183</v>
      </c>
      <c r="E2199" s="238" t="s">
        <v>19</v>
      </c>
      <c r="F2199" s="239" t="s">
        <v>2571</v>
      </c>
      <c r="G2199" s="237"/>
      <c r="H2199" s="238" t="s">
        <v>19</v>
      </c>
      <c r="I2199" s="240"/>
      <c r="J2199" s="237"/>
      <c r="K2199" s="237"/>
      <c r="L2199" s="241"/>
      <c r="M2199" s="242"/>
      <c r="N2199" s="243"/>
      <c r="O2199" s="243"/>
      <c r="P2199" s="243"/>
      <c r="Q2199" s="243"/>
      <c r="R2199" s="243"/>
      <c r="S2199" s="243"/>
      <c r="T2199" s="244"/>
      <c r="U2199" s="13"/>
      <c r="V2199" s="13"/>
      <c r="W2199" s="13"/>
      <c r="X2199" s="13"/>
      <c r="Y2199" s="13"/>
      <c r="Z2199" s="13"/>
      <c r="AA2199" s="13"/>
      <c r="AB2199" s="13"/>
      <c r="AC2199" s="13"/>
      <c r="AD2199" s="13"/>
      <c r="AE2199" s="13"/>
      <c r="AT2199" s="245" t="s">
        <v>183</v>
      </c>
      <c r="AU2199" s="245" t="s">
        <v>84</v>
      </c>
      <c r="AV2199" s="13" t="s">
        <v>82</v>
      </c>
      <c r="AW2199" s="13" t="s">
        <v>37</v>
      </c>
      <c r="AX2199" s="13" t="s">
        <v>75</v>
      </c>
      <c r="AY2199" s="245" t="s">
        <v>170</v>
      </c>
    </row>
    <row r="2200" s="13" customFormat="1">
      <c r="A2200" s="13"/>
      <c r="B2200" s="236"/>
      <c r="C2200" s="237"/>
      <c r="D2200" s="229" t="s">
        <v>183</v>
      </c>
      <c r="E2200" s="238" t="s">
        <v>19</v>
      </c>
      <c r="F2200" s="239" t="s">
        <v>2572</v>
      </c>
      <c r="G2200" s="237"/>
      <c r="H2200" s="238" t="s">
        <v>19</v>
      </c>
      <c r="I2200" s="240"/>
      <c r="J2200" s="237"/>
      <c r="K2200" s="237"/>
      <c r="L2200" s="241"/>
      <c r="M2200" s="242"/>
      <c r="N2200" s="243"/>
      <c r="O2200" s="243"/>
      <c r="P2200" s="243"/>
      <c r="Q2200" s="243"/>
      <c r="R2200" s="243"/>
      <c r="S2200" s="243"/>
      <c r="T2200" s="244"/>
      <c r="U2200" s="13"/>
      <c r="V2200" s="13"/>
      <c r="W2200" s="13"/>
      <c r="X2200" s="13"/>
      <c r="Y2200" s="13"/>
      <c r="Z2200" s="13"/>
      <c r="AA2200" s="13"/>
      <c r="AB2200" s="13"/>
      <c r="AC2200" s="13"/>
      <c r="AD2200" s="13"/>
      <c r="AE2200" s="13"/>
      <c r="AT2200" s="245" t="s">
        <v>183</v>
      </c>
      <c r="AU2200" s="245" t="s">
        <v>84</v>
      </c>
      <c r="AV2200" s="13" t="s">
        <v>82</v>
      </c>
      <c r="AW2200" s="13" t="s">
        <v>37</v>
      </c>
      <c r="AX2200" s="13" t="s">
        <v>75</v>
      </c>
      <c r="AY2200" s="245" t="s">
        <v>170</v>
      </c>
    </row>
    <row r="2201" s="14" customFormat="1">
      <c r="A2201" s="14"/>
      <c r="B2201" s="246"/>
      <c r="C2201" s="247"/>
      <c r="D2201" s="229" t="s">
        <v>183</v>
      </c>
      <c r="E2201" s="248" t="s">
        <v>19</v>
      </c>
      <c r="F2201" s="249" t="s">
        <v>2573</v>
      </c>
      <c r="G2201" s="247"/>
      <c r="H2201" s="250">
        <v>48</v>
      </c>
      <c r="I2201" s="251"/>
      <c r="J2201" s="247"/>
      <c r="K2201" s="247"/>
      <c r="L2201" s="252"/>
      <c r="M2201" s="253"/>
      <c r="N2201" s="254"/>
      <c r="O2201" s="254"/>
      <c r="P2201" s="254"/>
      <c r="Q2201" s="254"/>
      <c r="R2201" s="254"/>
      <c r="S2201" s="254"/>
      <c r="T2201" s="255"/>
      <c r="U2201" s="14"/>
      <c r="V2201" s="14"/>
      <c r="W2201" s="14"/>
      <c r="X2201" s="14"/>
      <c r="Y2201" s="14"/>
      <c r="Z2201" s="14"/>
      <c r="AA2201" s="14"/>
      <c r="AB2201" s="14"/>
      <c r="AC2201" s="14"/>
      <c r="AD2201" s="14"/>
      <c r="AE2201" s="14"/>
      <c r="AT2201" s="256" t="s">
        <v>183</v>
      </c>
      <c r="AU2201" s="256" t="s">
        <v>84</v>
      </c>
      <c r="AV2201" s="14" t="s">
        <v>84</v>
      </c>
      <c r="AW2201" s="14" t="s">
        <v>37</v>
      </c>
      <c r="AX2201" s="14" t="s">
        <v>75</v>
      </c>
      <c r="AY2201" s="256" t="s">
        <v>170</v>
      </c>
    </row>
    <row r="2202" s="15" customFormat="1">
      <c r="A2202" s="15"/>
      <c r="B2202" s="257"/>
      <c r="C2202" s="258"/>
      <c r="D2202" s="229" t="s">
        <v>183</v>
      </c>
      <c r="E2202" s="259" t="s">
        <v>19</v>
      </c>
      <c r="F2202" s="260" t="s">
        <v>186</v>
      </c>
      <c r="G2202" s="258"/>
      <c r="H2202" s="261">
        <v>48</v>
      </c>
      <c r="I2202" s="262"/>
      <c r="J2202" s="258"/>
      <c r="K2202" s="258"/>
      <c r="L2202" s="263"/>
      <c r="M2202" s="264"/>
      <c r="N2202" s="265"/>
      <c r="O2202" s="265"/>
      <c r="P2202" s="265"/>
      <c r="Q2202" s="265"/>
      <c r="R2202" s="265"/>
      <c r="S2202" s="265"/>
      <c r="T2202" s="266"/>
      <c r="U2202" s="15"/>
      <c r="V2202" s="15"/>
      <c r="W2202" s="15"/>
      <c r="X2202" s="15"/>
      <c r="Y2202" s="15"/>
      <c r="Z2202" s="15"/>
      <c r="AA2202" s="15"/>
      <c r="AB2202" s="15"/>
      <c r="AC2202" s="15"/>
      <c r="AD2202" s="15"/>
      <c r="AE2202" s="15"/>
      <c r="AT2202" s="267" t="s">
        <v>183</v>
      </c>
      <c r="AU2202" s="267" t="s">
        <v>84</v>
      </c>
      <c r="AV2202" s="15" t="s">
        <v>177</v>
      </c>
      <c r="AW2202" s="15" t="s">
        <v>37</v>
      </c>
      <c r="AX2202" s="15" t="s">
        <v>82</v>
      </c>
      <c r="AY2202" s="267" t="s">
        <v>170</v>
      </c>
    </row>
    <row r="2203" s="2" customFormat="1" ht="16.5" customHeight="1">
      <c r="A2203" s="41"/>
      <c r="B2203" s="42"/>
      <c r="C2203" s="216" t="s">
        <v>2574</v>
      </c>
      <c r="D2203" s="216" t="s">
        <v>172</v>
      </c>
      <c r="E2203" s="217" t="s">
        <v>2575</v>
      </c>
      <c r="F2203" s="218" t="s">
        <v>2576</v>
      </c>
      <c r="G2203" s="219" t="s">
        <v>266</v>
      </c>
      <c r="H2203" s="220">
        <v>1</v>
      </c>
      <c r="I2203" s="221"/>
      <c r="J2203" s="222">
        <f>ROUND(I2203*H2203,2)</f>
        <v>0</v>
      </c>
      <c r="K2203" s="218" t="s">
        <v>19</v>
      </c>
      <c r="L2203" s="47"/>
      <c r="M2203" s="223" t="s">
        <v>19</v>
      </c>
      <c r="N2203" s="224" t="s">
        <v>46</v>
      </c>
      <c r="O2203" s="87"/>
      <c r="P2203" s="225">
        <f>O2203*H2203</f>
        <v>0</v>
      </c>
      <c r="Q2203" s="225">
        <v>0</v>
      </c>
      <c r="R2203" s="225">
        <f>Q2203*H2203</f>
        <v>0</v>
      </c>
      <c r="S2203" s="225">
        <v>0</v>
      </c>
      <c r="T2203" s="226">
        <f>S2203*H2203</f>
        <v>0</v>
      </c>
      <c r="U2203" s="41"/>
      <c r="V2203" s="41"/>
      <c r="W2203" s="41"/>
      <c r="X2203" s="41"/>
      <c r="Y2203" s="41"/>
      <c r="Z2203" s="41"/>
      <c r="AA2203" s="41"/>
      <c r="AB2203" s="41"/>
      <c r="AC2203" s="41"/>
      <c r="AD2203" s="41"/>
      <c r="AE2203" s="41"/>
      <c r="AR2203" s="227" t="s">
        <v>287</v>
      </c>
      <c r="AT2203" s="227" t="s">
        <v>172</v>
      </c>
      <c r="AU2203" s="227" t="s">
        <v>84</v>
      </c>
      <c r="AY2203" s="20" t="s">
        <v>170</v>
      </c>
      <c r="BE2203" s="228">
        <f>IF(N2203="základní",J2203,0)</f>
        <v>0</v>
      </c>
      <c r="BF2203" s="228">
        <f>IF(N2203="snížená",J2203,0)</f>
        <v>0</v>
      </c>
      <c r="BG2203" s="228">
        <f>IF(N2203="zákl. přenesená",J2203,0)</f>
        <v>0</v>
      </c>
      <c r="BH2203" s="228">
        <f>IF(N2203="sníž. přenesená",J2203,0)</f>
        <v>0</v>
      </c>
      <c r="BI2203" s="228">
        <f>IF(N2203="nulová",J2203,0)</f>
        <v>0</v>
      </c>
      <c r="BJ2203" s="20" t="s">
        <v>82</v>
      </c>
      <c r="BK2203" s="228">
        <f>ROUND(I2203*H2203,2)</f>
        <v>0</v>
      </c>
      <c r="BL2203" s="20" t="s">
        <v>287</v>
      </c>
      <c r="BM2203" s="227" t="s">
        <v>2577</v>
      </c>
    </row>
    <row r="2204" s="2" customFormat="1">
      <c r="A2204" s="41"/>
      <c r="B2204" s="42"/>
      <c r="C2204" s="43"/>
      <c r="D2204" s="229" t="s">
        <v>179</v>
      </c>
      <c r="E2204" s="43"/>
      <c r="F2204" s="230" t="s">
        <v>2576</v>
      </c>
      <c r="G2204" s="43"/>
      <c r="H2204" s="43"/>
      <c r="I2204" s="231"/>
      <c r="J2204" s="43"/>
      <c r="K2204" s="43"/>
      <c r="L2204" s="47"/>
      <c r="M2204" s="232"/>
      <c r="N2204" s="233"/>
      <c r="O2204" s="87"/>
      <c r="P2204" s="87"/>
      <c r="Q2204" s="87"/>
      <c r="R2204" s="87"/>
      <c r="S2204" s="87"/>
      <c r="T2204" s="88"/>
      <c r="U2204" s="41"/>
      <c r="V2204" s="41"/>
      <c r="W2204" s="41"/>
      <c r="X2204" s="41"/>
      <c r="Y2204" s="41"/>
      <c r="Z2204" s="41"/>
      <c r="AA2204" s="41"/>
      <c r="AB2204" s="41"/>
      <c r="AC2204" s="41"/>
      <c r="AD2204" s="41"/>
      <c r="AE2204" s="41"/>
      <c r="AT2204" s="20" t="s">
        <v>179</v>
      </c>
      <c r="AU2204" s="20" t="s">
        <v>84</v>
      </c>
    </row>
    <row r="2205" s="2" customFormat="1">
      <c r="A2205" s="41"/>
      <c r="B2205" s="42"/>
      <c r="C2205" s="43"/>
      <c r="D2205" s="229" t="s">
        <v>231</v>
      </c>
      <c r="E2205" s="43"/>
      <c r="F2205" s="268" t="s">
        <v>1323</v>
      </c>
      <c r="G2205" s="43"/>
      <c r="H2205" s="43"/>
      <c r="I2205" s="231"/>
      <c r="J2205" s="43"/>
      <c r="K2205" s="43"/>
      <c r="L2205" s="47"/>
      <c r="M2205" s="232"/>
      <c r="N2205" s="233"/>
      <c r="O2205" s="87"/>
      <c r="P2205" s="87"/>
      <c r="Q2205" s="87"/>
      <c r="R2205" s="87"/>
      <c r="S2205" s="87"/>
      <c r="T2205" s="88"/>
      <c r="U2205" s="41"/>
      <c r="V2205" s="41"/>
      <c r="W2205" s="41"/>
      <c r="X2205" s="41"/>
      <c r="Y2205" s="41"/>
      <c r="Z2205" s="41"/>
      <c r="AA2205" s="41"/>
      <c r="AB2205" s="41"/>
      <c r="AC2205" s="41"/>
      <c r="AD2205" s="41"/>
      <c r="AE2205" s="41"/>
      <c r="AT2205" s="20" t="s">
        <v>231</v>
      </c>
      <c r="AU2205" s="20" t="s">
        <v>84</v>
      </c>
    </row>
    <row r="2206" s="13" customFormat="1">
      <c r="A2206" s="13"/>
      <c r="B2206" s="236"/>
      <c r="C2206" s="237"/>
      <c r="D2206" s="229" t="s">
        <v>183</v>
      </c>
      <c r="E2206" s="238" t="s">
        <v>19</v>
      </c>
      <c r="F2206" s="239" t="s">
        <v>1647</v>
      </c>
      <c r="G2206" s="237"/>
      <c r="H2206" s="238" t="s">
        <v>19</v>
      </c>
      <c r="I2206" s="240"/>
      <c r="J2206" s="237"/>
      <c r="K2206" s="237"/>
      <c r="L2206" s="241"/>
      <c r="M2206" s="242"/>
      <c r="N2206" s="243"/>
      <c r="O2206" s="243"/>
      <c r="P2206" s="243"/>
      <c r="Q2206" s="243"/>
      <c r="R2206" s="243"/>
      <c r="S2206" s="243"/>
      <c r="T2206" s="244"/>
      <c r="U2206" s="13"/>
      <c r="V2206" s="13"/>
      <c r="W2206" s="13"/>
      <c r="X2206" s="13"/>
      <c r="Y2206" s="13"/>
      <c r="Z2206" s="13"/>
      <c r="AA2206" s="13"/>
      <c r="AB2206" s="13"/>
      <c r="AC2206" s="13"/>
      <c r="AD2206" s="13"/>
      <c r="AE2206" s="13"/>
      <c r="AT2206" s="245" t="s">
        <v>183</v>
      </c>
      <c r="AU2206" s="245" t="s">
        <v>84</v>
      </c>
      <c r="AV2206" s="13" t="s">
        <v>82</v>
      </c>
      <c r="AW2206" s="13" t="s">
        <v>37</v>
      </c>
      <c r="AX2206" s="13" t="s">
        <v>75</v>
      </c>
      <c r="AY2206" s="245" t="s">
        <v>170</v>
      </c>
    </row>
    <row r="2207" s="13" customFormat="1">
      <c r="A2207" s="13"/>
      <c r="B2207" s="236"/>
      <c r="C2207" s="237"/>
      <c r="D2207" s="229" t="s">
        <v>183</v>
      </c>
      <c r="E2207" s="238" t="s">
        <v>19</v>
      </c>
      <c r="F2207" s="239" t="s">
        <v>2578</v>
      </c>
      <c r="G2207" s="237"/>
      <c r="H2207" s="238" t="s">
        <v>19</v>
      </c>
      <c r="I2207" s="240"/>
      <c r="J2207" s="237"/>
      <c r="K2207" s="237"/>
      <c r="L2207" s="241"/>
      <c r="M2207" s="242"/>
      <c r="N2207" s="243"/>
      <c r="O2207" s="243"/>
      <c r="P2207" s="243"/>
      <c r="Q2207" s="243"/>
      <c r="R2207" s="243"/>
      <c r="S2207" s="243"/>
      <c r="T2207" s="244"/>
      <c r="U2207" s="13"/>
      <c r="V2207" s="13"/>
      <c r="W2207" s="13"/>
      <c r="X2207" s="13"/>
      <c r="Y2207" s="13"/>
      <c r="Z2207" s="13"/>
      <c r="AA2207" s="13"/>
      <c r="AB2207" s="13"/>
      <c r="AC2207" s="13"/>
      <c r="AD2207" s="13"/>
      <c r="AE2207" s="13"/>
      <c r="AT2207" s="245" t="s">
        <v>183</v>
      </c>
      <c r="AU2207" s="245" t="s">
        <v>84</v>
      </c>
      <c r="AV2207" s="13" t="s">
        <v>82</v>
      </c>
      <c r="AW2207" s="13" t="s">
        <v>37</v>
      </c>
      <c r="AX2207" s="13" t="s">
        <v>75</v>
      </c>
      <c r="AY2207" s="245" t="s">
        <v>170</v>
      </c>
    </row>
    <row r="2208" s="13" customFormat="1">
      <c r="A2208" s="13"/>
      <c r="B2208" s="236"/>
      <c r="C2208" s="237"/>
      <c r="D2208" s="229" t="s">
        <v>183</v>
      </c>
      <c r="E2208" s="238" t="s">
        <v>19</v>
      </c>
      <c r="F2208" s="239" t="s">
        <v>2579</v>
      </c>
      <c r="G2208" s="237"/>
      <c r="H2208" s="238" t="s">
        <v>19</v>
      </c>
      <c r="I2208" s="240"/>
      <c r="J2208" s="237"/>
      <c r="K2208" s="237"/>
      <c r="L2208" s="241"/>
      <c r="M2208" s="242"/>
      <c r="N2208" s="243"/>
      <c r="O2208" s="243"/>
      <c r="P2208" s="243"/>
      <c r="Q2208" s="243"/>
      <c r="R2208" s="243"/>
      <c r="S2208" s="243"/>
      <c r="T2208" s="244"/>
      <c r="U2208" s="13"/>
      <c r="V2208" s="13"/>
      <c r="W2208" s="13"/>
      <c r="X2208" s="13"/>
      <c r="Y2208" s="13"/>
      <c r="Z2208" s="13"/>
      <c r="AA2208" s="13"/>
      <c r="AB2208" s="13"/>
      <c r="AC2208" s="13"/>
      <c r="AD2208" s="13"/>
      <c r="AE2208" s="13"/>
      <c r="AT2208" s="245" t="s">
        <v>183</v>
      </c>
      <c r="AU2208" s="245" t="s">
        <v>84</v>
      </c>
      <c r="AV2208" s="13" t="s">
        <v>82</v>
      </c>
      <c r="AW2208" s="13" t="s">
        <v>37</v>
      </c>
      <c r="AX2208" s="13" t="s">
        <v>75</v>
      </c>
      <c r="AY2208" s="245" t="s">
        <v>170</v>
      </c>
    </row>
    <row r="2209" s="13" customFormat="1">
      <c r="A2209" s="13"/>
      <c r="B2209" s="236"/>
      <c r="C2209" s="237"/>
      <c r="D2209" s="229" t="s">
        <v>183</v>
      </c>
      <c r="E2209" s="238" t="s">
        <v>19</v>
      </c>
      <c r="F2209" s="239" t="s">
        <v>2580</v>
      </c>
      <c r="G2209" s="237"/>
      <c r="H2209" s="238" t="s">
        <v>19</v>
      </c>
      <c r="I2209" s="240"/>
      <c r="J2209" s="237"/>
      <c r="K2209" s="237"/>
      <c r="L2209" s="241"/>
      <c r="M2209" s="242"/>
      <c r="N2209" s="243"/>
      <c r="O2209" s="243"/>
      <c r="P2209" s="243"/>
      <c r="Q2209" s="243"/>
      <c r="R2209" s="243"/>
      <c r="S2209" s="243"/>
      <c r="T2209" s="244"/>
      <c r="U2209" s="13"/>
      <c r="V2209" s="13"/>
      <c r="W2209" s="13"/>
      <c r="X2209" s="13"/>
      <c r="Y2209" s="13"/>
      <c r="Z2209" s="13"/>
      <c r="AA2209" s="13"/>
      <c r="AB2209" s="13"/>
      <c r="AC2209" s="13"/>
      <c r="AD2209" s="13"/>
      <c r="AE2209" s="13"/>
      <c r="AT2209" s="245" t="s">
        <v>183</v>
      </c>
      <c r="AU2209" s="245" t="s">
        <v>84</v>
      </c>
      <c r="AV2209" s="13" t="s">
        <v>82</v>
      </c>
      <c r="AW2209" s="13" t="s">
        <v>37</v>
      </c>
      <c r="AX2209" s="13" t="s">
        <v>75</v>
      </c>
      <c r="AY2209" s="245" t="s">
        <v>170</v>
      </c>
    </row>
    <row r="2210" s="14" customFormat="1">
      <c r="A2210" s="14"/>
      <c r="B2210" s="246"/>
      <c r="C2210" s="247"/>
      <c r="D2210" s="229" t="s">
        <v>183</v>
      </c>
      <c r="E2210" s="248" t="s">
        <v>19</v>
      </c>
      <c r="F2210" s="249" t="s">
        <v>863</v>
      </c>
      <c r="G2210" s="247"/>
      <c r="H2210" s="250">
        <v>1</v>
      </c>
      <c r="I2210" s="251"/>
      <c r="J2210" s="247"/>
      <c r="K2210" s="247"/>
      <c r="L2210" s="252"/>
      <c r="M2210" s="253"/>
      <c r="N2210" s="254"/>
      <c r="O2210" s="254"/>
      <c r="P2210" s="254"/>
      <c r="Q2210" s="254"/>
      <c r="R2210" s="254"/>
      <c r="S2210" s="254"/>
      <c r="T2210" s="255"/>
      <c r="U2210" s="14"/>
      <c r="V2210" s="14"/>
      <c r="W2210" s="14"/>
      <c r="X2210" s="14"/>
      <c r="Y2210" s="14"/>
      <c r="Z2210" s="14"/>
      <c r="AA2210" s="14"/>
      <c r="AB2210" s="14"/>
      <c r="AC2210" s="14"/>
      <c r="AD2210" s="14"/>
      <c r="AE2210" s="14"/>
      <c r="AT2210" s="256" t="s">
        <v>183</v>
      </c>
      <c r="AU2210" s="256" t="s">
        <v>84</v>
      </c>
      <c r="AV2210" s="14" t="s">
        <v>84</v>
      </c>
      <c r="AW2210" s="14" t="s">
        <v>37</v>
      </c>
      <c r="AX2210" s="14" t="s">
        <v>75</v>
      </c>
      <c r="AY2210" s="256" t="s">
        <v>170</v>
      </c>
    </row>
    <row r="2211" s="15" customFormat="1">
      <c r="A2211" s="15"/>
      <c r="B2211" s="257"/>
      <c r="C2211" s="258"/>
      <c r="D2211" s="229" t="s">
        <v>183</v>
      </c>
      <c r="E2211" s="259" t="s">
        <v>19</v>
      </c>
      <c r="F2211" s="260" t="s">
        <v>186</v>
      </c>
      <c r="G2211" s="258"/>
      <c r="H2211" s="261">
        <v>1</v>
      </c>
      <c r="I2211" s="262"/>
      <c r="J2211" s="258"/>
      <c r="K2211" s="258"/>
      <c r="L2211" s="263"/>
      <c r="M2211" s="264"/>
      <c r="N2211" s="265"/>
      <c r="O2211" s="265"/>
      <c r="P2211" s="265"/>
      <c r="Q2211" s="265"/>
      <c r="R2211" s="265"/>
      <c r="S2211" s="265"/>
      <c r="T2211" s="266"/>
      <c r="U2211" s="15"/>
      <c r="V2211" s="15"/>
      <c r="W2211" s="15"/>
      <c r="X2211" s="15"/>
      <c r="Y2211" s="15"/>
      <c r="Z2211" s="15"/>
      <c r="AA2211" s="15"/>
      <c r="AB2211" s="15"/>
      <c r="AC2211" s="15"/>
      <c r="AD2211" s="15"/>
      <c r="AE2211" s="15"/>
      <c r="AT2211" s="267" t="s">
        <v>183</v>
      </c>
      <c r="AU2211" s="267" t="s">
        <v>84</v>
      </c>
      <c r="AV2211" s="15" t="s">
        <v>177</v>
      </c>
      <c r="AW2211" s="15" t="s">
        <v>37</v>
      </c>
      <c r="AX2211" s="15" t="s">
        <v>82</v>
      </c>
      <c r="AY2211" s="267" t="s">
        <v>170</v>
      </c>
    </row>
    <row r="2212" s="2" customFormat="1" ht="16.5" customHeight="1">
      <c r="A2212" s="41"/>
      <c r="B2212" s="42"/>
      <c r="C2212" s="216" t="s">
        <v>2581</v>
      </c>
      <c r="D2212" s="216" t="s">
        <v>172</v>
      </c>
      <c r="E2212" s="217" t="s">
        <v>2582</v>
      </c>
      <c r="F2212" s="218" t="s">
        <v>2583</v>
      </c>
      <c r="G2212" s="219" t="s">
        <v>175</v>
      </c>
      <c r="H2212" s="220">
        <v>10.058999999999999</v>
      </c>
      <c r="I2212" s="221"/>
      <c r="J2212" s="222">
        <f>ROUND(I2212*H2212,2)</f>
        <v>0</v>
      </c>
      <c r="K2212" s="218" t="s">
        <v>176</v>
      </c>
      <c r="L2212" s="47"/>
      <c r="M2212" s="223" t="s">
        <v>19</v>
      </c>
      <c r="N2212" s="224" t="s">
        <v>46</v>
      </c>
      <c r="O2212" s="87"/>
      <c r="P2212" s="225">
        <f>O2212*H2212</f>
        <v>0</v>
      </c>
      <c r="Q2212" s="225">
        <v>0</v>
      </c>
      <c r="R2212" s="225">
        <f>Q2212*H2212</f>
        <v>0</v>
      </c>
      <c r="S2212" s="225">
        <v>0</v>
      </c>
      <c r="T2212" s="226">
        <f>S2212*H2212</f>
        <v>0</v>
      </c>
      <c r="U2212" s="41"/>
      <c r="V2212" s="41"/>
      <c r="W2212" s="41"/>
      <c r="X2212" s="41"/>
      <c r="Y2212" s="41"/>
      <c r="Z2212" s="41"/>
      <c r="AA2212" s="41"/>
      <c r="AB2212" s="41"/>
      <c r="AC2212" s="41"/>
      <c r="AD2212" s="41"/>
      <c r="AE2212" s="41"/>
      <c r="AR2212" s="227" t="s">
        <v>287</v>
      </c>
      <c r="AT2212" s="227" t="s">
        <v>172</v>
      </c>
      <c r="AU2212" s="227" t="s">
        <v>84</v>
      </c>
      <c r="AY2212" s="20" t="s">
        <v>170</v>
      </c>
      <c r="BE2212" s="228">
        <f>IF(N2212="základní",J2212,0)</f>
        <v>0</v>
      </c>
      <c r="BF2212" s="228">
        <f>IF(N2212="snížená",J2212,0)</f>
        <v>0</v>
      </c>
      <c r="BG2212" s="228">
        <f>IF(N2212="zákl. přenesená",J2212,0)</f>
        <v>0</v>
      </c>
      <c r="BH2212" s="228">
        <f>IF(N2212="sníž. přenesená",J2212,0)</f>
        <v>0</v>
      </c>
      <c r="BI2212" s="228">
        <f>IF(N2212="nulová",J2212,0)</f>
        <v>0</v>
      </c>
      <c r="BJ2212" s="20" t="s">
        <v>82</v>
      </c>
      <c r="BK2212" s="228">
        <f>ROUND(I2212*H2212,2)</f>
        <v>0</v>
      </c>
      <c r="BL2212" s="20" t="s">
        <v>287</v>
      </c>
      <c r="BM2212" s="227" t="s">
        <v>2584</v>
      </c>
    </row>
    <row r="2213" s="2" customFormat="1">
      <c r="A2213" s="41"/>
      <c r="B2213" s="42"/>
      <c r="C2213" s="43"/>
      <c r="D2213" s="229" t="s">
        <v>179</v>
      </c>
      <c r="E2213" s="43"/>
      <c r="F2213" s="230" t="s">
        <v>2585</v>
      </c>
      <c r="G2213" s="43"/>
      <c r="H2213" s="43"/>
      <c r="I2213" s="231"/>
      <c r="J2213" s="43"/>
      <c r="K2213" s="43"/>
      <c r="L2213" s="47"/>
      <c r="M2213" s="232"/>
      <c r="N2213" s="233"/>
      <c r="O2213" s="87"/>
      <c r="P2213" s="87"/>
      <c r="Q2213" s="87"/>
      <c r="R2213" s="87"/>
      <c r="S2213" s="87"/>
      <c r="T2213" s="88"/>
      <c r="U2213" s="41"/>
      <c r="V2213" s="41"/>
      <c r="W2213" s="41"/>
      <c r="X2213" s="41"/>
      <c r="Y2213" s="41"/>
      <c r="Z2213" s="41"/>
      <c r="AA2213" s="41"/>
      <c r="AB2213" s="41"/>
      <c r="AC2213" s="41"/>
      <c r="AD2213" s="41"/>
      <c r="AE2213" s="41"/>
      <c r="AT2213" s="20" t="s">
        <v>179</v>
      </c>
      <c r="AU2213" s="20" t="s">
        <v>84</v>
      </c>
    </row>
    <row r="2214" s="2" customFormat="1">
      <c r="A2214" s="41"/>
      <c r="B2214" s="42"/>
      <c r="C2214" s="43"/>
      <c r="D2214" s="234" t="s">
        <v>181</v>
      </c>
      <c r="E2214" s="43"/>
      <c r="F2214" s="235" t="s">
        <v>2586</v>
      </c>
      <c r="G2214" s="43"/>
      <c r="H2214" s="43"/>
      <c r="I2214" s="231"/>
      <c r="J2214" s="43"/>
      <c r="K2214" s="43"/>
      <c r="L2214" s="47"/>
      <c r="M2214" s="232"/>
      <c r="N2214" s="233"/>
      <c r="O2214" s="87"/>
      <c r="P2214" s="87"/>
      <c r="Q2214" s="87"/>
      <c r="R2214" s="87"/>
      <c r="S2214" s="87"/>
      <c r="T2214" s="88"/>
      <c r="U2214" s="41"/>
      <c r="V2214" s="41"/>
      <c r="W2214" s="41"/>
      <c r="X2214" s="41"/>
      <c r="Y2214" s="41"/>
      <c r="Z2214" s="41"/>
      <c r="AA2214" s="41"/>
      <c r="AB2214" s="41"/>
      <c r="AC2214" s="41"/>
      <c r="AD2214" s="41"/>
      <c r="AE2214" s="41"/>
      <c r="AT2214" s="20" t="s">
        <v>181</v>
      </c>
      <c r="AU2214" s="20" t="s">
        <v>84</v>
      </c>
    </row>
    <row r="2215" s="13" customFormat="1">
      <c r="A2215" s="13"/>
      <c r="B2215" s="236"/>
      <c r="C2215" s="237"/>
      <c r="D2215" s="229" t="s">
        <v>183</v>
      </c>
      <c r="E2215" s="238" t="s">
        <v>19</v>
      </c>
      <c r="F2215" s="239" t="s">
        <v>1316</v>
      </c>
      <c r="G2215" s="237"/>
      <c r="H2215" s="238" t="s">
        <v>19</v>
      </c>
      <c r="I2215" s="240"/>
      <c r="J2215" s="237"/>
      <c r="K2215" s="237"/>
      <c r="L2215" s="241"/>
      <c r="M2215" s="242"/>
      <c r="N2215" s="243"/>
      <c r="O2215" s="243"/>
      <c r="P2215" s="243"/>
      <c r="Q2215" s="243"/>
      <c r="R2215" s="243"/>
      <c r="S2215" s="243"/>
      <c r="T2215" s="244"/>
      <c r="U2215" s="13"/>
      <c r="V2215" s="13"/>
      <c r="W2215" s="13"/>
      <c r="X2215" s="13"/>
      <c r="Y2215" s="13"/>
      <c r="Z2215" s="13"/>
      <c r="AA2215" s="13"/>
      <c r="AB2215" s="13"/>
      <c r="AC2215" s="13"/>
      <c r="AD2215" s="13"/>
      <c r="AE2215" s="13"/>
      <c r="AT2215" s="245" t="s">
        <v>183</v>
      </c>
      <c r="AU2215" s="245" t="s">
        <v>84</v>
      </c>
      <c r="AV2215" s="13" t="s">
        <v>82</v>
      </c>
      <c r="AW2215" s="13" t="s">
        <v>37</v>
      </c>
      <c r="AX2215" s="13" t="s">
        <v>75</v>
      </c>
      <c r="AY2215" s="245" t="s">
        <v>170</v>
      </c>
    </row>
    <row r="2216" s="14" customFormat="1">
      <c r="A2216" s="14"/>
      <c r="B2216" s="246"/>
      <c r="C2216" s="247"/>
      <c r="D2216" s="229" t="s">
        <v>183</v>
      </c>
      <c r="E2216" s="248" t="s">
        <v>19</v>
      </c>
      <c r="F2216" s="249" t="s">
        <v>2587</v>
      </c>
      <c r="G2216" s="247"/>
      <c r="H2216" s="250">
        <v>6.8090000000000002</v>
      </c>
      <c r="I2216" s="251"/>
      <c r="J2216" s="247"/>
      <c r="K2216" s="247"/>
      <c r="L2216" s="252"/>
      <c r="M2216" s="253"/>
      <c r="N2216" s="254"/>
      <c r="O2216" s="254"/>
      <c r="P2216" s="254"/>
      <c r="Q2216" s="254"/>
      <c r="R2216" s="254"/>
      <c r="S2216" s="254"/>
      <c r="T2216" s="255"/>
      <c r="U2216" s="14"/>
      <c r="V2216" s="14"/>
      <c r="W2216" s="14"/>
      <c r="X2216" s="14"/>
      <c r="Y2216" s="14"/>
      <c r="Z2216" s="14"/>
      <c r="AA2216" s="14"/>
      <c r="AB2216" s="14"/>
      <c r="AC2216" s="14"/>
      <c r="AD2216" s="14"/>
      <c r="AE2216" s="14"/>
      <c r="AT2216" s="256" t="s">
        <v>183</v>
      </c>
      <c r="AU2216" s="256" t="s">
        <v>84</v>
      </c>
      <c r="AV2216" s="14" t="s">
        <v>84</v>
      </c>
      <c r="AW2216" s="14" t="s">
        <v>37</v>
      </c>
      <c r="AX2216" s="14" t="s">
        <v>75</v>
      </c>
      <c r="AY2216" s="256" t="s">
        <v>170</v>
      </c>
    </row>
    <row r="2217" s="14" customFormat="1">
      <c r="A2217" s="14"/>
      <c r="B2217" s="246"/>
      <c r="C2217" s="247"/>
      <c r="D2217" s="229" t="s">
        <v>183</v>
      </c>
      <c r="E2217" s="248" t="s">
        <v>19</v>
      </c>
      <c r="F2217" s="249" t="s">
        <v>2588</v>
      </c>
      <c r="G2217" s="247"/>
      <c r="H2217" s="250">
        <v>3.25</v>
      </c>
      <c r="I2217" s="251"/>
      <c r="J2217" s="247"/>
      <c r="K2217" s="247"/>
      <c r="L2217" s="252"/>
      <c r="M2217" s="253"/>
      <c r="N2217" s="254"/>
      <c r="O2217" s="254"/>
      <c r="P2217" s="254"/>
      <c r="Q2217" s="254"/>
      <c r="R2217" s="254"/>
      <c r="S2217" s="254"/>
      <c r="T2217" s="255"/>
      <c r="U2217" s="14"/>
      <c r="V2217" s="14"/>
      <c r="W2217" s="14"/>
      <c r="X2217" s="14"/>
      <c r="Y2217" s="14"/>
      <c r="Z2217" s="14"/>
      <c r="AA2217" s="14"/>
      <c r="AB2217" s="14"/>
      <c r="AC2217" s="14"/>
      <c r="AD2217" s="14"/>
      <c r="AE2217" s="14"/>
      <c r="AT2217" s="256" t="s">
        <v>183</v>
      </c>
      <c r="AU2217" s="256" t="s">
        <v>84</v>
      </c>
      <c r="AV2217" s="14" t="s">
        <v>84</v>
      </c>
      <c r="AW2217" s="14" t="s">
        <v>37</v>
      </c>
      <c r="AX2217" s="14" t="s">
        <v>75</v>
      </c>
      <c r="AY2217" s="256" t="s">
        <v>170</v>
      </c>
    </row>
    <row r="2218" s="15" customFormat="1">
      <c r="A2218" s="15"/>
      <c r="B2218" s="257"/>
      <c r="C2218" s="258"/>
      <c r="D2218" s="229" t="s">
        <v>183</v>
      </c>
      <c r="E2218" s="259" t="s">
        <v>19</v>
      </c>
      <c r="F2218" s="260" t="s">
        <v>186</v>
      </c>
      <c r="G2218" s="258"/>
      <c r="H2218" s="261">
        <v>10.058999999999999</v>
      </c>
      <c r="I2218" s="262"/>
      <c r="J2218" s="258"/>
      <c r="K2218" s="258"/>
      <c r="L2218" s="263"/>
      <c r="M2218" s="264"/>
      <c r="N2218" s="265"/>
      <c r="O2218" s="265"/>
      <c r="P2218" s="265"/>
      <c r="Q2218" s="265"/>
      <c r="R2218" s="265"/>
      <c r="S2218" s="265"/>
      <c r="T2218" s="266"/>
      <c r="U2218" s="15"/>
      <c r="V2218" s="15"/>
      <c r="W2218" s="15"/>
      <c r="X2218" s="15"/>
      <c r="Y2218" s="15"/>
      <c r="Z2218" s="15"/>
      <c r="AA2218" s="15"/>
      <c r="AB2218" s="15"/>
      <c r="AC2218" s="15"/>
      <c r="AD2218" s="15"/>
      <c r="AE2218" s="15"/>
      <c r="AT2218" s="267" t="s">
        <v>183</v>
      </c>
      <c r="AU2218" s="267" t="s">
        <v>84</v>
      </c>
      <c r="AV2218" s="15" t="s">
        <v>177</v>
      </c>
      <c r="AW2218" s="15" t="s">
        <v>37</v>
      </c>
      <c r="AX2218" s="15" t="s">
        <v>82</v>
      </c>
      <c r="AY2218" s="267" t="s">
        <v>170</v>
      </c>
    </row>
    <row r="2219" s="2" customFormat="1" ht="24.15" customHeight="1">
      <c r="A2219" s="41"/>
      <c r="B2219" s="42"/>
      <c r="C2219" s="285" t="s">
        <v>2589</v>
      </c>
      <c r="D2219" s="285" t="s">
        <v>461</v>
      </c>
      <c r="E2219" s="286" t="s">
        <v>2590</v>
      </c>
      <c r="F2219" s="287" t="s">
        <v>2591</v>
      </c>
      <c r="G2219" s="288" t="s">
        <v>175</v>
      </c>
      <c r="H2219" s="289">
        <v>10.058999999999999</v>
      </c>
      <c r="I2219" s="290"/>
      <c r="J2219" s="291">
        <f>ROUND(I2219*H2219,2)</f>
        <v>0</v>
      </c>
      <c r="K2219" s="287" t="s">
        <v>19</v>
      </c>
      <c r="L2219" s="292"/>
      <c r="M2219" s="293" t="s">
        <v>19</v>
      </c>
      <c r="N2219" s="294" t="s">
        <v>46</v>
      </c>
      <c r="O2219" s="87"/>
      <c r="P2219" s="225">
        <f>O2219*H2219</f>
        <v>0</v>
      </c>
      <c r="Q2219" s="225">
        <v>0.0041999999999999997</v>
      </c>
      <c r="R2219" s="225">
        <f>Q2219*H2219</f>
        <v>0.042247799999999995</v>
      </c>
      <c r="S2219" s="225">
        <v>0</v>
      </c>
      <c r="T2219" s="226">
        <f>S2219*H2219</f>
        <v>0</v>
      </c>
      <c r="U2219" s="41"/>
      <c r="V2219" s="41"/>
      <c r="W2219" s="41"/>
      <c r="X2219" s="41"/>
      <c r="Y2219" s="41"/>
      <c r="Z2219" s="41"/>
      <c r="AA2219" s="41"/>
      <c r="AB2219" s="41"/>
      <c r="AC2219" s="41"/>
      <c r="AD2219" s="41"/>
      <c r="AE2219" s="41"/>
      <c r="AR2219" s="227" t="s">
        <v>629</v>
      </c>
      <c r="AT2219" s="227" t="s">
        <v>461</v>
      </c>
      <c r="AU2219" s="227" t="s">
        <v>84</v>
      </c>
      <c r="AY2219" s="20" t="s">
        <v>170</v>
      </c>
      <c r="BE2219" s="228">
        <f>IF(N2219="základní",J2219,0)</f>
        <v>0</v>
      </c>
      <c r="BF2219" s="228">
        <f>IF(N2219="snížená",J2219,0)</f>
        <v>0</v>
      </c>
      <c r="BG2219" s="228">
        <f>IF(N2219="zákl. přenesená",J2219,0)</f>
        <v>0</v>
      </c>
      <c r="BH2219" s="228">
        <f>IF(N2219="sníž. přenesená",J2219,0)</f>
        <v>0</v>
      </c>
      <c r="BI2219" s="228">
        <f>IF(N2219="nulová",J2219,0)</f>
        <v>0</v>
      </c>
      <c r="BJ2219" s="20" t="s">
        <v>82</v>
      </c>
      <c r="BK2219" s="228">
        <f>ROUND(I2219*H2219,2)</f>
        <v>0</v>
      </c>
      <c r="BL2219" s="20" t="s">
        <v>287</v>
      </c>
      <c r="BM2219" s="227" t="s">
        <v>2592</v>
      </c>
    </row>
    <row r="2220" s="2" customFormat="1">
      <c r="A2220" s="41"/>
      <c r="B2220" s="42"/>
      <c r="C2220" s="43"/>
      <c r="D2220" s="229" t="s">
        <v>179</v>
      </c>
      <c r="E2220" s="43"/>
      <c r="F2220" s="230" t="s">
        <v>2591</v>
      </c>
      <c r="G2220" s="43"/>
      <c r="H2220" s="43"/>
      <c r="I2220" s="231"/>
      <c r="J2220" s="43"/>
      <c r="K2220" s="43"/>
      <c r="L2220" s="47"/>
      <c r="M2220" s="232"/>
      <c r="N2220" s="233"/>
      <c r="O2220" s="87"/>
      <c r="P2220" s="87"/>
      <c r="Q2220" s="87"/>
      <c r="R2220" s="87"/>
      <c r="S2220" s="87"/>
      <c r="T2220" s="88"/>
      <c r="U2220" s="41"/>
      <c r="V2220" s="41"/>
      <c r="W2220" s="41"/>
      <c r="X2220" s="41"/>
      <c r="Y2220" s="41"/>
      <c r="Z2220" s="41"/>
      <c r="AA2220" s="41"/>
      <c r="AB2220" s="41"/>
      <c r="AC2220" s="41"/>
      <c r="AD2220" s="41"/>
      <c r="AE2220" s="41"/>
      <c r="AT2220" s="20" t="s">
        <v>179</v>
      </c>
      <c r="AU2220" s="20" t="s">
        <v>84</v>
      </c>
    </row>
    <row r="2221" s="2" customFormat="1">
      <c r="A2221" s="41"/>
      <c r="B2221" s="42"/>
      <c r="C2221" s="43"/>
      <c r="D2221" s="229" t="s">
        <v>231</v>
      </c>
      <c r="E2221" s="43"/>
      <c r="F2221" s="268" t="s">
        <v>1323</v>
      </c>
      <c r="G2221" s="43"/>
      <c r="H2221" s="43"/>
      <c r="I2221" s="231"/>
      <c r="J2221" s="43"/>
      <c r="K2221" s="43"/>
      <c r="L2221" s="47"/>
      <c r="M2221" s="232"/>
      <c r="N2221" s="233"/>
      <c r="O2221" s="87"/>
      <c r="P2221" s="87"/>
      <c r="Q2221" s="87"/>
      <c r="R2221" s="87"/>
      <c r="S2221" s="87"/>
      <c r="T2221" s="88"/>
      <c r="U2221" s="41"/>
      <c r="V2221" s="41"/>
      <c r="W2221" s="41"/>
      <c r="X2221" s="41"/>
      <c r="Y2221" s="41"/>
      <c r="Z2221" s="41"/>
      <c r="AA2221" s="41"/>
      <c r="AB2221" s="41"/>
      <c r="AC2221" s="41"/>
      <c r="AD2221" s="41"/>
      <c r="AE2221" s="41"/>
      <c r="AT2221" s="20" t="s">
        <v>231</v>
      </c>
      <c r="AU2221" s="20" t="s">
        <v>84</v>
      </c>
    </row>
    <row r="2222" s="14" customFormat="1">
      <c r="A2222" s="14"/>
      <c r="B2222" s="246"/>
      <c r="C2222" s="247"/>
      <c r="D2222" s="229" t="s">
        <v>183</v>
      </c>
      <c r="E2222" s="248" t="s">
        <v>19</v>
      </c>
      <c r="F2222" s="249" t="s">
        <v>2593</v>
      </c>
      <c r="G2222" s="247"/>
      <c r="H2222" s="250">
        <v>6.8090000000000002</v>
      </c>
      <c r="I2222" s="251"/>
      <c r="J2222" s="247"/>
      <c r="K2222" s="247"/>
      <c r="L2222" s="252"/>
      <c r="M2222" s="253"/>
      <c r="N2222" s="254"/>
      <c r="O2222" s="254"/>
      <c r="P2222" s="254"/>
      <c r="Q2222" s="254"/>
      <c r="R2222" s="254"/>
      <c r="S2222" s="254"/>
      <c r="T2222" s="255"/>
      <c r="U2222" s="14"/>
      <c r="V2222" s="14"/>
      <c r="W2222" s="14"/>
      <c r="X2222" s="14"/>
      <c r="Y2222" s="14"/>
      <c r="Z2222" s="14"/>
      <c r="AA2222" s="14"/>
      <c r="AB2222" s="14"/>
      <c r="AC2222" s="14"/>
      <c r="AD2222" s="14"/>
      <c r="AE2222" s="14"/>
      <c r="AT2222" s="256" t="s">
        <v>183</v>
      </c>
      <c r="AU2222" s="256" t="s">
        <v>84</v>
      </c>
      <c r="AV2222" s="14" t="s">
        <v>84</v>
      </c>
      <c r="AW2222" s="14" t="s">
        <v>37</v>
      </c>
      <c r="AX2222" s="14" t="s">
        <v>75</v>
      </c>
      <c r="AY2222" s="256" t="s">
        <v>170</v>
      </c>
    </row>
    <row r="2223" s="14" customFormat="1">
      <c r="A2223" s="14"/>
      <c r="B2223" s="246"/>
      <c r="C2223" s="247"/>
      <c r="D2223" s="229" t="s">
        <v>183</v>
      </c>
      <c r="E2223" s="248" t="s">
        <v>19</v>
      </c>
      <c r="F2223" s="249" t="s">
        <v>2594</v>
      </c>
      <c r="G2223" s="247"/>
      <c r="H2223" s="250">
        <v>3.25</v>
      </c>
      <c r="I2223" s="251"/>
      <c r="J2223" s="247"/>
      <c r="K2223" s="247"/>
      <c r="L2223" s="252"/>
      <c r="M2223" s="253"/>
      <c r="N2223" s="254"/>
      <c r="O2223" s="254"/>
      <c r="P2223" s="254"/>
      <c r="Q2223" s="254"/>
      <c r="R2223" s="254"/>
      <c r="S2223" s="254"/>
      <c r="T2223" s="255"/>
      <c r="U2223" s="14"/>
      <c r="V2223" s="14"/>
      <c r="W2223" s="14"/>
      <c r="X2223" s="14"/>
      <c r="Y2223" s="14"/>
      <c r="Z2223" s="14"/>
      <c r="AA2223" s="14"/>
      <c r="AB2223" s="14"/>
      <c r="AC2223" s="14"/>
      <c r="AD2223" s="14"/>
      <c r="AE2223" s="14"/>
      <c r="AT2223" s="256" t="s">
        <v>183</v>
      </c>
      <c r="AU2223" s="256" t="s">
        <v>84</v>
      </c>
      <c r="AV2223" s="14" t="s">
        <v>84</v>
      </c>
      <c r="AW2223" s="14" t="s">
        <v>37</v>
      </c>
      <c r="AX2223" s="14" t="s">
        <v>75</v>
      </c>
      <c r="AY2223" s="256" t="s">
        <v>170</v>
      </c>
    </row>
    <row r="2224" s="15" customFormat="1">
      <c r="A2224" s="15"/>
      <c r="B2224" s="257"/>
      <c r="C2224" s="258"/>
      <c r="D2224" s="229" t="s">
        <v>183</v>
      </c>
      <c r="E2224" s="259" t="s">
        <v>19</v>
      </c>
      <c r="F2224" s="260" t="s">
        <v>186</v>
      </c>
      <c r="G2224" s="258"/>
      <c r="H2224" s="261">
        <v>10.058999999999999</v>
      </c>
      <c r="I2224" s="262"/>
      <c r="J2224" s="258"/>
      <c r="K2224" s="258"/>
      <c r="L2224" s="263"/>
      <c r="M2224" s="264"/>
      <c r="N2224" s="265"/>
      <c r="O2224" s="265"/>
      <c r="P2224" s="265"/>
      <c r="Q2224" s="265"/>
      <c r="R2224" s="265"/>
      <c r="S2224" s="265"/>
      <c r="T2224" s="266"/>
      <c r="U2224" s="15"/>
      <c r="V2224" s="15"/>
      <c r="W2224" s="15"/>
      <c r="X2224" s="15"/>
      <c r="Y2224" s="15"/>
      <c r="Z2224" s="15"/>
      <c r="AA2224" s="15"/>
      <c r="AB2224" s="15"/>
      <c r="AC2224" s="15"/>
      <c r="AD2224" s="15"/>
      <c r="AE2224" s="15"/>
      <c r="AT2224" s="267" t="s">
        <v>183</v>
      </c>
      <c r="AU2224" s="267" t="s">
        <v>84</v>
      </c>
      <c r="AV2224" s="15" t="s">
        <v>177</v>
      </c>
      <c r="AW2224" s="15" t="s">
        <v>37</v>
      </c>
      <c r="AX2224" s="15" t="s">
        <v>82</v>
      </c>
      <c r="AY2224" s="267" t="s">
        <v>170</v>
      </c>
    </row>
    <row r="2225" s="2" customFormat="1" ht="16.5" customHeight="1">
      <c r="A2225" s="41"/>
      <c r="B2225" s="42"/>
      <c r="C2225" s="216" t="s">
        <v>2595</v>
      </c>
      <c r="D2225" s="216" t="s">
        <v>172</v>
      </c>
      <c r="E2225" s="217" t="s">
        <v>2596</v>
      </c>
      <c r="F2225" s="218" t="s">
        <v>2597</v>
      </c>
      <c r="G2225" s="219" t="s">
        <v>201</v>
      </c>
      <c r="H2225" s="220">
        <v>18.170000000000002</v>
      </c>
      <c r="I2225" s="221"/>
      <c r="J2225" s="222">
        <f>ROUND(I2225*H2225,2)</f>
        <v>0</v>
      </c>
      <c r="K2225" s="218" t="s">
        <v>176</v>
      </c>
      <c r="L2225" s="47"/>
      <c r="M2225" s="223" t="s">
        <v>19</v>
      </c>
      <c r="N2225" s="224" t="s">
        <v>46</v>
      </c>
      <c r="O2225" s="87"/>
      <c r="P2225" s="225">
        <f>O2225*H2225</f>
        <v>0</v>
      </c>
      <c r="Q2225" s="225">
        <v>0</v>
      </c>
      <c r="R2225" s="225">
        <f>Q2225*H2225</f>
        <v>0</v>
      </c>
      <c r="S2225" s="225">
        <v>0</v>
      </c>
      <c r="T2225" s="226">
        <f>S2225*H2225</f>
        <v>0</v>
      </c>
      <c r="U2225" s="41"/>
      <c r="V2225" s="41"/>
      <c r="W2225" s="41"/>
      <c r="X2225" s="41"/>
      <c r="Y2225" s="41"/>
      <c r="Z2225" s="41"/>
      <c r="AA2225" s="41"/>
      <c r="AB2225" s="41"/>
      <c r="AC2225" s="41"/>
      <c r="AD2225" s="41"/>
      <c r="AE2225" s="41"/>
      <c r="AR2225" s="227" t="s">
        <v>287</v>
      </c>
      <c r="AT2225" s="227" t="s">
        <v>172</v>
      </c>
      <c r="AU2225" s="227" t="s">
        <v>84</v>
      </c>
      <c r="AY2225" s="20" t="s">
        <v>170</v>
      </c>
      <c r="BE2225" s="228">
        <f>IF(N2225="základní",J2225,0)</f>
        <v>0</v>
      </c>
      <c r="BF2225" s="228">
        <f>IF(N2225="snížená",J2225,0)</f>
        <v>0</v>
      </c>
      <c r="BG2225" s="228">
        <f>IF(N2225="zákl. přenesená",J2225,0)</f>
        <v>0</v>
      </c>
      <c r="BH2225" s="228">
        <f>IF(N2225="sníž. přenesená",J2225,0)</f>
        <v>0</v>
      </c>
      <c r="BI2225" s="228">
        <f>IF(N2225="nulová",J2225,0)</f>
        <v>0</v>
      </c>
      <c r="BJ2225" s="20" t="s">
        <v>82</v>
      </c>
      <c r="BK2225" s="228">
        <f>ROUND(I2225*H2225,2)</f>
        <v>0</v>
      </c>
      <c r="BL2225" s="20" t="s">
        <v>287</v>
      </c>
      <c r="BM2225" s="227" t="s">
        <v>2598</v>
      </c>
    </row>
    <row r="2226" s="2" customFormat="1">
      <c r="A2226" s="41"/>
      <c r="B2226" s="42"/>
      <c r="C2226" s="43"/>
      <c r="D2226" s="229" t="s">
        <v>179</v>
      </c>
      <c r="E2226" s="43"/>
      <c r="F2226" s="230" t="s">
        <v>2599</v>
      </c>
      <c r="G2226" s="43"/>
      <c r="H2226" s="43"/>
      <c r="I2226" s="231"/>
      <c r="J2226" s="43"/>
      <c r="K2226" s="43"/>
      <c r="L2226" s="47"/>
      <c r="M2226" s="232"/>
      <c r="N2226" s="233"/>
      <c r="O2226" s="87"/>
      <c r="P2226" s="87"/>
      <c r="Q2226" s="87"/>
      <c r="R2226" s="87"/>
      <c r="S2226" s="87"/>
      <c r="T2226" s="88"/>
      <c r="U2226" s="41"/>
      <c r="V2226" s="41"/>
      <c r="W2226" s="41"/>
      <c r="X2226" s="41"/>
      <c r="Y2226" s="41"/>
      <c r="Z2226" s="41"/>
      <c r="AA2226" s="41"/>
      <c r="AB2226" s="41"/>
      <c r="AC2226" s="41"/>
      <c r="AD2226" s="41"/>
      <c r="AE2226" s="41"/>
      <c r="AT2226" s="20" t="s">
        <v>179</v>
      </c>
      <c r="AU2226" s="20" t="s">
        <v>84</v>
      </c>
    </row>
    <row r="2227" s="2" customFormat="1">
      <c r="A2227" s="41"/>
      <c r="B2227" s="42"/>
      <c r="C2227" s="43"/>
      <c r="D2227" s="234" t="s">
        <v>181</v>
      </c>
      <c r="E2227" s="43"/>
      <c r="F2227" s="235" t="s">
        <v>2600</v>
      </c>
      <c r="G2227" s="43"/>
      <c r="H2227" s="43"/>
      <c r="I2227" s="231"/>
      <c r="J2227" s="43"/>
      <c r="K2227" s="43"/>
      <c r="L2227" s="47"/>
      <c r="M2227" s="232"/>
      <c r="N2227" s="233"/>
      <c r="O2227" s="87"/>
      <c r="P2227" s="87"/>
      <c r="Q2227" s="87"/>
      <c r="R2227" s="87"/>
      <c r="S2227" s="87"/>
      <c r="T2227" s="88"/>
      <c r="U2227" s="41"/>
      <c r="V2227" s="41"/>
      <c r="W2227" s="41"/>
      <c r="X2227" s="41"/>
      <c r="Y2227" s="41"/>
      <c r="Z2227" s="41"/>
      <c r="AA2227" s="41"/>
      <c r="AB2227" s="41"/>
      <c r="AC2227" s="41"/>
      <c r="AD2227" s="41"/>
      <c r="AE2227" s="41"/>
      <c r="AT2227" s="20" t="s">
        <v>181</v>
      </c>
      <c r="AU2227" s="20" t="s">
        <v>84</v>
      </c>
    </row>
    <row r="2228" s="13" customFormat="1">
      <c r="A2228" s="13"/>
      <c r="B2228" s="236"/>
      <c r="C2228" s="237"/>
      <c r="D2228" s="229" t="s">
        <v>183</v>
      </c>
      <c r="E2228" s="238" t="s">
        <v>19</v>
      </c>
      <c r="F2228" s="239" t="s">
        <v>1316</v>
      </c>
      <c r="G2228" s="237"/>
      <c r="H2228" s="238" t="s">
        <v>19</v>
      </c>
      <c r="I2228" s="240"/>
      <c r="J2228" s="237"/>
      <c r="K2228" s="237"/>
      <c r="L2228" s="241"/>
      <c r="M2228" s="242"/>
      <c r="N2228" s="243"/>
      <c r="O2228" s="243"/>
      <c r="P2228" s="243"/>
      <c r="Q2228" s="243"/>
      <c r="R2228" s="243"/>
      <c r="S2228" s="243"/>
      <c r="T2228" s="244"/>
      <c r="U2228" s="13"/>
      <c r="V2228" s="13"/>
      <c r="W2228" s="13"/>
      <c r="X2228" s="13"/>
      <c r="Y2228" s="13"/>
      <c r="Z2228" s="13"/>
      <c r="AA2228" s="13"/>
      <c r="AB2228" s="13"/>
      <c r="AC2228" s="13"/>
      <c r="AD2228" s="13"/>
      <c r="AE2228" s="13"/>
      <c r="AT2228" s="245" t="s">
        <v>183</v>
      </c>
      <c r="AU2228" s="245" t="s">
        <v>84</v>
      </c>
      <c r="AV2228" s="13" t="s">
        <v>82</v>
      </c>
      <c r="AW2228" s="13" t="s">
        <v>37</v>
      </c>
      <c r="AX2228" s="13" t="s">
        <v>75</v>
      </c>
      <c r="AY2228" s="245" t="s">
        <v>170</v>
      </c>
    </row>
    <row r="2229" s="14" customFormat="1">
      <c r="A2229" s="14"/>
      <c r="B2229" s="246"/>
      <c r="C2229" s="247"/>
      <c r="D2229" s="229" t="s">
        <v>183</v>
      </c>
      <c r="E2229" s="248" t="s">
        <v>19</v>
      </c>
      <c r="F2229" s="249" t="s">
        <v>2601</v>
      </c>
      <c r="G2229" s="247"/>
      <c r="H2229" s="250">
        <v>10.57</v>
      </c>
      <c r="I2229" s="251"/>
      <c r="J2229" s="247"/>
      <c r="K2229" s="247"/>
      <c r="L2229" s="252"/>
      <c r="M2229" s="253"/>
      <c r="N2229" s="254"/>
      <c r="O2229" s="254"/>
      <c r="P2229" s="254"/>
      <c r="Q2229" s="254"/>
      <c r="R2229" s="254"/>
      <c r="S2229" s="254"/>
      <c r="T2229" s="255"/>
      <c r="U2229" s="14"/>
      <c r="V2229" s="14"/>
      <c r="W2229" s="14"/>
      <c r="X2229" s="14"/>
      <c r="Y2229" s="14"/>
      <c r="Z2229" s="14"/>
      <c r="AA2229" s="14"/>
      <c r="AB2229" s="14"/>
      <c r="AC2229" s="14"/>
      <c r="AD2229" s="14"/>
      <c r="AE2229" s="14"/>
      <c r="AT2229" s="256" t="s">
        <v>183</v>
      </c>
      <c r="AU2229" s="256" t="s">
        <v>84</v>
      </c>
      <c r="AV2229" s="14" t="s">
        <v>84</v>
      </c>
      <c r="AW2229" s="14" t="s">
        <v>37</v>
      </c>
      <c r="AX2229" s="14" t="s">
        <v>75</v>
      </c>
      <c r="AY2229" s="256" t="s">
        <v>170</v>
      </c>
    </row>
    <row r="2230" s="14" customFormat="1">
      <c r="A2230" s="14"/>
      <c r="B2230" s="246"/>
      <c r="C2230" s="247"/>
      <c r="D2230" s="229" t="s">
        <v>183</v>
      </c>
      <c r="E2230" s="248" t="s">
        <v>19</v>
      </c>
      <c r="F2230" s="249" t="s">
        <v>2602</v>
      </c>
      <c r="G2230" s="247"/>
      <c r="H2230" s="250">
        <v>7.5999999999999996</v>
      </c>
      <c r="I2230" s="251"/>
      <c r="J2230" s="247"/>
      <c r="K2230" s="247"/>
      <c r="L2230" s="252"/>
      <c r="M2230" s="253"/>
      <c r="N2230" s="254"/>
      <c r="O2230" s="254"/>
      <c r="P2230" s="254"/>
      <c r="Q2230" s="254"/>
      <c r="R2230" s="254"/>
      <c r="S2230" s="254"/>
      <c r="T2230" s="255"/>
      <c r="U2230" s="14"/>
      <c r="V2230" s="14"/>
      <c r="W2230" s="14"/>
      <c r="X2230" s="14"/>
      <c r="Y2230" s="14"/>
      <c r="Z2230" s="14"/>
      <c r="AA2230" s="14"/>
      <c r="AB2230" s="14"/>
      <c r="AC2230" s="14"/>
      <c r="AD2230" s="14"/>
      <c r="AE2230" s="14"/>
      <c r="AT2230" s="256" t="s">
        <v>183</v>
      </c>
      <c r="AU2230" s="256" t="s">
        <v>84</v>
      </c>
      <c r="AV2230" s="14" t="s">
        <v>84</v>
      </c>
      <c r="AW2230" s="14" t="s">
        <v>37</v>
      </c>
      <c r="AX2230" s="14" t="s">
        <v>75</v>
      </c>
      <c r="AY2230" s="256" t="s">
        <v>170</v>
      </c>
    </row>
    <row r="2231" s="15" customFormat="1">
      <c r="A2231" s="15"/>
      <c r="B2231" s="257"/>
      <c r="C2231" s="258"/>
      <c r="D2231" s="229" t="s">
        <v>183</v>
      </c>
      <c r="E2231" s="259" t="s">
        <v>19</v>
      </c>
      <c r="F2231" s="260" t="s">
        <v>186</v>
      </c>
      <c r="G2231" s="258"/>
      <c r="H2231" s="261">
        <v>18.170000000000002</v>
      </c>
      <c r="I2231" s="262"/>
      <c r="J2231" s="258"/>
      <c r="K2231" s="258"/>
      <c r="L2231" s="263"/>
      <c r="M2231" s="264"/>
      <c r="N2231" s="265"/>
      <c r="O2231" s="265"/>
      <c r="P2231" s="265"/>
      <c r="Q2231" s="265"/>
      <c r="R2231" s="265"/>
      <c r="S2231" s="265"/>
      <c r="T2231" s="266"/>
      <c r="U2231" s="15"/>
      <c r="V2231" s="15"/>
      <c r="W2231" s="15"/>
      <c r="X2231" s="15"/>
      <c r="Y2231" s="15"/>
      <c r="Z2231" s="15"/>
      <c r="AA2231" s="15"/>
      <c r="AB2231" s="15"/>
      <c r="AC2231" s="15"/>
      <c r="AD2231" s="15"/>
      <c r="AE2231" s="15"/>
      <c r="AT2231" s="267" t="s">
        <v>183</v>
      </c>
      <c r="AU2231" s="267" t="s">
        <v>84</v>
      </c>
      <c r="AV2231" s="15" t="s">
        <v>177</v>
      </c>
      <c r="AW2231" s="15" t="s">
        <v>37</v>
      </c>
      <c r="AX2231" s="15" t="s">
        <v>82</v>
      </c>
      <c r="AY2231" s="267" t="s">
        <v>170</v>
      </c>
    </row>
    <row r="2232" s="2" customFormat="1" ht="16.5" customHeight="1">
      <c r="A2232" s="41"/>
      <c r="B2232" s="42"/>
      <c r="C2232" s="285" t="s">
        <v>2603</v>
      </c>
      <c r="D2232" s="285" t="s">
        <v>461</v>
      </c>
      <c r="E2232" s="286" t="s">
        <v>2604</v>
      </c>
      <c r="F2232" s="287" t="s">
        <v>2605</v>
      </c>
      <c r="G2232" s="288" t="s">
        <v>201</v>
      </c>
      <c r="H2232" s="289">
        <v>18.170000000000002</v>
      </c>
      <c r="I2232" s="290"/>
      <c r="J2232" s="291">
        <f>ROUND(I2232*H2232,2)</f>
        <v>0</v>
      </c>
      <c r="K2232" s="287" t="s">
        <v>176</v>
      </c>
      <c r="L2232" s="292"/>
      <c r="M2232" s="293" t="s">
        <v>19</v>
      </c>
      <c r="N2232" s="294" t="s">
        <v>46</v>
      </c>
      <c r="O2232" s="87"/>
      <c r="P2232" s="225">
        <f>O2232*H2232</f>
        <v>0</v>
      </c>
      <c r="Q2232" s="225">
        <v>0.00020000000000000001</v>
      </c>
      <c r="R2232" s="225">
        <f>Q2232*H2232</f>
        <v>0.0036340000000000005</v>
      </c>
      <c r="S2232" s="225">
        <v>0</v>
      </c>
      <c r="T2232" s="226">
        <f>S2232*H2232</f>
        <v>0</v>
      </c>
      <c r="U2232" s="41"/>
      <c r="V2232" s="41"/>
      <c r="W2232" s="41"/>
      <c r="X2232" s="41"/>
      <c r="Y2232" s="41"/>
      <c r="Z2232" s="41"/>
      <c r="AA2232" s="41"/>
      <c r="AB2232" s="41"/>
      <c r="AC2232" s="41"/>
      <c r="AD2232" s="41"/>
      <c r="AE2232" s="41"/>
      <c r="AR2232" s="227" t="s">
        <v>629</v>
      </c>
      <c r="AT2232" s="227" t="s">
        <v>461</v>
      </c>
      <c r="AU2232" s="227" t="s">
        <v>84</v>
      </c>
      <c r="AY2232" s="20" t="s">
        <v>170</v>
      </c>
      <c r="BE2232" s="228">
        <f>IF(N2232="základní",J2232,0)</f>
        <v>0</v>
      </c>
      <c r="BF2232" s="228">
        <f>IF(N2232="snížená",J2232,0)</f>
        <v>0</v>
      </c>
      <c r="BG2232" s="228">
        <f>IF(N2232="zákl. přenesená",J2232,0)</f>
        <v>0</v>
      </c>
      <c r="BH2232" s="228">
        <f>IF(N2232="sníž. přenesená",J2232,0)</f>
        <v>0</v>
      </c>
      <c r="BI2232" s="228">
        <f>IF(N2232="nulová",J2232,0)</f>
        <v>0</v>
      </c>
      <c r="BJ2232" s="20" t="s">
        <v>82</v>
      </c>
      <c r="BK2232" s="228">
        <f>ROUND(I2232*H2232,2)</f>
        <v>0</v>
      </c>
      <c r="BL2232" s="20" t="s">
        <v>287</v>
      </c>
      <c r="BM2232" s="227" t="s">
        <v>2606</v>
      </c>
    </row>
    <row r="2233" s="2" customFormat="1">
      <c r="A2233" s="41"/>
      <c r="B2233" s="42"/>
      <c r="C2233" s="43"/>
      <c r="D2233" s="229" t="s">
        <v>179</v>
      </c>
      <c r="E2233" s="43"/>
      <c r="F2233" s="230" t="s">
        <v>2605</v>
      </c>
      <c r="G2233" s="43"/>
      <c r="H2233" s="43"/>
      <c r="I2233" s="231"/>
      <c r="J2233" s="43"/>
      <c r="K2233" s="43"/>
      <c r="L2233" s="47"/>
      <c r="M2233" s="232"/>
      <c r="N2233" s="233"/>
      <c r="O2233" s="87"/>
      <c r="P2233" s="87"/>
      <c r="Q2233" s="87"/>
      <c r="R2233" s="87"/>
      <c r="S2233" s="87"/>
      <c r="T2233" s="88"/>
      <c r="U2233" s="41"/>
      <c r="V2233" s="41"/>
      <c r="W2233" s="41"/>
      <c r="X2233" s="41"/>
      <c r="Y2233" s="41"/>
      <c r="Z2233" s="41"/>
      <c r="AA2233" s="41"/>
      <c r="AB2233" s="41"/>
      <c r="AC2233" s="41"/>
      <c r="AD2233" s="41"/>
      <c r="AE2233" s="41"/>
      <c r="AT2233" s="20" t="s">
        <v>179</v>
      </c>
      <c r="AU2233" s="20" t="s">
        <v>84</v>
      </c>
    </row>
    <row r="2234" s="2" customFormat="1" ht="21.75" customHeight="1">
      <c r="A2234" s="41"/>
      <c r="B2234" s="42"/>
      <c r="C2234" s="216" t="s">
        <v>2607</v>
      </c>
      <c r="D2234" s="216" t="s">
        <v>172</v>
      </c>
      <c r="E2234" s="217" t="s">
        <v>2608</v>
      </c>
      <c r="F2234" s="218" t="s">
        <v>2609</v>
      </c>
      <c r="G2234" s="219" t="s">
        <v>266</v>
      </c>
      <c r="H2234" s="220">
        <v>1</v>
      </c>
      <c r="I2234" s="221"/>
      <c r="J2234" s="222">
        <f>ROUND(I2234*H2234,2)</f>
        <v>0</v>
      </c>
      <c r="K2234" s="218" t="s">
        <v>19</v>
      </c>
      <c r="L2234" s="47"/>
      <c r="M2234" s="223" t="s">
        <v>19</v>
      </c>
      <c r="N2234" s="224" t="s">
        <v>46</v>
      </c>
      <c r="O2234" s="87"/>
      <c r="P2234" s="225">
        <f>O2234*H2234</f>
        <v>0</v>
      </c>
      <c r="Q2234" s="225">
        <v>5.0000000000000002E-05</v>
      </c>
      <c r="R2234" s="225">
        <f>Q2234*H2234</f>
        <v>5.0000000000000002E-05</v>
      </c>
      <c r="S2234" s="225">
        <v>0</v>
      </c>
      <c r="T2234" s="226">
        <f>S2234*H2234</f>
        <v>0</v>
      </c>
      <c r="U2234" s="41"/>
      <c r="V2234" s="41"/>
      <c r="W2234" s="41"/>
      <c r="X2234" s="41"/>
      <c r="Y2234" s="41"/>
      <c r="Z2234" s="41"/>
      <c r="AA2234" s="41"/>
      <c r="AB2234" s="41"/>
      <c r="AC2234" s="41"/>
      <c r="AD2234" s="41"/>
      <c r="AE2234" s="41"/>
      <c r="AR2234" s="227" t="s">
        <v>287</v>
      </c>
      <c r="AT2234" s="227" t="s">
        <v>172</v>
      </c>
      <c r="AU2234" s="227" t="s">
        <v>84</v>
      </c>
      <c r="AY2234" s="20" t="s">
        <v>170</v>
      </c>
      <c r="BE2234" s="228">
        <f>IF(N2234="základní",J2234,0)</f>
        <v>0</v>
      </c>
      <c r="BF2234" s="228">
        <f>IF(N2234="snížená",J2234,0)</f>
        <v>0</v>
      </c>
      <c r="BG2234" s="228">
        <f>IF(N2234="zákl. přenesená",J2234,0)</f>
        <v>0</v>
      </c>
      <c r="BH2234" s="228">
        <f>IF(N2234="sníž. přenesená",J2234,0)</f>
        <v>0</v>
      </c>
      <c r="BI2234" s="228">
        <f>IF(N2234="nulová",J2234,0)</f>
        <v>0</v>
      </c>
      <c r="BJ2234" s="20" t="s">
        <v>82</v>
      </c>
      <c r="BK2234" s="228">
        <f>ROUND(I2234*H2234,2)</f>
        <v>0</v>
      </c>
      <c r="BL2234" s="20" t="s">
        <v>287</v>
      </c>
      <c r="BM2234" s="227" t="s">
        <v>2610</v>
      </c>
    </row>
    <row r="2235" s="2" customFormat="1">
      <c r="A2235" s="41"/>
      <c r="B2235" s="42"/>
      <c r="C2235" s="43"/>
      <c r="D2235" s="229" t="s">
        <v>179</v>
      </c>
      <c r="E2235" s="43"/>
      <c r="F2235" s="230" t="s">
        <v>2609</v>
      </c>
      <c r="G2235" s="43"/>
      <c r="H2235" s="43"/>
      <c r="I2235" s="231"/>
      <c r="J2235" s="43"/>
      <c r="K2235" s="43"/>
      <c r="L2235" s="47"/>
      <c r="M2235" s="232"/>
      <c r="N2235" s="233"/>
      <c r="O2235" s="87"/>
      <c r="P2235" s="87"/>
      <c r="Q2235" s="87"/>
      <c r="R2235" s="87"/>
      <c r="S2235" s="87"/>
      <c r="T2235" s="88"/>
      <c r="U2235" s="41"/>
      <c r="V2235" s="41"/>
      <c r="W2235" s="41"/>
      <c r="X2235" s="41"/>
      <c r="Y2235" s="41"/>
      <c r="Z2235" s="41"/>
      <c r="AA2235" s="41"/>
      <c r="AB2235" s="41"/>
      <c r="AC2235" s="41"/>
      <c r="AD2235" s="41"/>
      <c r="AE2235" s="41"/>
      <c r="AT2235" s="20" t="s">
        <v>179</v>
      </c>
      <c r="AU2235" s="20" t="s">
        <v>84</v>
      </c>
    </row>
    <row r="2236" s="2" customFormat="1">
      <c r="A2236" s="41"/>
      <c r="B2236" s="42"/>
      <c r="C2236" s="43"/>
      <c r="D2236" s="229" t="s">
        <v>231</v>
      </c>
      <c r="E2236" s="43"/>
      <c r="F2236" s="268" t="s">
        <v>1323</v>
      </c>
      <c r="G2236" s="43"/>
      <c r="H2236" s="43"/>
      <c r="I2236" s="231"/>
      <c r="J2236" s="43"/>
      <c r="K2236" s="43"/>
      <c r="L2236" s="47"/>
      <c r="M2236" s="232"/>
      <c r="N2236" s="233"/>
      <c r="O2236" s="87"/>
      <c r="P2236" s="87"/>
      <c r="Q2236" s="87"/>
      <c r="R2236" s="87"/>
      <c r="S2236" s="87"/>
      <c r="T2236" s="88"/>
      <c r="U2236" s="41"/>
      <c r="V2236" s="41"/>
      <c r="W2236" s="41"/>
      <c r="X2236" s="41"/>
      <c r="Y2236" s="41"/>
      <c r="Z2236" s="41"/>
      <c r="AA2236" s="41"/>
      <c r="AB2236" s="41"/>
      <c r="AC2236" s="41"/>
      <c r="AD2236" s="41"/>
      <c r="AE2236" s="41"/>
      <c r="AT2236" s="20" t="s">
        <v>231</v>
      </c>
      <c r="AU2236" s="20" t="s">
        <v>84</v>
      </c>
    </row>
    <row r="2237" s="13" customFormat="1">
      <c r="A2237" s="13"/>
      <c r="B2237" s="236"/>
      <c r="C2237" s="237"/>
      <c r="D2237" s="229" t="s">
        <v>183</v>
      </c>
      <c r="E2237" s="238" t="s">
        <v>19</v>
      </c>
      <c r="F2237" s="239" t="s">
        <v>2611</v>
      </c>
      <c r="G2237" s="237"/>
      <c r="H2237" s="238" t="s">
        <v>19</v>
      </c>
      <c r="I2237" s="240"/>
      <c r="J2237" s="237"/>
      <c r="K2237" s="237"/>
      <c r="L2237" s="241"/>
      <c r="M2237" s="242"/>
      <c r="N2237" s="243"/>
      <c r="O2237" s="243"/>
      <c r="P2237" s="243"/>
      <c r="Q2237" s="243"/>
      <c r="R2237" s="243"/>
      <c r="S2237" s="243"/>
      <c r="T2237" s="244"/>
      <c r="U2237" s="13"/>
      <c r="V2237" s="13"/>
      <c r="W2237" s="13"/>
      <c r="X2237" s="13"/>
      <c r="Y2237" s="13"/>
      <c r="Z2237" s="13"/>
      <c r="AA2237" s="13"/>
      <c r="AB2237" s="13"/>
      <c r="AC2237" s="13"/>
      <c r="AD2237" s="13"/>
      <c r="AE2237" s="13"/>
      <c r="AT2237" s="245" t="s">
        <v>183</v>
      </c>
      <c r="AU2237" s="245" t="s">
        <v>84</v>
      </c>
      <c r="AV2237" s="13" t="s">
        <v>82</v>
      </c>
      <c r="AW2237" s="13" t="s">
        <v>37</v>
      </c>
      <c r="AX2237" s="13" t="s">
        <v>75</v>
      </c>
      <c r="AY2237" s="245" t="s">
        <v>170</v>
      </c>
    </row>
    <row r="2238" s="13" customFormat="1">
      <c r="A2238" s="13"/>
      <c r="B2238" s="236"/>
      <c r="C2238" s="237"/>
      <c r="D2238" s="229" t="s">
        <v>183</v>
      </c>
      <c r="E2238" s="238" t="s">
        <v>19</v>
      </c>
      <c r="F2238" s="239" t="s">
        <v>2612</v>
      </c>
      <c r="G2238" s="237"/>
      <c r="H2238" s="238" t="s">
        <v>19</v>
      </c>
      <c r="I2238" s="240"/>
      <c r="J2238" s="237"/>
      <c r="K2238" s="237"/>
      <c r="L2238" s="241"/>
      <c r="M2238" s="242"/>
      <c r="N2238" s="243"/>
      <c r="O2238" s="243"/>
      <c r="P2238" s="243"/>
      <c r="Q2238" s="243"/>
      <c r="R2238" s="243"/>
      <c r="S2238" s="243"/>
      <c r="T2238" s="244"/>
      <c r="U2238" s="13"/>
      <c r="V2238" s="13"/>
      <c r="W2238" s="13"/>
      <c r="X2238" s="13"/>
      <c r="Y2238" s="13"/>
      <c r="Z2238" s="13"/>
      <c r="AA2238" s="13"/>
      <c r="AB2238" s="13"/>
      <c r="AC2238" s="13"/>
      <c r="AD2238" s="13"/>
      <c r="AE2238" s="13"/>
      <c r="AT2238" s="245" t="s">
        <v>183</v>
      </c>
      <c r="AU2238" s="245" t="s">
        <v>84</v>
      </c>
      <c r="AV2238" s="13" t="s">
        <v>82</v>
      </c>
      <c r="AW2238" s="13" t="s">
        <v>37</v>
      </c>
      <c r="AX2238" s="13" t="s">
        <v>75</v>
      </c>
      <c r="AY2238" s="245" t="s">
        <v>170</v>
      </c>
    </row>
    <row r="2239" s="13" customFormat="1">
      <c r="A2239" s="13"/>
      <c r="B2239" s="236"/>
      <c r="C2239" s="237"/>
      <c r="D2239" s="229" t="s">
        <v>183</v>
      </c>
      <c r="E2239" s="238" t="s">
        <v>19</v>
      </c>
      <c r="F2239" s="239" t="s">
        <v>2613</v>
      </c>
      <c r="G2239" s="237"/>
      <c r="H2239" s="238" t="s">
        <v>19</v>
      </c>
      <c r="I2239" s="240"/>
      <c r="J2239" s="237"/>
      <c r="K2239" s="237"/>
      <c r="L2239" s="241"/>
      <c r="M2239" s="242"/>
      <c r="N2239" s="243"/>
      <c r="O2239" s="243"/>
      <c r="P2239" s="243"/>
      <c r="Q2239" s="243"/>
      <c r="R2239" s="243"/>
      <c r="S2239" s="243"/>
      <c r="T2239" s="244"/>
      <c r="U2239" s="13"/>
      <c r="V2239" s="13"/>
      <c r="W2239" s="13"/>
      <c r="X2239" s="13"/>
      <c r="Y2239" s="13"/>
      <c r="Z2239" s="13"/>
      <c r="AA2239" s="13"/>
      <c r="AB2239" s="13"/>
      <c r="AC2239" s="13"/>
      <c r="AD2239" s="13"/>
      <c r="AE2239" s="13"/>
      <c r="AT2239" s="245" t="s">
        <v>183</v>
      </c>
      <c r="AU2239" s="245" t="s">
        <v>84</v>
      </c>
      <c r="AV2239" s="13" t="s">
        <v>82</v>
      </c>
      <c r="AW2239" s="13" t="s">
        <v>37</v>
      </c>
      <c r="AX2239" s="13" t="s">
        <v>75</v>
      </c>
      <c r="AY2239" s="245" t="s">
        <v>170</v>
      </c>
    </row>
    <row r="2240" s="14" customFormat="1">
      <c r="A2240" s="14"/>
      <c r="B2240" s="246"/>
      <c r="C2240" s="247"/>
      <c r="D2240" s="229" t="s">
        <v>183</v>
      </c>
      <c r="E2240" s="248" t="s">
        <v>19</v>
      </c>
      <c r="F2240" s="249" t="s">
        <v>863</v>
      </c>
      <c r="G2240" s="247"/>
      <c r="H2240" s="250">
        <v>1</v>
      </c>
      <c r="I2240" s="251"/>
      <c r="J2240" s="247"/>
      <c r="K2240" s="247"/>
      <c r="L2240" s="252"/>
      <c r="M2240" s="253"/>
      <c r="N2240" s="254"/>
      <c r="O2240" s="254"/>
      <c r="P2240" s="254"/>
      <c r="Q2240" s="254"/>
      <c r="R2240" s="254"/>
      <c r="S2240" s="254"/>
      <c r="T2240" s="255"/>
      <c r="U2240" s="14"/>
      <c r="V2240" s="14"/>
      <c r="W2240" s="14"/>
      <c r="X2240" s="14"/>
      <c r="Y2240" s="14"/>
      <c r="Z2240" s="14"/>
      <c r="AA2240" s="14"/>
      <c r="AB2240" s="14"/>
      <c r="AC2240" s="14"/>
      <c r="AD2240" s="14"/>
      <c r="AE2240" s="14"/>
      <c r="AT2240" s="256" t="s">
        <v>183</v>
      </c>
      <c r="AU2240" s="256" t="s">
        <v>84</v>
      </c>
      <c r="AV2240" s="14" t="s">
        <v>84</v>
      </c>
      <c r="AW2240" s="14" t="s">
        <v>37</v>
      </c>
      <c r="AX2240" s="14" t="s">
        <v>75</v>
      </c>
      <c r="AY2240" s="256" t="s">
        <v>170</v>
      </c>
    </row>
    <row r="2241" s="15" customFormat="1">
      <c r="A2241" s="15"/>
      <c r="B2241" s="257"/>
      <c r="C2241" s="258"/>
      <c r="D2241" s="229" t="s">
        <v>183</v>
      </c>
      <c r="E2241" s="259" t="s">
        <v>19</v>
      </c>
      <c r="F2241" s="260" t="s">
        <v>186</v>
      </c>
      <c r="G2241" s="258"/>
      <c r="H2241" s="261">
        <v>1</v>
      </c>
      <c r="I2241" s="262"/>
      <c r="J2241" s="258"/>
      <c r="K2241" s="258"/>
      <c r="L2241" s="263"/>
      <c r="M2241" s="264"/>
      <c r="N2241" s="265"/>
      <c r="O2241" s="265"/>
      <c r="P2241" s="265"/>
      <c r="Q2241" s="265"/>
      <c r="R2241" s="265"/>
      <c r="S2241" s="265"/>
      <c r="T2241" s="266"/>
      <c r="U2241" s="15"/>
      <c r="V2241" s="15"/>
      <c r="W2241" s="15"/>
      <c r="X2241" s="15"/>
      <c r="Y2241" s="15"/>
      <c r="Z2241" s="15"/>
      <c r="AA2241" s="15"/>
      <c r="AB2241" s="15"/>
      <c r="AC2241" s="15"/>
      <c r="AD2241" s="15"/>
      <c r="AE2241" s="15"/>
      <c r="AT2241" s="267" t="s">
        <v>183</v>
      </c>
      <c r="AU2241" s="267" t="s">
        <v>84</v>
      </c>
      <c r="AV2241" s="15" t="s">
        <v>177</v>
      </c>
      <c r="AW2241" s="15" t="s">
        <v>37</v>
      </c>
      <c r="AX2241" s="15" t="s">
        <v>82</v>
      </c>
      <c r="AY2241" s="267" t="s">
        <v>170</v>
      </c>
    </row>
    <row r="2242" s="2" customFormat="1" ht="21.75" customHeight="1">
      <c r="A2242" s="41"/>
      <c r="B2242" s="42"/>
      <c r="C2242" s="216" t="s">
        <v>2614</v>
      </c>
      <c r="D2242" s="216" t="s">
        <v>172</v>
      </c>
      <c r="E2242" s="217" t="s">
        <v>2615</v>
      </c>
      <c r="F2242" s="218" t="s">
        <v>2616</v>
      </c>
      <c r="G2242" s="219" t="s">
        <v>266</v>
      </c>
      <c r="H2242" s="220">
        <v>1</v>
      </c>
      <c r="I2242" s="221"/>
      <c r="J2242" s="222">
        <f>ROUND(I2242*H2242,2)</f>
        <v>0</v>
      </c>
      <c r="K2242" s="218" t="s">
        <v>19</v>
      </c>
      <c r="L2242" s="47"/>
      <c r="M2242" s="223" t="s">
        <v>19</v>
      </c>
      <c r="N2242" s="224" t="s">
        <v>46</v>
      </c>
      <c r="O2242" s="87"/>
      <c r="P2242" s="225">
        <f>O2242*H2242</f>
        <v>0</v>
      </c>
      <c r="Q2242" s="225">
        <v>5.0000000000000002E-05</v>
      </c>
      <c r="R2242" s="225">
        <f>Q2242*H2242</f>
        <v>5.0000000000000002E-05</v>
      </c>
      <c r="S2242" s="225">
        <v>0</v>
      </c>
      <c r="T2242" s="226">
        <f>S2242*H2242</f>
        <v>0</v>
      </c>
      <c r="U2242" s="41"/>
      <c r="V2242" s="41"/>
      <c r="W2242" s="41"/>
      <c r="X2242" s="41"/>
      <c r="Y2242" s="41"/>
      <c r="Z2242" s="41"/>
      <c r="AA2242" s="41"/>
      <c r="AB2242" s="41"/>
      <c r="AC2242" s="41"/>
      <c r="AD2242" s="41"/>
      <c r="AE2242" s="41"/>
      <c r="AR2242" s="227" t="s">
        <v>287</v>
      </c>
      <c r="AT2242" s="227" t="s">
        <v>172</v>
      </c>
      <c r="AU2242" s="227" t="s">
        <v>84</v>
      </c>
      <c r="AY2242" s="20" t="s">
        <v>170</v>
      </c>
      <c r="BE2242" s="228">
        <f>IF(N2242="základní",J2242,0)</f>
        <v>0</v>
      </c>
      <c r="BF2242" s="228">
        <f>IF(N2242="snížená",J2242,0)</f>
        <v>0</v>
      </c>
      <c r="BG2242" s="228">
        <f>IF(N2242="zákl. přenesená",J2242,0)</f>
        <v>0</v>
      </c>
      <c r="BH2242" s="228">
        <f>IF(N2242="sníž. přenesená",J2242,0)</f>
        <v>0</v>
      </c>
      <c r="BI2242" s="228">
        <f>IF(N2242="nulová",J2242,0)</f>
        <v>0</v>
      </c>
      <c r="BJ2242" s="20" t="s">
        <v>82</v>
      </c>
      <c r="BK2242" s="228">
        <f>ROUND(I2242*H2242,2)</f>
        <v>0</v>
      </c>
      <c r="BL2242" s="20" t="s">
        <v>287</v>
      </c>
      <c r="BM2242" s="227" t="s">
        <v>2617</v>
      </c>
    </row>
    <row r="2243" s="2" customFormat="1">
      <c r="A2243" s="41"/>
      <c r="B2243" s="42"/>
      <c r="C2243" s="43"/>
      <c r="D2243" s="229" t="s">
        <v>179</v>
      </c>
      <c r="E2243" s="43"/>
      <c r="F2243" s="230" t="s">
        <v>2616</v>
      </c>
      <c r="G2243" s="43"/>
      <c r="H2243" s="43"/>
      <c r="I2243" s="231"/>
      <c r="J2243" s="43"/>
      <c r="K2243" s="43"/>
      <c r="L2243" s="47"/>
      <c r="M2243" s="232"/>
      <c r="N2243" s="233"/>
      <c r="O2243" s="87"/>
      <c r="P2243" s="87"/>
      <c r="Q2243" s="87"/>
      <c r="R2243" s="87"/>
      <c r="S2243" s="87"/>
      <c r="T2243" s="88"/>
      <c r="U2243" s="41"/>
      <c r="V2243" s="41"/>
      <c r="W2243" s="41"/>
      <c r="X2243" s="41"/>
      <c r="Y2243" s="41"/>
      <c r="Z2243" s="41"/>
      <c r="AA2243" s="41"/>
      <c r="AB2243" s="41"/>
      <c r="AC2243" s="41"/>
      <c r="AD2243" s="41"/>
      <c r="AE2243" s="41"/>
      <c r="AT2243" s="20" t="s">
        <v>179</v>
      </c>
      <c r="AU2243" s="20" t="s">
        <v>84</v>
      </c>
    </row>
    <row r="2244" s="2" customFormat="1">
      <c r="A2244" s="41"/>
      <c r="B2244" s="42"/>
      <c r="C2244" s="43"/>
      <c r="D2244" s="229" t="s">
        <v>231</v>
      </c>
      <c r="E2244" s="43"/>
      <c r="F2244" s="268" t="s">
        <v>1323</v>
      </c>
      <c r="G2244" s="43"/>
      <c r="H2244" s="43"/>
      <c r="I2244" s="231"/>
      <c r="J2244" s="43"/>
      <c r="K2244" s="43"/>
      <c r="L2244" s="47"/>
      <c r="M2244" s="232"/>
      <c r="N2244" s="233"/>
      <c r="O2244" s="87"/>
      <c r="P2244" s="87"/>
      <c r="Q2244" s="87"/>
      <c r="R2244" s="87"/>
      <c r="S2244" s="87"/>
      <c r="T2244" s="88"/>
      <c r="U2244" s="41"/>
      <c r="V2244" s="41"/>
      <c r="W2244" s="41"/>
      <c r="X2244" s="41"/>
      <c r="Y2244" s="41"/>
      <c r="Z2244" s="41"/>
      <c r="AA2244" s="41"/>
      <c r="AB2244" s="41"/>
      <c r="AC2244" s="41"/>
      <c r="AD2244" s="41"/>
      <c r="AE2244" s="41"/>
      <c r="AT2244" s="20" t="s">
        <v>231</v>
      </c>
      <c r="AU2244" s="20" t="s">
        <v>84</v>
      </c>
    </row>
    <row r="2245" s="13" customFormat="1">
      <c r="A2245" s="13"/>
      <c r="B2245" s="236"/>
      <c r="C2245" s="237"/>
      <c r="D2245" s="229" t="s">
        <v>183</v>
      </c>
      <c r="E2245" s="238" t="s">
        <v>19</v>
      </c>
      <c r="F2245" s="239" t="s">
        <v>2611</v>
      </c>
      <c r="G2245" s="237"/>
      <c r="H2245" s="238" t="s">
        <v>19</v>
      </c>
      <c r="I2245" s="240"/>
      <c r="J2245" s="237"/>
      <c r="K2245" s="237"/>
      <c r="L2245" s="241"/>
      <c r="M2245" s="242"/>
      <c r="N2245" s="243"/>
      <c r="O2245" s="243"/>
      <c r="P2245" s="243"/>
      <c r="Q2245" s="243"/>
      <c r="R2245" s="243"/>
      <c r="S2245" s="243"/>
      <c r="T2245" s="244"/>
      <c r="U2245" s="13"/>
      <c r="V2245" s="13"/>
      <c r="W2245" s="13"/>
      <c r="X2245" s="13"/>
      <c r="Y2245" s="13"/>
      <c r="Z2245" s="13"/>
      <c r="AA2245" s="13"/>
      <c r="AB2245" s="13"/>
      <c r="AC2245" s="13"/>
      <c r="AD2245" s="13"/>
      <c r="AE2245" s="13"/>
      <c r="AT2245" s="245" t="s">
        <v>183</v>
      </c>
      <c r="AU2245" s="245" t="s">
        <v>84</v>
      </c>
      <c r="AV2245" s="13" t="s">
        <v>82</v>
      </c>
      <c r="AW2245" s="13" t="s">
        <v>37</v>
      </c>
      <c r="AX2245" s="13" t="s">
        <v>75</v>
      </c>
      <c r="AY2245" s="245" t="s">
        <v>170</v>
      </c>
    </row>
    <row r="2246" s="13" customFormat="1">
      <c r="A2246" s="13"/>
      <c r="B2246" s="236"/>
      <c r="C2246" s="237"/>
      <c r="D2246" s="229" t="s">
        <v>183</v>
      </c>
      <c r="E2246" s="238" t="s">
        <v>19</v>
      </c>
      <c r="F2246" s="239" t="s">
        <v>2618</v>
      </c>
      <c r="G2246" s="237"/>
      <c r="H2246" s="238" t="s">
        <v>19</v>
      </c>
      <c r="I2246" s="240"/>
      <c r="J2246" s="237"/>
      <c r="K2246" s="237"/>
      <c r="L2246" s="241"/>
      <c r="M2246" s="242"/>
      <c r="N2246" s="243"/>
      <c r="O2246" s="243"/>
      <c r="P2246" s="243"/>
      <c r="Q2246" s="243"/>
      <c r="R2246" s="243"/>
      <c r="S2246" s="243"/>
      <c r="T2246" s="244"/>
      <c r="U2246" s="13"/>
      <c r="V2246" s="13"/>
      <c r="W2246" s="13"/>
      <c r="X2246" s="13"/>
      <c r="Y2246" s="13"/>
      <c r="Z2246" s="13"/>
      <c r="AA2246" s="13"/>
      <c r="AB2246" s="13"/>
      <c r="AC2246" s="13"/>
      <c r="AD2246" s="13"/>
      <c r="AE2246" s="13"/>
      <c r="AT2246" s="245" t="s">
        <v>183</v>
      </c>
      <c r="AU2246" s="245" t="s">
        <v>84</v>
      </c>
      <c r="AV2246" s="13" t="s">
        <v>82</v>
      </c>
      <c r="AW2246" s="13" t="s">
        <v>37</v>
      </c>
      <c r="AX2246" s="13" t="s">
        <v>75</v>
      </c>
      <c r="AY2246" s="245" t="s">
        <v>170</v>
      </c>
    </row>
    <row r="2247" s="13" customFormat="1">
      <c r="A2247" s="13"/>
      <c r="B2247" s="236"/>
      <c r="C2247" s="237"/>
      <c r="D2247" s="229" t="s">
        <v>183</v>
      </c>
      <c r="E2247" s="238" t="s">
        <v>19</v>
      </c>
      <c r="F2247" s="239" t="s">
        <v>2613</v>
      </c>
      <c r="G2247" s="237"/>
      <c r="H2247" s="238" t="s">
        <v>19</v>
      </c>
      <c r="I2247" s="240"/>
      <c r="J2247" s="237"/>
      <c r="K2247" s="237"/>
      <c r="L2247" s="241"/>
      <c r="M2247" s="242"/>
      <c r="N2247" s="243"/>
      <c r="O2247" s="243"/>
      <c r="P2247" s="243"/>
      <c r="Q2247" s="243"/>
      <c r="R2247" s="243"/>
      <c r="S2247" s="243"/>
      <c r="T2247" s="244"/>
      <c r="U2247" s="13"/>
      <c r="V2247" s="13"/>
      <c r="W2247" s="13"/>
      <c r="X2247" s="13"/>
      <c r="Y2247" s="13"/>
      <c r="Z2247" s="13"/>
      <c r="AA2247" s="13"/>
      <c r="AB2247" s="13"/>
      <c r="AC2247" s="13"/>
      <c r="AD2247" s="13"/>
      <c r="AE2247" s="13"/>
      <c r="AT2247" s="245" t="s">
        <v>183</v>
      </c>
      <c r="AU2247" s="245" t="s">
        <v>84</v>
      </c>
      <c r="AV2247" s="13" t="s">
        <v>82</v>
      </c>
      <c r="AW2247" s="13" t="s">
        <v>37</v>
      </c>
      <c r="AX2247" s="13" t="s">
        <v>75</v>
      </c>
      <c r="AY2247" s="245" t="s">
        <v>170</v>
      </c>
    </row>
    <row r="2248" s="14" customFormat="1">
      <c r="A2248" s="14"/>
      <c r="B2248" s="246"/>
      <c r="C2248" s="247"/>
      <c r="D2248" s="229" t="s">
        <v>183</v>
      </c>
      <c r="E2248" s="248" t="s">
        <v>19</v>
      </c>
      <c r="F2248" s="249" t="s">
        <v>863</v>
      </c>
      <c r="G2248" s="247"/>
      <c r="H2248" s="250">
        <v>1</v>
      </c>
      <c r="I2248" s="251"/>
      <c r="J2248" s="247"/>
      <c r="K2248" s="247"/>
      <c r="L2248" s="252"/>
      <c r="M2248" s="253"/>
      <c r="N2248" s="254"/>
      <c r="O2248" s="254"/>
      <c r="P2248" s="254"/>
      <c r="Q2248" s="254"/>
      <c r="R2248" s="254"/>
      <c r="S2248" s="254"/>
      <c r="T2248" s="255"/>
      <c r="U2248" s="14"/>
      <c r="V2248" s="14"/>
      <c r="W2248" s="14"/>
      <c r="X2248" s="14"/>
      <c r="Y2248" s="14"/>
      <c r="Z2248" s="14"/>
      <c r="AA2248" s="14"/>
      <c r="AB2248" s="14"/>
      <c r="AC2248" s="14"/>
      <c r="AD2248" s="14"/>
      <c r="AE2248" s="14"/>
      <c r="AT2248" s="256" t="s">
        <v>183</v>
      </c>
      <c r="AU2248" s="256" t="s">
        <v>84</v>
      </c>
      <c r="AV2248" s="14" t="s">
        <v>84</v>
      </c>
      <c r="AW2248" s="14" t="s">
        <v>37</v>
      </c>
      <c r="AX2248" s="14" t="s">
        <v>75</v>
      </c>
      <c r="AY2248" s="256" t="s">
        <v>170</v>
      </c>
    </row>
    <row r="2249" s="15" customFormat="1">
      <c r="A2249" s="15"/>
      <c r="B2249" s="257"/>
      <c r="C2249" s="258"/>
      <c r="D2249" s="229" t="s">
        <v>183</v>
      </c>
      <c r="E2249" s="259" t="s">
        <v>19</v>
      </c>
      <c r="F2249" s="260" t="s">
        <v>186</v>
      </c>
      <c r="G2249" s="258"/>
      <c r="H2249" s="261">
        <v>1</v>
      </c>
      <c r="I2249" s="262"/>
      <c r="J2249" s="258"/>
      <c r="K2249" s="258"/>
      <c r="L2249" s="263"/>
      <c r="M2249" s="264"/>
      <c r="N2249" s="265"/>
      <c r="O2249" s="265"/>
      <c r="P2249" s="265"/>
      <c r="Q2249" s="265"/>
      <c r="R2249" s="265"/>
      <c r="S2249" s="265"/>
      <c r="T2249" s="266"/>
      <c r="U2249" s="15"/>
      <c r="V2249" s="15"/>
      <c r="W2249" s="15"/>
      <c r="X2249" s="15"/>
      <c r="Y2249" s="15"/>
      <c r="Z2249" s="15"/>
      <c r="AA2249" s="15"/>
      <c r="AB2249" s="15"/>
      <c r="AC2249" s="15"/>
      <c r="AD2249" s="15"/>
      <c r="AE2249" s="15"/>
      <c r="AT2249" s="267" t="s">
        <v>183</v>
      </c>
      <c r="AU2249" s="267" t="s">
        <v>84</v>
      </c>
      <c r="AV2249" s="15" t="s">
        <v>177</v>
      </c>
      <c r="AW2249" s="15" t="s">
        <v>37</v>
      </c>
      <c r="AX2249" s="15" t="s">
        <v>82</v>
      </c>
      <c r="AY2249" s="267" t="s">
        <v>170</v>
      </c>
    </row>
    <row r="2250" s="2" customFormat="1" ht="24.15" customHeight="1">
      <c r="A2250" s="41"/>
      <c r="B2250" s="42"/>
      <c r="C2250" s="216" t="s">
        <v>2619</v>
      </c>
      <c r="D2250" s="216" t="s">
        <v>172</v>
      </c>
      <c r="E2250" s="217" t="s">
        <v>2620</v>
      </c>
      <c r="F2250" s="218" t="s">
        <v>2621</v>
      </c>
      <c r="G2250" s="219" t="s">
        <v>266</v>
      </c>
      <c r="H2250" s="220">
        <v>1</v>
      </c>
      <c r="I2250" s="221"/>
      <c r="J2250" s="222">
        <f>ROUND(I2250*H2250,2)</f>
        <v>0</v>
      </c>
      <c r="K2250" s="218" t="s">
        <v>19</v>
      </c>
      <c r="L2250" s="47"/>
      <c r="M2250" s="223" t="s">
        <v>19</v>
      </c>
      <c r="N2250" s="224" t="s">
        <v>46</v>
      </c>
      <c r="O2250" s="87"/>
      <c r="P2250" s="225">
        <f>O2250*H2250</f>
        <v>0</v>
      </c>
      <c r="Q2250" s="225">
        <v>5.0000000000000002E-05</v>
      </c>
      <c r="R2250" s="225">
        <f>Q2250*H2250</f>
        <v>5.0000000000000002E-05</v>
      </c>
      <c r="S2250" s="225">
        <v>0</v>
      </c>
      <c r="T2250" s="226">
        <f>S2250*H2250</f>
        <v>0</v>
      </c>
      <c r="U2250" s="41"/>
      <c r="V2250" s="41"/>
      <c r="W2250" s="41"/>
      <c r="X2250" s="41"/>
      <c r="Y2250" s="41"/>
      <c r="Z2250" s="41"/>
      <c r="AA2250" s="41"/>
      <c r="AB2250" s="41"/>
      <c r="AC2250" s="41"/>
      <c r="AD2250" s="41"/>
      <c r="AE2250" s="41"/>
      <c r="AR2250" s="227" t="s">
        <v>287</v>
      </c>
      <c r="AT2250" s="227" t="s">
        <v>172</v>
      </c>
      <c r="AU2250" s="227" t="s">
        <v>84</v>
      </c>
      <c r="AY2250" s="20" t="s">
        <v>170</v>
      </c>
      <c r="BE2250" s="228">
        <f>IF(N2250="základní",J2250,0)</f>
        <v>0</v>
      </c>
      <c r="BF2250" s="228">
        <f>IF(N2250="snížená",J2250,0)</f>
        <v>0</v>
      </c>
      <c r="BG2250" s="228">
        <f>IF(N2250="zákl. přenesená",J2250,0)</f>
        <v>0</v>
      </c>
      <c r="BH2250" s="228">
        <f>IF(N2250="sníž. přenesená",J2250,0)</f>
        <v>0</v>
      </c>
      <c r="BI2250" s="228">
        <f>IF(N2250="nulová",J2250,0)</f>
        <v>0</v>
      </c>
      <c r="BJ2250" s="20" t="s">
        <v>82</v>
      </c>
      <c r="BK2250" s="228">
        <f>ROUND(I2250*H2250,2)</f>
        <v>0</v>
      </c>
      <c r="BL2250" s="20" t="s">
        <v>287</v>
      </c>
      <c r="BM2250" s="227" t="s">
        <v>2622</v>
      </c>
    </row>
    <row r="2251" s="2" customFormat="1">
      <c r="A2251" s="41"/>
      <c r="B2251" s="42"/>
      <c r="C2251" s="43"/>
      <c r="D2251" s="229" t="s">
        <v>179</v>
      </c>
      <c r="E2251" s="43"/>
      <c r="F2251" s="230" t="s">
        <v>2621</v>
      </c>
      <c r="G2251" s="43"/>
      <c r="H2251" s="43"/>
      <c r="I2251" s="231"/>
      <c r="J2251" s="43"/>
      <c r="K2251" s="43"/>
      <c r="L2251" s="47"/>
      <c r="M2251" s="232"/>
      <c r="N2251" s="233"/>
      <c r="O2251" s="87"/>
      <c r="P2251" s="87"/>
      <c r="Q2251" s="87"/>
      <c r="R2251" s="87"/>
      <c r="S2251" s="87"/>
      <c r="T2251" s="88"/>
      <c r="U2251" s="41"/>
      <c r="V2251" s="41"/>
      <c r="W2251" s="41"/>
      <c r="X2251" s="41"/>
      <c r="Y2251" s="41"/>
      <c r="Z2251" s="41"/>
      <c r="AA2251" s="41"/>
      <c r="AB2251" s="41"/>
      <c r="AC2251" s="41"/>
      <c r="AD2251" s="41"/>
      <c r="AE2251" s="41"/>
      <c r="AT2251" s="20" t="s">
        <v>179</v>
      </c>
      <c r="AU2251" s="20" t="s">
        <v>84</v>
      </c>
    </row>
    <row r="2252" s="2" customFormat="1">
      <c r="A2252" s="41"/>
      <c r="B2252" s="42"/>
      <c r="C2252" s="43"/>
      <c r="D2252" s="229" t="s">
        <v>231</v>
      </c>
      <c r="E2252" s="43"/>
      <c r="F2252" s="268" t="s">
        <v>1323</v>
      </c>
      <c r="G2252" s="43"/>
      <c r="H2252" s="43"/>
      <c r="I2252" s="231"/>
      <c r="J2252" s="43"/>
      <c r="K2252" s="43"/>
      <c r="L2252" s="47"/>
      <c r="M2252" s="232"/>
      <c r="N2252" s="233"/>
      <c r="O2252" s="87"/>
      <c r="P2252" s="87"/>
      <c r="Q2252" s="87"/>
      <c r="R2252" s="87"/>
      <c r="S2252" s="87"/>
      <c r="T2252" s="88"/>
      <c r="U2252" s="41"/>
      <c r="V2252" s="41"/>
      <c r="W2252" s="41"/>
      <c r="X2252" s="41"/>
      <c r="Y2252" s="41"/>
      <c r="Z2252" s="41"/>
      <c r="AA2252" s="41"/>
      <c r="AB2252" s="41"/>
      <c r="AC2252" s="41"/>
      <c r="AD2252" s="41"/>
      <c r="AE2252" s="41"/>
      <c r="AT2252" s="20" t="s">
        <v>231</v>
      </c>
      <c r="AU2252" s="20" t="s">
        <v>84</v>
      </c>
    </row>
    <row r="2253" s="13" customFormat="1">
      <c r="A2253" s="13"/>
      <c r="B2253" s="236"/>
      <c r="C2253" s="237"/>
      <c r="D2253" s="229" t="s">
        <v>183</v>
      </c>
      <c r="E2253" s="238" t="s">
        <v>19</v>
      </c>
      <c r="F2253" s="239" t="s">
        <v>2611</v>
      </c>
      <c r="G2253" s="237"/>
      <c r="H2253" s="238" t="s">
        <v>19</v>
      </c>
      <c r="I2253" s="240"/>
      <c r="J2253" s="237"/>
      <c r="K2253" s="237"/>
      <c r="L2253" s="241"/>
      <c r="M2253" s="242"/>
      <c r="N2253" s="243"/>
      <c r="O2253" s="243"/>
      <c r="P2253" s="243"/>
      <c r="Q2253" s="243"/>
      <c r="R2253" s="243"/>
      <c r="S2253" s="243"/>
      <c r="T2253" s="244"/>
      <c r="U2253" s="13"/>
      <c r="V2253" s="13"/>
      <c r="W2253" s="13"/>
      <c r="X2253" s="13"/>
      <c r="Y2253" s="13"/>
      <c r="Z2253" s="13"/>
      <c r="AA2253" s="13"/>
      <c r="AB2253" s="13"/>
      <c r="AC2253" s="13"/>
      <c r="AD2253" s="13"/>
      <c r="AE2253" s="13"/>
      <c r="AT2253" s="245" t="s">
        <v>183</v>
      </c>
      <c r="AU2253" s="245" t="s">
        <v>84</v>
      </c>
      <c r="AV2253" s="13" t="s">
        <v>82</v>
      </c>
      <c r="AW2253" s="13" t="s">
        <v>37</v>
      </c>
      <c r="AX2253" s="13" t="s">
        <v>75</v>
      </c>
      <c r="AY2253" s="245" t="s">
        <v>170</v>
      </c>
    </row>
    <row r="2254" s="13" customFormat="1">
      <c r="A2254" s="13"/>
      <c r="B2254" s="236"/>
      <c r="C2254" s="237"/>
      <c r="D2254" s="229" t="s">
        <v>183</v>
      </c>
      <c r="E2254" s="238" t="s">
        <v>19</v>
      </c>
      <c r="F2254" s="239" t="s">
        <v>2623</v>
      </c>
      <c r="G2254" s="237"/>
      <c r="H2254" s="238" t="s">
        <v>19</v>
      </c>
      <c r="I2254" s="240"/>
      <c r="J2254" s="237"/>
      <c r="K2254" s="237"/>
      <c r="L2254" s="241"/>
      <c r="M2254" s="242"/>
      <c r="N2254" s="243"/>
      <c r="O2254" s="243"/>
      <c r="P2254" s="243"/>
      <c r="Q2254" s="243"/>
      <c r="R2254" s="243"/>
      <c r="S2254" s="243"/>
      <c r="T2254" s="244"/>
      <c r="U2254" s="13"/>
      <c r="V2254" s="13"/>
      <c r="W2254" s="13"/>
      <c r="X2254" s="13"/>
      <c r="Y2254" s="13"/>
      <c r="Z2254" s="13"/>
      <c r="AA2254" s="13"/>
      <c r="AB2254" s="13"/>
      <c r="AC2254" s="13"/>
      <c r="AD2254" s="13"/>
      <c r="AE2254" s="13"/>
      <c r="AT2254" s="245" t="s">
        <v>183</v>
      </c>
      <c r="AU2254" s="245" t="s">
        <v>84</v>
      </c>
      <c r="AV2254" s="13" t="s">
        <v>82</v>
      </c>
      <c r="AW2254" s="13" t="s">
        <v>37</v>
      </c>
      <c r="AX2254" s="13" t="s">
        <v>75</v>
      </c>
      <c r="AY2254" s="245" t="s">
        <v>170</v>
      </c>
    </row>
    <row r="2255" s="13" customFormat="1">
      <c r="A2255" s="13"/>
      <c r="B2255" s="236"/>
      <c r="C2255" s="237"/>
      <c r="D2255" s="229" t="s">
        <v>183</v>
      </c>
      <c r="E2255" s="238" t="s">
        <v>19</v>
      </c>
      <c r="F2255" s="239" t="s">
        <v>2624</v>
      </c>
      <c r="G2255" s="237"/>
      <c r="H2255" s="238" t="s">
        <v>19</v>
      </c>
      <c r="I2255" s="240"/>
      <c r="J2255" s="237"/>
      <c r="K2255" s="237"/>
      <c r="L2255" s="241"/>
      <c r="M2255" s="242"/>
      <c r="N2255" s="243"/>
      <c r="O2255" s="243"/>
      <c r="P2255" s="243"/>
      <c r="Q2255" s="243"/>
      <c r="R2255" s="243"/>
      <c r="S2255" s="243"/>
      <c r="T2255" s="244"/>
      <c r="U2255" s="13"/>
      <c r="V2255" s="13"/>
      <c r="W2255" s="13"/>
      <c r="X2255" s="13"/>
      <c r="Y2255" s="13"/>
      <c r="Z2255" s="13"/>
      <c r="AA2255" s="13"/>
      <c r="AB2255" s="13"/>
      <c r="AC2255" s="13"/>
      <c r="AD2255" s="13"/>
      <c r="AE2255" s="13"/>
      <c r="AT2255" s="245" t="s">
        <v>183</v>
      </c>
      <c r="AU2255" s="245" t="s">
        <v>84</v>
      </c>
      <c r="AV2255" s="13" t="s">
        <v>82</v>
      </c>
      <c r="AW2255" s="13" t="s">
        <v>37</v>
      </c>
      <c r="AX2255" s="13" t="s">
        <v>75</v>
      </c>
      <c r="AY2255" s="245" t="s">
        <v>170</v>
      </c>
    </row>
    <row r="2256" s="14" customFormat="1">
      <c r="A2256" s="14"/>
      <c r="B2256" s="246"/>
      <c r="C2256" s="247"/>
      <c r="D2256" s="229" t="s">
        <v>183</v>
      </c>
      <c r="E2256" s="248" t="s">
        <v>19</v>
      </c>
      <c r="F2256" s="249" t="s">
        <v>863</v>
      </c>
      <c r="G2256" s="247"/>
      <c r="H2256" s="250">
        <v>1</v>
      </c>
      <c r="I2256" s="251"/>
      <c r="J2256" s="247"/>
      <c r="K2256" s="247"/>
      <c r="L2256" s="252"/>
      <c r="M2256" s="253"/>
      <c r="N2256" s="254"/>
      <c r="O2256" s="254"/>
      <c r="P2256" s="254"/>
      <c r="Q2256" s="254"/>
      <c r="R2256" s="254"/>
      <c r="S2256" s="254"/>
      <c r="T2256" s="255"/>
      <c r="U2256" s="14"/>
      <c r="V2256" s="14"/>
      <c r="W2256" s="14"/>
      <c r="X2256" s="14"/>
      <c r="Y2256" s="14"/>
      <c r="Z2256" s="14"/>
      <c r="AA2256" s="14"/>
      <c r="AB2256" s="14"/>
      <c r="AC2256" s="14"/>
      <c r="AD2256" s="14"/>
      <c r="AE2256" s="14"/>
      <c r="AT2256" s="256" t="s">
        <v>183</v>
      </c>
      <c r="AU2256" s="256" t="s">
        <v>84</v>
      </c>
      <c r="AV2256" s="14" t="s">
        <v>84</v>
      </c>
      <c r="AW2256" s="14" t="s">
        <v>37</v>
      </c>
      <c r="AX2256" s="14" t="s">
        <v>75</v>
      </c>
      <c r="AY2256" s="256" t="s">
        <v>170</v>
      </c>
    </row>
    <row r="2257" s="15" customFormat="1">
      <c r="A2257" s="15"/>
      <c r="B2257" s="257"/>
      <c r="C2257" s="258"/>
      <c r="D2257" s="229" t="s">
        <v>183</v>
      </c>
      <c r="E2257" s="259" t="s">
        <v>19</v>
      </c>
      <c r="F2257" s="260" t="s">
        <v>186</v>
      </c>
      <c r="G2257" s="258"/>
      <c r="H2257" s="261">
        <v>1</v>
      </c>
      <c r="I2257" s="262"/>
      <c r="J2257" s="258"/>
      <c r="K2257" s="258"/>
      <c r="L2257" s="263"/>
      <c r="M2257" s="264"/>
      <c r="N2257" s="265"/>
      <c r="O2257" s="265"/>
      <c r="P2257" s="265"/>
      <c r="Q2257" s="265"/>
      <c r="R2257" s="265"/>
      <c r="S2257" s="265"/>
      <c r="T2257" s="266"/>
      <c r="U2257" s="15"/>
      <c r="V2257" s="15"/>
      <c r="W2257" s="15"/>
      <c r="X2257" s="15"/>
      <c r="Y2257" s="15"/>
      <c r="Z2257" s="15"/>
      <c r="AA2257" s="15"/>
      <c r="AB2257" s="15"/>
      <c r="AC2257" s="15"/>
      <c r="AD2257" s="15"/>
      <c r="AE2257" s="15"/>
      <c r="AT2257" s="267" t="s">
        <v>183</v>
      </c>
      <c r="AU2257" s="267" t="s">
        <v>84</v>
      </c>
      <c r="AV2257" s="15" t="s">
        <v>177</v>
      </c>
      <c r="AW2257" s="15" t="s">
        <v>37</v>
      </c>
      <c r="AX2257" s="15" t="s">
        <v>82</v>
      </c>
      <c r="AY2257" s="267" t="s">
        <v>170</v>
      </c>
    </row>
    <row r="2258" s="2" customFormat="1" ht="16.5" customHeight="1">
      <c r="A2258" s="41"/>
      <c r="B2258" s="42"/>
      <c r="C2258" s="216" t="s">
        <v>2625</v>
      </c>
      <c r="D2258" s="216" t="s">
        <v>172</v>
      </c>
      <c r="E2258" s="217" t="s">
        <v>2626</v>
      </c>
      <c r="F2258" s="218" t="s">
        <v>2627</v>
      </c>
      <c r="G2258" s="219" t="s">
        <v>175</v>
      </c>
      <c r="H2258" s="220">
        <v>13.5</v>
      </c>
      <c r="I2258" s="221"/>
      <c r="J2258" s="222">
        <f>ROUND(I2258*H2258,2)</f>
        <v>0</v>
      </c>
      <c r="K2258" s="218" t="s">
        <v>176</v>
      </c>
      <c r="L2258" s="47"/>
      <c r="M2258" s="223" t="s">
        <v>19</v>
      </c>
      <c r="N2258" s="224" t="s">
        <v>46</v>
      </c>
      <c r="O2258" s="87"/>
      <c r="P2258" s="225">
        <f>O2258*H2258</f>
        <v>0</v>
      </c>
      <c r="Q2258" s="225">
        <v>0.00051000000000000004</v>
      </c>
      <c r="R2258" s="225">
        <f>Q2258*H2258</f>
        <v>0.0068850000000000005</v>
      </c>
      <c r="S2258" s="225">
        <v>0</v>
      </c>
      <c r="T2258" s="226">
        <f>S2258*H2258</f>
        <v>0</v>
      </c>
      <c r="U2258" s="41"/>
      <c r="V2258" s="41"/>
      <c r="W2258" s="41"/>
      <c r="X2258" s="41"/>
      <c r="Y2258" s="41"/>
      <c r="Z2258" s="41"/>
      <c r="AA2258" s="41"/>
      <c r="AB2258" s="41"/>
      <c r="AC2258" s="41"/>
      <c r="AD2258" s="41"/>
      <c r="AE2258" s="41"/>
      <c r="AR2258" s="227" t="s">
        <v>287</v>
      </c>
      <c r="AT2258" s="227" t="s">
        <v>172</v>
      </c>
      <c r="AU2258" s="227" t="s">
        <v>84</v>
      </c>
      <c r="AY2258" s="20" t="s">
        <v>170</v>
      </c>
      <c r="BE2258" s="228">
        <f>IF(N2258="základní",J2258,0)</f>
        <v>0</v>
      </c>
      <c r="BF2258" s="228">
        <f>IF(N2258="snížená",J2258,0)</f>
        <v>0</v>
      </c>
      <c r="BG2258" s="228">
        <f>IF(N2258="zákl. přenesená",J2258,0)</f>
        <v>0</v>
      </c>
      <c r="BH2258" s="228">
        <f>IF(N2258="sníž. přenesená",J2258,0)</f>
        <v>0</v>
      </c>
      <c r="BI2258" s="228">
        <f>IF(N2258="nulová",J2258,0)</f>
        <v>0</v>
      </c>
      <c r="BJ2258" s="20" t="s">
        <v>82</v>
      </c>
      <c r="BK2258" s="228">
        <f>ROUND(I2258*H2258,2)</f>
        <v>0</v>
      </c>
      <c r="BL2258" s="20" t="s">
        <v>287</v>
      </c>
      <c r="BM2258" s="227" t="s">
        <v>2628</v>
      </c>
    </row>
    <row r="2259" s="2" customFormat="1">
      <c r="A2259" s="41"/>
      <c r="B2259" s="42"/>
      <c r="C2259" s="43"/>
      <c r="D2259" s="229" t="s">
        <v>179</v>
      </c>
      <c r="E2259" s="43"/>
      <c r="F2259" s="230" t="s">
        <v>2629</v>
      </c>
      <c r="G2259" s="43"/>
      <c r="H2259" s="43"/>
      <c r="I2259" s="231"/>
      <c r="J2259" s="43"/>
      <c r="K2259" s="43"/>
      <c r="L2259" s="47"/>
      <c r="M2259" s="232"/>
      <c r="N2259" s="233"/>
      <c r="O2259" s="87"/>
      <c r="P2259" s="87"/>
      <c r="Q2259" s="87"/>
      <c r="R2259" s="87"/>
      <c r="S2259" s="87"/>
      <c r="T2259" s="88"/>
      <c r="U2259" s="41"/>
      <c r="V2259" s="41"/>
      <c r="W2259" s="41"/>
      <c r="X2259" s="41"/>
      <c r="Y2259" s="41"/>
      <c r="Z2259" s="41"/>
      <c r="AA2259" s="41"/>
      <c r="AB2259" s="41"/>
      <c r="AC2259" s="41"/>
      <c r="AD2259" s="41"/>
      <c r="AE2259" s="41"/>
      <c r="AT2259" s="20" t="s">
        <v>179</v>
      </c>
      <c r="AU2259" s="20" t="s">
        <v>84</v>
      </c>
    </row>
    <row r="2260" s="2" customFormat="1">
      <c r="A2260" s="41"/>
      <c r="B2260" s="42"/>
      <c r="C2260" s="43"/>
      <c r="D2260" s="234" t="s">
        <v>181</v>
      </c>
      <c r="E2260" s="43"/>
      <c r="F2260" s="235" t="s">
        <v>2630</v>
      </c>
      <c r="G2260" s="43"/>
      <c r="H2260" s="43"/>
      <c r="I2260" s="231"/>
      <c r="J2260" s="43"/>
      <c r="K2260" s="43"/>
      <c r="L2260" s="47"/>
      <c r="M2260" s="232"/>
      <c r="N2260" s="233"/>
      <c r="O2260" s="87"/>
      <c r="P2260" s="87"/>
      <c r="Q2260" s="87"/>
      <c r="R2260" s="87"/>
      <c r="S2260" s="87"/>
      <c r="T2260" s="88"/>
      <c r="U2260" s="41"/>
      <c r="V2260" s="41"/>
      <c r="W2260" s="41"/>
      <c r="X2260" s="41"/>
      <c r="Y2260" s="41"/>
      <c r="Z2260" s="41"/>
      <c r="AA2260" s="41"/>
      <c r="AB2260" s="41"/>
      <c r="AC2260" s="41"/>
      <c r="AD2260" s="41"/>
      <c r="AE2260" s="41"/>
      <c r="AT2260" s="20" t="s">
        <v>181</v>
      </c>
      <c r="AU2260" s="20" t="s">
        <v>84</v>
      </c>
    </row>
    <row r="2261" s="13" customFormat="1">
      <c r="A2261" s="13"/>
      <c r="B2261" s="236"/>
      <c r="C2261" s="237"/>
      <c r="D2261" s="229" t="s">
        <v>183</v>
      </c>
      <c r="E2261" s="238" t="s">
        <v>19</v>
      </c>
      <c r="F2261" s="239" t="s">
        <v>2631</v>
      </c>
      <c r="G2261" s="237"/>
      <c r="H2261" s="238" t="s">
        <v>19</v>
      </c>
      <c r="I2261" s="240"/>
      <c r="J2261" s="237"/>
      <c r="K2261" s="237"/>
      <c r="L2261" s="241"/>
      <c r="M2261" s="242"/>
      <c r="N2261" s="243"/>
      <c r="O2261" s="243"/>
      <c r="P2261" s="243"/>
      <c r="Q2261" s="243"/>
      <c r="R2261" s="243"/>
      <c r="S2261" s="243"/>
      <c r="T2261" s="244"/>
      <c r="U2261" s="13"/>
      <c r="V2261" s="13"/>
      <c r="W2261" s="13"/>
      <c r="X2261" s="13"/>
      <c r="Y2261" s="13"/>
      <c r="Z2261" s="13"/>
      <c r="AA2261" s="13"/>
      <c r="AB2261" s="13"/>
      <c r="AC2261" s="13"/>
      <c r="AD2261" s="13"/>
      <c r="AE2261" s="13"/>
      <c r="AT2261" s="245" t="s">
        <v>183</v>
      </c>
      <c r="AU2261" s="245" t="s">
        <v>84</v>
      </c>
      <c r="AV2261" s="13" t="s">
        <v>82</v>
      </c>
      <c r="AW2261" s="13" t="s">
        <v>37</v>
      </c>
      <c r="AX2261" s="13" t="s">
        <v>75</v>
      </c>
      <c r="AY2261" s="245" t="s">
        <v>170</v>
      </c>
    </row>
    <row r="2262" s="14" customFormat="1">
      <c r="A2262" s="14"/>
      <c r="B2262" s="246"/>
      <c r="C2262" s="247"/>
      <c r="D2262" s="229" t="s">
        <v>183</v>
      </c>
      <c r="E2262" s="248" t="s">
        <v>19</v>
      </c>
      <c r="F2262" s="249" t="s">
        <v>2632</v>
      </c>
      <c r="G2262" s="247"/>
      <c r="H2262" s="250">
        <v>9</v>
      </c>
      <c r="I2262" s="251"/>
      <c r="J2262" s="247"/>
      <c r="K2262" s="247"/>
      <c r="L2262" s="252"/>
      <c r="M2262" s="253"/>
      <c r="N2262" s="254"/>
      <c r="O2262" s="254"/>
      <c r="P2262" s="254"/>
      <c r="Q2262" s="254"/>
      <c r="R2262" s="254"/>
      <c r="S2262" s="254"/>
      <c r="T2262" s="255"/>
      <c r="U2262" s="14"/>
      <c r="V2262" s="14"/>
      <c r="W2262" s="14"/>
      <c r="X2262" s="14"/>
      <c r="Y2262" s="14"/>
      <c r="Z2262" s="14"/>
      <c r="AA2262" s="14"/>
      <c r="AB2262" s="14"/>
      <c r="AC2262" s="14"/>
      <c r="AD2262" s="14"/>
      <c r="AE2262" s="14"/>
      <c r="AT2262" s="256" t="s">
        <v>183</v>
      </c>
      <c r="AU2262" s="256" t="s">
        <v>84</v>
      </c>
      <c r="AV2262" s="14" t="s">
        <v>84</v>
      </c>
      <c r="AW2262" s="14" t="s">
        <v>37</v>
      </c>
      <c r="AX2262" s="14" t="s">
        <v>75</v>
      </c>
      <c r="AY2262" s="256" t="s">
        <v>170</v>
      </c>
    </row>
    <row r="2263" s="14" customFormat="1">
      <c r="A2263" s="14"/>
      <c r="B2263" s="246"/>
      <c r="C2263" s="247"/>
      <c r="D2263" s="229" t="s">
        <v>183</v>
      </c>
      <c r="E2263" s="248" t="s">
        <v>19</v>
      </c>
      <c r="F2263" s="249" t="s">
        <v>2633</v>
      </c>
      <c r="G2263" s="247"/>
      <c r="H2263" s="250">
        <v>4.5</v>
      </c>
      <c r="I2263" s="251"/>
      <c r="J2263" s="247"/>
      <c r="K2263" s="247"/>
      <c r="L2263" s="252"/>
      <c r="M2263" s="253"/>
      <c r="N2263" s="254"/>
      <c r="O2263" s="254"/>
      <c r="P2263" s="254"/>
      <c r="Q2263" s="254"/>
      <c r="R2263" s="254"/>
      <c r="S2263" s="254"/>
      <c r="T2263" s="255"/>
      <c r="U2263" s="14"/>
      <c r="V2263" s="14"/>
      <c r="W2263" s="14"/>
      <c r="X2263" s="14"/>
      <c r="Y2263" s="14"/>
      <c r="Z2263" s="14"/>
      <c r="AA2263" s="14"/>
      <c r="AB2263" s="14"/>
      <c r="AC2263" s="14"/>
      <c r="AD2263" s="14"/>
      <c r="AE2263" s="14"/>
      <c r="AT2263" s="256" t="s">
        <v>183</v>
      </c>
      <c r="AU2263" s="256" t="s">
        <v>84</v>
      </c>
      <c r="AV2263" s="14" t="s">
        <v>84</v>
      </c>
      <c r="AW2263" s="14" t="s">
        <v>37</v>
      </c>
      <c r="AX2263" s="14" t="s">
        <v>75</v>
      </c>
      <c r="AY2263" s="256" t="s">
        <v>170</v>
      </c>
    </row>
    <row r="2264" s="15" customFormat="1">
      <c r="A2264" s="15"/>
      <c r="B2264" s="257"/>
      <c r="C2264" s="258"/>
      <c r="D2264" s="229" t="s">
        <v>183</v>
      </c>
      <c r="E2264" s="259" t="s">
        <v>19</v>
      </c>
      <c r="F2264" s="260" t="s">
        <v>186</v>
      </c>
      <c r="G2264" s="258"/>
      <c r="H2264" s="261">
        <v>13.5</v>
      </c>
      <c r="I2264" s="262"/>
      <c r="J2264" s="258"/>
      <c r="K2264" s="258"/>
      <c r="L2264" s="263"/>
      <c r="M2264" s="264"/>
      <c r="N2264" s="265"/>
      <c r="O2264" s="265"/>
      <c r="P2264" s="265"/>
      <c r="Q2264" s="265"/>
      <c r="R2264" s="265"/>
      <c r="S2264" s="265"/>
      <c r="T2264" s="266"/>
      <c r="U2264" s="15"/>
      <c r="V2264" s="15"/>
      <c r="W2264" s="15"/>
      <c r="X2264" s="15"/>
      <c r="Y2264" s="15"/>
      <c r="Z2264" s="15"/>
      <c r="AA2264" s="15"/>
      <c r="AB2264" s="15"/>
      <c r="AC2264" s="15"/>
      <c r="AD2264" s="15"/>
      <c r="AE2264" s="15"/>
      <c r="AT2264" s="267" t="s">
        <v>183</v>
      </c>
      <c r="AU2264" s="267" t="s">
        <v>84</v>
      </c>
      <c r="AV2264" s="15" t="s">
        <v>177</v>
      </c>
      <c r="AW2264" s="15" t="s">
        <v>37</v>
      </c>
      <c r="AX2264" s="15" t="s">
        <v>82</v>
      </c>
      <c r="AY2264" s="267" t="s">
        <v>170</v>
      </c>
    </row>
    <row r="2265" s="2" customFormat="1" ht="24.15" customHeight="1">
      <c r="A2265" s="41"/>
      <c r="B2265" s="42"/>
      <c r="C2265" s="285" t="s">
        <v>2634</v>
      </c>
      <c r="D2265" s="285" t="s">
        <v>461</v>
      </c>
      <c r="E2265" s="286" t="s">
        <v>2635</v>
      </c>
      <c r="F2265" s="287" t="s">
        <v>2636</v>
      </c>
      <c r="G2265" s="288" t="s">
        <v>266</v>
      </c>
      <c r="H2265" s="289">
        <v>10</v>
      </c>
      <c r="I2265" s="290"/>
      <c r="J2265" s="291">
        <f>ROUND(I2265*H2265,2)</f>
        <v>0</v>
      </c>
      <c r="K2265" s="287" t="s">
        <v>19</v>
      </c>
      <c r="L2265" s="292"/>
      <c r="M2265" s="293" t="s">
        <v>19</v>
      </c>
      <c r="N2265" s="294" t="s">
        <v>46</v>
      </c>
      <c r="O2265" s="87"/>
      <c r="P2265" s="225">
        <f>O2265*H2265</f>
        <v>0</v>
      </c>
      <c r="Q2265" s="225">
        <v>0.031</v>
      </c>
      <c r="R2265" s="225">
        <f>Q2265*H2265</f>
        <v>0.31</v>
      </c>
      <c r="S2265" s="225">
        <v>0</v>
      </c>
      <c r="T2265" s="226">
        <f>S2265*H2265</f>
        <v>0</v>
      </c>
      <c r="U2265" s="41"/>
      <c r="V2265" s="41"/>
      <c r="W2265" s="41"/>
      <c r="X2265" s="41"/>
      <c r="Y2265" s="41"/>
      <c r="Z2265" s="41"/>
      <c r="AA2265" s="41"/>
      <c r="AB2265" s="41"/>
      <c r="AC2265" s="41"/>
      <c r="AD2265" s="41"/>
      <c r="AE2265" s="41"/>
      <c r="AR2265" s="227" t="s">
        <v>629</v>
      </c>
      <c r="AT2265" s="227" t="s">
        <v>461</v>
      </c>
      <c r="AU2265" s="227" t="s">
        <v>84</v>
      </c>
      <c r="AY2265" s="20" t="s">
        <v>170</v>
      </c>
      <c r="BE2265" s="228">
        <f>IF(N2265="základní",J2265,0)</f>
        <v>0</v>
      </c>
      <c r="BF2265" s="228">
        <f>IF(N2265="snížená",J2265,0)</f>
        <v>0</v>
      </c>
      <c r="BG2265" s="228">
        <f>IF(N2265="zákl. přenesená",J2265,0)</f>
        <v>0</v>
      </c>
      <c r="BH2265" s="228">
        <f>IF(N2265="sníž. přenesená",J2265,0)</f>
        <v>0</v>
      </c>
      <c r="BI2265" s="228">
        <f>IF(N2265="nulová",J2265,0)</f>
        <v>0</v>
      </c>
      <c r="BJ2265" s="20" t="s">
        <v>82</v>
      </c>
      <c r="BK2265" s="228">
        <f>ROUND(I2265*H2265,2)</f>
        <v>0</v>
      </c>
      <c r="BL2265" s="20" t="s">
        <v>287</v>
      </c>
      <c r="BM2265" s="227" t="s">
        <v>2637</v>
      </c>
    </row>
    <row r="2266" s="2" customFormat="1">
      <c r="A2266" s="41"/>
      <c r="B2266" s="42"/>
      <c r="C2266" s="43"/>
      <c r="D2266" s="229" t="s">
        <v>179</v>
      </c>
      <c r="E2266" s="43"/>
      <c r="F2266" s="230" t="s">
        <v>2636</v>
      </c>
      <c r="G2266" s="43"/>
      <c r="H2266" s="43"/>
      <c r="I2266" s="231"/>
      <c r="J2266" s="43"/>
      <c r="K2266" s="43"/>
      <c r="L2266" s="47"/>
      <c r="M2266" s="232"/>
      <c r="N2266" s="233"/>
      <c r="O2266" s="87"/>
      <c r="P2266" s="87"/>
      <c r="Q2266" s="87"/>
      <c r="R2266" s="87"/>
      <c r="S2266" s="87"/>
      <c r="T2266" s="88"/>
      <c r="U2266" s="41"/>
      <c r="V2266" s="41"/>
      <c r="W2266" s="41"/>
      <c r="X2266" s="41"/>
      <c r="Y2266" s="41"/>
      <c r="Z2266" s="41"/>
      <c r="AA2266" s="41"/>
      <c r="AB2266" s="41"/>
      <c r="AC2266" s="41"/>
      <c r="AD2266" s="41"/>
      <c r="AE2266" s="41"/>
      <c r="AT2266" s="20" t="s">
        <v>179</v>
      </c>
      <c r="AU2266" s="20" t="s">
        <v>84</v>
      </c>
    </row>
    <row r="2267" s="2" customFormat="1">
      <c r="A2267" s="41"/>
      <c r="B2267" s="42"/>
      <c r="C2267" s="43"/>
      <c r="D2267" s="229" t="s">
        <v>231</v>
      </c>
      <c r="E2267" s="43"/>
      <c r="F2267" s="268" t="s">
        <v>1323</v>
      </c>
      <c r="G2267" s="43"/>
      <c r="H2267" s="43"/>
      <c r="I2267" s="231"/>
      <c r="J2267" s="43"/>
      <c r="K2267" s="43"/>
      <c r="L2267" s="47"/>
      <c r="M2267" s="232"/>
      <c r="N2267" s="233"/>
      <c r="O2267" s="87"/>
      <c r="P2267" s="87"/>
      <c r="Q2267" s="87"/>
      <c r="R2267" s="87"/>
      <c r="S2267" s="87"/>
      <c r="T2267" s="88"/>
      <c r="U2267" s="41"/>
      <c r="V2267" s="41"/>
      <c r="W2267" s="41"/>
      <c r="X2267" s="41"/>
      <c r="Y2267" s="41"/>
      <c r="Z2267" s="41"/>
      <c r="AA2267" s="41"/>
      <c r="AB2267" s="41"/>
      <c r="AC2267" s="41"/>
      <c r="AD2267" s="41"/>
      <c r="AE2267" s="41"/>
      <c r="AT2267" s="20" t="s">
        <v>231</v>
      </c>
      <c r="AU2267" s="20" t="s">
        <v>84</v>
      </c>
    </row>
    <row r="2268" s="13" customFormat="1">
      <c r="A2268" s="13"/>
      <c r="B2268" s="236"/>
      <c r="C2268" s="237"/>
      <c r="D2268" s="229" t="s">
        <v>183</v>
      </c>
      <c r="E2268" s="238" t="s">
        <v>19</v>
      </c>
      <c r="F2268" s="239" t="s">
        <v>2638</v>
      </c>
      <c r="G2268" s="237"/>
      <c r="H2268" s="238" t="s">
        <v>19</v>
      </c>
      <c r="I2268" s="240"/>
      <c r="J2268" s="237"/>
      <c r="K2268" s="237"/>
      <c r="L2268" s="241"/>
      <c r="M2268" s="242"/>
      <c r="N2268" s="243"/>
      <c r="O2268" s="243"/>
      <c r="P2268" s="243"/>
      <c r="Q2268" s="243"/>
      <c r="R2268" s="243"/>
      <c r="S2268" s="243"/>
      <c r="T2268" s="244"/>
      <c r="U2268" s="13"/>
      <c r="V2268" s="13"/>
      <c r="W2268" s="13"/>
      <c r="X2268" s="13"/>
      <c r="Y2268" s="13"/>
      <c r="Z2268" s="13"/>
      <c r="AA2268" s="13"/>
      <c r="AB2268" s="13"/>
      <c r="AC2268" s="13"/>
      <c r="AD2268" s="13"/>
      <c r="AE2268" s="13"/>
      <c r="AT2268" s="245" t="s">
        <v>183</v>
      </c>
      <c r="AU2268" s="245" t="s">
        <v>84</v>
      </c>
      <c r="AV2268" s="13" t="s">
        <v>82</v>
      </c>
      <c r="AW2268" s="13" t="s">
        <v>37</v>
      </c>
      <c r="AX2268" s="13" t="s">
        <v>75</v>
      </c>
      <c r="AY2268" s="245" t="s">
        <v>170</v>
      </c>
    </row>
    <row r="2269" s="13" customFormat="1">
      <c r="A2269" s="13"/>
      <c r="B2269" s="236"/>
      <c r="C2269" s="237"/>
      <c r="D2269" s="229" t="s">
        <v>183</v>
      </c>
      <c r="E2269" s="238" t="s">
        <v>19</v>
      </c>
      <c r="F2269" s="239" t="s">
        <v>2639</v>
      </c>
      <c r="G2269" s="237"/>
      <c r="H2269" s="238" t="s">
        <v>19</v>
      </c>
      <c r="I2269" s="240"/>
      <c r="J2269" s="237"/>
      <c r="K2269" s="237"/>
      <c r="L2269" s="241"/>
      <c r="M2269" s="242"/>
      <c r="N2269" s="243"/>
      <c r="O2269" s="243"/>
      <c r="P2269" s="243"/>
      <c r="Q2269" s="243"/>
      <c r="R2269" s="243"/>
      <c r="S2269" s="243"/>
      <c r="T2269" s="244"/>
      <c r="U2269" s="13"/>
      <c r="V2269" s="13"/>
      <c r="W2269" s="13"/>
      <c r="X2269" s="13"/>
      <c r="Y2269" s="13"/>
      <c r="Z2269" s="13"/>
      <c r="AA2269" s="13"/>
      <c r="AB2269" s="13"/>
      <c r="AC2269" s="13"/>
      <c r="AD2269" s="13"/>
      <c r="AE2269" s="13"/>
      <c r="AT2269" s="245" t="s">
        <v>183</v>
      </c>
      <c r="AU2269" s="245" t="s">
        <v>84</v>
      </c>
      <c r="AV2269" s="13" t="s">
        <v>82</v>
      </c>
      <c r="AW2269" s="13" t="s">
        <v>37</v>
      </c>
      <c r="AX2269" s="13" t="s">
        <v>75</v>
      </c>
      <c r="AY2269" s="245" t="s">
        <v>170</v>
      </c>
    </row>
    <row r="2270" s="13" customFormat="1">
      <c r="A2270" s="13"/>
      <c r="B2270" s="236"/>
      <c r="C2270" s="237"/>
      <c r="D2270" s="229" t="s">
        <v>183</v>
      </c>
      <c r="E2270" s="238" t="s">
        <v>19</v>
      </c>
      <c r="F2270" s="239" t="s">
        <v>2640</v>
      </c>
      <c r="G2270" s="237"/>
      <c r="H2270" s="238" t="s">
        <v>19</v>
      </c>
      <c r="I2270" s="240"/>
      <c r="J2270" s="237"/>
      <c r="K2270" s="237"/>
      <c r="L2270" s="241"/>
      <c r="M2270" s="242"/>
      <c r="N2270" s="243"/>
      <c r="O2270" s="243"/>
      <c r="P2270" s="243"/>
      <c r="Q2270" s="243"/>
      <c r="R2270" s="243"/>
      <c r="S2270" s="243"/>
      <c r="T2270" s="244"/>
      <c r="U2270" s="13"/>
      <c r="V2270" s="13"/>
      <c r="W2270" s="13"/>
      <c r="X2270" s="13"/>
      <c r="Y2270" s="13"/>
      <c r="Z2270" s="13"/>
      <c r="AA2270" s="13"/>
      <c r="AB2270" s="13"/>
      <c r="AC2270" s="13"/>
      <c r="AD2270" s="13"/>
      <c r="AE2270" s="13"/>
      <c r="AT2270" s="245" t="s">
        <v>183</v>
      </c>
      <c r="AU2270" s="245" t="s">
        <v>84</v>
      </c>
      <c r="AV2270" s="13" t="s">
        <v>82</v>
      </c>
      <c r="AW2270" s="13" t="s">
        <v>37</v>
      </c>
      <c r="AX2270" s="13" t="s">
        <v>75</v>
      </c>
      <c r="AY2270" s="245" t="s">
        <v>170</v>
      </c>
    </row>
    <row r="2271" s="13" customFormat="1">
      <c r="A2271" s="13"/>
      <c r="B2271" s="236"/>
      <c r="C2271" s="237"/>
      <c r="D2271" s="229" t="s">
        <v>183</v>
      </c>
      <c r="E2271" s="238" t="s">
        <v>19</v>
      </c>
      <c r="F2271" s="239" t="s">
        <v>2641</v>
      </c>
      <c r="G2271" s="237"/>
      <c r="H2271" s="238" t="s">
        <v>19</v>
      </c>
      <c r="I2271" s="240"/>
      <c r="J2271" s="237"/>
      <c r="K2271" s="237"/>
      <c r="L2271" s="241"/>
      <c r="M2271" s="242"/>
      <c r="N2271" s="243"/>
      <c r="O2271" s="243"/>
      <c r="P2271" s="243"/>
      <c r="Q2271" s="243"/>
      <c r="R2271" s="243"/>
      <c r="S2271" s="243"/>
      <c r="T2271" s="244"/>
      <c r="U2271" s="13"/>
      <c r="V2271" s="13"/>
      <c r="W2271" s="13"/>
      <c r="X2271" s="13"/>
      <c r="Y2271" s="13"/>
      <c r="Z2271" s="13"/>
      <c r="AA2271" s="13"/>
      <c r="AB2271" s="13"/>
      <c r="AC2271" s="13"/>
      <c r="AD2271" s="13"/>
      <c r="AE2271" s="13"/>
      <c r="AT2271" s="245" t="s">
        <v>183</v>
      </c>
      <c r="AU2271" s="245" t="s">
        <v>84</v>
      </c>
      <c r="AV2271" s="13" t="s">
        <v>82</v>
      </c>
      <c r="AW2271" s="13" t="s">
        <v>37</v>
      </c>
      <c r="AX2271" s="13" t="s">
        <v>75</v>
      </c>
      <c r="AY2271" s="245" t="s">
        <v>170</v>
      </c>
    </row>
    <row r="2272" s="13" customFormat="1">
      <c r="A2272" s="13"/>
      <c r="B2272" s="236"/>
      <c r="C2272" s="237"/>
      <c r="D2272" s="229" t="s">
        <v>183</v>
      </c>
      <c r="E2272" s="238" t="s">
        <v>19</v>
      </c>
      <c r="F2272" s="239" t="s">
        <v>2642</v>
      </c>
      <c r="G2272" s="237"/>
      <c r="H2272" s="238" t="s">
        <v>19</v>
      </c>
      <c r="I2272" s="240"/>
      <c r="J2272" s="237"/>
      <c r="K2272" s="237"/>
      <c r="L2272" s="241"/>
      <c r="M2272" s="242"/>
      <c r="N2272" s="243"/>
      <c r="O2272" s="243"/>
      <c r="P2272" s="243"/>
      <c r="Q2272" s="243"/>
      <c r="R2272" s="243"/>
      <c r="S2272" s="243"/>
      <c r="T2272" s="244"/>
      <c r="U2272" s="13"/>
      <c r="V2272" s="13"/>
      <c r="W2272" s="13"/>
      <c r="X2272" s="13"/>
      <c r="Y2272" s="13"/>
      <c r="Z2272" s="13"/>
      <c r="AA2272" s="13"/>
      <c r="AB2272" s="13"/>
      <c r="AC2272" s="13"/>
      <c r="AD2272" s="13"/>
      <c r="AE2272" s="13"/>
      <c r="AT2272" s="245" t="s">
        <v>183</v>
      </c>
      <c r="AU2272" s="245" t="s">
        <v>84</v>
      </c>
      <c r="AV2272" s="13" t="s">
        <v>82</v>
      </c>
      <c r="AW2272" s="13" t="s">
        <v>37</v>
      </c>
      <c r="AX2272" s="13" t="s">
        <v>75</v>
      </c>
      <c r="AY2272" s="245" t="s">
        <v>170</v>
      </c>
    </row>
    <row r="2273" s="14" customFormat="1">
      <c r="A2273" s="14"/>
      <c r="B2273" s="246"/>
      <c r="C2273" s="247"/>
      <c r="D2273" s="229" t="s">
        <v>183</v>
      </c>
      <c r="E2273" s="248" t="s">
        <v>19</v>
      </c>
      <c r="F2273" s="249" t="s">
        <v>1703</v>
      </c>
      <c r="G2273" s="247"/>
      <c r="H2273" s="250">
        <v>10</v>
      </c>
      <c r="I2273" s="251"/>
      <c r="J2273" s="247"/>
      <c r="K2273" s="247"/>
      <c r="L2273" s="252"/>
      <c r="M2273" s="253"/>
      <c r="N2273" s="254"/>
      <c r="O2273" s="254"/>
      <c r="P2273" s="254"/>
      <c r="Q2273" s="254"/>
      <c r="R2273" s="254"/>
      <c r="S2273" s="254"/>
      <c r="T2273" s="255"/>
      <c r="U2273" s="14"/>
      <c r="V2273" s="14"/>
      <c r="W2273" s="14"/>
      <c r="X2273" s="14"/>
      <c r="Y2273" s="14"/>
      <c r="Z2273" s="14"/>
      <c r="AA2273" s="14"/>
      <c r="AB2273" s="14"/>
      <c r="AC2273" s="14"/>
      <c r="AD2273" s="14"/>
      <c r="AE2273" s="14"/>
      <c r="AT2273" s="256" t="s">
        <v>183</v>
      </c>
      <c r="AU2273" s="256" t="s">
        <v>84</v>
      </c>
      <c r="AV2273" s="14" t="s">
        <v>84</v>
      </c>
      <c r="AW2273" s="14" t="s">
        <v>37</v>
      </c>
      <c r="AX2273" s="14" t="s">
        <v>75</v>
      </c>
      <c r="AY2273" s="256" t="s">
        <v>170</v>
      </c>
    </row>
    <row r="2274" s="15" customFormat="1">
      <c r="A2274" s="15"/>
      <c r="B2274" s="257"/>
      <c r="C2274" s="258"/>
      <c r="D2274" s="229" t="s">
        <v>183</v>
      </c>
      <c r="E2274" s="259" t="s">
        <v>19</v>
      </c>
      <c r="F2274" s="260" t="s">
        <v>186</v>
      </c>
      <c r="G2274" s="258"/>
      <c r="H2274" s="261">
        <v>10</v>
      </c>
      <c r="I2274" s="262"/>
      <c r="J2274" s="258"/>
      <c r="K2274" s="258"/>
      <c r="L2274" s="263"/>
      <c r="M2274" s="264"/>
      <c r="N2274" s="265"/>
      <c r="O2274" s="265"/>
      <c r="P2274" s="265"/>
      <c r="Q2274" s="265"/>
      <c r="R2274" s="265"/>
      <c r="S2274" s="265"/>
      <c r="T2274" s="266"/>
      <c r="U2274" s="15"/>
      <c r="V2274" s="15"/>
      <c r="W2274" s="15"/>
      <c r="X2274" s="15"/>
      <c r="Y2274" s="15"/>
      <c r="Z2274" s="15"/>
      <c r="AA2274" s="15"/>
      <c r="AB2274" s="15"/>
      <c r="AC2274" s="15"/>
      <c r="AD2274" s="15"/>
      <c r="AE2274" s="15"/>
      <c r="AT2274" s="267" t="s">
        <v>183</v>
      </c>
      <c r="AU2274" s="267" t="s">
        <v>84</v>
      </c>
      <c r="AV2274" s="15" t="s">
        <v>177</v>
      </c>
      <c r="AW2274" s="15" t="s">
        <v>37</v>
      </c>
      <c r="AX2274" s="15" t="s">
        <v>82</v>
      </c>
      <c r="AY2274" s="267" t="s">
        <v>170</v>
      </c>
    </row>
    <row r="2275" s="2" customFormat="1" ht="24.15" customHeight="1">
      <c r="A2275" s="41"/>
      <c r="B2275" s="42"/>
      <c r="C2275" s="285" t="s">
        <v>2643</v>
      </c>
      <c r="D2275" s="285" t="s">
        <v>461</v>
      </c>
      <c r="E2275" s="286" t="s">
        <v>2644</v>
      </c>
      <c r="F2275" s="287" t="s">
        <v>2645</v>
      </c>
      <c r="G2275" s="288" t="s">
        <v>266</v>
      </c>
      <c r="H2275" s="289">
        <v>5</v>
      </c>
      <c r="I2275" s="290"/>
      <c r="J2275" s="291">
        <f>ROUND(I2275*H2275,2)</f>
        <v>0</v>
      </c>
      <c r="K2275" s="287" t="s">
        <v>19</v>
      </c>
      <c r="L2275" s="292"/>
      <c r="M2275" s="293" t="s">
        <v>19</v>
      </c>
      <c r="N2275" s="294" t="s">
        <v>46</v>
      </c>
      <c r="O2275" s="87"/>
      <c r="P2275" s="225">
        <f>O2275*H2275</f>
        <v>0</v>
      </c>
      <c r="Q2275" s="225">
        <v>0.031</v>
      </c>
      <c r="R2275" s="225">
        <f>Q2275*H2275</f>
        <v>0.155</v>
      </c>
      <c r="S2275" s="225">
        <v>0</v>
      </c>
      <c r="T2275" s="226">
        <f>S2275*H2275</f>
        <v>0</v>
      </c>
      <c r="U2275" s="41"/>
      <c r="V2275" s="41"/>
      <c r="W2275" s="41"/>
      <c r="X2275" s="41"/>
      <c r="Y2275" s="41"/>
      <c r="Z2275" s="41"/>
      <c r="AA2275" s="41"/>
      <c r="AB2275" s="41"/>
      <c r="AC2275" s="41"/>
      <c r="AD2275" s="41"/>
      <c r="AE2275" s="41"/>
      <c r="AR2275" s="227" t="s">
        <v>629</v>
      </c>
      <c r="AT2275" s="227" t="s">
        <v>461</v>
      </c>
      <c r="AU2275" s="227" t="s">
        <v>84</v>
      </c>
      <c r="AY2275" s="20" t="s">
        <v>170</v>
      </c>
      <c r="BE2275" s="228">
        <f>IF(N2275="základní",J2275,0)</f>
        <v>0</v>
      </c>
      <c r="BF2275" s="228">
        <f>IF(N2275="snížená",J2275,0)</f>
        <v>0</v>
      </c>
      <c r="BG2275" s="228">
        <f>IF(N2275="zákl. přenesená",J2275,0)</f>
        <v>0</v>
      </c>
      <c r="BH2275" s="228">
        <f>IF(N2275="sníž. přenesená",J2275,0)</f>
        <v>0</v>
      </c>
      <c r="BI2275" s="228">
        <f>IF(N2275="nulová",J2275,0)</f>
        <v>0</v>
      </c>
      <c r="BJ2275" s="20" t="s">
        <v>82</v>
      </c>
      <c r="BK2275" s="228">
        <f>ROUND(I2275*H2275,2)</f>
        <v>0</v>
      </c>
      <c r="BL2275" s="20" t="s">
        <v>287</v>
      </c>
      <c r="BM2275" s="227" t="s">
        <v>2646</v>
      </c>
    </row>
    <row r="2276" s="2" customFormat="1">
      <c r="A2276" s="41"/>
      <c r="B2276" s="42"/>
      <c r="C2276" s="43"/>
      <c r="D2276" s="229" t="s">
        <v>179</v>
      </c>
      <c r="E2276" s="43"/>
      <c r="F2276" s="230" t="s">
        <v>2645</v>
      </c>
      <c r="G2276" s="43"/>
      <c r="H2276" s="43"/>
      <c r="I2276" s="231"/>
      <c r="J2276" s="43"/>
      <c r="K2276" s="43"/>
      <c r="L2276" s="47"/>
      <c r="M2276" s="232"/>
      <c r="N2276" s="233"/>
      <c r="O2276" s="87"/>
      <c r="P2276" s="87"/>
      <c r="Q2276" s="87"/>
      <c r="R2276" s="87"/>
      <c r="S2276" s="87"/>
      <c r="T2276" s="88"/>
      <c r="U2276" s="41"/>
      <c r="V2276" s="41"/>
      <c r="W2276" s="41"/>
      <c r="X2276" s="41"/>
      <c r="Y2276" s="41"/>
      <c r="Z2276" s="41"/>
      <c r="AA2276" s="41"/>
      <c r="AB2276" s="41"/>
      <c r="AC2276" s="41"/>
      <c r="AD2276" s="41"/>
      <c r="AE2276" s="41"/>
      <c r="AT2276" s="20" t="s">
        <v>179</v>
      </c>
      <c r="AU2276" s="20" t="s">
        <v>84</v>
      </c>
    </row>
    <row r="2277" s="2" customFormat="1">
      <c r="A2277" s="41"/>
      <c r="B2277" s="42"/>
      <c r="C2277" s="43"/>
      <c r="D2277" s="229" t="s">
        <v>231</v>
      </c>
      <c r="E2277" s="43"/>
      <c r="F2277" s="268" t="s">
        <v>1323</v>
      </c>
      <c r="G2277" s="43"/>
      <c r="H2277" s="43"/>
      <c r="I2277" s="231"/>
      <c r="J2277" s="43"/>
      <c r="K2277" s="43"/>
      <c r="L2277" s="47"/>
      <c r="M2277" s="232"/>
      <c r="N2277" s="233"/>
      <c r="O2277" s="87"/>
      <c r="P2277" s="87"/>
      <c r="Q2277" s="87"/>
      <c r="R2277" s="87"/>
      <c r="S2277" s="87"/>
      <c r="T2277" s="88"/>
      <c r="U2277" s="41"/>
      <c r="V2277" s="41"/>
      <c r="W2277" s="41"/>
      <c r="X2277" s="41"/>
      <c r="Y2277" s="41"/>
      <c r="Z2277" s="41"/>
      <c r="AA2277" s="41"/>
      <c r="AB2277" s="41"/>
      <c r="AC2277" s="41"/>
      <c r="AD2277" s="41"/>
      <c r="AE2277" s="41"/>
      <c r="AT2277" s="20" t="s">
        <v>231</v>
      </c>
      <c r="AU2277" s="20" t="s">
        <v>84</v>
      </c>
    </row>
    <row r="2278" s="13" customFormat="1">
      <c r="A2278" s="13"/>
      <c r="B2278" s="236"/>
      <c r="C2278" s="237"/>
      <c r="D2278" s="229" t="s">
        <v>183</v>
      </c>
      <c r="E2278" s="238" t="s">
        <v>19</v>
      </c>
      <c r="F2278" s="239" t="s">
        <v>2638</v>
      </c>
      <c r="G2278" s="237"/>
      <c r="H2278" s="238" t="s">
        <v>19</v>
      </c>
      <c r="I2278" s="240"/>
      <c r="J2278" s="237"/>
      <c r="K2278" s="237"/>
      <c r="L2278" s="241"/>
      <c r="M2278" s="242"/>
      <c r="N2278" s="243"/>
      <c r="O2278" s="243"/>
      <c r="P2278" s="243"/>
      <c r="Q2278" s="243"/>
      <c r="R2278" s="243"/>
      <c r="S2278" s="243"/>
      <c r="T2278" s="244"/>
      <c r="U2278" s="13"/>
      <c r="V2278" s="13"/>
      <c r="W2278" s="13"/>
      <c r="X2278" s="13"/>
      <c r="Y2278" s="13"/>
      <c r="Z2278" s="13"/>
      <c r="AA2278" s="13"/>
      <c r="AB2278" s="13"/>
      <c r="AC2278" s="13"/>
      <c r="AD2278" s="13"/>
      <c r="AE2278" s="13"/>
      <c r="AT2278" s="245" t="s">
        <v>183</v>
      </c>
      <c r="AU2278" s="245" t="s">
        <v>84</v>
      </c>
      <c r="AV2278" s="13" t="s">
        <v>82</v>
      </c>
      <c r="AW2278" s="13" t="s">
        <v>37</v>
      </c>
      <c r="AX2278" s="13" t="s">
        <v>75</v>
      </c>
      <c r="AY2278" s="245" t="s">
        <v>170</v>
      </c>
    </row>
    <row r="2279" s="13" customFormat="1">
      <c r="A2279" s="13"/>
      <c r="B2279" s="236"/>
      <c r="C2279" s="237"/>
      <c r="D2279" s="229" t="s">
        <v>183</v>
      </c>
      <c r="E2279" s="238" t="s">
        <v>19</v>
      </c>
      <c r="F2279" s="239" t="s">
        <v>2640</v>
      </c>
      <c r="G2279" s="237"/>
      <c r="H2279" s="238" t="s">
        <v>19</v>
      </c>
      <c r="I2279" s="240"/>
      <c r="J2279" s="237"/>
      <c r="K2279" s="237"/>
      <c r="L2279" s="241"/>
      <c r="M2279" s="242"/>
      <c r="N2279" s="243"/>
      <c r="O2279" s="243"/>
      <c r="P2279" s="243"/>
      <c r="Q2279" s="243"/>
      <c r="R2279" s="243"/>
      <c r="S2279" s="243"/>
      <c r="T2279" s="244"/>
      <c r="U2279" s="13"/>
      <c r="V2279" s="13"/>
      <c r="W2279" s="13"/>
      <c r="X2279" s="13"/>
      <c r="Y2279" s="13"/>
      <c r="Z2279" s="13"/>
      <c r="AA2279" s="13"/>
      <c r="AB2279" s="13"/>
      <c r="AC2279" s="13"/>
      <c r="AD2279" s="13"/>
      <c r="AE2279" s="13"/>
      <c r="AT2279" s="245" t="s">
        <v>183</v>
      </c>
      <c r="AU2279" s="245" t="s">
        <v>84</v>
      </c>
      <c r="AV2279" s="13" t="s">
        <v>82</v>
      </c>
      <c r="AW2279" s="13" t="s">
        <v>37</v>
      </c>
      <c r="AX2279" s="13" t="s">
        <v>75</v>
      </c>
      <c r="AY2279" s="245" t="s">
        <v>170</v>
      </c>
    </row>
    <row r="2280" s="13" customFormat="1">
      <c r="A2280" s="13"/>
      <c r="B2280" s="236"/>
      <c r="C2280" s="237"/>
      <c r="D2280" s="229" t="s">
        <v>183</v>
      </c>
      <c r="E2280" s="238" t="s">
        <v>19</v>
      </c>
      <c r="F2280" s="239" t="s">
        <v>2639</v>
      </c>
      <c r="G2280" s="237"/>
      <c r="H2280" s="238" t="s">
        <v>19</v>
      </c>
      <c r="I2280" s="240"/>
      <c r="J2280" s="237"/>
      <c r="K2280" s="237"/>
      <c r="L2280" s="241"/>
      <c r="M2280" s="242"/>
      <c r="N2280" s="243"/>
      <c r="O2280" s="243"/>
      <c r="P2280" s="243"/>
      <c r="Q2280" s="243"/>
      <c r="R2280" s="243"/>
      <c r="S2280" s="243"/>
      <c r="T2280" s="244"/>
      <c r="U2280" s="13"/>
      <c r="V2280" s="13"/>
      <c r="W2280" s="13"/>
      <c r="X2280" s="13"/>
      <c r="Y2280" s="13"/>
      <c r="Z2280" s="13"/>
      <c r="AA2280" s="13"/>
      <c r="AB2280" s="13"/>
      <c r="AC2280" s="13"/>
      <c r="AD2280" s="13"/>
      <c r="AE2280" s="13"/>
      <c r="AT2280" s="245" t="s">
        <v>183</v>
      </c>
      <c r="AU2280" s="245" t="s">
        <v>84</v>
      </c>
      <c r="AV2280" s="13" t="s">
        <v>82</v>
      </c>
      <c r="AW2280" s="13" t="s">
        <v>37</v>
      </c>
      <c r="AX2280" s="13" t="s">
        <v>75</v>
      </c>
      <c r="AY2280" s="245" t="s">
        <v>170</v>
      </c>
    </row>
    <row r="2281" s="13" customFormat="1">
      <c r="A2281" s="13"/>
      <c r="B2281" s="236"/>
      <c r="C2281" s="237"/>
      <c r="D2281" s="229" t="s">
        <v>183</v>
      </c>
      <c r="E2281" s="238" t="s">
        <v>19</v>
      </c>
      <c r="F2281" s="239" t="s">
        <v>2641</v>
      </c>
      <c r="G2281" s="237"/>
      <c r="H2281" s="238" t="s">
        <v>19</v>
      </c>
      <c r="I2281" s="240"/>
      <c r="J2281" s="237"/>
      <c r="K2281" s="237"/>
      <c r="L2281" s="241"/>
      <c r="M2281" s="242"/>
      <c r="N2281" s="243"/>
      <c r="O2281" s="243"/>
      <c r="P2281" s="243"/>
      <c r="Q2281" s="243"/>
      <c r="R2281" s="243"/>
      <c r="S2281" s="243"/>
      <c r="T2281" s="244"/>
      <c r="U2281" s="13"/>
      <c r="V2281" s="13"/>
      <c r="W2281" s="13"/>
      <c r="X2281" s="13"/>
      <c r="Y2281" s="13"/>
      <c r="Z2281" s="13"/>
      <c r="AA2281" s="13"/>
      <c r="AB2281" s="13"/>
      <c r="AC2281" s="13"/>
      <c r="AD2281" s="13"/>
      <c r="AE2281" s="13"/>
      <c r="AT2281" s="245" t="s">
        <v>183</v>
      </c>
      <c r="AU2281" s="245" t="s">
        <v>84</v>
      </c>
      <c r="AV2281" s="13" t="s">
        <v>82</v>
      </c>
      <c r="AW2281" s="13" t="s">
        <v>37</v>
      </c>
      <c r="AX2281" s="13" t="s">
        <v>75</v>
      </c>
      <c r="AY2281" s="245" t="s">
        <v>170</v>
      </c>
    </row>
    <row r="2282" s="13" customFormat="1">
      <c r="A2282" s="13"/>
      <c r="B2282" s="236"/>
      <c r="C2282" s="237"/>
      <c r="D2282" s="229" t="s">
        <v>183</v>
      </c>
      <c r="E2282" s="238" t="s">
        <v>19</v>
      </c>
      <c r="F2282" s="239" t="s">
        <v>2642</v>
      </c>
      <c r="G2282" s="237"/>
      <c r="H2282" s="238" t="s">
        <v>19</v>
      </c>
      <c r="I2282" s="240"/>
      <c r="J2282" s="237"/>
      <c r="K2282" s="237"/>
      <c r="L2282" s="241"/>
      <c r="M2282" s="242"/>
      <c r="N2282" s="243"/>
      <c r="O2282" s="243"/>
      <c r="P2282" s="243"/>
      <c r="Q2282" s="243"/>
      <c r="R2282" s="243"/>
      <c r="S2282" s="243"/>
      <c r="T2282" s="244"/>
      <c r="U2282" s="13"/>
      <c r="V2282" s="13"/>
      <c r="W2282" s="13"/>
      <c r="X2282" s="13"/>
      <c r="Y2282" s="13"/>
      <c r="Z2282" s="13"/>
      <c r="AA2282" s="13"/>
      <c r="AB2282" s="13"/>
      <c r="AC2282" s="13"/>
      <c r="AD2282" s="13"/>
      <c r="AE2282" s="13"/>
      <c r="AT2282" s="245" t="s">
        <v>183</v>
      </c>
      <c r="AU2282" s="245" t="s">
        <v>84</v>
      </c>
      <c r="AV2282" s="13" t="s">
        <v>82</v>
      </c>
      <c r="AW2282" s="13" t="s">
        <v>37</v>
      </c>
      <c r="AX2282" s="13" t="s">
        <v>75</v>
      </c>
      <c r="AY2282" s="245" t="s">
        <v>170</v>
      </c>
    </row>
    <row r="2283" s="14" customFormat="1">
      <c r="A2283" s="14"/>
      <c r="B2283" s="246"/>
      <c r="C2283" s="247"/>
      <c r="D2283" s="229" t="s">
        <v>183</v>
      </c>
      <c r="E2283" s="248" t="s">
        <v>19</v>
      </c>
      <c r="F2283" s="249" t="s">
        <v>855</v>
      </c>
      <c r="G2283" s="247"/>
      <c r="H2283" s="250">
        <v>5</v>
      </c>
      <c r="I2283" s="251"/>
      <c r="J2283" s="247"/>
      <c r="K2283" s="247"/>
      <c r="L2283" s="252"/>
      <c r="M2283" s="253"/>
      <c r="N2283" s="254"/>
      <c r="O2283" s="254"/>
      <c r="P2283" s="254"/>
      <c r="Q2283" s="254"/>
      <c r="R2283" s="254"/>
      <c r="S2283" s="254"/>
      <c r="T2283" s="255"/>
      <c r="U2283" s="14"/>
      <c r="V2283" s="14"/>
      <c r="W2283" s="14"/>
      <c r="X2283" s="14"/>
      <c r="Y2283" s="14"/>
      <c r="Z2283" s="14"/>
      <c r="AA2283" s="14"/>
      <c r="AB2283" s="14"/>
      <c r="AC2283" s="14"/>
      <c r="AD2283" s="14"/>
      <c r="AE2283" s="14"/>
      <c r="AT2283" s="256" t="s">
        <v>183</v>
      </c>
      <c r="AU2283" s="256" t="s">
        <v>84</v>
      </c>
      <c r="AV2283" s="14" t="s">
        <v>84</v>
      </c>
      <c r="AW2283" s="14" t="s">
        <v>37</v>
      </c>
      <c r="AX2283" s="14" t="s">
        <v>75</v>
      </c>
      <c r="AY2283" s="256" t="s">
        <v>170</v>
      </c>
    </row>
    <row r="2284" s="15" customFormat="1">
      <c r="A2284" s="15"/>
      <c r="B2284" s="257"/>
      <c r="C2284" s="258"/>
      <c r="D2284" s="229" t="s">
        <v>183</v>
      </c>
      <c r="E2284" s="259" t="s">
        <v>19</v>
      </c>
      <c r="F2284" s="260" t="s">
        <v>186</v>
      </c>
      <c r="G2284" s="258"/>
      <c r="H2284" s="261">
        <v>5</v>
      </c>
      <c r="I2284" s="262"/>
      <c r="J2284" s="258"/>
      <c r="K2284" s="258"/>
      <c r="L2284" s="263"/>
      <c r="M2284" s="264"/>
      <c r="N2284" s="265"/>
      <c r="O2284" s="265"/>
      <c r="P2284" s="265"/>
      <c r="Q2284" s="265"/>
      <c r="R2284" s="265"/>
      <c r="S2284" s="265"/>
      <c r="T2284" s="266"/>
      <c r="U2284" s="15"/>
      <c r="V2284" s="15"/>
      <c r="W2284" s="15"/>
      <c r="X2284" s="15"/>
      <c r="Y2284" s="15"/>
      <c r="Z2284" s="15"/>
      <c r="AA2284" s="15"/>
      <c r="AB2284" s="15"/>
      <c r="AC2284" s="15"/>
      <c r="AD2284" s="15"/>
      <c r="AE2284" s="15"/>
      <c r="AT2284" s="267" t="s">
        <v>183</v>
      </c>
      <c r="AU2284" s="267" t="s">
        <v>84</v>
      </c>
      <c r="AV2284" s="15" t="s">
        <v>177</v>
      </c>
      <c r="AW2284" s="15" t="s">
        <v>37</v>
      </c>
      <c r="AX2284" s="15" t="s">
        <v>82</v>
      </c>
      <c r="AY2284" s="267" t="s">
        <v>170</v>
      </c>
    </row>
    <row r="2285" s="2" customFormat="1" ht="16.5" customHeight="1">
      <c r="A2285" s="41"/>
      <c r="B2285" s="42"/>
      <c r="C2285" s="216" t="s">
        <v>2647</v>
      </c>
      <c r="D2285" s="216" t="s">
        <v>172</v>
      </c>
      <c r="E2285" s="217" t="s">
        <v>2648</v>
      </c>
      <c r="F2285" s="218" t="s">
        <v>2649</v>
      </c>
      <c r="G2285" s="219" t="s">
        <v>175</v>
      </c>
      <c r="H2285" s="220">
        <v>19.440000000000001</v>
      </c>
      <c r="I2285" s="221"/>
      <c r="J2285" s="222">
        <f>ROUND(I2285*H2285,2)</f>
        <v>0</v>
      </c>
      <c r="K2285" s="218" t="s">
        <v>176</v>
      </c>
      <c r="L2285" s="47"/>
      <c r="M2285" s="223" t="s">
        <v>19</v>
      </c>
      <c r="N2285" s="224" t="s">
        <v>46</v>
      </c>
      <c r="O2285" s="87"/>
      <c r="P2285" s="225">
        <f>O2285*H2285</f>
        <v>0</v>
      </c>
      <c r="Q2285" s="225">
        <v>0.00032000000000000003</v>
      </c>
      <c r="R2285" s="225">
        <f>Q2285*H2285</f>
        <v>0.0062208000000000012</v>
      </c>
      <c r="S2285" s="225">
        <v>0</v>
      </c>
      <c r="T2285" s="226">
        <f>S2285*H2285</f>
        <v>0</v>
      </c>
      <c r="U2285" s="41"/>
      <c r="V2285" s="41"/>
      <c r="W2285" s="41"/>
      <c r="X2285" s="41"/>
      <c r="Y2285" s="41"/>
      <c r="Z2285" s="41"/>
      <c r="AA2285" s="41"/>
      <c r="AB2285" s="41"/>
      <c r="AC2285" s="41"/>
      <c r="AD2285" s="41"/>
      <c r="AE2285" s="41"/>
      <c r="AR2285" s="227" t="s">
        <v>287</v>
      </c>
      <c r="AT2285" s="227" t="s">
        <v>172</v>
      </c>
      <c r="AU2285" s="227" t="s">
        <v>84</v>
      </c>
      <c r="AY2285" s="20" t="s">
        <v>170</v>
      </c>
      <c r="BE2285" s="228">
        <f>IF(N2285="základní",J2285,0)</f>
        <v>0</v>
      </c>
      <c r="BF2285" s="228">
        <f>IF(N2285="snížená",J2285,0)</f>
        <v>0</v>
      </c>
      <c r="BG2285" s="228">
        <f>IF(N2285="zákl. přenesená",J2285,0)</f>
        <v>0</v>
      </c>
      <c r="BH2285" s="228">
        <f>IF(N2285="sníž. přenesená",J2285,0)</f>
        <v>0</v>
      </c>
      <c r="BI2285" s="228">
        <f>IF(N2285="nulová",J2285,0)</f>
        <v>0</v>
      </c>
      <c r="BJ2285" s="20" t="s">
        <v>82</v>
      </c>
      <c r="BK2285" s="228">
        <f>ROUND(I2285*H2285,2)</f>
        <v>0</v>
      </c>
      <c r="BL2285" s="20" t="s">
        <v>287</v>
      </c>
      <c r="BM2285" s="227" t="s">
        <v>2650</v>
      </c>
    </row>
    <row r="2286" s="2" customFormat="1">
      <c r="A2286" s="41"/>
      <c r="B2286" s="42"/>
      <c r="C2286" s="43"/>
      <c r="D2286" s="229" t="s">
        <v>179</v>
      </c>
      <c r="E2286" s="43"/>
      <c r="F2286" s="230" t="s">
        <v>2651</v>
      </c>
      <c r="G2286" s="43"/>
      <c r="H2286" s="43"/>
      <c r="I2286" s="231"/>
      <c r="J2286" s="43"/>
      <c r="K2286" s="43"/>
      <c r="L2286" s="47"/>
      <c r="M2286" s="232"/>
      <c r="N2286" s="233"/>
      <c r="O2286" s="87"/>
      <c r="P2286" s="87"/>
      <c r="Q2286" s="87"/>
      <c r="R2286" s="87"/>
      <c r="S2286" s="87"/>
      <c r="T2286" s="88"/>
      <c r="U2286" s="41"/>
      <c r="V2286" s="41"/>
      <c r="W2286" s="41"/>
      <c r="X2286" s="41"/>
      <c r="Y2286" s="41"/>
      <c r="Z2286" s="41"/>
      <c r="AA2286" s="41"/>
      <c r="AB2286" s="41"/>
      <c r="AC2286" s="41"/>
      <c r="AD2286" s="41"/>
      <c r="AE2286" s="41"/>
      <c r="AT2286" s="20" t="s">
        <v>179</v>
      </c>
      <c r="AU2286" s="20" t="s">
        <v>84</v>
      </c>
    </row>
    <row r="2287" s="2" customFormat="1">
      <c r="A2287" s="41"/>
      <c r="B2287" s="42"/>
      <c r="C2287" s="43"/>
      <c r="D2287" s="234" t="s">
        <v>181</v>
      </c>
      <c r="E2287" s="43"/>
      <c r="F2287" s="235" t="s">
        <v>2652</v>
      </c>
      <c r="G2287" s="43"/>
      <c r="H2287" s="43"/>
      <c r="I2287" s="231"/>
      <c r="J2287" s="43"/>
      <c r="K2287" s="43"/>
      <c r="L2287" s="47"/>
      <c r="M2287" s="232"/>
      <c r="N2287" s="233"/>
      <c r="O2287" s="87"/>
      <c r="P2287" s="87"/>
      <c r="Q2287" s="87"/>
      <c r="R2287" s="87"/>
      <c r="S2287" s="87"/>
      <c r="T2287" s="88"/>
      <c r="U2287" s="41"/>
      <c r="V2287" s="41"/>
      <c r="W2287" s="41"/>
      <c r="X2287" s="41"/>
      <c r="Y2287" s="41"/>
      <c r="Z2287" s="41"/>
      <c r="AA2287" s="41"/>
      <c r="AB2287" s="41"/>
      <c r="AC2287" s="41"/>
      <c r="AD2287" s="41"/>
      <c r="AE2287" s="41"/>
      <c r="AT2287" s="20" t="s">
        <v>181</v>
      </c>
      <c r="AU2287" s="20" t="s">
        <v>84</v>
      </c>
    </row>
    <row r="2288" s="14" customFormat="1">
      <c r="A2288" s="14"/>
      <c r="B2288" s="246"/>
      <c r="C2288" s="247"/>
      <c r="D2288" s="229" t="s">
        <v>183</v>
      </c>
      <c r="E2288" s="248" t="s">
        <v>19</v>
      </c>
      <c r="F2288" s="249" t="s">
        <v>2653</v>
      </c>
      <c r="G2288" s="247"/>
      <c r="H2288" s="250">
        <v>19.440000000000001</v>
      </c>
      <c r="I2288" s="251"/>
      <c r="J2288" s="247"/>
      <c r="K2288" s="247"/>
      <c r="L2288" s="252"/>
      <c r="M2288" s="253"/>
      <c r="N2288" s="254"/>
      <c r="O2288" s="254"/>
      <c r="P2288" s="254"/>
      <c r="Q2288" s="254"/>
      <c r="R2288" s="254"/>
      <c r="S2288" s="254"/>
      <c r="T2288" s="255"/>
      <c r="U2288" s="14"/>
      <c r="V2288" s="14"/>
      <c r="W2288" s="14"/>
      <c r="X2288" s="14"/>
      <c r="Y2288" s="14"/>
      <c r="Z2288" s="14"/>
      <c r="AA2288" s="14"/>
      <c r="AB2288" s="14"/>
      <c r="AC2288" s="14"/>
      <c r="AD2288" s="14"/>
      <c r="AE2288" s="14"/>
      <c r="AT2288" s="256" t="s">
        <v>183</v>
      </c>
      <c r="AU2288" s="256" t="s">
        <v>84</v>
      </c>
      <c r="AV2288" s="14" t="s">
        <v>84</v>
      </c>
      <c r="AW2288" s="14" t="s">
        <v>37</v>
      </c>
      <c r="AX2288" s="14" t="s">
        <v>75</v>
      </c>
      <c r="AY2288" s="256" t="s">
        <v>170</v>
      </c>
    </row>
    <row r="2289" s="15" customFormat="1">
      <c r="A2289" s="15"/>
      <c r="B2289" s="257"/>
      <c r="C2289" s="258"/>
      <c r="D2289" s="229" t="s">
        <v>183</v>
      </c>
      <c r="E2289" s="259" t="s">
        <v>19</v>
      </c>
      <c r="F2289" s="260" t="s">
        <v>186</v>
      </c>
      <c r="G2289" s="258"/>
      <c r="H2289" s="261">
        <v>19.440000000000001</v>
      </c>
      <c r="I2289" s="262"/>
      <c r="J2289" s="258"/>
      <c r="K2289" s="258"/>
      <c r="L2289" s="263"/>
      <c r="M2289" s="264"/>
      <c r="N2289" s="265"/>
      <c r="O2289" s="265"/>
      <c r="P2289" s="265"/>
      <c r="Q2289" s="265"/>
      <c r="R2289" s="265"/>
      <c r="S2289" s="265"/>
      <c r="T2289" s="266"/>
      <c r="U2289" s="15"/>
      <c r="V2289" s="15"/>
      <c r="W2289" s="15"/>
      <c r="X2289" s="15"/>
      <c r="Y2289" s="15"/>
      <c r="Z2289" s="15"/>
      <c r="AA2289" s="15"/>
      <c r="AB2289" s="15"/>
      <c r="AC2289" s="15"/>
      <c r="AD2289" s="15"/>
      <c r="AE2289" s="15"/>
      <c r="AT2289" s="267" t="s">
        <v>183</v>
      </c>
      <c r="AU2289" s="267" t="s">
        <v>84</v>
      </c>
      <c r="AV2289" s="15" t="s">
        <v>177</v>
      </c>
      <c r="AW2289" s="15" t="s">
        <v>37</v>
      </c>
      <c r="AX2289" s="15" t="s">
        <v>82</v>
      </c>
      <c r="AY2289" s="267" t="s">
        <v>170</v>
      </c>
    </row>
    <row r="2290" s="2" customFormat="1" ht="24.15" customHeight="1">
      <c r="A2290" s="41"/>
      <c r="B2290" s="42"/>
      <c r="C2290" s="285" t="s">
        <v>2654</v>
      </c>
      <c r="D2290" s="285" t="s">
        <v>461</v>
      </c>
      <c r="E2290" s="286" t="s">
        <v>2655</v>
      </c>
      <c r="F2290" s="287" t="s">
        <v>2656</v>
      </c>
      <c r="G2290" s="288" t="s">
        <v>266</v>
      </c>
      <c r="H2290" s="289">
        <v>12</v>
      </c>
      <c r="I2290" s="290"/>
      <c r="J2290" s="291">
        <f>ROUND(I2290*H2290,2)</f>
        <v>0</v>
      </c>
      <c r="K2290" s="287" t="s">
        <v>19</v>
      </c>
      <c r="L2290" s="292"/>
      <c r="M2290" s="293" t="s">
        <v>19</v>
      </c>
      <c r="N2290" s="294" t="s">
        <v>46</v>
      </c>
      <c r="O2290" s="87"/>
      <c r="P2290" s="225">
        <f>O2290*H2290</f>
        <v>0</v>
      </c>
      <c r="Q2290" s="225">
        <v>0.035999999999999997</v>
      </c>
      <c r="R2290" s="225">
        <f>Q2290*H2290</f>
        <v>0.43199999999999994</v>
      </c>
      <c r="S2290" s="225">
        <v>0</v>
      </c>
      <c r="T2290" s="226">
        <f>S2290*H2290</f>
        <v>0</v>
      </c>
      <c r="U2290" s="41"/>
      <c r="V2290" s="41"/>
      <c r="W2290" s="41"/>
      <c r="X2290" s="41"/>
      <c r="Y2290" s="41"/>
      <c r="Z2290" s="41"/>
      <c r="AA2290" s="41"/>
      <c r="AB2290" s="41"/>
      <c r="AC2290" s="41"/>
      <c r="AD2290" s="41"/>
      <c r="AE2290" s="41"/>
      <c r="AR2290" s="227" t="s">
        <v>629</v>
      </c>
      <c r="AT2290" s="227" t="s">
        <v>461</v>
      </c>
      <c r="AU2290" s="227" t="s">
        <v>84</v>
      </c>
      <c r="AY2290" s="20" t="s">
        <v>170</v>
      </c>
      <c r="BE2290" s="228">
        <f>IF(N2290="základní",J2290,0)</f>
        <v>0</v>
      </c>
      <c r="BF2290" s="228">
        <f>IF(N2290="snížená",J2290,0)</f>
        <v>0</v>
      </c>
      <c r="BG2290" s="228">
        <f>IF(N2290="zákl. přenesená",J2290,0)</f>
        <v>0</v>
      </c>
      <c r="BH2290" s="228">
        <f>IF(N2290="sníž. přenesená",J2290,0)</f>
        <v>0</v>
      </c>
      <c r="BI2290" s="228">
        <f>IF(N2290="nulová",J2290,0)</f>
        <v>0</v>
      </c>
      <c r="BJ2290" s="20" t="s">
        <v>82</v>
      </c>
      <c r="BK2290" s="228">
        <f>ROUND(I2290*H2290,2)</f>
        <v>0</v>
      </c>
      <c r="BL2290" s="20" t="s">
        <v>287</v>
      </c>
      <c r="BM2290" s="227" t="s">
        <v>2657</v>
      </c>
    </row>
    <row r="2291" s="2" customFormat="1">
      <c r="A2291" s="41"/>
      <c r="B2291" s="42"/>
      <c r="C2291" s="43"/>
      <c r="D2291" s="229" t="s">
        <v>179</v>
      </c>
      <c r="E2291" s="43"/>
      <c r="F2291" s="230" t="s">
        <v>2656</v>
      </c>
      <c r="G2291" s="43"/>
      <c r="H2291" s="43"/>
      <c r="I2291" s="231"/>
      <c r="J2291" s="43"/>
      <c r="K2291" s="43"/>
      <c r="L2291" s="47"/>
      <c r="M2291" s="232"/>
      <c r="N2291" s="233"/>
      <c r="O2291" s="87"/>
      <c r="P2291" s="87"/>
      <c r="Q2291" s="87"/>
      <c r="R2291" s="87"/>
      <c r="S2291" s="87"/>
      <c r="T2291" s="88"/>
      <c r="U2291" s="41"/>
      <c r="V2291" s="41"/>
      <c r="W2291" s="41"/>
      <c r="X2291" s="41"/>
      <c r="Y2291" s="41"/>
      <c r="Z2291" s="41"/>
      <c r="AA2291" s="41"/>
      <c r="AB2291" s="41"/>
      <c r="AC2291" s="41"/>
      <c r="AD2291" s="41"/>
      <c r="AE2291" s="41"/>
      <c r="AT2291" s="20" t="s">
        <v>179</v>
      </c>
      <c r="AU2291" s="20" t="s">
        <v>84</v>
      </c>
    </row>
    <row r="2292" s="2" customFormat="1">
      <c r="A2292" s="41"/>
      <c r="B2292" s="42"/>
      <c r="C2292" s="43"/>
      <c r="D2292" s="229" t="s">
        <v>231</v>
      </c>
      <c r="E2292" s="43"/>
      <c r="F2292" s="268" t="s">
        <v>1323</v>
      </c>
      <c r="G2292" s="43"/>
      <c r="H2292" s="43"/>
      <c r="I2292" s="231"/>
      <c r="J2292" s="43"/>
      <c r="K2292" s="43"/>
      <c r="L2292" s="47"/>
      <c r="M2292" s="232"/>
      <c r="N2292" s="233"/>
      <c r="O2292" s="87"/>
      <c r="P2292" s="87"/>
      <c r="Q2292" s="87"/>
      <c r="R2292" s="87"/>
      <c r="S2292" s="87"/>
      <c r="T2292" s="88"/>
      <c r="U2292" s="41"/>
      <c r="V2292" s="41"/>
      <c r="W2292" s="41"/>
      <c r="X2292" s="41"/>
      <c r="Y2292" s="41"/>
      <c r="Z2292" s="41"/>
      <c r="AA2292" s="41"/>
      <c r="AB2292" s="41"/>
      <c r="AC2292" s="41"/>
      <c r="AD2292" s="41"/>
      <c r="AE2292" s="41"/>
      <c r="AT2292" s="20" t="s">
        <v>231</v>
      </c>
      <c r="AU2292" s="20" t="s">
        <v>84</v>
      </c>
    </row>
    <row r="2293" s="13" customFormat="1">
      <c r="A2293" s="13"/>
      <c r="B2293" s="236"/>
      <c r="C2293" s="237"/>
      <c r="D2293" s="229" t="s">
        <v>183</v>
      </c>
      <c r="E2293" s="238" t="s">
        <v>19</v>
      </c>
      <c r="F2293" s="239" t="s">
        <v>2638</v>
      </c>
      <c r="G2293" s="237"/>
      <c r="H2293" s="238" t="s">
        <v>19</v>
      </c>
      <c r="I2293" s="240"/>
      <c r="J2293" s="237"/>
      <c r="K2293" s="237"/>
      <c r="L2293" s="241"/>
      <c r="M2293" s="242"/>
      <c r="N2293" s="243"/>
      <c r="O2293" s="243"/>
      <c r="P2293" s="243"/>
      <c r="Q2293" s="243"/>
      <c r="R2293" s="243"/>
      <c r="S2293" s="243"/>
      <c r="T2293" s="244"/>
      <c r="U2293" s="13"/>
      <c r="V2293" s="13"/>
      <c r="W2293" s="13"/>
      <c r="X2293" s="13"/>
      <c r="Y2293" s="13"/>
      <c r="Z2293" s="13"/>
      <c r="AA2293" s="13"/>
      <c r="AB2293" s="13"/>
      <c r="AC2293" s="13"/>
      <c r="AD2293" s="13"/>
      <c r="AE2293" s="13"/>
      <c r="AT2293" s="245" t="s">
        <v>183</v>
      </c>
      <c r="AU2293" s="245" t="s">
        <v>84</v>
      </c>
      <c r="AV2293" s="13" t="s">
        <v>82</v>
      </c>
      <c r="AW2293" s="13" t="s">
        <v>37</v>
      </c>
      <c r="AX2293" s="13" t="s">
        <v>75</v>
      </c>
      <c r="AY2293" s="245" t="s">
        <v>170</v>
      </c>
    </row>
    <row r="2294" s="13" customFormat="1">
      <c r="A2294" s="13"/>
      <c r="B2294" s="236"/>
      <c r="C2294" s="237"/>
      <c r="D2294" s="229" t="s">
        <v>183</v>
      </c>
      <c r="E2294" s="238" t="s">
        <v>19</v>
      </c>
      <c r="F2294" s="239" t="s">
        <v>2658</v>
      </c>
      <c r="G2294" s="237"/>
      <c r="H2294" s="238" t="s">
        <v>19</v>
      </c>
      <c r="I2294" s="240"/>
      <c r="J2294" s="237"/>
      <c r="K2294" s="237"/>
      <c r="L2294" s="241"/>
      <c r="M2294" s="242"/>
      <c r="N2294" s="243"/>
      <c r="O2294" s="243"/>
      <c r="P2294" s="243"/>
      <c r="Q2294" s="243"/>
      <c r="R2294" s="243"/>
      <c r="S2294" s="243"/>
      <c r="T2294" s="244"/>
      <c r="U2294" s="13"/>
      <c r="V2294" s="13"/>
      <c r="W2294" s="13"/>
      <c r="X2294" s="13"/>
      <c r="Y2294" s="13"/>
      <c r="Z2294" s="13"/>
      <c r="AA2294" s="13"/>
      <c r="AB2294" s="13"/>
      <c r="AC2294" s="13"/>
      <c r="AD2294" s="13"/>
      <c r="AE2294" s="13"/>
      <c r="AT2294" s="245" t="s">
        <v>183</v>
      </c>
      <c r="AU2294" s="245" t="s">
        <v>84</v>
      </c>
      <c r="AV2294" s="13" t="s">
        <v>82</v>
      </c>
      <c r="AW2294" s="13" t="s">
        <v>37</v>
      </c>
      <c r="AX2294" s="13" t="s">
        <v>75</v>
      </c>
      <c r="AY2294" s="245" t="s">
        <v>170</v>
      </c>
    </row>
    <row r="2295" s="13" customFormat="1">
      <c r="A2295" s="13"/>
      <c r="B2295" s="236"/>
      <c r="C2295" s="237"/>
      <c r="D2295" s="229" t="s">
        <v>183</v>
      </c>
      <c r="E2295" s="238" t="s">
        <v>19</v>
      </c>
      <c r="F2295" s="239" t="s">
        <v>2659</v>
      </c>
      <c r="G2295" s="237"/>
      <c r="H2295" s="238" t="s">
        <v>19</v>
      </c>
      <c r="I2295" s="240"/>
      <c r="J2295" s="237"/>
      <c r="K2295" s="237"/>
      <c r="L2295" s="241"/>
      <c r="M2295" s="242"/>
      <c r="N2295" s="243"/>
      <c r="O2295" s="243"/>
      <c r="P2295" s="243"/>
      <c r="Q2295" s="243"/>
      <c r="R2295" s="243"/>
      <c r="S2295" s="243"/>
      <c r="T2295" s="244"/>
      <c r="U2295" s="13"/>
      <c r="V2295" s="13"/>
      <c r="W2295" s="13"/>
      <c r="X2295" s="13"/>
      <c r="Y2295" s="13"/>
      <c r="Z2295" s="13"/>
      <c r="AA2295" s="13"/>
      <c r="AB2295" s="13"/>
      <c r="AC2295" s="13"/>
      <c r="AD2295" s="13"/>
      <c r="AE2295" s="13"/>
      <c r="AT2295" s="245" t="s">
        <v>183</v>
      </c>
      <c r="AU2295" s="245" t="s">
        <v>84</v>
      </c>
      <c r="AV2295" s="13" t="s">
        <v>82</v>
      </c>
      <c r="AW2295" s="13" t="s">
        <v>37</v>
      </c>
      <c r="AX2295" s="13" t="s">
        <v>75</v>
      </c>
      <c r="AY2295" s="245" t="s">
        <v>170</v>
      </c>
    </row>
    <row r="2296" s="13" customFormat="1">
      <c r="A2296" s="13"/>
      <c r="B2296" s="236"/>
      <c r="C2296" s="237"/>
      <c r="D2296" s="229" t="s">
        <v>183</v>
      </c>
      <c r="E2296" s="238" t="s">
        <v>19</v>
      </c>
      <c r="F2296" s="239" t="s">
        <v>2641</v>
      </c>
      <c r="G2296" s="237"/>
      <c r="H2296" s="238" t="s">
        <v>19</v>
      </c>
      <c r="I2296" s="240"/>
      <c r="J2296" s="237"/>
      <c r="K2296" s="237"/>
      <c r="L2296" s="241"/>
      <c r="M2296" s="242"/>
      <c r="N2296" s="243"/>
      <c r="O2296" s="243"/>
      <c r="P2296" s="243"/>
      <c r="Q2296" s="243"/>
      <c r="R2296" s="243"/>
      <c r="S2296" s="243"/>
      <c r="T2296" s="244"/>
      <c r="U2296" s="13"/>
      <c r="V2296" s="13"/>
      <c r="W2296" s="13"/>
      <c r="X2296" s="13"/>
      <c r="Y2296" s="13"/>
      <c r="Z2296" s="13"/>
      <c r="AA2296" s="13"/>
      <c r="AB2296" s="13"/>
      <c r="AC2296" s="13"/>
      <c r="AD2296" s="13"/>
      <c r="AE2296" s="13"/>
      <c r="AT2296" s="245" t="s">
        <v>183</v>
      </c>
      <c r="AU2296" s="245" t="s">
        <v>84</v>
      </c>
      <c r="AV2296" s="13" t="s">
        <v>82</v>
      </c>
      <c r="AW2296" s="13" t="s">
        <v>37</v>
      </c>
      <c r="AX2296" s="13" t="s">
        <v>75</v>
      </c>
      <c r="AY2296" s="245" t="s">
        <v>170</v>
      </c>
    </row>
    <row r="2297" s="13" customFormat="1">
      <c r="A2297" s="13"/>
      <c r="B2297" s="236"/>
      <c r="C2297" s="237"/>
      <c r="D2297" s="229" t="s">
        <v>183</v>
      </c>
      <c r="E2297" s="238" t="s">
        <v>19</v>
      </c>
      <c r="F2297" s="239" t="s">
        <v>2642</v>
      </c>
      <c r="G2297" s="237"/>
      <c r="H2297" s="238" t="s">
        <v>19</v>
      </c>
      <c r="I2297" s="240"/>
      <c r="J2297" s="237"/>
      <c r="K2297" s="237"/>
      <c r="L2297" s="241"/>
      <c r="M2297" s="242"/>
      <c r="N2297" s="243"/>
      <c r="O2297" s="243"/>
      <c r="P2297" s="243"/>
      <c r="Q2297" s="243"/>
      <c r="R2297" s="243"/>
      <c r="S2297" s="243"/>
      <c r="T2297" s="244"/>
      <c r="U2297" s="13"/>
      <c r="V2297" s="13"/>
      <c r="W2297" s="13"/>
      <c r="X2297" s="13"/>
      <c r="Y2297" s="13"/>
      <c r="Z2297" s="13"/>
      <c r="AA2297" s="13"/>
      <c r="AB2297" s="13"/>
      <c r="AC2297" s="13"/>
      <c r="AD2297" s="13"/>
      <c r="AE2297" s="13"/>
      <c r="AT2297" s="245" t="s">
        <v>183</v>
      </c>
      <c r="AU2297" s="245" t="s">
        <v>84</v>
      </c>
      <c r="AV2297" s="13" t="s">
        <v>82</v>
      </c>
      <c r="AW2297" s="13" t="s">
        <v>37</v>
      </c>
      <c r="AX2297" s="13" t="s">
        <v>75</v>
      </c>
      <c r="AY2297" s="245" t="s">
        <v>170</v>
      </c>
    </row>
    <row r="2298" s="14" customFormat="1">
      <c r="A2298" s="14"/>
      <c r="B2298" s="246"/>
      <c r="C2298" s="247"/>
      <c r="D2298" s="229" t="s">
        <v>183</v>
      </c>
      <c r="E2298" s="248" t="s">
        <v>19</v>
      </c>
      <c r="F2298" s="249" t="s">
        <v>884</v>
      </c>
      <c r="G2298" s="247"/>
      <c r="H2298" s="250">
        <v>12</v>
      </c>
      <c r="I2298" s="251"/>
      <c r="J2298" s="247"/>
      <c r="K2298" s="247"/>
      <c r="L2298" s="252"/>
      <c r="M2298" s="253"/>
      <c r="N2298" s="254"/>
      <c r="O2298" s="254"/>
      <c r="P2298" s="254"/>
      <c r="Q2298" s="254"/>
      <c r="R2298" s="254"/>
      <c r="S2298" s="254"/>
      <c r="T2298" s="255"/>
      <c r="U2298" s="14"/>
      <c r="V2298" s="14"/>
      <c r="W2298" s="14"/>
      <c r="X2298" s="14"/>
      <c r="Y2298" s="14"/>
      <c r="Z2298" s="14"/>
      <c r="AA2298" s="14"/>
      <c r="AB2298" s="14"/>
      <c r="AC2298" s="14"/>
      <c r="AD2298" s="14"/>
      <c r="AE2298" s="14"/>
      <c r="AT2298" s="256" t="s">
        <v>183</v>
      </c>
      <c r="AU2298" s="256" t="s">
        <v>84</v>
      </c>
      <c r="AV2298" s="14" t="s">
        <v>84</v>
      </c>
      <c r="AW2298" s="14" t="s">
        <v>37</v>
      </c>
      <c r="AX2298" s="14" t="s">
        <v>75</v>
      </c>
      <c r="AY2298" s="256" t="s">
        <v>170</v>
      </c>
    </row>
    <row r="2299" s="15" customFormat="1">
      <c r="A2299" s="15"/>
      <c r="B2299" s="257"/>
      <c r="C2299" s="258"/>
      <c r="D2299" s="229" t="s">
        <v>183</v>
      </c>
      <c r="E2299" s="259" t="s">
        <v>19</v>
      </c>
      <c r="F2299" s="260" t="s">
        <v>186</v>
      </c>
      <c r="G2299" s="258"/>
      <c r="H2299" s="261">
        <v>12</v>
      </c>
      <c r="I2299" s="262"/>
      <c r="J2299" s="258"/>
      <c r="K2299" s="258"/>
      <c r="L2299" s="263"/>
      <c r="M2299" s="264"/>
      <c r="N2299" s="265"/>
      <c r="O2299" s="265"/>
      <c r="P2299" s="265"/>
      <c r="Q2299" s="265"/>
      <c r="R2299" s="265"/>
      <c r="S2299" s="265"/>
      <c r="T2299" s="266"/>
      <c r="U2299" s="15"/>
      <c r="V2299" s="15"/>
      <c r="W2299" s="15"/>
      <c r="X2299" s="15"/>
      <c r="Y2299" s="15"/>
      <c r="Z2299" s="15"/>
      <c r="AA2299" s="15"/>
      <c r="AB2299" s="15"/>
      <c r="AC2299" s="15"/>
      <c r="AD2299" s="15"/>
      <c r="AE2299" s="15"/>
      <c r="AT2299" s="267" t="s">
        <v>183</v>
      </c>
      <c r="AU2299" s="267" t="s">
        <v>84</v>
      </c>
      <c r="AV2299" s="15" t="s">
        <v>177</v>
      </c>
      <c r="AW2299" s="15" t="s">
        <v>37</v>
      </c>
      <c r="AX2299" s="15" t="s">
        <v>82</v>
      </c>
      <c r="AY2299" s="267" t="s">
        <v>170</v>
      </c>
    </row>
    <row r="2300" s="2" customFormat="1" ht="16.5" customHeight="1">
      <c r="A2300" s="41"/>
      <c r="B2300" s="42"/>
      <c r="C2300" s="216" t="s">
        <v>2660</v>
      </c>
      <c r="D2300" s="216" t="s">
        <v>172</v>
      </c>
      <c r="E2300" s="217" t="s">
        <v>2661</v>
      </c>
      <c r="F2300" s="218" t="s">
        <v>2662</v>
      </c>
      <c r="G2300" s="219" t="s">
        <v>175</v>
      </c>
      <c r="H2300" s="220">
        <v>185.768</v>
      </c>
      <c r="I2300" s="221"/>
      <c r="J2300" s="222">
        <f>ROUND(I2300*H2300,2)</f>
        <v>0</v>
      </c>
      <c r="K2300" s="218" t="s">
        <v>176</v>
      </c>
      <c r="L2300" s="47"/>
      <c r="M2300" s="223" t="s">
        <v>19</v>
      </c>
      <c r="N2300" s="224" t="s">
        <v>46</v>
      </c>
      <c r="O2300" s="87"/>
      <c r="P2300" s="225">
        <f>O2300*H2300</f>
        <v>0</v>
      </c>
      <c r="Q2300" s="225">
        <v>0.00012999999999999999</v>
      </c>
      <c r="R2300" s="225">
        <f>Q2300*H2300</f>
        <v>0.024149839999999999</v>
      </c>
      <c r="S2300" s="225">
        <v>0</v>
      </c>
      <c r="T2300" s="226">
        <f>S2300*H2300</f>
        <v>0</v>
      </c>
      <c r="U2300" s="41"/>
      <c r="V2300" s="41"/>
      <c r="W2300" s="41"/>
      <c r="X2300" s="41"/>
      <c r="Y2300" s="41"/>
      <c r="Z2300" s="41"/>
      <c r="AA2300" s="41"/>
      <c r="AB2300" s="41"/>
      <c r="AC2300" s="41"/>
      <c r="AD2300" s="41"/>
      <c r="AE2300" s="41"/>
      <c r="AR2300" s="227" t="s">
        <v>287</v>
      </c>
      <c r="AT2300" s="227" t="s">
        <v>172</v>
      </c>
      <c r="AU2300" s="227" t="s">
        <v>84</v>
      </c>
      <c r="AY2300" s="20" t="s">
        <v>170</v>
      </c>
      <c r="BE2300" s="228">
        <f>IF(N2300="základní",J2300,0)</f>
        <v>0</v>
      </c>
      <c r="BF2300" s="228">
        <f>IF(N2300="snížená",J2300,0)</f>
        <v>0</v>
      </c>
      <c r="BG2300" s="228">
        <f>IF(N2300="zákl. přenesená",J2300,0)</f>
        <v>0</v>
      </c>
      <c r="BH2300" s="228">
        <f>IF(N2300="sníž. přenesená",J2300,0)</f>
        <v>0</v>
      </c>
      <c r="BI2300" s="228">
        <f>IF(N2300="nulová",J2300,0)</f>
        <v>0</v>
      </c>
      <c r="BJ2300" s="20" t="s">
        <v>82</v>
      </c>
      <c r="BK2300" s="228">
        <f>ROUND(I2300*H2300,2)</f>
        <v>0</v>
      </c>
      <c r="BL2300" s="20" t="s">
        <v>287</v>
      </c>
      <c r="BM2300" s="227" t="s">
        <v>2663</v>
      </c>
    </row>
    <row r="2301" s="2" customFormat="1">
      <c r="A2301" s="41"/>
      <c r="B2301" s="42"/>
      <c r="C2301" s="43"/>
      <c r="D2301" s="229" t="s">
        <v>179</v>
      </c>
      <c r="E2301" s="43"/>
      <c r="F2301" s="230" t="s">
        <v>2664</v>
      </c>
      <c r="G2301" s="43"/>
      <c r="H2301" s="43"/>
      <c r="I2301" s="231"/>
      <c r="J2301" s="43"/>
      <c r="K2301" s="43"/>
      <c r="L2301" s="47"/>
      <c r="M2301" s="232"/>
      <c r="N2301" s="233"/>
      <c r="O2301" s="87"/>
      <c r="P2301" s="87"/>
      <c r="Q2301" s="87"/>
      <c r="R2301" s="87"/>
      <c r="S2301" s="87"/>
      <c r="T2301" s="88"/>
      <c r="U2301" s="41"/>
      <c r="V2301" s="41"/>
      <c r="W2301" s="41"/>
      <c r="X2301" s="41"/>
      <c r="Y2301" s="41"/>
      <c r="Z2301" s="41"/>
      <c r="AA2301" s="41"/>
      <c r="AB2301" s="41"/>
      <c r="AC2301" s="41"/>
      <c r="AD2301" s="41"/>
      <c r="AE2301" s="41"/>
      <c r="AT2301" s="20" t="s">
        <v>179</v>
      </c>
      <c r="AU2301" s="20" t="s">
        <v>84</v>
      </c>
    </row>
    <row r="2302" s="2" customFormat="1">
      <c r="A2302" s="41"/>
      <c r="B2302" s="42"/>
      <c r="C2302" s="43"/>
      <c r="D2302" s="234" t="s">
        <v>181</v>
      </c>
      <c r="E2302" s="43"/>
      <c r="F2302" s="235" t="s">
        <v>2665</v>
      </c>
      <c r="G2302" s="43"/>
      <c r="H2302" s="43"/>
      <c r="I2302" s="231"/>
      <c r="J2302" s="43"/>
      <c r="K2302" s="43"/>
      <c r="L2302" s="47"/>
      <c r="M2302" s="232"/>
      <c r="N2302" s="233"/>
      <c r="O2302" s="87"/>
      <c r="P2302" s="87"/>
      <c r="Q2302" s="87"/>
      <c r="R2302" s="87"/>
      <c r="S2302" s="87"/>
      <c r="T2302" s="88"/>
      <c r="U2302" s="41"/>
      <c r="V2302" s="41"/>
      <c r="W2302" s="41"/>
      <c r="X2302" s="41"/>
      <c r="Y2302" s="41"/>
      <c r="Z2302" s="41"/>
      <c r="AA2302" s="41"/>
      <c r="AB2302" s="41"/>
      <c r="AC2302" s="41"/>
      <c r="AD2302" s="41"/>
      <c r="AE2302" s="41"/>
      <c r="AT2302" s="20" t="s">
        <v>181</v>
      </c>
      <c r="AU2302" s="20" t="s">
        <v>84</v>
      </c>
    </row>
    <row r="2303" s="14" customFormat="1">
      <c r="A2303" s="14"/>
      <c r="B2303" s="246"/>
      <c r="C2303" s="247"/>
      <c r="D2303" s="229" t="s">
        <v>183</v>
      </c>
      <c r="E2303" s="248" t="s">
        <v>19</v>
      </c>
      <c r="F2303" s="249" t="s">
        <v>2666</v>
      </c>
      <c r="G2303" s="247"/>
      <c r="H2303" s="250">
        <v>160.38</v>
      </c>
      <c r="I2303" s="251"/>
      <c r="J2303" s="247"/>
      <c r="K2303" s="247"/>
      <c r="L2303" s="252"/>
      <c r="M2303" s="253"/>
      <c r="N2303" s="254"/>
      <c r="O2303" s="254"/>
      <c r="P2303" s="254"/>
      <c r="Q2303" s="254"/>
      <c r="R2303" s="254"/>
      <c r="S2303" s="254"/>
      <c r="T2303" s="255"/>
      <c r="U2303" s="14"/>
      <c r="V2303" s="14"/>
      <c r="W2303" s="14"/>
      <c r="X2303" s="14"/>
      <c r="Y2303" s="14"/>
      <c r="Z2303" s="14"/>
      <c r="AA2303" s="14"/>
      <c r="AB2303" s="14"/>
      <c r="AC2303" s="14"/>
      <c r="AD2303" s="14"/>
      <c r="AE2303" s="14"/>
      <c r="AT2303" s="256" t="s">
        <v>183</v>
      </c>
      <c r="AU2303" s="256" t="s">
        <v>84</v>
      </c>
      <c r="AV2303" s="14" t="s">
        <v>84</v>
      </c>
      <c r="AW2303" s="14" t="s">
        <v>37</v>
      </c>
      <c r="AX2303" s="14" t="s">
        <v>75</v>
      </c>
      <c r="AY2303" s="256" t="s">
        <v>170</v>
      </c>
    </row>
    <row r="2304" s="14" customFormat="1">
      <c r="A2304" s="14"/>
      <c r="B2304" s="246"/>
      <c r="C2304" s="247"/>
      <c r="D2304" s="229" t="s">
        <v>183</v>
      </c>
      <c r="E2304" s="248" t="s">
        <v>19</v>
      </c>
      <c r="F2304" s="249" t="s">
        <v>2667</v>
      </c>
      <c r="G2304" s="247"/>
      <c r="H2304" s="250">
        <v>12.32</v>
      </c>
      <c r="I2304" s="251"/>
      <c r="J2304" s="247"/>
      <c r="K2304" s="247"/>
      <c r="L2304" s="252"/>
      <c r="M2304" s="253"/>
      <c r="N2304" s="254"/>
      <c r="O2304" s="254"/>
      <c r="P2304" s="254"/>
      <c r="Q2304" s="254"/>
      <c r="R2304" s="254"/>
      <c r="S2304" s="254"/>
      <c r="T2304" s="255"/>
      <c r="U2304" s="14"/>
      <c r="V2304" s="14"/>
      <c r="W2304" s="14"/>
      <c r="X2304" s="14"/>
      <c r="Y2304" s="14"/>
      <c r="Z2304" s="14"/>
      <c r="AA2304" s="14"/>
      <c r="AB2304" s="14"/>
      <c r="AC2304" s="14"/>
      <c r="AD2304" s="14"/>
      <c r="AE2304" s="14"/>
      <c r="AT2304" s="256" t="s">
        <v>183</v>
      </c>
      <c r="AU2304" s="256" t="s">
        <v>84</v>
      </c>
      <c r="AV2304" s="14" t="s">
        <v>84</v>
      </c>
      <c r="AW2304" s="14" t="s">
        <v>37</v>
      </c>
      <c r="AX2304" s="14" t="s">
        <v>75</v>
      </c>
      <c r="AY2304" s="256" t="s">
        <v>170</v>
      </c>
    </row>
    <row r="2305" s="14" customFormat="1">
      <c r="A2305" s="14"/>
      <c r="B2305" s="246"/>
      <c r="C2305" s="247"/>
      <c r="D2305" s="229" t="s">
        <v>183</v>
      </c>
      <c r="E2305" s="248" t="s">
        <v>19</v>
      </c>
      <c r="F2305" s="249" t="s">
        <v>2668</v>
      </c>
      <c r="G2305" s="247"/>
      <c r="H2305" s="250">
        <v>6.9080000000000004</v>
      </c>
      <c r="I2305" s="251"/>
      <c r="J2305" s="247"/>
      <c r="K2305" s="247"/>
      <c r="L2305" s="252"/>
      <c r="M2305" s="253"/>
      <c r="N2305" s="254"/>
      <c r="O2305" s="254"/>
      <c r="P2305" s="254"/>
      <c r="Q2305" s="254"/>
      <c r="R2305" s="254"/>
      <c r="S2305" s="254"/>
      <c r="T2305" s="255"/>
      <c r="U2305" s="14"/>
      <c r="V2305" s="14"/>
      <c r="W2305" s="14"/>
      <c r="X2305" s="14"/>
      <c r="Y2305" s="14"/>
      <c r="Z2305" s="14"/>
      <c r="AA2305" s="14"/>
      <c r="AB2305" s="14"/>
      <c r="AC2305" s="14"/>
      <c r="AD2305" s="14"/>
      <c r="AE2305" s="14"/>
      <c r="AT2305" s="256" t="s">
        <v>183</v>
      </c>
      <c r="AU2305" s="256" t="s">
        <v>84</v>
      </c>
      <c r="AV2305" s="14" t="s">
        <v>84</v>
      </c>
      <c r="AW2305" s="14" t="s">
        <v>37</v>
      </c>
      <c r="AX2305" s="14" t="s">
        <v>75</v>
      </c>
      <c r="AY2305" s="256" t="s">
        <v>170</v>
      </c>
    </row>
    <row r="2306" s="14" customFormat="1">
      <c r="A2306" s="14"/>
      <c r="B2306" s="246"/>
      <c r="C2306" s="247"/>
      <c r="D2306" s="229" t="s">
        <v>183</v>
      </c>
      <c r="E2306" s="248" t="s">
        <v>19</v>
      </c>
      <c r="F2306" s="249" t="s">
        <v>2669</v>
      </c>
      <c r="G2306" s="247"/>
      <c r="H2306" s="250">
        <v>6.1600000000000001</v>
      </c>
      <c r="I2306" s="251"/>
      <c r="J2306" s="247"/>
      <c r="K2306" s="247"/>
      <c r="L2306" s="252"/>
      <c r="M2306" s="253"/>
      <c r="N2306" s="254"/>
      <c r="O2306" s="254"/>
      <c r="P2306" s="254"/>
      <c r="Q2306" s="254"/>
      <c r="R2306" s="254"/>
      <c r="S2306" s="254"/>
      <c r="T2306" s="255"/>
      <c r="U2306" s="14"/>
      <c r="V2306" s="14"/>
      <c r="W2306" s="14"/>
      <c r="X2306" s="14"/>
      <c r="Y2306" s="14"/>
      <c r="Z2306" s="14"/>
      <c r="AA2306" s="14"/>
      <c r="AB2306" s="14"/>
      <c r="AC2306" s="14"/>
      <c r="AD2306" s="14"/>
      <c r="AE2306" s="14"/>
      <c r="AT2306" s="256" t="s">
        <v>183</v>
      </c>
      <c r="AU2306" s="256" t="s">
        <v>84</v>
      </c>
      <c r="AV2306" s="14" t="s">
        <v>84</v>
      </c>
      <c r="AW2306" s="14" t="s">
        <v>37</v>
      </c>
      <c r="AX2306" s="14" t="s">
        <v>75</v>
      </c>
      <c r="AY2306" s="256" t="s">
        <v>170</v>
      </c>
    </row>
    <row r="2307" s="15" customFormat="1">
      <c r="A2307" s="15"/>
      <c r="B2307" s="257"/>
      <c r="C2307" s="258"/>
      <c r="D2307" s="229" t="s">
        <v>183</v>
      </c>
      <c r="E2307" s="259" t="s">
        <v>19</v>
      </c>
      <c r="F2307" s="260" t="s">
        <v>186</v>
      </c>
      <c r="G2307" s="258"/>
      <c r="H2307" s="261">
        <v>185.768</v>
      </c>
      <c r="I2307" s="262"/>
      <c r="J2307" s="258"/>
      <c r="K2307" s="258"/>
      <c r="L2307" s="263"/>
      <c r="M2307" s="264"/>
      <c r="N2307" s="265"/>
      <c r="O2307" s="265"/>
      <c r="P2307" s="265"/>
      <c r="Q2307" s="265"/>
      <c r="R2307" s="265"/>
      <c r="S2307" s="265"/>
      <c r="T2307" s="266"/>
      <c r="U2307" s="15"/>
      <c r="V2307" s="15"/>
      <c r="W2307" s="15"/>
      <c r="X2307" s="15"/>
      <c r="Y2307" s="15"/>
      <c r="Z2307" s="15"/>
      <c r="AA2307" s="15"/>
      <c r="AB2307" s="15"/>
      <c r="AC2307" s="15"/>
      <c r="AD2307" s="15"/>
      <c r="AE2307" s="15"/>
      <c r="AT2307" s="267" t="s">
        <v>183</v>
      </c>
      <c r="AU2307" s="267" t="s">
        <v>84</v>
      </c>
      <c r="AV2307" s="15" t="s">
        <v>177</v>
      </c>
      <c r="AW2307" s="15" t="s">
        <v>37</v>
      </c>
      <c r="AX2307" s="15" t="s">
        <v>82</v>
      </c>
      <c r="AY2307" s="267" t="s">
        <v>170</v>
      </c>
    </row>
    <row r="2308" s="2" customFormat="1" ht="24.15" customHeight="1">
      <c r="A2308" s="41"/>
      <c r="B2308" s="42"/>
      <c r="C2308" s="285" t="s">
        <v>2670</v>
      </c>
      <c r="D2308" s="285" t="s">
        <v>461</v>
      </c>
      <c r="E2308" s="286" t="s">
        <v>2671</v>
      </c>
      <c r="F2308" s="287" t="s">
        <v>2672</v>
      </c>
      <c r="G2308" s="288" t="s">
        <v>266</v>
      </c>
      <c r="H2308" s="289">
        <v>27</v>
      </c>
      <c r="I2308" s="290"/>
      <c r="J2308" s="291">
        <f>ROUND(I2308*H2308,2)</f>
        <v>0</v>
      </c>
      <c r="K2308" s="287" t="s">
        <v>19</v>
      </c>
      <c r="L2308" s="292"/>
      <c r="M2308" s="293" t="s">
        <v>19</v>
      </c>
      <c r="N2308" s="294" t="s">
        <v>46</v>
      </c>
      <c r="O2308" s="87"/>
      <c r="P2308" s="225">
        <f>O2308*H2308</f>
        <v>0</v>
      </c>
      <c r="Q2308" s="225">
        <v>0.035999999999999997</v>
      </c>
      <c r="R2308" s="225">
        <f>Q2308*H2308</f>
        <v>0.97199999999999998</v>
      </c>
      <c r="S2308" s="225">
        <v>0</v>
      </c>
      <c r="T2308" s="226">
        <f>S2308*H2308</f>
        <v>0</v>
      </c>
      <c r="U2308" s="41"/>
      <c r="V2308" s="41"/>
      <c r="W2308" s="41"/>
      <c r="X2308" s="41"/>
      <c r="Y2308" s="41"/>
      <c r="Z2308" s="41"/>
      <c r="AA2308" s="41"/>
      <c r="AB2308" s="41"/>
      <c r="AC2308" s="41"/>
      <c r="AD2308" s="41"/>
      <c r="AE2308" s="41"/>
      <c r="AR2308" s="227" t="s">
        <v>629</v>
      </c>
      <c r="AT2308" s="227" t="s">
        <v>461</v>
      </c>
      <c r="AU2308" s="227" t="s">
        <v>84</v>
      </c>
      <c r="AY2308" s="20" t="s">
        <v>170</v>
      </c>
      <c r="BE2308" s="228">
        <f>IF(N2308="základní",J2308,0)</f>
        <v>0</v>
      </c>
      <c r="BF2308" s="228">
        <f>IF(N2308="snížená",J2308,0)</f>
        <v>0</v>
      </c>
      <c r="BG2308" s="228">
        <f>IF(N2308="zákl. přenesená",J2308,0)</f>
        <v>0</v>
      </c>
      <c r="BH2308" s="228">
        <f>IF(N2308="sníž. přenesená",J2308,0)</f>
        <v>0</v>
      </c>
      <c r="BI2308" s="228">
        <f>IF(N2308="nulová",J2308,0)</f>
        <v>0</v>
      </c>
      <c r="BJ2308" s="20" t="s">
        <v>82</v>
      </c>
      <c r="BK2308" s="228">
        <f>ROUND(I2308*H2308,2)</f>
        <v>0</v>
      </c>
      <c r="BL2308" s="20" t="s">
        <v>287</v>
      </c>
      <c r="BM2308" s="227" t="s">
        <v>2673</v>
      </c>
    </row>
    <row r="2309" s="2" customFormat="1">
      <c r="A2309" s="41"/>
      <c r="B2309" s="42"/>
      <c r="C2309" s="43"/>
      <c r="D2309" s="229" t="s">
        <v>179</v>
      </c>
      <c r="E2309" s="43"/>
      <c r="F2309" s="230" t="s">
        <v>2672</v>
      </c>
      <c r="G2309" s="43"/>
      <c r="H2309" s="43"/>
      <c r="I2309" s="231"/>
      <c r="J2309" s="43"/>
      <c r="K2309" s="43"/>
      <c r="L2309" s="47"/>
      <c r="M2309" s="232"/>
      <c r="N2309" s="233"/>
      <c r="O2309" s="87"/>
      <c r="P2309" s="87"/>
      <c r="Q2309" s="87"/>
      <c r="R2309" s="87"/>
      <c r="S2309" s="87"/>
      <c r="T2309" s="88"/>
      <c r="U2309" s="41"/>
      <c r="V2309" s="41"/>
      <c r="W2309" s="41"/>
      <c r="X2309" s="41"/>
      <c r="Y2309" s="41"/>
      <c r="Z2309" s="41"/>
      <c r="AA2309" s="41"/>
      <c r="AB2309" s="41"/>
      <c r="AC2309" s="41"/>
      <c r="AD2309" s="41"/>
      <c r="AE2309" s="41"/>
      <c r="AT2309" s="20" t="s">
        <v>179</v>
      </c>
      <c r="AU2309" s="20" t="s">
        <v>84</v>
      </c>
    </row>
    <row r="2310" s="2" customFormat="1">
      <c r="A2310" s="41"/>
      <c r="B2310" s="42"/>
      <c r="C2310" s="43"/>
      <c r="D2310" s="229" t="s">
        <v>231</v>
      </c>
      <c r="E2310" s="43"/>
      <c r="F2310" s="268" t="s">
        <v>1323</v>
      </c>
      <c r="G2310" s="43"/>
      <c r="H2310" s="43"/>
      <c r="I2310" s="231"/>
      <c r="J2310" s="43"/>
      <c r="K2310" s="43"/>
      <c r="L2310" s="47"/>
      <c r="M2310" s="232"/>
      <c r="N2310" s="233"/>
      <c r="O2310" s="87"/>
      <c r="P2310" s="87"/>
      <c r="Q2310" s="87"/>
      <c r="R2310" s="87"/>
      <c r="S2310" s="87"/>
      <c r="T2310" s="88"/>
      <c r="U2310" s="41"/>
      <c r="V2310" s="41"/>
      <c r="W2310" s="41"/>
      <c r="X2310" s="41"/>
      <c r="Y2310" s="41"/>
      <c r="Z2310" s="41"/>
      <c r="AA2310" s="41"/>
      <c r="AB2310" s="41"/>
      <c r="AC2310" s="41"/>
      <c r="AD2310" s="41"/>
      <c r="AE2310" s="41"/>
      <c r="AT2310" s="20" t="s">
        <v>231</v>
      </c>
      <c r="AU2310" s="20" t="s">
        <v>84</v>
      </c>
    </row>
    <row r="2311" s="13" customFormat="1">
      <c r="A2311" s="13"/>
      <c r="B2311" s="236"/>
      <c r="C2311" s="237"/>
      <c r="D2311" s="229" t="s">
        <v>183</v>
      </c>
      <c r="E2311" s="238" t="s">
        <v>19</v>
      </c>
      <c r="F2311" s="239" t="s">
        <v>2638</v>
      </c>
      <c r="G2311" s="237"/>
      <c r="H2311" s="238" t="s">
        <v>19</v>
      </c>
      <c r="I2311" s="240"/>
      <c r="J2311" s="237"/>
      <c r="K2311" s="237"/>
      <c r="L2311" s="241"/>
      <c r="M2311" s="242"/>
      <c r="N2311" s="243"/>
      <c r="O2311" s="243"/>
      <c r="P2311" s="243"/>
      <c r="Q2311" s="243"/>
      <c r="R2311" s="243"/>
      <c r="S2311" s="243"/>
      <c r="T2311" s="244"/>
      <c r="U2311" s="13"/>
      <c r="V2311" s="13"/>
      <c r="W2311" s="13"/>
      <c r="X2311" s="13"/>
      <c r="Y2311" s="13"/>
      <c r="Z2311" s="13"/>
      <c r="AA2311" s="13"/>
      <c r="AB2311" s="13"/>
      <c r="AC2311" s="13"/>
      <c r="AD2311" s="13"/>
      <c r="AE2311" s="13"/>
      <c r="AT2311" s="245" t="s">
        <v>183</v>
      </c>
      <c r="AU2311" s="245" t="s">
        <v>84</v>
      </c>
      <c r="AV2311" s="13" t="s">
        <v>82</v>
      </c>
      <c r="AW2311" s="13" t="s">
        <v>37</v>
      </c>
      <c r="AX2311" s="13" t="s">
        <v>75</v>
      </c>
      <c r="AY2311" s="245" t="s">
        <v>170</v>
      </c>
    </row>
    <row r="2312" s="13" customFormat="1">
      <c r="A2312" s="13"/>
      <c r="B2312" s="236"/>
      <c r="C2312" s="237"/>
      <c r="D2312" s="229" t="s">
        <v>183</v>
      </c>
      <c r="E2312" s="238" t="s">
        <v>19</v>
      </c>
      <c r="F2312" s="239" t="s">
        <v>2674</v>
      </c>
      <c r="G2312" s="237"/>
      <c r="H2312" s="238" t="s">
        <v>19</v>
      </c>
      <c r="I2312" s="240"/>
      <c r="J2312" s="237"/>
      <c r="K2312" s="237"/>
      <c r="L2312" s="241"/>
      <c r="M2312" s="242"/>
      <c r="N2312" s="243"/>
      <c r="O2312" s="243"/>
      <c r="P2312" s="243"/>
      <c r="Q2312" s="243"/>
      <c r="R2312" s="243"/>
      <c r="S2312" s="243"/>
      <c r="T2312" s="244"/>
      <c r="U2312" s="13"/>
      <c r="V2312" s="13"/>
      <c r="W2312" s="13"/>
      <c r="X2312" s="13"/>
      <c r="Y2312" s="13"/>
      <c r="Z2312" s="13"/>
      <c r="AA2312" s="13"/>
      <c r="AB2312" s="13"/>
      <c r="AC2312" s="13"/>
      <c r="AD2312" s="13"/>
      <c r="AE2312" s="13"/>
      <c r="AT2312" s="245" t="s">
        <v>183</v>
      </c>
      <c r="AU2312" s="245" t="s">
        <v>84</v>
      </c>
      <c r="AV2312" s="13" t="s">
        <v>82</v>
      </c>
      <c r="AW2312" s="13" t="s">
        <v>37</v>
      </c>
      <c r="AX2312" s="13" t="s">
        <v>75</v>
      </c>
      <c r="AY2312" s="245" t="s">
        <v>170</v>
      </c>
    </row>
    <row r="2313" s="13" customFormat="1">
      <c r="A2313" s="13"/>
      <c r="B2313" s="236"/>
      <c r="C2313" s="237"/>
      <c r="D2313" s="229" t="s">
        <v>183</v>
      </c>
      <c r="E2313" s="238" t="s">
        <v>19</v>
      </c>
      <c r="F2313" s="239" t="s">
        <v>2675</v>
      </c>
      <c r="G2313" s="237"/>
      <c r="H2313" s="238" t="s">
        <v>19</v>
      </c>
      <c r="I2313" s="240"/>
      <c r="J2313" s="237"/>
      <c r="K2313" s="237"/>
      <c r="L2313" s="241"/>
      <c r="M2313" s="242"/>
      <c r="N2313" s="243"/>
      <c r="O2313" s="243"/>
      <c r="P2313" s="243"/>
      <c r="Q2313" s="243"/>
      <c r="R2313" s="243"/>
      <c r="S2313" s="243"/>
      <c r="T2313" s="244"/>
      <c r="U2313" s="13"/>
      <c r="V2313" s="13"/>
      <c r="W2313" s="13"/>
      <c r="X2313" s="13"/>
      <c r="Y2313" s="13"/>
      <c r="Z2313" s="13"/>
      <c r="AA2313" s="13"/>
      <c r="AB2313" s="13"/>
      <c r="AC2313" s="13"/>
      <c r="AD2313" s="13"/>
      <c r="AE2313" s="13"/>
      <c r="AT2313" s="245" t="s">
        <v>183</v>
      </c>
      <c r="AU2313" s="245" t="s">
        <v>84</v>
      </c>
      <c r="AV2313" s="13" t="s">
        <v>82</v>
      </c>
      <c r="AW2313" s="13" t="s">
        <v>37</v>
      </c>
      <c r="AX2313" s="13" t="s">
        <v>75</v>
      </c>
      <c r="AY2313" s="245" t="s">
        <v>170</v>
      </c>
    </row>
    <row r="2314" s="13" customFormat="1">
      <c r="A2314" s="13"/>
      <c r="B2314" s="236"/>
      <c r="C2314" s="237"/>
      <c r="D2314" s="229" t="s">
        <v>183</v>
      </c>
      <c r="E2314" s="238" t="s">
        <v>19</v>
      </c>
      <c r="F2314" s="239" t="s">
        <v>2642</v>
      </c>
      <c r="G2314" s="237"/>
      <c r="H2314" s="238" t="s">
        <v>19</v>
      </c>
      <c r="I2314" s="240"/>
      <c r="J2314" s="237"/>
      <c r="K2314" s="237"/>
      <c r="L2314" s="241"/>
      <c r="M2314" s="242"/>
      <c r="N2314" s="243"/>
      <c r="O2314" s="243"/>
      <c r="P2314" s="243"/>
      <c r="Q2314" s="243"/>
      <c r="R2314" s="243"/>
      <c r="S2314" s="243"/>
      <c r="T2314" s="244"/>
      <c r="U2314" s="13"/>
      <c r="V2314" s="13"/>
      <c r="W2314" s="13"/>
      <c r="X2314" s="13"/>
      <c r="Y2314" s="13"/>
      <c r="Z2314" s="13"/>
      <c r="AA2314" s="13"/>
      <c r="AB2314" s="13"/>
      <c r="AC2314" s="13"/>
      <c r="AD2314" s="13"/>
      <c r="AE2314" s="13"/>
      <c r="AT2314" s="245" t="s">
        <v>183</v>
      </c>
      <c r="AU2314" s="245" t="s">
        <v>84</v>
      </c>
      <c r="AV2314" s="13" t="s">
        <v>82</v>
      </c>
      <c r="AW2314" s="13" t="s">
        <v>37</v>
      </c>
      <c r="AX2314" s="13" t="s">
        <v>75</v>
      </c>
      <c r="AY2314" s="245" t="s">
        <v>170</v>
      </c>
    </row>
    <row r="2315" s="14" customFormat="1">
      <c r="A2315" s="14"/>
      <c r="B2315" s="246"/>
      <c r="C2315" s="247"/>
      <c r="D2315" s="229" t="s">
        <v>183</v>
      </c>
      <c r="E2315" s="248" t="s">
        <v>19</v>
      </c>
      <c r="F2315" s="249" t="s">
        <v>2676</v>
      </c>
      <c r="G2315" s="247"/>
      <c r="H2315" s="250">
        <v>27</v>
      </c>
      <c r="I2315" s="251"/>
      <c r="J2315" s="247"/>
      <c r="K2315" s="247"/>
      <c r="L2315" s="252"/>
      <c r="M2315" s="253"/>
      <c r="N2315" s="254"/>
      <c r="O2315" s="254"/>
      <c r="P2315" s="254"/>
      <c r="Q2315" s="254"/>
      <c r="R2315" s="254"/>
      <c r="S2315" s="254"/>
      <c r="T2315" s="255"/>
      <c r="U2315" s="14"/>
      <c r="V2315" s="14"/>
      <c r="W2315" s="14"/>
      <c r="X2315" s="14"/>
      <c r="Y2315" s="14"/>
      <c r="Z2315" s="14"/>
      <c r="AA2315" s="14"/>
      <c r="AB2315" s="14"/>
      <c r="AC2315" s="14"/>
      <c r="AD2315" s="14"/>
      <c r="AE2315" s="14"/>
      <c r="AT2315" s="256" t="s">
        <v>183</v>
      </c>
      <c r="AU2315" s="256" t="s">
        <v>84</v>
      </c>
      <c r="AV2315" s="14" t="s">
        <v>84</v>
      </c>
      <c r="AW2315" s="14" t="s">
        <v>37</v>
      </c>
      <c r="AX2315" s="14" t="s">
        <v>75</v>
      </c>
      <c r="AY2315" s="256" t="s">
        <v>170</v>
      </c>
    </row>
    <row r="2316" s="15" customFormat="1">
      <c r="A2316" s="15"/>
      <c r="B2316" s="257"/>
      <c r="C2316" s="258"/>
      <c r="D2316" s="229" t="s">
        <v>183</v>
      </c>
      <c r="E2316" s="259" t="s">
        <v>19</v>
      </c>
      <c r="F2316" s="260" t="s">
        <v>186</v>
      </c>
      <c r="G2316" s="258"/>
      <c r="H2316" s="261">
        <v>27</v>
      </c>
      <c r="I2316" s="262"/>
      <c r="J2316" s="258"/>
      <c r="K2316" s="258"/>
      <c r="L2316" s="263"/>
      <c r="M2316" s="264"/>
      <c r="N2316" s="265"/>
      <c r="O2316" s="265"/>
      <c r="P2316" s="265"/>
      <c r="Q2316" s="265"/>
      <c r="R2316" s="265"/>
      <c r="S2316" s="265"/>
      <c r="T2316" s="266"/>
      <c r="U2316" s="15"/>
      <c r="V2316" s="15"/>
      <c r="W2316" s="15"/>
      <c r="X2316" s="15"/>
      <c r="Y2316" s="15"/>
      <c r="Z2316" s="15"/>
      <c r="AA2316" s="15"/>
      <c r="AB2316" s="15"/>
      <c r="AC2316" s="15"/>
      <c r="AD2316" s="15"/>
      <c r="AE2316" s="15"/>
      <c r="AT2316" s="267" t="s">
        <v>183</v>
      </c>
      <c r="AU2316" s="267" t="s">
        <v>84</v>
      </c>
      <c r="AV2316" s="15" t="s">
        <v>177</v>
      </c>
      <c r="AW2316" s="15" t="s">
        <v>37</v>
      </c>
      <c r="AX2316" s="15" t="s">
        <v>82</v>
      </c>
      <c r="AY2316" s="267" t="s">
        <v>170</v>
      </c>
    </row>
    <row r="2317" s="2" customFormat="1" ht="24.15" customHeight="1">
      <c r="A2317" s="41"/>
      <c r="B2317" s="42"/>
      <c r="C2317" s="285" t="s">
        <v>2677</v>
      </c>
      <c r="D2317" s="285" t="s">
        <v>461</v>
      </c>
      <c r="E2317" s="286" t="s">
        <v>2678</v>
      </c>
      <c r="F2317" s="287" t="s">
        <v>2679</v>
      </c>
      <c r="G2317" s="288" t="s">
        <v>266</v>
      </c>
      <c r="H2317" s="289">
        <v>2</v>
      </c>
      <c r="I2317" s="290"/>
      <c r="J2317" s="291">
        <f>ROUND(I2317*H2317,2)</f>
        <v>0</v>
      </c>
      <c r="K2317" s="287" t="s">
        <v>19</v>
      </c>
      <c r="L2317" s="292"/>
      <c r="M2317" s="293" t="s">
        <v>19</v>
      </c>
      <c r="N2317" s="294" t="s">
        <v>46</v>
      </c>
      <c r="O2317" s="87"/>
      <c r="P2317" s="225">
        <f>O2317*H2317</f>
        <v>0</v>
      </c>
      <c r="Q2317" s="225">
        <v>0.035999999999999997</v>
      </c>
      <c r="R2317" s="225">
        <f>Q2317*H2317</f>
        <v>0.071999999999999995</v>
      </c>
      <c r="S2317" s="225">
        <v>0</v>
      </c>
      <c r="T2317" s="226">
        <f>S2317*H2317</f>
        <v>0</v>
      </c>
      <c r="U2317" s="41"/>
      <c r="V2317" s="41"/>
      <c r="W2317" s="41"/>
      <c r="X2317" s="41"/>
      <c r="Y2317" s="41"/>
      <c r="Z2317" s="41"/>
      <c r="AA2317" s="41"/>
      <c r="AB2317" s="41"/>
      <c r="AC2317" s="41"/>
      <c r="AD2317" s="41"/>
      <c r="AE2317" s="41"/>
      <c r="AR2317" s="227" t="s">
        <v>629</v>
      </c>
      <c r="AT2317" s="227" t="s">
        <v>461</v>
      </c>
      <c r="AU2317" s="227" t="s">
        <v>84</v>
      </c>
      <c r="AY2317" s="20" t="s">
        <v>170</v>
      </c>
      <c r="BE2317" s="228">
        <f>IF(N2317="základní",J2317,0)</f>
        <v>0</v>
      </c>
      <c r="BF2317" s="228">
        <f>IF(N2317="snížená",J2317,0)</f>
        <v>0</v>
      </c>
      <c r="BG2317" s="228">
        <f>IF(N2317="zákl. přenesená",J2317,0)</f>
        <v>0</v>
      </c>
      <c r="BH2317" s="228">
        <f>IF(N2317="sníž. přenesená",J2317,0)</f>
        <v>0</v>
      </c>
      <c r="BI2317" s="228">
        <f>IF(N2317="nulová",J2317,0)</f>
        <v>0</v>
      </c>
      <c r="BJ2317" s="20" t="s">
        <v>82</v>
      </c>
      <c r="BK2317" s="228">
        <f>ROUND(I2317*H2317,2)</f>
        <v>0</v>
      </c>
      <c r="BL2317" s="20" t="s">
        <v>287</v>
      </c>
      <c r="BM2317" s="227" t="s">
        <v>2680</v>
      </c>
    </row>
    <row r="2318" s="2" customFormat="1">
      <c r="A2318" s="41"/>
      <c r="B2318" s="42"/>
      <c r="C2318" s="43"/>
      <c r="D2318" s="229" t="s">
        <v>179</v>
      </c>
      <c r="E2318" s="43"/>
      <c r="F2318" s="230" t="s">
        <v>2679</v>
      </c>
      <c r="G2318" s="43"/>
      <c r="H2318" s="43"/>
      <c r="I2318" s="231"/>
      <c r="J2318" s="43"/>
      <c r="K2318" s="43"/>
      <c r="L2318" s="47"/>
      <c r="M2318" s="232"/>
      <c r="N2318" s="233"/>
      <c r="O2318" s="87"/>
      <c r="P2318" s="87"/>
      <c r="Q2318" s="87"/>
      <c r="R2318" s="87"/>
      <c r="S2318" s="87"/>
      <c r="T2318" s="88"/>
      <c r="U2318" s="41"/>
      <c r="V2318" s="41"/>
      <c r="W2318" s="41"/>
      <c r="X2318" s="41"/>
      <c r="Y2318" s="41"/>
      <c r="Z2318" s="41"/>
      <c r="AA2318" s="41"/>
      <c r="AB2318" s="41"/>
      <c r="AC2318" s="41"/>
      <c r="AD2318" s="41"/>
      <c r="AE2318" s="41"/>
      <c r="AT2318" s="20" t="s">
        <v>179</v>
      </c>
      <c r="AU2318" s="20" t="s">
        <v>84</v>
      </c>
    </row>
    <row r="2319" s="2" customFormat="1">
      <c r="A2319" s="41"/>
      <c r="B2319" s="42"/>
      <c r="C2319" s="43"/>
      <c r="D2319" s="229" t="s">
        <v>231</v>
      </c>
      <c r="E2319" s="43"/>
      <c r="F2319" s="268" t="s">
        <v>1323</v>
      </c>
      <c r="G2319" s="43"/>
      <c r="H2319" s="43"/>
      <c r="I2319" s="231"/>
      <c r="J2319" s="43"/>
      <c r="K2319" s="43"/>
      <c r="L2319" s="47"/>
      <c r="M2319" s="232"/>
      <c r="N2319" s="233"/>
      <c r="O2319" s="87"/>
      <c r="P2319" s="87"/>
      <c r="Q2319" s="87"/>
      <c r="R2319" s="87"/>
      <c r="S2319" s="87"/>
      <c r="T2319" s="88"/>
      <c r="U2319" s="41"/>
      <c r="V2319" s="41"/>
      <c r="W2319" s="41"/>
      <c r="X2319" s="41"/>
      <c r="Y2319" s="41"/>
      <c r="Z2319" s="41"/>
      <c r="AA2319" s="41"/>
      <c r="AB2319" s="41"/>
      <c r="AC2319" s="41"/>
      <c r="AD2319" s="41"/>
      <c r="AE2319" s="41"/>
      <c r="AT2319" s="20" t="s">
        <v>231</v>
      </c>
      <c r="AU2319" s="20" t="s">
        <v>84</v>
      </c>
    </row>
    <row r="2320" s="13" customFormat="1">
      <c r="A2320" s="13"/>
      <c r="B2320" s="236"/>
      <c r="C2320" s="237"/>
      <c r="D2320" s="229" t="s">
        <v>183</v>
      </c>
      <c r="E2320" s="238" t="s">
        <v>19</v>
      </c>
      <c r="F2320" s="239" t="s">
        <v>2638</v>
      </c>
      <c r="G2320" s="237"/>
      <c r="H2320" s="238" t="s">
        <v>19</v>
      </c>
      <c r="I2320" s="240"/>
      <c r="J2320" s="237"/>
      <c r="K2320" s="237"/>
      <c r="L2320" s="241"/>
      <c r="M2320" s="242"/>
      <c r="N2320" s="243"/>
      <c r="O2320" s="243"/>
      <c r="P2320" s="243"/>
      <c r="Q2320" s="243"/>
      <c r="R2320" s="243"/>
      <c r="S2320" s="243"/>
      <c r="T2320" s="244"/>
      <c r="U2320" s="13"/>
      <c r="V2320" s="13"/>
      <c r="W2320" s="13"/>
      <c r="X2320" s="13"/>
      <c r="Y2320" s="13"/>
      <c r="Z2320" s="13"/>
      <c r="AA2320" s="13"/>
      <c r="AB2320" s="13"/>
      <c r="AC2320" s="13"/>
      <c r="AD2320" s="13"/>
      <c r="AE2320" s="13"/>
      <c r="AT2320" s="245" t="s">
        <v>183</v>
      </c>
      <c r="AU2320" s="245" t="s">
        <v>84</v>
      </c>
      <c r="AV2320" s="13" t="s">
        <v>82</v>
      </c>
      <c r="AW2320" s="13" t="s">
        <v>37</v>
      </c>
      <c r="AX2320" s="13" t="s">
        <v>75</v>
      </c>
      <c r="AY2320" s="245" t="s">
        <v>170</v>
      </c>
    </row>
    <row r="2321" s="13" customFormat="1">
      <c r="A2321" s="13"/>
      <c r="B2321" s="236"/>
      <c r="C2321" s="237"/>
      <c r="D2321" s="229" t="s">
        <v>183</v>
      </c>
      <c r="E2321" s="238" t="s">
        <v>19</v>
      </c>
      <c r="F2321" s="239" t="s">
        <v>2674</v>
      </c>
      <c r="G2321" s="237"/>
      <c r="H2321" s="238" t="s">
        <v>19</v>
      </c>
      <c r="I2321" s="240"/>
      <c r="J2321" s="237"/>
      <c r="K2321" s="237"/>
      <c r="L2321" s="241"/>
      <c r="M2321" s="242"/>
      <c r="N2321" s="243"/>
      <c r="O2321" s="243"/>
      <c r="P2321" s="243"/>
      <c r="Q2321" s="243"/>
      <c r="R2321" s="243"/>
      <c r="S2321" s="243"/>
      <c r="T2321" s="244"/>
      <c r="U2321" s="13"/>
      <c r="V2321" s="13"/>
      <c r="W2321" s="13"/>
      <c r="X2321" s="13"/>
      <c r="Y2321" s="13"/>
      <c r="Z2321" s="13"/>
      <c r="AA2321" s="13"/>
      <c r="AB2321" s="13"/>
      <c r="AC2321" s="13"/>
      <c r="AD2321" s="13"/>
      <c r="AE2321" s="13"/>
      <c r="AT2321" s="245" t="s">
        <v>183</v>
      </c>
      <c r="AU2321" s="245" t="s">
        <v>84</v>
      </c>
      <c r="AV2321" s="13" t="s">
        <v>82</v>
      </c>
      <c r="AW2321" s="13" t="s">
        <v>37</v>
      </c>
      <c r="AX2321" s="13" t="s">
        <v>75</v>
      </c>
      <c r="AY2321" s="245" t="s">
        <v>170</v>
      </c>
    </row>
    <row r="2322" s="13" customFormat="1">
      <c r="A2322" s="13"/>
      <c r="B2322" s="236"/>
      <c r="C2322" s="237"/>
      <c r="D2322" s="229" t="s">
        <v>183</v>
      </c>
      <c r="E2322" s="238" t="s">
        <v>19</v>
      </c>
      <c r="F2322" s="239" t="s">
        <v>2675</v>
      </c>
      <c r="G2322" s="237"/>
      <c r="H2322" s="238" t="s">
        <v>19</v>
      </c>
      <c r="I2322" s="240"/>
      <c r="J2322" s="237"/>
      <c r="K2322" s="237"/>
      <c r="L2322" s="241"/>
      <c r="M2322" s="242"/>
      <c r="N2322" s="243"/>
      <c r="O2322" s="243"/>
      <c r="P2322" s="243"/>
      <c r="Q2322" s="243"/>
      <c r="R2322" s="243"/>
      <c r="S2322" s="243"/>
      <c r="T2322" s="244"/>
      <c r="U2322" s="13"/>
      <c r="V2322" s="13"/>
      <c r="W2322" s="13"/>
      <c r="X2322" s="13"/>
      <c r="Y2322" s="13"/>
      <c r="Z2322" s="13"/>
      <c r="AA2322" s="13"/>
      <c r="AB2322" s="13"/>
      <c r="AC2322" s="13"/>
      <c r="AD2322" s="13"/>
      <c r="AE2322" s="13"/>
      <c r="AT2322" s="245" t="s">
        <v>183</v>
      </c>
      <c r="AU2322" s="245" t="s">
        <v>84</v>
      </c>
      <c r="AV2322" s="13" t="s">
        <v>82</v>
      </c>
      <c r="AW2322" s="13" t="s">
        <v>37</v>
      </c>
      <c r="AX2322" s="13" t="s">
        <v>75</v>
      </c>
      <c r="AY2322" s="245" t="s">
        <v>170</v>
      </c>
    </row>
    <row r="2323" s="13" customFormat="1">
      <c r="A2323" s="13"/>
      <c r="B2323" s="236"/>
      <c r="C2323" s="237"/>
      <c r="D2323" s="229" t="s">
        <v>183</v>
      </c>
      <c r="E2323" s="238" t="s">
        <v>19</v>
      </c>
      <c r="F2323" s="239" t="s">
        <v>2642</v>
      </c>
      <c r="G2323" s="237"/>
      <c r="H2323" s="238" t="s">
        <v>19</v>
      </c>
      <c r="I2323" s="240"/>
      <c r="J2323" s="237"/>
      <c r="K2323" s="237"/>
      <c r="L2323" s="241"/>
      <c r="M2323" s="242"/>
      <c r="N2323" s="243"/>
      <c r="O2323" s="243"/>
      <c r="P2323" s="243"/>
      <c r="Q2323" s="243"/>
      <c r="R2323" s="243"/>
      <c r="S2323" s="243"/>
      <c r="T2323" s="244"/>
      <c r="U2323" s="13"/>
      <c r="V2323" s="13"/>
      <c r="W2323" s="13"/>
      <c r="X2323" s="13"/>
      <c r="Y2323" s="13"/>
      <c r="Z2323" s="13"/>
      <c r="AA2323" s="13"/>
      <c r="AB2323" s="13"/>
      <c r="AC2323" s="13"/>
      <c r="AD2323" s="13"/>
      <c r="AE2323" s="13"/>
      <c r="AT2323" s="245" t="s">
        <v>183</v>
      </c>
      <c r="AU2323" s="245" t="s">
        <v>84</v>
      </c>
      <c r="AV2323" s="13" t="s">
        <v>82</v>
      </c>
      <c r="AW2323" s="13" t="s">
        <v>37</v>
      </c>
      <c r="AX2323" s="13" t="s">
        <v>75</v>
      </c>
      <c r="AY2323" s="245" t="s">
        <v>170</v>
      </c>
    </row>
    <row r="2324" s="14" customFormat="1">
      <c r="A2324" s="14"/>
      <c r="B2324" s="246"/>
      <c r="C2324" s="247"/>
      <c r="D2324" s="229" t="s">
        <v>183</v>
      </c>
      <c r="E2324" s="248" t="s">
        <v>19</v>
      </c>
      <c r="F2324" s="249" t="s">
        <v>847</v>
      </c>
      <c r="G2324" s="247"/>
      <c r="H2324" s="250">
        <v>2</v>
      </c>
      <c r="I2324" s="251"/>
      <c r="J2324" s="247"/>
      <c r="K2324" s="247"/>
      <c r="L2324" s="252"/>
      <c r="M2324" s="253"/>
      <c r="N2324" s="254"/>
      <c r="O2324" s="254"/>
      <c r="P2324" s="254"/>
      <c r="Q2324" s="254"/>
      <c r="R2324" s="254"/>
      <c r="S2324" s="254"/>
      <c r="T2324" s="255"/>
      <c r="U2324" s="14"/>
      <c r="V2324" s="14"/>
      <c r="W2324" s="14"/>
      <c r="X2324" s="14"/>
      <c r="Y2324" s="14"/>
      <c r="Z2324" s="14"/>
      <c r="AA2324" s="14"/>
      <c r="AB2324" s="14"/>
      <c r="AC2324" s="14"/>
      <c r="AD2324" s="14"/>
      <c r="AE2324" s="14"/>
      <c r="AT2324" s="256" t="s">
        <v>183</v>
      </c>
      <c r="AU2324" s="256" t="s">
        <v>84</v>
      </c>
      <c r="AV2324" s="14" t="s">
        <v>84</v>
      </c>
      <c r="AW2324" s="14" t="s">
        <v>37</v>
      </c>
      <c r="AX2324" s="14" t="s">
        <v>75</v>
      </c>
      <c r="AY2324" s="256" t="s">
        <v>170</v>
      </c>
    </row>
    <row r="2325" s="15" customFormat="1">
      <c r="A2325" s="15"/>
      <c r="B2325" s="257"/>
      <c r="C2325" s="258"/>
      <c r="D2325" s="229" t="s">
        <v>183</v>
      </c>
      <c r="E2325" s="259" t="s">
        <v>19</v>
      </c>
      <c r="F2325" s="260" t="s">
        <v>186</v>
      </c>
      <c r="G2325" s="258"/>
      <c r="H2325" s="261">
        <v>2</v>
      </c>
      <c r="I2325" s="262"/>
      <c r="J2325" s="258"/>
      <c r="K2325" s="258"/>
      <c r="L2325" s="263"/>
      <c r="M2325" s="264"/>
      <c r="N2325" s="265"/>
      <c r="O2325" s="265"/>
      <c r="P2325" s="265"/>
      <c r="Q2325" s="265"/>
      <c r="R2325" s="265"/>
      <c r="S2325" s="265"/>
      <c r="T2325" s="266"/>
      <c r="U2325" s="15"/>
      <c r="V2325" s="15"/>
      <c r="W2325" s="15"/>
      <c r="X2325" s="15"/>
      <c r="Y2325" s="15"/>
      <c r="Z2325" s="15"/>
      <c r="AA2325" s="15"/>
      <c r="AB2325" s="15"/>
      <c r="AC2325" s="15"/>
      <c r="AD2325" s="15"/>
      <c r="AE2325" s="15"/>
      <c r="AT2325" s="267" t="s">
        <v>183</v>
      </c>
      <c r="AU2325" s="267" t="s">
        <v>84</v>
      </c>
      <c r="AV2325" s="15" t="s">
        <v>177</v>
      </c>
      <c r="AW2325" s="15" t="s">
        <v>37</v>
      </c>
      <c r="AX2325" s="15" t="s">
        <v>82</v>
      </c>
      <c r="AY2325" s="267" t="s">
        <v>170</v>
      </c>
    </row>
    <row r="2326" s="2" customFormat="1" ht="24.15" customHeight="1">
      <c r="A2326" s="41"/>
      <c r="B2326" s="42"/>
      <c r="C2326" s="285" t="s">
        <v>2681</v>
      </c>
      <c r="D2326" s="285" t="s">
        <v>461</v>
      </c>
      <c r="E2326" s="286" t="s">
        <v>2682</v>
      </c>
      <c r="F2326" s="287" t="s">
        <v>2683</v>
      </c>
      <c r="G2326" s="288" t="s">
        <v>266</v>
      </c>
      <c r="H2326" s="289">
        <v>2</v>
      </c>
      <c r="I2326" s="290"/>
      <c r="J2326" s="291">
        <f>ROUND(I2326*H2326,2)</f>
        <v>0</v>
      </c>
      <c r="K2326" s="287" t="s">
        <v>19</v>
      </c>
      <c r="L2326" s="292"/>
      <c r="M2326" s="293" t="s">
        <v>19</v>
      </c>
      <c r="N2326" s="294" t="s">
        <v>46</v>
      </c>
      <c r="O2326" s="87"/>
      <c r="P2326" s="225">
        <f>O2326*H2326</f>
        <v>0</v>
      </c>
      <c r="Q2326" s="225">
        <v>0.035999999999999997</v>
      </c>
      <c r="R2326" s="225">
        <f>Q2326*H2326</f>
        <v>0.071999999999999995</v>
      </c>
      <c r="S2326" s="225">
        <v>0</v>
      </c>
      <c r="T2326" s="226">
        <f>S2326*H2326</f>
        <v>0</v>
      </c>
      <c r="U2326" s="41"/>
      <c r="V2326" s="41"/>
      <c r="W2326" s="41"/>
      <c r="X2326" s="41"/>
      <c r="Y2326" s="41"/>
      <c r="Z2326" s="41"/>
      <c r="AA2326" s="41"/>
      <c r="AB2326" s="41"/>
      <c r="AC2326" s="41"/>
      <c r="AD2326" s="41"/>
      <c r="AE2326" s="41"/>
      <c r="AR2326" s="227" t="s">
        <v>629</v>
      </c>
      <c r="AT2326" s="227" t="s">
        <v>461</v>
      </c>
      <c r="AU2326" s="227" t="s">
        <v>84</v>
      </c>
      <c r="AY2326" s="20" t="s">
        <v>170</v>
      </c>
      <c r="BE2326" s="228">
        <f>IF(N2326="základní",J2326,0)</f>
        <v>0</v>
      </c>
      <c r="BF2326" s="228">
        <f>IF(N2326="snížená",J2326,0)</f>
        <v>0</v>
      </c>
      <c r="BG2326" s="228">
        <f>IF(N2326="zákl. přenesená",J2326,0)</f>
        <v>0</v>
      </c>
      <c r="BH2326" s="228">
        <f>IF(N2326="sníž. přenesená",J2326,0)</f>
        <v>0</v>
      </c>
      <c r="BI2326" s="228">
        <f>IF(N2326="nulová",J2326,0)</f>
        <v>0</v>
      </c>
      <c r="BJ2326" s="20" t="s">
        <v>82</v>
      </c>
      <c r="BK2326" s="228">
        <f>ROUND(I2326*H2326,2)</f>
        <v>0</v>
      </c>
      <c r="BL2326" s="20" t="s">
        <v>287</v>
      </c>
      <c r="BM2326" s="227" t="s">
        <v>2684</v>
      </c>
    </row>
    <row r="2327" s="2" customFormat="1">
      <c r="A2327" s="41"/>
      <c r="B2327" s="42"/>
      <c r="C2327" s="43"/>
      <c r="D2327" s="229" t="s">
        <v>179</v>
      </c>
      <c r="E2327" s="43"/>
      <c r="F2327" s="230" t="s">
        <v>2683</v>
      </c>
      <c r="G2327" s="43"/>
      <c r="H2327" s="43"/>
      <c r="I2327" s="231"/>
      <c r="J2327" s="43"/>
      <c r="K2327" s="43"/>
      <c r="L2327" s="47"/>
      <c r="M2327" s="232"/>
      <c r="N2327" s="233"/>
      <c r="O2327" s="87"/>
      <c r="P2327" s="87"/>
      <c r="Q2327" s="87"/>
      <c r="R2327" s="87"/>
      <c r="S2327" s="87"/>
      <c r="T2327" s="88"/>
      <c r="U2327" s="41"/>
      <c r="V2327" s="41"/>
      <c r="W2327" s="41"/>
      <c r="X2327" s="41"/>
      <c r="Y2327" s="41"/>
      <c r="Z2327" s="41"/>
      <c r="AA2327" s="41"/>
      <c r="AB2327" s="41"/>
      <c r="AC2327" s="41"/>
      <c r="AD2327" s="41"/>
      <c r="AE2327" s="41"/>
      <c r="AT2327" s="20" t="s">
        <v>179</v>
      </c>
      <c r="AU2327" s="20" t="s">
        <v>84</v>
      </c>
    </row>
    <row r="2328" s="2" customFormat="1">
      <c r="A2328" s="41"/>
      <c r="B2328" s="42"/>
      <c r="C2328" s="43"/>
      <c r="D2328" s="229" t="s">
        <v>231</v>
      </c>
      <c r="E2328" s="43"/>
      <c r="F2328" s="268" t="s">
        <v>1323</v>
      </c>
      <c r="G2328" s="43"/>
      <c r="H2328" s="43"/>
      <c r="I2328" s="231"/>
      <c r="J2328" s="43"/>
      <c r="K2328" s="43"/>
      <c r="L2328" s="47"/>
      <c r="M2328" s="232"/>
      <c r="N2328" s="233"/>
      <c r="O2328" s="87"/>
      <c r="P2328" s="87"/>
      <c r="Q2328" s="87"/>
      <c r="R2328" s="87"/>
      <c r="S2328" s="87"/>
      <c r="T2328" s="88"/>
      <c r="U2328" s="41"/>
      <c r="V2328" s="41"/>
      <c r="W2328" s="41"/>
      <c r="X2328" s="41"/>
      <c r="Y2328" s="41"/>
      <c r="Z2328" s="41"/>
      <c r="AA2328" s="41"/>
      <c r="AB2328" s="41"/>
      <c r="AC2328" s="41"/>
      <c r="AD2328" s="41"/>
      <c r="AE2328" s="41"/>
      <c r="AT2328" s="20" t="s">
        <v>231</v>
      </c>
      <c r="AU2328" s="20" t="s">
        <v>84</v>
      </c>
    </row>
    <row r="2329" s="13" customFormat="1">
      <c r="A2329" s="13"/>
      <c r="B2329" s="236"/>
      <c r="C2329" s="237"/>
      <c r="D2329" s="229" t="s">
        <v>183</v>
      </c>
      <c r="E2329" s="238" t="s">
        <v>19</v>
      </c>
      <c r="F2329" s="239" t="s">
        <v>2638</v>
      </c>
      <c r="G2329" s="237"/>
      <c r="H2329" s="238" t="s">
        <v>19</v>
      </c>
      <c r="I2329" s="240"/>
      <c r="J2329" s="237"/>
      <c r="K2329" s="237"/>
      <c r="L2329" s="241"/>
      <c r="M2329" s="242"/>
      <c r="N2329" s="243"/>
      <c r="O2329" s="243"/>
      <c r="P2329" s="243"/>
      <c r="Q2329" s="243"/>
      <c r="R2329" s="243"/>
      <c r="S2329" s="243"/>
      <c r="T2329" s="244"/>
      <c r="U2329" s="13"/>
      <c r="V2329" s="13"/>
      <c r="W2329" s="13"/>
      <c r="X2329" s="13"/>
      <c r="Y2329" s="13"/>
      <c r="Z2329" s="13"/>
      <c r="AA2329" s="13"/>
      <c r="AB2329" s="13"/>
      <c r="AC2329" s="13"/>
      <c r="AD2329" s="13"/>
      <c r="AE2329" s="13"/>
      <c r="AT2329" s="245" t="s">
        <v>183</v>
      </c>
      <c r="AU2329" s="245" t="s">
        <v>84</v>
      </c>
      <c r="AV2329" s="13" t="s">
        <v>82</v>
      </c>
      <c r="AW2329" s="13" t="s">
        <v>37</v>
      </c>
      <c r="AX2329" s="13" t="s">
        <v>75</v>
      </c>
      <c r="AY2329" s="245" t="s">
        <v>170</v>
      </c>
    </row>
    <row r="2330" s="13" customFormat="1">
      <c r="A2330" s="13"/>
      <c r="B2330" s="236"/>
      <c r="C2330" s="237"/>
      <c r="D2330" s="229" t="s">
        <v>183</v>
      </c>
      <c r="E2330" s="238" t="s">
        <v>19</v>
      </c>
      <c r="F2330" s="239" t="s">
        <v>2685</v>
      </c>
      <c r="G2330" s="237"/>
      <c r="H2330" s="238" t="s">
        <v>19</v>
      </c>
      <c r="I2330" s="240"/>
      <c r="J2330" s="237"/>
      <c r="K2330" s="237"/>
      <c r="L2330" s="241"/>
      <c r="M2330" s="242"/>
      <c r="N2330" s="243"/>
      <c r="O2330" s="243"/>
      <c r="P2330" s="243"/>
      <c r="Q2330" s="243"/>
      <c r="R2330" s="243"/>
      <c r="S2330" s="243"/>
      <c r="T2330" s="244"/>
      <c r="U2330" s="13"/>
      <c r="V2330" s="13"/>
      <c r="W2330" s="13"/>
      <c r="X2330" s="13"/>
      <c r="Y2330" s="13"/>
      <c r="Z2330" s="13"/>
      <c r="AA2330" s="13"/>
      <c r="AB2330" s="13"/>
      <c r="AC2330" s="13"/>
      <c r="AD2330" s="13"/>
      <c r="AE2330" s="13"/>
      <c r="AT2330" s="245" t="s">
        <v>183</v>
      </c>
      <c r="AU2330" s="245" t="s">
        <v>84</v>
      </c>
      <c r="AV2330" s="13" t="s">
        <v>82</v>
      </c>
      <c r="AW2330" s="13" t="s">
        <v>37</v>
      </c>
      <c r="AX2330" s="13" t="s">
        <v>75</v>
      </c>
      <c r="AY2330" s="245" t="s">
        <v>170</v>
      </c>
    </row>
    <row r="2331" s="13" customFormat="1">
      <c r="A2331" s="13"/>
      <c r="B2331" s="236"/>
      <c r="C2331" s="237"/>
      <c r="D2331" s="229" t="s">
        <v>183</v>
      </c>
      <c r="E2331" s="238" t="s">
        <v>19</v>
      </c>
      <c r="F2331" s="239" t="s">
        <v>2674</v>
      </c>
      <c r="G2331" s="237"/>
      <c r="H2331" s="238" t="s">
        <v>19</v>
      </c>
      <c r="I2331" s="240"/>
      <c r="J2331" s="237"/>
      <c r="K2331" s="237"/>
      <c r="L2331" s="241"/>
      <c r="M2331" s="242"/>
      <c r="N2331" s="243"/>
      <c r="O2331" s="243"/>
      <c r="P2331" s="243"/>
      <c r="Q2331" s="243"/>
      <c r="R2331" s="243"/>
      <c r="S2331" s="243"/>
      <c r="T2331" s="244"/>
      <c r="U2331" s="13"/>
      <c r="V2331" s="13"/>
      <c r="W2331" s="13"/>
      <c r="X2331" s="13"/>
      <c r="Y2331" s="13"/>
      <c r="Z2331" s="13"/>
      <c r="AA2331" s="13"/>
      <c r="AB2331" s="13"/>
      <c r="AC2331" s="13"/>
      <c r="AD2331" s="13"/>
      <c r="AE2331" s="13"/>
      <c r="AT2331" s="245" t="s">
        <v>183</v>
      </c>
      <c r="AU2331" s="245" t="s">
        <v>84</v>
      </c>
      <c r="AV2331" s="13" t="s">
        <v>82</v>
      </c>
      <c r="AW2331" s="13" t="s">
        <v>37</v>
      </c>
      <c r="AX2331" s="13" t="s">
        <v>75</v>
      </c>
      <c r="AY2331" s="245" t="s">
        <v>170</v>
      </c>
    </row>
    <row r="2332" s="13" customFormat="1">
      <c r="A2332" s="13"/>
      <c r="B2332" s="236"/>
      <c r="C2332" s="237"/>
      <c r="D2332" s="229" t="s">
        <v>183</v>
      </c>
      <c r="E2332" s="238" t="s">
        <v>19</v>
      </c>
      <c r="F2332" s="239" t="s">
        <v>2642</v>
      </c>
      <c r="G2332" s="237"/>
      <c r="H2332" s="238" t="s">
        <v>19</v>
      </c>
      <c r="I2332" s="240"/>
      <c r="J2332" s="237"/>
      <c r="K2332" s="237"/>
      <c r="L2332" s="241"/>
      <c r="M2332" s="242"/>
      <c r="N2332" s="243"/>
      <c r="O2332" s="243"/>
      <c r="P2332" s="243"/>
      <c r="Q2332" s="243"/>
      <c r="R2332" s="243"/>
      <c r="S2332" s="243"/>
      <c r="T2332" s="244"/>
      <c r="U2332" s="13"/>
      <c r="V2332" s="13"/>
      <c r="W2332" s="13"/>
      <c r="X2332" s="13"/>
      <c r="Y2332" s="13"/>
      <c r="Z2332" s="13"/>
      <c r="AA2332" s="13"/>
      <c r="AB2332" s="13"/>
      <c r="AC2332" s="13"/>
      <c r="AD2332" s="13"/>
      <c r="AE2332" s="13"/>
      <c r="AT2332" s="245" t="s">
        <v>183</v>
      </c>
      <c r="AU2332" s="245" t="s">
        <v>84</v>
      </c>
      <c r="AV2332" s="13" t="s">
        <v>82</v>
      </c>
      <c r="AW2332" s="13" t="s">
        <v>37</v>
      </c>
      <c r="AX2332" s="13" t="s">
        <v>75</v>
      </c>
      <c r="AY2332" s="245" t="s">
        <v>170</v>
      </c>
    </row>
    <row r="2333" s="14" customFormat="1">
      <c r="A2333" s="14"/>
      <c r="B2333" s="246"/>
      <c r="C2333" s="247"/>
      <c r="D2333" s="229" t="s">
        <v>183</v>
      </c>
      <c r="E2333" s="248" t="s">
        <v>19</v>
      </c>
      <c r="F2333" s="249" t="s">
        <v>847</v>
      </c>
      <c r="G2333" s="247"/>
      <c r="H2333" s="250">
        <v>2</v>
      </c>
      <c r="I2333" s="251"/>
      <c r="J2333" s="247"/>
      <c r="K2333" s="247"/>
      <c r="L2333" s="252"/>
      <c r="M2333" s="253"/>
      <c r="N2333" s="254"/>
      <c r="O2333" s="254"/>
      <c r="P2333" s="254"/>
      <c r="Q2333" s="254"/>
      <c r="R2333" s="254"/>
      <c r="S2333" s="254"/>
      <c r="T2333" s="255"/>
      <c r="U2333" s="14"/>
      <c r="V2333" s="14"/>
      <c r="W2333" s="14"/>
      <c r="X2333" s="14"/>
      <c r="Y2333" s="14"/>
      <c r="Z2333" s="14"/>
      <c r="AA2333" s="14"/>
      <c r="AB2333" s="14"/>
      <c r="AC2333" s="14"/>
      <c r="AD2333" s="14"/>
      <c r="AE2333" s="14"/>
      <c r="AT2333" s="256" t="s">
        <v>183</v>
      </c>
      <c r="AU2333" s="256" t="s">
        <v>84</v>
      </c>
      <c r="AV2333" s="14" t="s">
        <v>84</v>
      </c>
      <c r="AW2333" s="14" t="s">
        <v>37</v>
      </c>
      <c r="AX2333" s="14" t="s">
        <v>75</v>
      </c>
      <c r="AY2333" s="256" t="s">
        <v>170</v>
      </c>
    </row>
    <row r="2334" s="15" customFormat="1">
      <c r="A2334" s="15"/>
      <c r="B2334" s="257"/>
      <c r="C2334" s="258"/>
      <c r="D2334" s="229" t="s">
        <v>183</v>
      </c>
      <c r="E2334" s="259" t="s">
        <v>19</v>
      </c>
      <c r="F2334" s="260" t="s">
        <v>186</v>
      </c>
      <c r="G2334" s="258"/>
      <c r="H2334" s="261">
        <v>2</v>
      </c>
      <c r="I2334" s="262"/>
      <c r="J2334" s="258"/>
      <c r="K2334" s="258"/>
      <c r="L2334" s="263"/>
      <c r="M2334" s="264"/>
      <c r="N2334" s="265"/>
      <c r="O2334" s="265"/>
      <c r="P2334" s="265"/>
      <c r="Q2334" s="265"/>
      <c r="R2334" s="265"/>
      <c r="S2334" s="265"/>
      <c r="T2334" s="266"/>
      <c r="U2334" s="15"/>
      <c r="V2334" s="15"/>
      <c r="W2334" s="15"/>
      <c r="X2334" s="15"/>
      <c r="Y2334" s="15"/>
      <c r="Z2334" s="15"/>
      <c r="AA2334" s="15"/>
      <c r="AB2334" s="15"/>
      <c r="AC2334" s="15"/>
      <c r="AD2334" s="15"/>
      <c r="AE2334" s="15"/>
      <c r="AT2334" s="267" t="s">
        <v>183</v>
      </c>
      <c r="AU2334" s="267" t="s">
        <v>84</v>
      </c>
      <c r="AV2334" s="15" t="s">
        <v>177</v>
      </c>
      <c r="AW2334" s="15" t="s">
        <v>37</v>
      </c>
      <c r="AX2334" s="15" t="s">
        <v>82</v>
      </c>
      <c r="AY2334" s="267" t="s">
        <v>170</v>
      </c>
    </row>
    <row r="2335" s="2" customFormat="1" ht="24.15" customHeight="1">
      <c r="A2335" s="41"/>
      <c r="B2335" s="42"/>
      <c r="C2335" s="285" t="s">
        <v>2686</v>
      </c>
      <c r="D2335" s="285" t="s">
        <v>461</v>
      </c>
      <c r="E2335" s="286" t="s">
        <v>2687</v>
      </c>
      <c r="F2335" s="287" t="s">
        <v>2688</v>
      </c>
      <c r="G2335" s="288" t="s">
        <v>266</v>
      </c>
      <c r="H2335" s="289">
        <v>1</v>
      </c>
      <c r="I2335" s="290"/>
      <c r="J2335" s="291">
        <f>ROUND(I2335*H2335,2)</f>
        <v>0</v>
      </c>
      <c r="K2335" s="287" t="s">
        <v>19</v>
      </c>
      <c r="L2335" s="292"/>
      <c r="M2335" s="293" t="s">
        <v>19</v>
      </c>
      <c r="N2335" s="294" t="s">
        <v>46</v>
      </c>
      <c r="O2335" s="87"/>
      <c r="P2335" s="225">
        <f>O2335*H2335</f>
        <v>0</v>
      </c>
      <c r="Q2335" s="225">
        <v>0.035999999999999997</v>
      </c>
      <c r="R2335" s="225">
        <f>Q2335*H2335</f>
        <v>0.035999999999999997</v>
      </c>
      <c r="S2335" s="225">
        <v>0</v>
      </c>
      <c r="T2335" s="226">
        <f>S2335*H2335</f>
        <v>0</v>
      </c>
      <c r="U2335" s="41"/>
      <c r="V2335" s="41"/>
      <c r="W2335" s="41"/>
      <c r="X2335" s="41"/>
      <c r="Y2335" s="41"/>
      <c r="Z2335" s="41"/>
      <c r="AA2335" s="41"/>
      <c r="AB2335" s="41"/>
      <c r="AC2335" s="41"/>
      <c r="AD2335" s="41"/>
      <c r="AE2335" s="41"/>
      <c r="AR2335" s="227" t="s">
        <v>629</v>
      </c>
      <c r="AT2335" s="227" t="s">
        <v>461</v>
      </c>
      <c r="AU2335" s="227" t="s">
        <v>84</v>
      </c>
      <c r="AY2335" s="20" t="s">
        <v>170</v>
      </c>
      <c r="BE2335" s="228">
        <f>IF(N2335="základní",J2335,0)</f>
        <v>0</v>
      </c>
      <c r="BF2335" s="228">
        <f>IF(N2335="snížená",J2335,0)</f>
        <v>0</v>
      </c>
      <c r="BG2335" s="228">
        <f>IF(N2335="zákl. přenesená",J2335,0)</f>
        <v>0</v>
      </c>
      <c r="BH2335" s="228">
        <f>IF(N2335="sníž. přenesená",J2335,0)</f>
        <v>0</v>
      </c>
      <c r="BI2335" s="228">
        <f>IF(N2335="nulová",J2335,0)</f>
        <v>0</v>
      </c>
      <c r="BJ2335" s="20" t="s">
        <v>82</v>
      </c>
      <c r="BK2335" s="228">
        <f>ROUND(I2335*H2335,2)</f>
        <v>0</v>
      </c>
      <c r="BL2335" s="20" t="s">
        <v>287</v>
      </c>
      <c r="BM2335" s="227" t="s">
        <v>2689</v>
      </c>
    </row>
    <row r="2336" s="2" customFormat="1">
      <c r="A2336" s="41"/>
      <c r="B2336" s="42"/>
      <c r="C2336" s="43"/>
      <c r="D2336" s="229" t="s">
        <v>179</v>
      </c>
      <c r="E2336" s="43"/>
      <c r="F2336" s="230" t="s">
        <v>2688</v>
      </c>
      <c r="G2336" s="43"/>
      <c r="H2336" s="43"/>
      <c r="I2336" s="231"/>
      <c r="J2336" s="43"/>
      <c r="K2336" s="43"/>
      <c r="L2336" s="47"/>
      <c r="M2336" s="232"/>
      <c r="N2336" s="233"/>
      <c r="O2336" s="87"/>
      <c r="P2336" s="87"/>
      <c r="Q2336" s="87"/>
      <c r="R2336" s="87"/>
      <c r="S2336" s="87"/>
      <c r="T2336" s="88"/>
      <c r="U2336" s="41"/>
      <c r="V2336" s="41"/>
      <c r="W2336" s="41"/>
      <c r="X2336" s="41"/>
      <c r="Y2336" s="41"/>
      <c r="Z2336" s="41"/>
      <c r="AA2336" s="41"/>
      <c r="AB2336" s="41"/>
      <c r="AC2336" s="41"/>
      <c r="AD2336" s="41"/>
      <c r="AE2336" s="41"/>
      <c r="AT2336" s="20" t="s">
        <v>179</v>
      </c>
      <c r="AU2336" s="20" t="s">
        <v>84</v>
      </c>
    </row>
    <row r="2337" s="2" customFormat="1">
      <c r="A2337" s="41"/>
      <c r="B2337" s="42"/>
      <c r="C2337" s="43"/>
      <c r="D2337" s="229" t="s">
        <v>231</v>
      </c>
      <c r="E2337" s="43"/>
      <c r="F2337" s="268" t="s">
        <v>1323</v>
      </c>
      <c r="G2337" s="43"/>
      <c r="H2337" s="43"/>
      <c r="I2337" s="231"/>
      <c r="J2337" s="43"/>
      <c r="K2337" s="43"/>
      <c r="L2337" s="47"/>
      <c r="M2337" s="232"/>
      <c r="N2337" s="233"/>
      <c r="O2337" s="87"/>
      <c r="P2337" s="87"/>
      <c r="Q2337" s="87"/>
      <c r="R2337" s="87"/>
      <c r="S2337" s="87"/>
      <c r="T2337" s="88"/>
      <c r="U2337" s="41"/>
      <c r="V2337" s="41"/>
      <c r="W2337" s="41"/>
      <c r="X2337" s="41"/>
      <c r="Y2337" s="41"/>
      <c r="Z2337" s="41"/>
      <c r="AA2337" s="41"/>
      <c r="AB2337" s="41"/>
      <c r="AC2337" s="41"/>
      <c r="AD2337" s="41"/>
      <c r="AE2337" s="41"/>
      <c r="AT2337" s="20" t="s">
        <v>231</v>
      </c>
      <c r="AU2337" s="20" t="s">
        <v>84</v>
      </c>
    </row>
    <row r="2338" s="13" customFormat="1">
      <c r="A2338" s="13"/>
      <c r="B2338" s="236"/>
      <c r="C2338" s="237"/>
      <c r="D2338" s="229" t="s">
        <v>183</v>
      </c>
      <c r="E2338" s="238" t="s">
        <v>19</v>
      </c>
      <c r="F2338" s="239" t="s">
        <v>2638</v>
      </c>
      <c r="G2338" s="237"/>
      <c r="H2338" s="238" t="s">
        <v>19</v>
      </c>
      <c r="I2338" s="240"/>
      <c r="J2338" s="237"/>
      <c r="K2338" s="237"/>
      <c r="L2338" s="241"/>
      <c r="M2338" s="242"/>
      <c r="N2338" s="243"/>
      <c r="O2338" s="243"/>
      <c r="P2338" s="243"/>
      <c r="Q2338" s="243"/>
      <c r="R2338" s="243"/>
      <c r="S2338" s="243"/>
      <c r="T2338" s="244"/>
      <c r="U2338" s="13"/>
      <c r="V2338" s="13"/>
      <c r="W2338" s="13"/>
      <c r="X2338" s="13"/>
      <c r="Y2338" s="13"/>
      <c r="Z2338" s="13"/>
      <c r="AA2338" s="13"/>
      <c r="AB2338" s="13"/>
      <c r="AC2338" s="13"/>
      <c r="AD2338" s="13"/>
      <c r="AE2338" s="13"/>
      <c r="AT2338" s="245" t="s">
        <v>183</v>
      </c>
      <c r="AU2338" s="245" t="s">
        <v>84</v>
      </c>
      <c r="AV2338" s="13" t="s">
        <v>82</v>
      </c>
      <c r="AW2338" s="13" t="s">
        <v>37</v>
      </c>
      <c r="AX2338" s="13" t="s">
        <v>75</v>
      </c>
      <c r="AY2338" s="245" t="s">
        <v>170</v>
      </c>
    </row>
    <row r="2339" s="13" customFormat="1">
      <c r="A2339" s="13"/>
      <c r="B2339" s="236"/>
      <c r="C2339" s="237"/>
      <c r="D2339" s="229" t="s">
        <v>183</v>
      </c>
      <c r="E2339" s="238" t="s">
        <v>19</v>
      </c>
      <c r="F2339" s="239" t="s">
        <v>2674</v>
      </c>
      <c r="G2339" s="237"/>
      <c r="H2339" s="238" t="s">
        <v>19</v>
      </c>
      <c r="I2339" s="240"/>
      <c r="J2339" s="237"/>
      <c r="K2339" s="237"/>
      <c r="L2339" s="241"/>
      <c r="M2339" s="242"/>
      <c r="N2339" s="243"/>
      <c r="O2339" s="243"/>
      <c r="P2339" s="243"/>
      <c r="Q2339" s="243"/>
      <c r="R2339" s="243"/>
      <c r="S2339" s="243"/>
      <c r="T2339" s="244"/>
      <c r="U2339" s="13"/>
      <c r="V2339" s="13"/>
      <c r="W2339" s="13"/>
      <c r="X2339" s="13"/>
      <c r="Y2339" s="13"/>
      <c r="Z2339" s="13"/>
      <c r="AA2339" s="13"/>
      <c r="AB2339" s="13"/>
      <c r="AC2339" s="13"/>
      <c r="AD2339" s="13"/>
      <c r="AE2339" s="13"/>
      <c r="AT2339" s="245" t="s">
        <v>183</v>
      </c>
      <c r="AU2339" s="245" t="s">
        <v>84</v>
      </c>
      <c r="AV2339" s="13" t="s">
        <v>82</v>
      </c>
      <c r="AW2339" s="13" t="s">
        <v>37</v>
      </c>
      <c r="AX2339" s="13" t="s">
        <v>75</v>
      </c>
      <c r="AY2339" s="245" t="s">
        <v>170</v>
      </c>
    </row>
    <row r="2340" s="13" customFormat="1">
      <c r="A2340" s="13"/>
      <c r="B2340" s="236"/>
      <c r="C2340" s="237"/>
      <c r="D2340" s="229" t="s">
        <v>183</v>
      </c>
      <c r="E2340" s="238" t="s">
        <v>19</v>
      </c>
      <c r="F2340" s="239" t="s">
        <v>2675</v>
      </c>
      <c r="G2340" s="237"/>
      <c r="H2340" s="238" t="s">
        <v>19</v>
      </c>
      <c r="I2340" s="240"/>
      <c r="J2340" s="237"/>
      <c r="K2340" s="237"/>
      <c r="L2340" s="241"/>
      <c r="M2340" s="242"/>
      <c r="N2340" s="243"/>
      <c r="O2340" s="243"/>
      <c r="P2340" s="243"/>
      <c r="Q2340" s="243"/>
      <c r="R2340" s="243"/>
      <c r="S2340" s="243"/>
      <c r="T2340" s="244"/>
      <c r="U2340" s="13"/>
      <c r="V2340" s="13"/>
      <c r="W2340" s="13"/>
      <c r="X2340" s="13"/>
      <c r="Y2340" s="13"/>
      <c r="Z2340" s="13"/>
      <c r="AA2340" s="13"/>
      <c r="AB2340" s="13"/>
      <c r="AC2340" s="13"/>
      <c r="AD2340" s="13"/>
      <c r="AE2340" s="13"/>
      <c r="AT2340" s="245" t="s">
        <v>183</v>
      </c>
      <c r="AU2340" s="245" t="s">
        <v>84</v>
      </c>
      <c r="AV2340" s="13" t="s">
        <v>82</v>
      </c>
      <c r="AW2340" s="13" t="s">
        <v>37</v>
      </c>
      <c r="AX2340" s="13" t="s">
        <v>75</v>
      </c>
      <c r="AY2340" s="245" t="s">
        <v>170</v>
      </c>
    </row>
    <row r="2341" s="13" customFormat="1">
      <c r="A2341" s="13"/>
      <c r="B2341" s="236"/>
      <c r="C2341" s="237"/>
      <c r="D2341" s="229" t="s">
        <v>183</v>
      </c>
      <c r="E2341" s="238" t="s">
        <v>19</v>
      </c>
      <c r="F2341" s="239" t="s">
        <v>2642</v>
      </c>
      <c r="G2341" s="237"/>
      <c r="H2341" s="238" t="s">
        <v>19</v>
      </c>
      <c r="I2341" s="240"/>
      <c r="J2341" s="237"/>
      <c r="K2341" s="237"/>
      <c r="L2341" s="241"/>
      <c r="M2341" s="242"/>
      <c r="N2341" s="243"/>
      <c r="O2341" s="243"/>
      <c r="P2341" s="243"/>
      <c r="Q2341" s="243"/>
      <c r="R2341" s="243"/>
      <c r="S2341" s="243"/>
      <c r="T2341" s="244"/>
      <c r="U2341" s="13"/>
      <c r="V2341" s="13"/>
      <c r="W2341" s="13"/>
      <c r="X2341" s="13"/>
      <c r="Y2341" s="13"/>
      <c r="Z2341" s="13"/>
      <c r="AA2341" s="13"/>
      <c r="AB2341" s="13"/>
      <c r="AC2341" s="13"/>
      <c r="AD2341" s="13"/>
      <c r="AE2341" s="13"/>
      <c r="AT2341" s="245" t="s">
        <v>183</v>
      </c>
      <c r="AU2341" s="245" t="s">
        <v>84</v>
      </c>
      <c r="AV2341" s="13" t="s">
        <v>82</v>
      </c>
      <c r="AW2341" s="13" t="s">
        <v>37</v>
      </c>
      <c r="AX2341" s="13" t="s">
        <v>75</v>
      </c>
      <c r="AY2341" s="245" t="s">
        <v>170</v>
      </c>
    </row>
    <row r="2342" s="13" customFormat="1">
      <c r="A2342" s="13"/>
      <c r="B2342" s="236"/>
      <c r="C2342" s="237"/>
      <c r="D2342" s="229" t="s">
        <v>183</v>
      </c>
      <c r="E2342" s="238" t="s">
        <v>19</v>
      </c>
      <c r="F2342" s="239" t="s">
        <v>2690</v>
      </c>
      <c r="G2342" s="237"/>
      <c r="H2342" s="238" t="s">
        <v>19</v>
      </c>
      <c r="I2342" s="240"/>
      <c r="J2342" s="237"/>
      <c r="K2342" s="237"/>
      <c r="L2342" s="241"/>
      <c r="M2342" s="242"/>
      <c r="N2342" s="243"/>
      <c r="O2342" s="243"/>
      <c r="P2342" s="243"/>
      <c r="Q2342" s="243"/>
      <c r="R2342" s="243"/>
      <c r="S2342" s="243"/>
      <c r="T2342" s="244"/>
      <c r="U2342" s="13"/>
      <c r="V2342" s="13"/>
      <c r="W2342" s="13"/>
      <c r="X2342" s="13"/>
      <c r="Y2342" s="13"/>
      <c r="Z2342" s="13"/>
      <c r="AA2342" s="13"/>
      <c r="AB2342" s="13"/>
      <c r="AC2342" s="13"/>
      <c r="AD2342" s="13"/>
      <c r="AE2342" s="13"/>
      <c r="AT2342" s="245" t="s">
        <v>183</v>
      </c>
      <c r="AU2342" s="245" t="s">
        <v>84</v>
      </c>
      <c r="AV2342" s="13" t="s">
        <v>82</v>
      </c>
      <c r="AW2342" s="13" t="s">
        <v>37</v>
      </c>
      <c r="AX2342" s="13" t="s">
        <v>75</v>
      </c>
      <c r="AY2342" s="245" t="s">
        <v>170</v>
      </c>
    </row>
    <row r="2343" s="13" customFormat="1">
      <c r="A2343" s="13"/>
      <c r="B2343" s="236"/>
      <c r="C2343" s="237"/>
      <c r="D2343" s="229" t="s">
        <v>183</v>
      </c>
      <c r="E2343" s="238" t="s">
        <v>19</v>
      </c>
      <c r="F2343" s="239" t="s">
        <v>2691</v>
      </c>
      <c r="G2343" s="237"/>
      <c r="H2343" s="238" t="s">
        <v>19</v>
      </c>
      <c r="I2343" s="240"/>
      <c r="J2343" s="237"/>
      <c r="K2343" s="237"/>
      <c r="L2343" s="241"/>
      <c r="M2343" s="242"/>
      <c r="N2343" s="243"/>
      <c r="O2343" s="243"/>
      <c r="P2343" s="243"/>
      <c r="Q2343" s="243"/>
      <c r="R2343" s="243"/>
      <c r="S2343" s="243"/>
      <c r="T2343" s="244"/>
      <c r="U2343" s="13"/>
      <c r="V2343" s="13"/>
      <c r="W2343" s="13"/>
      <c r="X2343" s="13"/>
      <c r="Y2343" s="13"/>
      <c r="Z2343" s="13"/>
      <c r="AA2343" s="13"/>
      <c r="AB2343" s="13"/>
      <c r="AC2343" s="13"/>
      <c r="AD2343" s="13"/>
      <c r="AE2343" s="13"/>
      <c r="AT2343" s="245" t="s">
        <v>183</v>
      </c>
      <c r="AU2343" s="245" t="s">
        <v>84</v>
      </c>
      <c r="AV2343" s="13" t="s">
        <v>82</v>
      </c>
      <c r="AW2343" s="13" t="s">
        <v>37</v>
      </c>
      <c r="AX2343" s="13" t="s">
        <v>75</v>
      </c>
      <c r="AY2343" s="245" t="s">
        <v>170</v>
      </c>
    </row>
    <row r="2344" s="14" customFormat="1">
      <c r="A2344" s="14"/>
      <c r="B2344" s="246"/>
      <c r="C2344" s="247"/>
      <c r="D2344" s="229" t="s">
        <v>183</v>
      </c>
      <c r="E2344" s="248" t="s">
        <v>19</v>
      </c>
      <c r="F2344" s="249" t="s">
        <v>863</v>
      </c>
      <c r="G2344" s="247"/>
      <c r="H2344" s="250">
        <v>1</v>
      </c>
      <c r="I2344" s="251"/>
      <c r="J2344" s="247"/>
      <c r="K2344" s="247"/>
      <c r="L2344" s="252"/>
      <c r="M2344" s="253"/>
      <c r="N2344" s="254"/>
      <c r="O2344" s="254"/>
      <c r="P2344" s="254"/>
      <c r="Q2344" s="254"/>
      <c r="R2344" s="254"/>
      <c r="S2344" s="254"/>
      <c r="T2344" s="255"/>
      <c r="U2344" s="14"/>
      <c r="V2344" s="14"/>
      <c r="W2344" s="14"/>
      <c r="X2344" s="14"/>
      <c r="Y2344" s="14"/>
      <c r="Z2344" s="14"/>
      <c r="AA2344" s="14"/>
      <c r="AB2344" s="14"/>
      <c r="AC2344" s="14"/>
      <c r="AD2344" s="14"/>
      <c r="AE2344" s="14"/>
      <c r="AT2344" s="256" t="s">
        <v>183</v>
      </c>
      <c r="AU2344" s="256" t="s">
        <v>84</v>
      </c>
      <c r="AV2344" s="14" t="s">
        <v>84</v>
      </c>
      <c r="AW2344" s="14" t="s">
        <v>37</v>
      </c>
      <c r="AX2344" s="14" t="s">
        <v>75</v>
      </c>
      <c r="AY2344" s="256" t="s">
        <v>170</v>
      </c>
    </row>
    <row r="2345" s="15" customFormat="1">
      <c r="A2345" s="15"/>
      <c r="B2345" s="257"/>
      <c r="C2345" s="258"/>
      <c r="D2345" s="229" t="s">
        <v>183</v>
      </c>
      <c r="E2345" s="259" t="s">
        <v>19</v>
      </c>
      <c r="F2345" s="260" t="s">
        <v>186</v>
      </c>
      <c r="G2345" s="258"/>
      <c r="H2345" s="261">
        <v>1</v>
      </c>
      <c r="I2345" s="262"/>
      <c r="J2345" s="258"/>
      <c r="K2345" s="258"/>
      <c r="L2345" s="263"/>
      <c r="M2345" s="264"/>
      <c r="N2345" s="265"/>
      <c r="O2345" s="265"/>
      <c r="P2345" s="265"/>
      <c r="Q2345" s="265"/>
      <c r="R2345" s="265"/>
      <c r="S2345" s="265"/>
      <c r="T2345" s="266"/>
      <c r="U2345" s="15"/>
      <c r="V2345" s="15"/>
      <c r="W2345" s="15"/>
      <c r="X2345" s="15"/>
      <c r="Y2345" s="15"/>
      <c r="Z2345" s="15"/>
      <c r="AA2345" s="15"/>
      <c r="AB2345" s="15"/>
      <c r="AC2345" s="15"/>
      <c r="AD2345" s="15"/>
      <c r="AE2345" s="15"/>
      <c r="AT2345" s="267" t="s">
        <v>183</v>
      </c>
      <c r="AU2345" s="267" t="s">
        <v>84</v>
      </c>
      <c r="AV2345" s="15" t="s">
        <v>177</v>
      </c>
      <c r="AW2345" s="15" t="s">
        <v>37</v>
      </c>
      <c r="AX2345" s="15" t="s">
        <v>82</v>
      </c>
      <c r="AY2345" s="267" t="s">
        <v>170</v>
      </c>
    </row>
    <row r="2346" s="2" customFormat="1" ht="24.15" customHeight="1">
      <c r="A2346" s="41"/>
      <c r="B2346" s="42"/>
      <c r="C2346" s="216" t="s">
        <v>2692</v>
      </c>
      <c r="D2346" s="216" t="s">
        <v>172</v>
      </c>
      <c r="E2346" s="217" t="s">
        <v>2693</v>
      </c>
      <c r="F2346" s="218" t="s">
        <v>2694</v>
      </c>
      <c r="G2346" s="219" t="s">
        <v>266</v>
      </c>
      <c r="H2346" s="220">
        <v>1</v>
      </c>
      <c r="I2346" s="221"/>
      <c r="J2346" s="222">
        <f>ROUND(I2346*H2346,2)</f>
        <v>0</v>
      </c>
      <c r="K2346" s="218" t="s">
        <v>19</v>
      </c>
      <c r="L2346" s="47"/>
      <c r="M2346" s="223" t="s">
        <v>19</v>
      </c>
      <c r="N2346" s="224" t="s">
        <v>46</v>
      </c>
      <c r="O2346" s="87"/>
      <c r="P2346" s="225">
        <f>O2346*H2346</f>
        <v>0</v>
      </c>
      <c r="Q2346" s="225">
        <v>0</v>
      </c>
      <c r="R2346" s="225">
        <f>Q2346*H2346</f>
        <v>0</v>
      </c>
      <c r="S2346" s="225">
        <v>0</v>
      </c>
      <c r="T2346" s="226">
        <f>S2346*H2346</f>
        <v>0</v>
      </c>
      <c r="U2346" s="41"/>
      <c r="V2346" s="41"/>
      <c r="W2346" s="41"/>
      <c r="X2346" s="41"/>
      <c r="Y2346" s="41"/>
      <c r="Z2346" s="41"/>
      <c r="AA2346" s="41"/>
      <c r="AB2346" s="41"/>
      <c r="AC2346" s="41"/>
      <c r="AD2346" s="41"/>
      <c r="AE2346" s="41"/>
      <c r="AR2346" s="227" t="s">
        <v>287</v>
      </c>
      <c r="AT2346" s="227" t="s">
        <v>172</v>
      </c>
      <c r="AU2346" s="227" t="s">
        <v>84</v>
      </c>
      <c r="AY2346" s="20" t="s">
        <v>170</v>
      </c>
      <c r="BE2346" s="228">
        <f>IF(N2346="základní",J2346,0)</f>
        <v>0</v>
      </c>
      <c r="BF2346" s="228">
        <f>IF(N2346="snížená",J2346,0)</f>
        <v>0</v>
      </c>
      <c r="BG2346" s="228">
        <f>IF(N2346="zákl. přenesená",J2346,0)</f>
        <v>0</v>
      </c>
      <c r="BH2346" s="228">
        <f>IF(N2346="sníž. přenesená",J2346,0)</f>
        <v>0</v>
      </c>
      <c r="BI2346" s="228">
        <f>IF(N2346="nulová",J2346,0)</f>
        <v>0</v>
      </c>
      <c r="BJ2346" s="20" t="s">
        <v>82</v>
      </c>
      <c r="BK2346" s="228">
        <f>ROUND(I2346*H2346,2)</f>
        <v>0</v>
      </c>
      <c r="BL2346" s="20" t="s">
        <v>287</v>
      </c>
      <c r="BM2346" s="227" t="s">
        <v>2695</v>
      </c>
    </row>
    <row r="2347" s="2" customFormat="1">
      <c r="A2347" s="41"/>
      <c r="B2347" s="42"/>
      <c r="C2347" s="43"/>
      <c r="D2347" s="229" t="s">
        <v>179</v>
      </c>
      <c r="E2347" s="43"/>
      <c r="F2347" s="230" t="s">
        <v>2694</v>
      </c>
      <c r="G2347" s="43"/>
      <c r="H2347" s="43"/>
      <c r="I2347" s="231"/>
      <c r="J2347" s="43"/>
      <c r="K2347" s="43"/>
      <c r="L2347" s="47"/>
      <c r="M2347" s="232"/>
      <c r="N2347" s="233"/>
      <c r="O2347" s="87"/>
      <c r="P2347" s="87"/>
      <c r="Q2347" s="87"/>
      <c r="R2347" s="87"/>
      <c r="S2347" s="87"/>
      <c r="T2347" s="88"/>
      <c r="U2347" s="41"/>
      <c r="V2347" s="41"/>
      <c r="W2347" s="41"/>
      <c r="X2347" s="41"/>
      <c r="Y2347" s="41"/>
      <c r="Z2347" s="41"/>
      <c r="AA2347" s="41"/>
      <c r="AB2347" s="41"/>
      <c r="AC2347" s="41"/>
      <c r="AD2347" s="41"/>
      <c r="AE2347" s="41"/>
      <c r="AT2347" s="20" t="s">
        <v>179</v>
      </c>
      <c r="AU2347" s="20" t="s">
        <v>84</v>
      </c>
    </row>
    <row r="2348" s="2" customFormat="1">
      <c r="A2348" s="41"/>
      <c r="B2348" s="42"/>
      <c r="C2348" s="43"/>
      <c r="D2348" s="229" t="s">
        <v>231</v>
      </c>
      <c r="E2348" s="43"/>
      <c r="F2348" s="268" t="s">
        <v>1323</v>
      </c>
      <c r="G2348" s="43"/>
      <c r="H2348" s="43"/>
      <c r="I2348" s="231"/>
      <c r="J2348" s="43"/>
      <c r="K2348" s="43"/>
      <c r="L2348" s="47"/>
      <c r="M2348" s="232"/>
      <c r="N2348" s="233"/>
      <c r="O2348" s="87"/>
      <c r="P2348" s="87"/>
      <c r="Q2348" s="87"/>
      <c r="R2348" s="87"/>
      <c r="S2348" s="87"/>
      <c r="T2348" s="88"/>
      <c r="U2348" s="41"/>
      <c r="V2348" s="41"/>
      <c r="W2348" s="41"/>
      <c r="X2348" s="41"/>
      <c r="Y2348" s="41"/>
      <c r="Z2348" s="41"/>
      <c r="AA2348" s="41"/>
      <c r="AB2348" s="41"/>
      <c r="AC2348" s="41"/>
      <c r="AD2348" s="41"/>
      <c r="AE2348" s="41"/>
      <c r="AT2348" s="20" t="s">
        <v>231</v>
      </c>
      <c r="AU2348" s="20" t="s">
        <v>84</v>
      </c>
    </row>
    <row r="2349" s="13" customFormat="1">
      <c r="A2349" s="13"/>
      <c r="B2349" s="236"/>
      <c r="C2349" s="237"/>
      <c r="D2349" s="229" t="s">
        <v>183</v>
      </c>
      <c r="E2349" s="238" t="s">
        <v>19</v>
      </c>
      <c r="F2349" s="239" t="s">
        <v>2696</v>
      </c>
      <c r="G2349" s="237"/>
      <c r="H2349" s="238" t="s">
        <v>19</v>
      </c>
      <c r="I2349" s="240"/>
      <c r="J2349" s="237"/>
      <c r="K2349" s="237"/>
      <c r="L2349" s="241"/>
      <c r="M2349" s="242"/>
      <c r="N2349" s="243"/>
      <c r="O2349" s="243"/>
      <c r="P2349" s="243"/>
      <c r="Q2349" s="243"/>
      <c r="R2349" s="243"/>
      <c r="S2349" s="243"/>
      <c r="T2349" s="244"/>
      <c r="U2349" s="13"/>
      <c r="V2349" s="13"/>
      <c r="W2349" s="13"/>
      <c r="X2349" s="13"/>
      <c r="Y2349" s="13"/>
      <c r="Z2349" s="13"/>
      <c r="AA2349" s="13"/>
      <c r="AB2349" s="13"/>
      <c r="AC2349" s="13"/>
      <c r="AD2349" s="13"/>
      <c r="AE2349" s="13"/>
      <c r="AT2349" s="245" t="s">
        <v>183</v>
      </c>
      <c r="AU2349" s="245" t="s">
        <v>84</v>
      </c>
      <c r="AV2349" s="13" t="s">
        <v>82</v>
      </c>
      <c r="AW2349" s="13" t="s">
        <v>37</v>
      </c>
      <c r="AX2349" s="13" t="s">
        <v>75</v>
      </c>
      <c r="AY2349" s="245" t="s">
        <v>170</v>
      </c>
    </row>
    <row r="2350" s="13" customFormat="1">
      <c r="A2350" s="13"/>
      <c r="B2350" s="236"/>
      <c r="C2350" s="237"/>
      <c r="D2350" s="229" t="s">
        <v>183</v>
      </c>
      <c r="E2350" s="238" t="s">
        <v>19</v>
      </c>
      <c r="F2350" s="239" t="s">
        <v>2697</v>
      </c>
      <c r="G2350" s="237"/>
      <c r="H2350" s="238" t="s">
        <v>19</v>
      </c>
      <c r="I2350" s="240"/>
      <c r="J2350" s="237"/>
      <c r="K2350" s="237"/>
      <c r="L2350" s="241"/>
      <c r="M2350" s="242"/>
      <c r="N2350" s="243"/>
      <c r="O2350" s="243"/>
      <c r="P2350" s="243"/>
      <c r="Q2350" s="243"/>
      <c r="R2350" s="243"/>
      <c r="S2350" s="243"/>
      <c r="T2350" s="244"/>
      <c r="U2350" s="13"/>
      <c r="V2350" s="13"/>
      <c r="W2350" s="13"/>
      <c r="X2350" s="13"/>
      <c r="Y2350" s="13"/>
      <c r="Z2350" s="13"/>
      <c r="AA2350" s="13"/>
      <c r="AB2350" s="13"/>
      <c r="AC2350" s="13"/>
      <c r="AD2350" s="13"/>
      <c r="AE2350" s="13"/>
      <c r="AT2350" s="245" t="s">
        <v>183</v>
      </c>
      <c r="AU2350" s="245" t="s">
        <v>84</v>
      </c>
      <c r="AV2350" s="13" t="s">
        <v>82</v>
      </c>
      <c r="AW2350" s="13" t="s">
        <v>37</v>
      </c>
      <c r="AX2350" s="13" t="s">
        <v>75</v>
      </c>
      <c r="AY2350" s="245" t="s">
        <v>170</v>
      </c>
    </row>
    <row r="2351" s="13" customFormat="1">
      <c r="A2351" s="13"/>
      <c r="B2351" s="236"/>
      <c r="C2351" s="237"/>
      <c r="D2351" s="229" t="s">
        <v>183</v>
      </c>
      <c r="E2351" s="238" t="s">
        <v>19</v>
      </c>
      <c r="F2351" s="239" t="s">
        <v>2698</v>
      </c>
      <c r="G2351" s="237"/>
      <c r="H2351" s="238" t="s">
        <v>19</v>
      </c>
      <c r="I2351" s="240"/>
      <c r="J2351" s="237"/>
      <c r="K2351" s="237"/>
      <c r="L2351" s="241"/>
      <c r="M2351" s="242"/>
      <c r="N2351" s="243"/>
      <c r="O2351" s="243"/>
      <c r="P2351" s="243"/>
      <c r="Q2351" s="243"/>
      <c r="R2351" s="243"/>
      <c r="S2351" s="243"/>
      <c r="T2351" s="244"/>
      <c r="U2351" s="13"/>
      <c r="V2351" s="13"/>
      <c r="W2351" s="13"/>
      <c r="X2351" s="13"/>
      <c r="Y2351" s="13"/>
      <c r="Z2351" s="13"/>
      <c r="AA2351" s="13"/>
      <c r="AB2351" s="13"/>
      <c r="AC2351" s="13"/>
      <c r="AD2351" s="13"/>
      <c r="AE2351" s="13"/>
      <c r="AT2351" s="245" t="s">
        <v>183</v>
      </c>
      <c r="AU2351" s="245" t="s">
        <v>84</v>
      </c>
      <c r="AV2351" s="13" t="s">
        <v>82</v>
      </c>
      <c r="AW2351" s="13" t="s">
        <v>37</v>
      </c>
      <c r="AX2351" s="13" t="s">
        <v>75</v>
      </c>
      <c r="AY2351" s="245" t="s">
        <v>170</v>
      </c>
    </row>
    <row r="2352" s="13" customFormat="1">
      <c r="A2352" s="13"/>
      <c r="B2352" s="236"/>
      <c r="C2352" s="237"/>
      <c r="D2352" s="229" t="s">
        <v>183</v>
      </c>
      <c r="E2352" s="238" t="s">
        <v>19</v>
      </c>
      <c r="F2352" s="239" t="s">
        <v>2699</v>
      </c>
      <c r="G2352" s="237"/>
      <c r="H2352" s="238" t="s">
        <v>19</v>
      </c>
      <c r="I2352" s="240"/>
      <c r="J2352" s="237"/>
      <c r="K2352" s="237"/>
      <c r="L2352" s="241"/>
      <c r="M2352" s="242"/>
      <c r="N2352" s="243"/>
      <c r="O2352" s="243"/>
      <c r="P2352" s="243"/>
      <c r="Q2352" s="243"/>
      <c r="R2352" s="243"/>
      <c r="S2352" s="243"/>
      <c r="T2352" s="244"/>
      <c r="U2352" s="13"/>
      <c r="V2352" s="13"/>
      <c r="W2352" s="13"/>
      <c r="X2352" s="13"/>
      <c r="Y2352" s="13"/>
      <c r="Z2352" s="13"/>
      <c r="AA2352" s="13"/>
      <c r="AB2352" s="13"/>
      <c r="AC2352" s="13"/>
      <c r="AD2352" s="13"/>
      <c r="AE2352" s="13"/>
      <c r="AT2352" s="245" t="s">
        <v>183</v>
      </c>
      <c r="AU2352" s="245" t="s">
        <v>84</v>
      </c>
      <c r="AV2352" s="13" t="s">
        <v>82</v>
      </c>
      <c r="AW2352" s="13" t="s">
        <v>37</v>
      </c>
      <c r="AX2352" s="13" t="s">
        <v>75</v>
      </c>
      <c r="AY2352" s="245" t="s">
        <v>170</v>
      </c>
    </row>
    <row r="2353" s="14" customFormat="1">
      <c r="A2353" s="14"/>
      <c r="B2353" s="246"/>
      <c r="C2353" s="247"/>
      <c r="D2353" s="229" t="s">
        <v>183</v>
      </c>
      <c r="E2353" s="248" t="s">
        <v>19</v>
      </c>
      <c r="F2353" s="249" t="s">
        <v>863</v>
      </c>
      <c r="G2353" s="247"/>
      <c r="H2353" s="250">
        <v>1</v>
      </c>
      <c r="I2353" s="251"/>
      <c r="J2353" s="247"/>
      <c r="K2353" s="247"/>
      <c r="L2353" s="252"/>
      <c r="M2353" s="253"/>
      <c r="N2353" s="254"/>
      <c r="O2353" s="254"/>
      <c r="P2353" s="254"/>
      <c r="Q2353" s="254"/>
      <c r="R2353" s="254"/>
      <c r="S2353" s="254"/>
      <c r="T2353" s="255"/>
      <c r="U2353" s="14"/>
      <c r="V2353" s="14"/>
      <c r="W2353" s="14"/>
      <c r="X2353" s="14"/>
      <c r="Y2353" s="14"/>
      <c r="Z2353" s="14"/>
      <c r="AA2353" s="14"/>
      <c r="AB2353" s="14"/>
      <c r="AC2353" s="14"/>
      <c r="AD2353" s="14"/>
      <c r="AE2353" s="14"/>
      <c r="AT2353" s="256" t="s">
        <v>183</v>
      </c>
      <c r="AU2353" s="256" t="s">
        <v>84</v>
      </c>
      <c r="AV2353" s="14" t="s">
        <v>84</v>
      </c>
      <c r="AW2353" s="14" t="s">
        <v>37</v>
      </c>
      <c r="AX2353" s="14" t="s">
        <v>75</v>
      </c>
      <c r="AY2353" s="256" t="s">
        <v>170</v>
      </c>
    </row>
    <row r="2354" s="15" customFormat="1">
      <c r="A2354" s="15"/>
      <c r="B2354" s="257"/>
      <c r="C2354" s="258"/>
      <c r="D2354" s="229" t="s">
        <v>183</v>
      </c>
      <c r="E2354" s="259" t="s">
        <v>19</v>
      </c>
      <c r="F2354" s="260" t="s">
        <v>186</v>
      </c>
      <c r="G2354" s="258"/>
      <c r="H2354" s="261">
        <v>1</v>
      </c>
      <c r="I2354" s="262"/>
      <c r="J2354" s="258"/>
      <c r="K2354" s="258"/>
      <c r="L2354" s="263"/>
      <c r="M2354" s="264"/>
      <c r="N2354" s="265"/>
      <c r="O2354" s="265"/>
      <c r="P2354" s="265"/>
      <c r="Q2354" s="265"/>
      <c r="R2354" s="265"/>
      <c r="S2354" s="265"/>
      <c r="T2354" s="266"/>
      <c r="U2354" s="15"/>
      <c r="V2354" s="15"/>
      <c r="W2354" s="15"/>
      <c r="X2354" s="15"/>
      <c r="Y2354" s="15"/>
      <c r="Z2354" s="15"/>
      <c r="AA2354" s="15"/>
      <c r="AB2354" s="15"/>
      <c r="AC2354" s="15"/>
      <c r="AD2354" s="15"/>
      <c r="AE2354" s="15"/>
      <c r="AT2354" s="267" t="s">
        <v>183</v>
      </c>
      <c r="AU2354" s="267" t="s">
        <v>84</v>
      </c>
      <c r="AV2354" s="15" t="s">
        <v>177</v>
      </c>
      <c r="AW2354" s="15" t="s">
        <v>37</v>
      </c>
      <c r="AX2354" s="15" t="s">
        <v>82</v>
      </c>
      <c r="AY2354" s="267" t="s">
        <v>170</v>
      </c>
    </row>
    <row r="2355" s="2" customFormat="1" ht="24.15" customHeight="1">
      <c r="A2355" s="41"/>
      <c r="B2355" s="42"/>
      <c r="C2355" s="216" t="s">
        <v>2700</v>
      </c>
      <c r="D2355" s="216" t="s">
        <v>172</v>
      </c>
      <c r="E2355" s="217" t="s">
        <v>2701</v>
      </c>
      <c r="F2355" s="218" t="s">
        <v>2702</v>
      </c>
      <c r="G2355" s="219" t="s">
        <v>266</v>
      </c>
      <c r="H2355" s="220">
        <v>1</v>
      </c>
      <c r="I2355" s="221"/>
      <c r="J2355" s="222">
        <f>ROUND(I2355*H2355,2)</f>
        <v>0</v>
      </c>
      <c r="K2355" s="218" t="s">
        <v>19</v>
      </c>
      <c r="L2355" s="47"/>
      <c r="M2355" s="223" t="s">
        <v>19</v>
      </c>
      <c r="N2355" s="224" t="s">
        <v>46</v>
      </c>
      <c r="O2355" s="87"/>
      <c r="P2355" s="225">
        <f>O2355*H2355</f>
        <v>0</v>
      </c>
      <c r="Q2355" s="225">
        <v>0</v>
      </c>
      <c r="R2355" s="225">
        <f>Q2355*H2355</f>
        <v>0</v>
      </c>
      <c r="S2355" s="225">
        <v>0</v>
      </c>
      <c r="T2355" s="226">
        <f>S2355*H2355</f>
        <v>0</v>
      </c>
      <c r="U2355" s="41"/>
      <c r="V2355" s="41"/>
      <c r="W2355" s="41"/>
      <c r="X2355" s="41"/>
      <c r="Y2355" s="41"/>
      <c r="Z2355" s="41"/>
      <c r="AA2355" s="41"/>
      <c r="AB2355" s="41"/>
      <c r="AC2355" s="41"/>
      <c r="AD2355" s="41"/>
      <c r="AE2355" s="41"/>
      <c r="AR2355" s="227" t="s">
        <v>287</v>
      </c>
      <c r="AT2355" s="227" t="s">
        <v>172</v>
      </c>
      <c r="AU2355" s="227" t="s">
        <v>84</v>
      </c>
      <c r="AY2355" s="20" t="s">
        <v>170</v>
      </c>
      <c r="BE2355" s="228">
        <f>IF(N2355="základní",J2355,0)</f>
        <v>0</v>
      </c>
      <c r="BF2355" s="228">
        <f>IF(N2355="snížená",J2355,0)</f>
        <v>0</v>
      </c>
      <c r="BG2355" s="228">
        <f>IF(N2355="zákl. přenesená",J2355,0)</f>
        <v>0</v>
      </c>
      <c r="BH2355" s="228">
        <f>IF(N2355="sníž. přenesená",J2355,0)</f>
        <v>0</v>
      </c>
      <c r="BI2355" s="228">
        <f>IF(N2355="nulová",J2355,0)</f>
        <v>0</v>
      </c>
      <c r="BJ2355" s="20" t="s">
        <v>82</v>
      </c>
      <c r="BK2355" s="228">
        <f>ROUND(I2355*H2355,2)</f>
        <v>0</v>
      </c>
      <c r="BL2355" s="20" t="s">
        <v>287</v>
      </c>
      <c r="BM2355" s="227" t="s">
        <v>2703</v>
      </c>
    </row>
    <row r="2356" s="2" customFormat="1">
      <c r="A2356" s="41"/>
      <c r="B2356" s="42"/>
      <c r="C2356" s="43"/>
      <c r="D2356" s="229" t="s">
        <v>179</v>
      </c>
      <c r="E2356" s="43"/>
      <c r="F2356" s="230" t="s">
        <v>2702</v>
      </c>
      <c r="G2356" s="43"/>
      <c r="H2356" s="43"/>
      <c r="I2356" s="231"/>
      <c r="J2356" s="43"/>
      <c r="K2356" s="43"/>
      <c r="L2356" s="47"/>
      <c r="M2356" s="232"/>
      <c r="N2356" s="233"/>
      <c r="O2356" s="87"/>
      <c r="P2356" s="87"/>
      <c r="Q2356" s="87"/>
      <c r="R2356" s="87"/>
      <c r="S2356" s="87"/>
      <c r="T2356" s="88"/>
      <c r="U2356" s="41"/>
      <c r="V2356" s="41"/>
      <c r="W2356" s="41"/>
      <c r="X2356" s="41"/>
      <c r="Y2356" s="41"/>
      <c r="Z2356" s="41"/>
      <c r="AA2356" s="41"/>
      <c r="AB2356" s="41"/>
      <c r="AC2356" s="41"/>
      <c r="AD2356" s="41"/>
      <c r="AE2356" s="41"/>
      <c r="AT2356" s="20" t="s">
        <v>179</v>
      </c>
      <c r="AU2356" s="20" t="s">
        <v>84</v>
      </c>
    </row>
    <row r="2357" s="2" customFormat="1">
      <c r="A2357" s="41"/>
      <c r="B2357" s="42"/>
      <c r="C2357" s="43"/>
      <c r="D2357" s="229" t="s">
        <v>231</v>
      </c>
      <c r="E2357" s="43"/>
      <c r="F2357" s="268" t="s">
        <v>1323</v>
      </c>
      <c r="G2357" s="43"/>
      <c r="H2357" s="43"/>
      <c r="I2357" s="231"/>
      <c r="J2357" s="43"/>
      <c r="K2357" s="43"/>
      <c r="L2357" s="47"/>
      <c r="M2357" s="232"/>
      <c r="N2357" s="233"/>
      <c r="O2357" s="87"/>
      <c r="P2357" s="87"/>
      <c r="Q2357" s="87"/>
      <c r="R2357" s="87"/>
      <c r="S2357" s="87"/>
      <c r="T2357" s="88"/>
      <c r="U2357" s="41"/>
      <c r="V2357" s="41"/>
      <c r="W2357" s="41"/>
      <c r="X2357" s="41"/>
      <c r="Y2357" s="41"/>
      <c r="Z2357" s="41"/>
      <c r="AA2357" s="41"/>
      <c r="AB2357" s="41"/>
      <c r="AC2357" s="41"/>
      <c r="AD2357" s="41"/>
      <c r="AE2357" s="41"/>
      <c r="AT2357" s="20" t="s">
        <v>231</v>
      </c>
      <c r="AU2357" s="20" t="s">
        <v>84</v>
      </c>
    </row>
    <row r="2358" s="13" customFormat="1">
      <c r="A2358" s="13"/>
      <c r="B2358" s="236"/>
      <c r="C2358" s="237"/>
      <c r="D2358" s="229" t="s">
        <v>183</v>
      </c>
      <c r="E2358" s="238" t="s">
        <v>19</v>
      </c>
      <c r="F2358" s="239" t="s">
        <v>2696</v>
      </c>
      <c r="G2358" s="237"/>
      <c r="H2358" s="238" t="s">
        <v>19</v>
      </c>
      <c r="I2358" s="240"/>
      <c r="J2358" s="237"/>
      <c r="K2358" s="237"/>
      <c r="L2358" s="241"/>
      <c r="M2358" s="242"/>
      <c r="N2358" s="243"/>
      <c r="O2358" s="243"/>
      <c r="P2358" s="243"/>
      <c r="Q2358" s="243"/>
      <c r="R2358" s="243"/>
      <c r="S2358" s="243"/>
      <c r="T2358" s="244"/>
      <c r="U2358" s="13"/>
      <c r="V2358" s="13"/>
      <c r="W2358" s="13"/>
      <c r="X2358" s="13"/>
      <c r="Y2358" s="13"/>
      <c r="Z2358" s="13"/>
      <c r="AA2358" s="13"/>
      <c r="AB2358" s="13"/>
      <c r="AC2358" s="13"/>
      <c r="AD2358" s="13"/>
      <c r="AE2358" s="13"/>
      <c r="AT2358" s="245" t="s">
        <v>183</v>
      </c>
      <c r="AU2358" s="245" t="s">
        <v>84</v>
      </c>
      <c r="AV2358" s="13" t="s">
        <v>82</v>
      </c>
      <c r="AW2358" s="13" t="s">
        <v>37</v>
      </c>
      <c r="AX2358" s="13" t="s">
        <v>75</v>
      </c>
      <c r="AY2358" s="245" t="s">
        <v>170</v>
      </c>
    </row>
    <row r="2359" s="13" customFormat="1">
      <c r="A2359" s="13"/>
      <c r="B2359" s="236"/>
      <c r="C2359" s="237"/>
      <c r="D2359" s="229" t="s">
        <v>183</v>
      </c>
      <c r="E2359" s="238" t="s">
        <v>19</v>
      </c>
      <c r="F2359" s="239" t="s">
        <v>2697</v>
      </c>
      <c r="G2359" s="237"/>
      <c r="H2359" s="238" t="s">
        <v>19</v>
      </c>
      <c r="I2359" s="240"/>
      <c r="J2359" s="237"/>
      <c r="K2359" s="237"/>
      <c r="L2359" s="241"/>
      <c r="M2359" s="242"/>
      <c r="N2359" s="243"/>
      <c r="O2359" s="243"/>
      <c r="P2359" s="243"/>
      <c r="Q2359" s="243"/>
      <c r="R2359" s="243"/>
      <c r="S2359" s="243"/>
      <c r="T2359" s="244"/>
      <c r="U2359" s="13"/>
      <c r="V2359" s="13"/>
      <c r="W2359" s="13"/>
      <c r="X2359" s="13"/>
      <c r="Y2359" s="13"/>
      <c r="Z2359" s="13"/>
      <c r="AA2359" s="13"/>
      <c r="AB2359" s="13"/>
      <c r="AC2359" s="13"/>
      <c r="AD2359" s="13"/>
      <c r="AE2359" s="13"/>
      <c r="AT2359" s="245" t="s">
        <v>183</v>
      </c>
      <c r="AU2359" s="245" t="s">
        <v>84</v>
      </c>
      <c r="AV2359" s="13" t="s">
        <v>82</v>
      </c>
      <c r="AW2359" s="13" t="s">
        <v>37</v>
      </c>
      <c r="AX2359" s="13" t="s">
        <v>75</v>
      </c>
      <c r="AY2359" s="245" t="s">
        <v>170</v>
      </c>
    </row>
    <row r="2360" s="13" customFormat="1">
      <c r="A2360" s="13"/>
      <c r="B2360" s="236"/>
      <c r="C2360" s="237"/>
      <c r="D2360" s="229" t="s">
        <v>183</v>
      </c>
      <c r="E2360" s="238" t="s">
        <v>19</v>
      </c>
      <c r="F2360" s="239" t="s">
        <v>2698</v>
      </c>
      <c r="G2360" s="237"/>
      <c r="H2360" s="238" t="s">
        <v>19</v>
      </c>
      <c r="I2360" s="240"/>
      <c r="J2360" s="237"/>
      <c r="K2360" s="237"/>
      <c r="L2360" s="241"/>
      <c r="M2360" s="242"/>
      <c r="N2360" s="243"/>
      <c r="O2360" s="243"/>
      <c r="P2360" s="243"/>
      <c r="Q2360" s="243"/>
      <c r="R2360" s="243"/>
      <c r="S2360" s="243"/>
      <c r="T2360" s="244"/>
      <c r="U2360" s="13"/>
      <c r="V2360" s="13"/>
      <c r="W2360" s="13"/>
      <c r="X2360" s="13"/>
      <c r="Y2360" s="13"/>
      <c r="Z2360" s="13"/>
      <c r="AA2360" s="13"/>
      <c r="AB2360" s="13"/>
      <c r="AC2360" s="13"/>
      <c r="AD2360" s="13"/>
      <c r="AE2360" s="13"/>
      <c r="AT2360" s="245" t="s">
        <v>183</v>
      </c>
      <c r="AU2360" s="245" t="s">
        <v>84</v>
      </c>
      <c r="AV2360" s="13" t="s">
        <v>82</v>
      </c>
      <c r="AW2360" s="13" t="s">
        <v>37</v>
      </c>
      <c r="AX2360" s="13" t="s">
        <v>75</v>
      </c>
      <c r="AY2360" s="245" t="s">
        <v>170</v>
      </c>
    </row>
    <row r="2361" s="13" customFormat="1">
      <c r="A2361" s="13"/>
      <c r="B2361" s="236"/>
      <c r="C2361" s="237"/>
      <c r="D2361" s="229" t="s">
        <v>183</v>
      </c>
      <c r="E2361" s="238" t="s">
        <v>19</v>
      </c>
      <c r="F2361" s="239" t="s">
        <v>2699</v>
      </c>
      <c r="G2361" s="237"/>
      <c r="H2361" s="238" t="s">
        <v>19</v>
      </c>
      <c r="I2361" s="240"/>
      <c r="J2361" s="237"/>
      <c r="K2361" s="237"/>
      <c r="L2361" s="241"/>
      <c r="M2361" s="242"/>
      <c r="N2361" s="243"/>
      <c r="O2361" s="243"/>
      <c r="P2361" s="243"/>
      <c r="Q2361" s="243"/>
      <c r="R2361" s="243"/>
      <c r="S2361" s="243"/>
      <c r="T2361" s="244"/>
      <c r="U2361" s="13"/>
      <c r="V2361" s="13"/>
      <c r="W2361" s="13"/>
      <c r="X2361" s="13"/>
      <c r="Y2361" s="13"/>
      <c r="Z2361" s="13"/>
      <c r="AA2361" s="13"/>
      <c r="AB2361" s="13"/>
      <c r="AC2361" s="13"/>
      <c r="AD2361" s="13"/>
      <c r="AE2361" s="13"/>
      <c r="AT2361" s="245" t="s">
        <v>183</v>
      </c>
      <c r="AU2361" s="245" t="s">
        <v>84</v>
      </c>
      <c r="AV2361" s="13" t="s">
        <v>82</v>
      </c>
      <c r="AW2361" s="13" t="s">
        <v>37</v>
      </c>
      <c r="AX2361" s="13" t="s">
        <v>75</v>
      </c>
      <c r="AY2361" s="245" t="s">
        <v>170</v>
      </c>
    </row>
    <row r="2362" s="13" customFormat="1">
      <c r="A2362" s="13"/>
      <c r="B2362" s="236"/>
      <c r="C2362" s="237"/>
      <c r="D2362" s="229" t="s">
        <v>183</v>
      </c>
      <c r="E2362" s="238" t="s">
        <v>19</v>
      </c>
      <c r="F2362" s="239" t="s">
        <v>2704</v>
      </c>
      <c r="G2362" s="237"/>
      <c r="H2362" s="238" t="s">
        <v>19</v>
      </c>
      <c r="I2362" s="240"/>
      <c r="J2362" s="237"/>
      <c r="K2362" s="237"/>
      <c r="L2362" s="241"/>
      <c r="M2362" s="242"/>
      <c r="N2362" s="243"/>
      <c r="O2362" s="243"/>
      <c r="P2362" s="243"/>
      <c r="Q2362" s="243"/>
      <c r="R2362" s="243"/>
      <c r="S2362" s="243"/>
      <c r="T2362" s="244"/>
      <c r="U2362" s="13"/>
      <c r="V2362" s="13"/>
      <c r="W2362" s="13"/>
      <c r="X2362" s="13"/>
      <c r="Y2362" s="13"/>
      <c r="Z2362" s="13"/>
      <c r="AA2362" s="13"/>
      <c r="AB2362" s="13"/>
      <c r="AC2362" s="13"/>
      <c r="AD2362" s="13"/>
      <c r="AE2362" s="13"/>
      <c r="AT2362" s="245" t="s">
        <v>183</v>
      </c>
      <c r="AU2362" s="245" t="s">
        <v>84</v>
      </c>
      <c r="AV2362" s="13" t="s">
        <v>82</v>
      </c>
      <c r="AW2362" s="13" t="s">
        <v>37</v>
      </c>
      <c r="AX2362" s="13" t="s">
        <v>75</v>
      </c>
      <c r="AY2362" s="245" t="s">
        <v>170</v>
      </c>
    </row>
    <row r="2363" s="14" customFormat="1">
      <c r="A2363" s="14"/>
      <c r="B2363" s="246"/>
      <c r="C2363" s="247"/>
      <c r="D2363" s="229" t="s">
        <v>183</v>
      </c>
      <c r="E2363" s="248" t="s">
        <v>19</v>
      </c>
      <c r="F2363" s="249" t="s">
        <v>863</v>
      </c>
      <c r="G2363" s="247"/>
      <c r="H2363" s="250">
        <v>1</v>
      </c>
      <c r="I2363" s="251"/>
      <c r="J2363" s="247"/>
      <c r="K2363" s="247"/>
      <c r="L2363" s="252"/>
      <c r="M2363" s="253"/>
      <c r="N2363" s="254"/>
      <c r="O2363" s="254"/>
      <c r="P2363" s="254"/>
      <c r="Q2363" s="254"/>
      <c r="R2363" s="254"/>
      <c r="S2363" s="254"/>
      <c r="T2363" s="255"/>
      <c r="U2363" s="14"/>
      <c r="V2363" s="14"/>
      <c r="W2363" s="14"/>
      <c r="X2363" s="14"/>
      <c r="Y2363" s="14"/>
      <c r="Z2363" s="14"/>
      <c r="AA2363" s="14"/>
      <c r="AB2363" s="14"/>
      <c r="AC2363" s="14"/>
      <c r="AD2363" s="14"/>
      <c r="AE2363" s="14"/>
      <c r="AT2363" s="256" t="s">
        <v>183</v>
      </c>
      <c r="AU2363" s="256" t="s">
        <v>84</v>
      </c>
      <c r="AV2363" s="14" t="s">
        <v>84</v>
      </c>
      <c r="AW2363" s="14" t="s">
        <v>37</v>
      </c>
      <c r="AX2363" s="14" t="s">
        <v>75</v>
      </c>
      <c r="AY2363" s="256" t="s">
        <v>170</v>
      </c>
    </row>
    <row r="2364" s="15" customFormat="1">
      <c r="A2364" s="15"/>
      <c r="B2364" s="257"/>
      <c r="C2364" s="258"/>
      <c r="D2364" s="229" t="s">
        <v>183</v>
      </c>
      <c r="E2364" s="259" t="s">
        <v>19</v>
      </c>
      <c r="F2364" s="260" t="s">
        <v>186</v>
      </c>
      <c r="G2364" s="258"/>
      <c r="H2364" s="261">
        <v>1</v>
      </c>
      <c r="I2364" s="262"/>
      <c r="J2364" s="258"/>
      <c r="K2364" s="258"/>
      <c r="L2364" s="263"/>
      <c r="M2364" s="264"/>
      <c r="N2364" s="265"/>
      <c r="O2364" s="265"/>
      <c r="P2364" s="265"/>
      <c r="Q2364" s="265"/>
      <c r="R2364" s="265"/>
      <c r="S2364" s="265"/>
      <c r="T2364" s="266"/>
      <c r="U2364" s="15"/>
      <c r="V2364" s="15"/>
      <c r="W2364" s="15"/>
      <c r="X2364" s="15"/>
      <c r="Y2364" s="15"/>
      <c r="Z2364" s="15"/>
      <c r="AA2364" s="15"/>
      <c r="AB2364" s="15"/>
      <c r="AC2364" s="15"/>
      <c r="AD2364" s="15"/>
      <c r="AE2364" s="15"/>
      <c r="AT2364" s="267" t="s">
        <v>183</v>
      </c>
      <c r="AU2364" s="267" t="s">
        <v>84</v>
      </c>
      <c r="AV2364" s="15" t="s">
        <v>177</v>
      </c>
      <c r="AW2364" s="15" t="s">
        <v>37</v>
      </c>
      <c r="AX2364" s="15" t="s">
        <v>82</v>
      </c>
      <c r="AY2364" s="267" t="s">
        <v>170</v>
      </c>
    </row>
    <row r="2365" s="2" customFormat="1" ht="16.5" customHeight="1">
      <c r="A2365" s="41"/>
      <c r="B2365" s="42"/>
      <c r="C2365" s="216" t="s">
        <v>2705</v>
      </c>
      <c r="D2365" s="216" t="s">
        <v>172</v>
      </c>
      <c r="E2365" s="217" t="s">
        <v>2706</v>
      </c>
      <c r="F2365" s="218" t="s">
        <v>2707</v>
      </c>
      <c r="G2365" s="219" t="s">
        <v>266</v>
      </c>
      <c r="H2365" s="220">
        <v>2</v>
      </c>
      <c r="I2365" s="221"/>
      <c r="J2365" s="222">
        <f>ROUND(I2365*H2365,2)</f>
        <v>0</v>
      </c>
      <c r="K2365" s="218" t="s">
        <v>176</v>
      </c>
      <c r="L2365" s="47"/>
      <c r="M2365" s="223" t="s">
        <v>19</v>
      </c>
      <c r="N2365" s="224" t="s">
        <v>46</v>
      </c>
      <c r="O2365" s="87"/>
      <c r="P2365" s="225">
        <f>O2365*H2365</f>
        <v>0</v>
      </c>
      <c r="Q2365" s="225">
        <v>0</v>
      </c>
      <c r="R2365" s="225">
        <f>Q2365*H2365</f>
        <v>0</v>
      </c>
      <c r="S2365" s="225">
        <v>0</v>
      </c>
      <c r="T2365" s="226">
        <f>S2365*H2365</f>
        <v>0</v>
      </c>
      <c r="U2365" s="41"/>
      <c r="V2365" s="41"/>
      <c r="W2365" s="41"/>
      <c r="X2365" s="41"/>
      <c r="Y2365" s="41"/>
      <c r="Z2365" s="41"/>
      <c r="AA2365" s="41"/>
      <c r="AB2365" s="41"/>
      <c r="AC2365" s="41"/>
      <c r="AD2365" s="41"/>
      <c r="AE2365" s="41"/>
      <c r="AR2365" s="227" t="s">
        <v>287</v>
      </c>
      <c r="AT2365" s="227" t="s">
        <v>172</v>
      </c>
      <c r="AU2365" s="227" t="s">
        <v>84</v>
      </c>
      <c r="AY2365" s="20" t="s">
        <v>170</v>
      </c>
      <c r="BE2365" s="228">
        <f>IF(N2365="základní",J2365,0)</f>
        <v>0</v>
      </c>
      <c r="BF2365" s="228">
        <f>IF(N2365="snížená",J2365,0)</f>
        <v>0</v>
      </c>
      <c r="BG2365" s="228">
        <f>IF(N2365="zákl. přenesená",J2365,0)</f>
        <v>0</v>
      </c>
      <c r="BH2365" s="228">
        <f>IF(N2365="sníž. přenesená",J2365,0)</f>
        <v>0</v>
      </c>
      <c r="BI2365" s="228">
        <f>IF(N2365="nulová",J2365,0)</f>
        <v>0</v>
      </c>
      <c r="BJ2365" s="20" t="s">
        <v>82</v>
      </c>
      <c r="BK2365" s="228">
        <f>ROUND(I2365*H2365,2)</f>
        <v>0</v>
      </c>
      <c r="BL2365" s="20" t="s">
        <v>287</v>
      </c>
      <c r="BM2365" s="227" t="s">
        <v>2708</v>
      </c>
    </row>
    <row r="2366" s="2" customFormat="1">
      <c r="A2366" s="41"/>
      <c r="B2366" s="42"/>
      <c r="C2366" s="43"/>
      <c r="D2366" s="229" t="s">
        <v>179</v>
      </c>
      <c r="E2366" s="43"/>
      <c r="F2366" s="230" t="s">
        <v>2707</v>
      </c>
      <c r="G2366" s="43"/>
      <c r="H2366" s="43"/>
      <c r="I2366" s="231"/>
      <c r="J2366" s="43"/>
      <c r="K2366" s="43"/>
      <c r="L2366" s="47"/>
      <c r="M2366" s="232"/>
      <c r="N2366" s="233"/>
      <c r="O2366" s="87"/>
      <c r="P2366" s="87"/>
      <c r="Q2366" s="87"/>
      <c r="R2366" s="87"/>
      <c r="S2366" s="87"/>
      <c r="T2366" s="88"/>
      <c r="U2366" s="41"/>
      <c r="V2366" s="41"/>
      <c r="W2366" s="41"/>
      <c r="X2366" s="41"/>
      <c r="Y2366" s="41"/>
      <c r="Z2366" s="41"/>
      <c r="AA2366" s="41"/>
      <c r="AB2366" s="41"/>
      <c r="AC2366" s="41"/>
      <c r="AD2366" s="41"/>
      <c r="AE2366" s="41"/>
      <c r="AT2366" s="20" t="s">
        <v>179</v>
      </c>
      <c r="AU2366" s="20" t="s">
        <v>84</v>
      </c>
    </row>
    <row r="2367" s="2" customFormat="1">
      <c r="A2367" s="41"/>
      <c r="B2367" s="42"/>
      <c r="C2367" s="43"/>
      <c r="D2367" s="234" t="s">
        <v>181</v>
      </c>
      <c r="E2367" s="43"/>
      <c r="F2367" s="235" t="s">
        <v>2709</v>
      </c>
      <c r="G2367" s="43"/>
      <c r="H2367" s="43"/>
      <c r="I2367" s="231"/>
      <c r="J2367" s="43"/>
      <c r="K2367" s="43"/>
      <c r="L2367" s="47"/>
      <c r="M2367" s="232"/>
      <c r="N2367" s="233"/>
      <c r="O2367" s="87"/>
      <c r="P2367" s="87"/>
      <c r="Q2367" s="87"/>
      <c r="R2367" s="87"/>
      <c r="S2367" s="87"/>
      <c r="T2367" s="88"/>
      <c r="U2367" s="41"/>
      <c r="V2367" s="41"/>
      <c r="W2367" s="41"/>
      <c r="X2367" s="41"/>
      <c r="Y2367" s="41"/>
      <c r="Z2367" s="41"/>
      <c r="AA2367" s="41"/>
      <c r="AB2367" s="41"/>
      <c r="AC2367" s="41"/>
      <c r="AD2367" s="41"/>
      <c r="AE2367" s="41"/>
      <c r="AT2367" s="20" t="s">
        <v>181</v>
      </c>
      <c r="AU2367" s="20" t="s">
        <v>84</v>
      </c>
    </row>
    <row r="2368" s="14" customFormat="1">
      <c r="A2368" s="14"/>
      <c r="B2368" s="246"/>
      <c r="C2368" s="247"/>
      <c r="D2368" s="229" t="s">
        <v>183</v>
      </c>
      <c r="E2368" s="248" t="s">
        <v>19</v>
      </c>
      <c r="F2368" s="249" t="s">
        <v>2710</v>
      </c>
      <c r="G2368" s="247"/>
      <c r="H2368" s="250">
        <v>1</v>
      </c>
      <c r="I2368" s="251"/>
      <c r="J2368" s="247"/>
      <c r="K2368" s="247"/>
      <c r="L2368" s="252"/>
      <c r="M2368" s="253"/>
      <c r="N2368" s="254"/>
      <c r="O2368" s="254"/>
      <c r="P2368" s="254"/>
      <c r="Q2368" s="254"/>
      <c r="R2368" s="254"/>
      <c r="S2368" s="254"/>
      <c r="T2368" s="255"/>
      <c r="U2368" s="14"/>
      <c r="V2368" s="14"/>
      <c r="W2368" s="14"/>
      <c r="X2368" s="14"/>
      <c r="Y2368" s="14"/>
      <c r="Z2368" s="14"/>
      <c r="AA2368" s="14"/>
      <c r="AB2368" s="14"/>
      <c r="AC2368" s="14"/>
      <c r="AD2368" s="14"/>
      <c r="AE2368" s="14"/>
      <c r="AT2368" s="256" t="s">
        <v>183</v>
      </c>
      <c r="AU2368" s="256" t="s">
        <v>84</v>
      </c>
      <c r="AV2368" s="14" t="s">
        <v>84</v>
      </c>
      <c r="AW2368" s="14" t="s">
        <v>37</v>
      </c>
      <c r="AX2368" s="14" t="s">
        <v>75</v>
      </c>
      <c r="AY2368" s="256" t="s">
        <v>170</v>
      </c>
    </row>
    <row r="2369" s="14" customFormat="1">
      <c r="A2369" s="14"/>
      <c r="B2369" s="246"/>
      <c r="C2369" s="247"/>
      <c r="D2369" s="229" t="s">
        <v>183</v>
      </c>
      <c r="E2369" s="248" t="s">
        <v>19</v>
      </c>
      <c r="F2369" s="249" t="s">
        <v>2711</v>
      </c>
      <c r="G2369" s="247"/>
      <c r="H2369" s="250">
        <v>1</v>
      </c>
      <c r="I2369" s="251"/>
      <c r="J2369" s="247"/>
      <c r="K2369" s="247"/>
      <c r="L2369" s="252"/>
      <c r="M2369" s="253"/>
      <c r="N2369" s="254"/>
      <c r="O2369" s="254"/>
      <c r="P2369" s="254"/>
      <c r="Q2369" s="254"/>
      <c r="R2369" s="254"/>
      <c r="S2369" s="254"/>
      <c r="T2369" s="255"/>
      <c r="U2369" s="14"/>
      <c r="V2369" s="14"/>
      <c r="W2369" s="14"/>
      <c r="X2369" s="14"/>
      <c r="Y2369" s="14"/>
      <c r="Z2369" s="14"/>
      <c r="AA2369" s="14"/>
      <c r="AB2369" s="14"/>
      <c r="AC2369" s="14"/>
      <c r="AD2369" s="14"/>
      <c r="AE2369" s="14"/>
      <c r="AT2369" s="256" t="s">
        <v>183</v>
      </c>
      <c r="AU2369" s="256" t="s">
        <v>84</v>
      </c>
      <c r="AV2369" s="14" t="s">
        <v>84</v>
      </c>
      <c r="AW2369" s="14" t="s">
        <v>37</v>
      </c>
      <c r="AX2369" s="14" t="s">
        <v>75</v>
      </c>
      <c r="AY2369" s="256" t="s">
        <v>170</v>
      </c>
    </row>
    <row r="2370" s="15" customFormat="1">
      <c r="A2370" s="15"/>
      <c r="B2370" s="257"/>
      <c r="C2370" s="258"/>
      <c r="D2370" s="229" t="s">
        <v>183</v>
      </c>
      <c r="E2370" s="259" t="s">
        <v>19</v>
      </c>
      <c r="F2370" s="260" t="s">
        <v>186</v>
      </c>
      <c r="G2370" s="258"/>
      <c r="H2370" s="261">
        <v>2</v>
      </c>
      <c r="I2370" s="262"/>
      <c r="J2370" s="258"/>
      <c r="K2370" s="258"/>
      <c r="L2370" s="263"/>
      <c r="M2370" s="264"/>
      <c r="N2370" s="265"/>
      <c r="O2370" s="265"/>
      <c r="P2370" s="265"/>
      <c r="Q2370" s="265"/>
      <c r="R2370" s="265"/>
      <c r="S2370" s="265"/>
      <c r="T2370" s="266"/>
      <c r="U2370" s="15"/>
      <c r="V2370" s="15"/>
      <c r="W2370" s="15"/>
      <c r="X2370" s="15"/>
      <c r="Y2370" s="15"/>
      <c r="Z2370" s="15"/>
      <c r="AA2370" s="15"/>
      <c r="AB2370" s="15"/>
      <c r="AC2370" s="15"/>
      <c r="AD2370" s="15"/>
      <c r="AE2370" s="15"/>
      <c r="AT2370" s="267" t="s">
        <v>183</v>
      </c>
      <c r="AU2370" s="267" t="s">
        <v>84</v>
      </c>
      <c r="AV2370" s="15" t="s">
        <v>177</v>
      </c>
      <c r="AW2370" s="15" t="s">
        <v>37</v>
      </c>
      <c r="AX2370" s="15" t="s">
        <v>82</v>
      </c>
      <c r="AY2370" s="267" t="s">
        <v>170</v>
      </c>
    </row>
    <row r="2371" s="2" customFormat="1" ht="33" customHeight="1">
      <c r="A2371" s="41"/>
      <c r="B2371" s="42"/>
      <c r="C2371" s="285" t="s">
        <v>2712</v>
      </c>
      <c r="D2371" s="285" t="s">
        <v>461</v>
      </c>
      <c r="E2371" s="286" t="s">
        <v>2713</v>
      </c>
      <c r="F2371" s="287" t="s">
        <v>2714</v>
      </c>
      <c r="G2371" s="288" t="s">
        <v>266</v>
      </c>
      <c r="H2371" s="289">
        <v>1</v>
      </c>
      <c r="I2371" s="290"/>
      <c r="J2371" s="291">
        <f>ROUND(I2371*H2371,2)</f>
        <v>0</v>
      </c>
      <c r="K2371" s="287" t="s">
        <v>19</v>
      </c>
      <c r="L2371" s="292"/>
      <c r="M2371" s="293" t="s">
        <v>19</v>
      </c>
      <c r="N2371" s="294" t="s">
        <v>46</v>
      </c>
      <c r="O2371" s="87"/>
      <c r="P2371" s="225">
        <f>O2371*H2371</f>
        <v>0</v>
      </c>
      <c r="Q2371" s="225">
        <v>0.0138</v>
      </c>
      <c r="R2371" s="225">
        <f>Q2371*H2371</f>
        <v>0.0138</v>
      </c>
      <c r="S2371" s="225">
        <v>0</v>
      </c>
      <c r="T2371" s="226">
        <f>S2371*H2371</f>
        <v>0</v>
      </c>
      <c r="U2371" s="41"/>
      <c r="V2371" s="41"/>
      <c r="W2371" s="41"/>
      <c r="X2371" s="41"/>
      <c r="Y2371" s="41"/>
      <c r="Z2371" s="41"/>
      <c r="AA2371" s="41"/>
      <c r="AB2371" s="41"/>
      <c r="AC2371" s="41"/>
      <c r="AD2371" s="41"/>
      <c r="AE2371" s="41"/>
      <c r="AR2371" s="227" t="s">
        <v>629</v>
      </c>
      <c r="AT2371" s="227" t="s">
        <v>461</v>
      </c>
      <c r="AU2371" s="227" t="s">
        <v>84</v>
      </c>
      <c r="AY2371" s="20" t="s">
        <v>170</v>
      </c>
      <c r="BE2371" s="228">
        <f>IF(N2371="základní",J2371,0)</f>
        <v>0</v>
      </c>
      <c r="BF2371" s="228">
        <f>IF(N2371="snížená",J2371,0)</f>
        <v>0</v>
      </c>
      <c r="BG2371" s="228">
        <f>IF(N2371="zákl. přenesená",J2371,0)</f>
        <v>0</v>
      </c>
      <c r="BH2371" s="228">
        <f>IF(N2371="sníž. přenesená",J2371,0)</f>
        <v>0</v>
      </c>
      <c r="BI2371" s="228">
        <f>IF(N2371="nulová",J2371,0)</f>
        <v>0</v>
      </c>
      <c r="BJ2371" s="20" t="s">
        <v>82</v>
      </c>
      <c r="BK2371" s="228">
        <f>ROUND(I2371*H2371,2)</f>
        <v>0</v>
      </c>
      <c r="BL2371" s="20" t="s">
        <v>287</v>
      </c>
      <c r="BM2371" s="227" t="s">
        <v>2715</v>
      </c>
    </row>
    <row r="2372" s="2" customFormat="1">
      <c r="A2372" s="41"/>
      <c r="B2372" s="42"/>
      <c r="C2372" s="43"/>
      <c r="D2372" s="229" t="s">
        <v>179</v>
      </c>
      <c r="E2372" s="43"/>
      <c r="F2372" s="230" t="s">
        <v>2714</v>
      </c>
      <c r="G2372" s="43"/>
      <c r="H2372" s="43"/>
      <c r="I2372" s="231"/>
      <c r="J2372" s="43"/>
      <c r="K2372" s="43"/>
      <c r="L2372" s="47"/>
      <c r="M2372" s="232"/>
      <c r="N2372" s="233"/>
      <c r="O2372" s="87"/>
      <c r="P2372" s="87"/>
      <c r="Q2372" s="87"/>
      <c r="R2372" s="87"/>
      <c r="S2372" s="87"/>
      <c r="T2372" s="88"/>
      <c r="U2372" s="41"/>
      <c r="V2372" s="41"/>
      <c r="W2372" s="41"/>
      <c r="X2372" s="41"/>
      <c r="Y2372" s="41"/>
      <c r="Z2372" s="41"/>
      <c r="AA2372" s="41"/>
      <c r="AB2372" s="41"/>
      <c r="AC2372" s="41"/>
      <c r="AD2372" s="41"/>
      <c r="AE2372" s="41"/>
      <c r="AT2372" s="20" t="s">
        <v>179</v>
      </c>
      <c r="AU2372" s="20" t="s">
        <v>84</v>
      </c>
    </row>
    <row r="2373" s="2" customFormat="1">
      <c r="A2373" s="41"/>
      <c r="B2373" s="42"/>
      <c r="C2373" s="43"/>
      <c r="D2373" s="229" t="s">
        <v>231</v>
      </c>
      <c r="E2373" s="43"/>
      <c r="F2373" s="268" t="s">
        <v>1323</v>
      </c>
      <c r="G2373" s="43"/>
      <c r="H2373" s="43"/>
      <c r="I2373" s="231"/>
      <c r="J2373" s="43"/>
      <c r="K2373" s="43"/>
      <c r="L2373" s="47"/>
      <c r="M2373" s="232"/>
      <c r="N2373" s="233"/>
      <c r="O2373" s="87"/>
      <c r="P2373" s="87"/>
      <c r="Q2373" s="87"/>
      <c r="R2373" s="87"/>
      <c r="S2373" s="87"/>
      <c r="T2373" s="88"/>
      <c r="U2373" s="41"/>
      <c r="V2373" s="41"/>
      <c r="W2373" s="41"/>
      <c r="X2373" s="41"/>
      <c r="Y2373" s="41"/>
      <c r="Z2373" s="41"/>
      <c r="AA2373" s="41"/>
      <c r="AB2373" s="41"/>
      <c r="AC2373" s="41"/>
      <c r="AD2373" s="41"/>
      <c r="AE2373" s="41"/>
      <c r="AT2373" s="20" t="s">
        <v>231</v>
      </c>
      <c r="AU2373" s="20" t="s">
        <v>84</v>
      </c>
    </row>
    <row r="2374" s="13" customFormat="1">
      <c r="A2374" s="13"/>
      <c r="B2374" s="236"/>
      <c r="C2374" s="237"/>
      <c r="D2374" s="229" t="s">
        <v>183</v>
      </c>
      <c r="E2374" s="238" t="s">
        <v>19</v>
      </c>
      <c r="F2374" s="239" t="s">
        <v>2716</v>
      </c>
      <c r="G2374" s="237"/>
      <c r="H2374" s="238" t="s">
        <v>19</v>
      </c>
      <c r="I2374" s="240"/>
      <c r="J2374" s="237"/>
      <c r="K2374" s="237"/>
      <c r="L2374" s="241"/>
      <c r="M2374" s="242"/>
      <c r="N2374" s="243"/>
      <c r="O2374" s="243"/>
      <c r="P2374" s="243"/>
      <c r="Q2374" s="243"/>
      <c r="R2374" s="243"/>
      <c r="S2374" s="243"/>
      <c r="T2374" s="244"/>
      <c r="U2374" s="13"/>
      <c r="V2374" s="13"/>
      <c r="W2374" s="13"/>
      <c r="X2374" s="13"/>
      <c r="Y2374" s="13"/>
      <c r="Z2374" s="13"/>
      <c r="AA2374" s="13"/>
      <c r="AB2374" s="13"/>
      <c r="AC2374" s="13"/>
      <c r="AD2374" s="13"/>
      <c r="AE2374" s="13"/>
      <c r="AT2374" s="245" t="s">
        <v>183</v>
      </c>
      <c r="AU2374" s="245" t="s">
        <v>84</v>
      </c>
      <c r="AV2374" s="13" t="s">
        <v>82</v>
      </c>
      <c r="AW2374" s="13" t="s">
        <v>37</v>
      </c>
      <c r="AX2374" s="13" t="s">
        <v>75</v>
      </c>
      <c r="AY2374" s="245" t="s">
        <v>170</v>
      </c>
    </row>
    <row r="2375" s="14" customFormat="1">
      <c r="A2375" s="14"/>
      <c r="B2375" s="246"/>
      <c r="C2375" s="247"/>
      <c r="D2375" s="229" t="s">
        <v>183</v>
      </c>
      <c r="E2375" s="248" t="s">
        <v>19</v>
      </c>
      <c r="F2375" s="249" t="s">
        <v>2710</v>
      </c>
      <c r="G2375" s="247"/>
      <c r="H2375" s="250">
        <v>1</v>
      </c>
      <c r="I2375" s="251"/>
      <c r="J2375" s="247"/>
      <c r="K2375" s="247"/>
      <c r="L2375" s="252"/>
      <c r="M2375" s="253"/>
      <c r="N2375" s="254"/>
      <c r="O2375" s="254"/>
      <c r="P2375" s="254"/>
      <c r="Q2375" s="254"/>
      <c r="R2375" s="254"/>
      <c r="S2375" s="254"/>
      <c r="T2375" s="255"/>
      <c r="U2375" s="14"/>
      <c r="V2375" s="14"/>
      <c r="W2375" s="14"/>
      <c r="X2375" s="14"/>
      <c r="Y2375" s="14"/>
      <c r="Z2375" s="14"/>
      <c r="AA2375" s="14"/>
      <c r="AB2375" s="14"/>
      <c r="AC2375" s="14"/>
      <c r="AD2375" s="14"/>
      <c r="AE2375" s="14"/>
      <c r="AT2375" s="256" t="s">
        <v>183</v>
      </c>
      <c r="AU2375" s="256" t="s">
        <v>84</v>
      </c>
      <c r="AV2375" s="14" t="s">
        <v>84</v>
      </c>
      <c r="AW2375" s="14" t="s">
        <v>37</v>
      </c>
      <c r="AX2375" s="14" t="s">
        <v>75</v>
      </c>
      <c r="AY2375" s="256" t="s">
        <v>170</v>
      </c>
    </row>
    <row r="2376" s="15" customFormat="1">
      <c r="A2376" s="15"/>
      <c r="B2376" s="257"/>
      <c r="C2376" s="258"/>
      <c r="D2376" s="229" t="s">
        <v>183</v>
      </c>
      <c r="E2376" s="259" t="s">
        <v>19</v>
      </c>
      <c r="F2376" s="260" t="s">
        <v>186</v>
      </c>
      <c r="G2376" s="258"/>
      <c r="H2376" s="261">
        <v>1</v>
      </c>
      <c r="I2376" s="262"/>
      <c r="J2376" s="258"/>
      <c r="K2376" s="258"/>
      <c r="L2376" s="263"/>
      <c r="M2376" s="264"/>
      <c r="N2376" s="265"/>
      <c r="O2376" s="265"/>
      <c r="P2376" s="265"/>
      <c r="Q2376" s="265"/>
      <c r="R2376" s="265"/>
      <c r="S2376" s="265"/>
      <c r="T2376" s="266"/>
      <c r="U2376" s="15"/>
      <c r="V2376" s="15"/>
      <c r="W2376" s="15"/>
      <c r="X2376" s="15"/>
      <c r="Y2376" s="15"/>
      <c r="Z2376" s="15"/>
      <c r="AA2376" s="15"/>
      <c r="AB2376" s="15"/>
      <c r="AC2376" s="15"/>
      <c r="AD2376" s="15"/>
      <c r="AE2376" s="15"/>
      <c r="AT2376" s="267" t="s">
        <v>183</v>
      </c>
      <c r="AU2376" s="267" t="s">
        <v>84</v>
      </c>
      <c r="AV2376" s="15" t="s">
        <v>177</v>
      </c>
      <c r="AW2376" s="15" t="s">
        <v>37</v>
      </c>
      <c r="AX2376" s="15" t="s">
        <v>82</v>
      </c>
      <c r="AY2376" s="267" t="s">
        <v>170</v>
      </c>
    </row>
    <row r="2377" s="2" customFormat="1" ht="33" customHeight="1">
      <c r="A2377" s="41"/>
      <c r="B2377" s="42"/>
      <c r="C2377" s="285" t="s">
        <v>2717</v>
      </c>
      <c r="D2377" s="285" t="s">
        <v>461</v>
      </c>
      <c r="E2377" s="286" t="s">
        <v>2718</v>
      </c>
      <c r="F2377" s="287" t="s">
        <v>2719</v>
      </c>
      <c r="G2377" s="288" t="s">
        <v>266</v>
      </c>
      <c r="H2377" s="289">
        <v>1</v>
      </c>
      <c r="I2377" s="290"/>
      <c r="J2377" s="291">
        <f>ROUND(I2377*H2377,2)</f>
        <v>0</v>
      </c>
      <c r="K2377" s="287" t="s">
        <v>19</v>
      </c>
      <c r="L2377" s="292"/>
      <c r="M2377" s="293" t="s">
        <v>19</v>
      </c>
      <c r="N2377" s="294" t="s">
        <v>46</v>
      </c>
      <c r="O2377" s="87"/>
      <c r="P2377" s="225">
        <f>O2377*H2377</f>
        <v>0</v>
      </c>
      <c r="Q2377" s="225">
        <v>0.0138</v>
      </c>
      <c r="R2377" s="225">
        <f>Q2377*H2377</f>
        <v>0.0138</v>
      </c>
      <c r="S2377" s="225">
        <v>0</v>
      </c>
      <c r="T2377" s="226">
        <f>S2377*H2377</f>
        <v>0</v>
      </c>
      <c r="U2377" s="41"/>
      <c r="V2377" s="41"/>
      <c r="W2377" s="41"/>
      <c r="X2377" s="41"/>
      <c r="Y2377" s="41"/>
      <c r="Z2377" s="41"/>
      <c r="AA2377" s="41"/>
      <c r="AB2377" s="41"/>
      <c r="AC2377" s="41"/>
      <c r="AD2377" s="41"/>
      <c r="AE2377" s="41"/>
      <c r="AR2377" s="227" t="s">
        <v>629</v>
      </c>
      <c r="AT2377" s="227" t="s">
        <v>461</v>
      </c>
      <c r="AU2377" s="227" t="s">
        <v>84</v>
      </c>
      <c r="AY2377" s="20" t="s">
        <v>170</v>
      </c>
      <c r="BE2377" s="228">
        <f>IF(N2377="základní",J2377,0)</f>
        <v>0</v>
      </c>
      <c r="BF2377" s="228">
        <f>IF(N2377="snížená",J2377,0)</f>
        <v>0</v>
      </c>
      <c r="BG2377" s="228">
        <f>IF(N2377="zákl. přenesená",J2377,0)</f>
        <v>0</v>
      </c>
      <c r="BH2377" s="228">
        <f>IF(N2377="sníž. přenesená",J2377,0)</f>
        <v>0</v>
      </c>
      <c r="BI2377" s="228">
        <f>IF(N2377="nulová",J2377,0)</f>
        <v>0</v>
      </c>
      <c r="BJ2377" s="20" t="s">
        <v>82</v>
      </c>
      <c r="BK2377" s="228">
        <f>ROUND(I2377*H2377,2)</f>
        <v>0</v>
      </c>
      <c r="BL2377" s="20" t="s">
        <v>287</v>
      </c>
      <c r="BM2377" s="227" t="s">
        <v>2720</v>
      </c>
    </row>
    <row r="2378" s="2" customFormat="1">
      <c r="A2378" s="41"/>
      <c r="B2378" s="42"/>
      <c r="C2378" s="43"/>
      <c r="D2378" s="229" t="s">
        <v>179</v>
      </c>
      <c r="E2378" s="43"/>
      <c r="F2378" s="230" t="s">
        <v>2719</v>
      </c>
      <c r="G2378" s="43"/>
      <c r="H2378" s="43"/>
      <c r="I2378" s="231"/>
      <c r="J2378" s="43"/>
      <c r="K2378" s="43"/>
      <c r="L2378" s="47"/>
      <c r="M2378" s="232"/>
      <c r="N2378" s="233"/>
      <c r="O2378" s="87"/>
      <c r="P2378" s="87"/>
      <c r="Q2378" s="87"/>
      <c r="R2378" s="87"/>
      <c r="S2378" s="87"/>
      <c r="T2378" s="88"/>
      <c r="U2378" s="41"/>
      <c r="V2378" s="41"/>
      <c r="W2378" s="41"/>
      <c r="X2378" s="41"/>
      <c r="Y2378" s="41"/>
      <c r="Z2378" s="41"/>
      <c r="AA2378" s="41"/>
      <c r="AB2378" s="41"/>
      <c r="AC2378" s="41"/>
      <c r="AD2378" s="41"/>
      <c r="AE2378" s="41"/>
      <c r="AT2378" s="20" t="s">
        <v>179</v>
      </c>
      <c r="AU2378" s="20" t="s">
        <v>84</v>
      </c>
    </row>
    <row r="2379" s="2" customFormat="1">
      <c r="A2379" s="41"/>
      <c r="B2379" s="42"/>
      <c r="C2379" s="43"/>
      <c r="D2379" s="229" t="s">
        <v>231</v>
      </c>
      <c r="E2379" s="43"/>
      <c r="F2379" s="268" t="s">
        <v>1323</v>
      </c>
      <c r="G2379" s="43"/>
      <c r="H2379" s="43"/>
      <c r="I2379" s="231"/>
      <c r="J2379" s="43"/>
      <c r="K2379" s="43"/>
      <c r="L2379" s="47"/>
      <c r="M2379" s="232"/>
      <c r="N2379" s="233"/>
      <c r="O2379" s="87"/>
      <c r="P2379" s="87"/>
      <c r="Q2379" s="87"/>
      <c r="R2379" s="87"/>
      <c r="S2379" s="87"/>
      <c r="T2379" s="88"/>
      <c r="U2379" s="41"/>
      <c r="V2379" s="41"/>
      <c r="W2379" s="41"/>
      <c r="X2379" s="41"/>
      <c r="Y2379" s="41"/>
      <c r="Z2379" s="41"/>
      <c r="AA2379" s="41"/>
      <c r="AB2379" s="41"/>
      <c r="AC2379" s="41"/>
      <c r="AD2379" s="41"/>
      <c r="AE2379" s="41"/>
      <c r="AT2379" s="20" t="s">
        <v>231</v>
      </c>
      <c r="AU2379" s="20" t="s">
        <v>84</v>
      </c>
    </row>
    <row r="2380" s="13" customFormat="1">
      <c r="A2380" s="13"/>
      <c r="B2380" s="236"/>
      <c r="C2380" s="237"/>
      <c r="D2380" s="229" t="s">
        <v>183</v>
      </c>
      <c r="E2380" s="238" t="s">
        <v>19</v>
      </c>
      <c r="F2380" s="239" t="s">
        <v>2716</v>
      </c>
      <c r="G2380" s="237"/>
      <c r="H2380" s="238" t="s">
        <v>19</v>
      </c>
      <c r="I2380" s="240"/>
      <c r="J2380" s="237"/>
      <c r="K2380" s="237"/>
      <c r="L2380" s="241"/>
      <c r="M2380" s="242"/>
      <c r="N2380" s="243"/>
      <c r="O2380" s="243"/>
      <c r="P2380" s="243"/>
      <c r="Q2380" s="243"/>
      <c r="R2380" s="243"/>
      <c r="S2380" s="243"/>
      <c r="T2380" s="244"/>
      <c r="U2380" s="13"/>
      <c r="V2380" s="13"/>
      <c r="W2380" s="13"/>
      <c r="X2380" s="13"/>
      <c r="Y2380" s="13"/>
      <c r="Z2380" s="13"/>
      <c r="AA2380" s="13"/>
      <c r="AB2380" s="13"/>
      <c r="AC2380" s="13"/>
      <c r="AD2380" s="13"/>
      <c r="AE2380" s="13"/>
      <c r="AT2380" s="245" t="s">
        <v>183</v>
      </c>
      <c r="AU2380" s="245" t="s">
        <v>84</v>
      </c>
      <c r="AV2380" s="13" t="s">
        <v>82</v>
      </c>
      <c r="AW2380" s="13" t="s">
        <v>37</v>
      </c>
      <c r="AX2380" s="13" t="s">
        <v>75</v>
      </c>
      <c r="AY2380" s="245" t="s">
        <v>170</v>
      </c>
    </row>
    <row r="2381" s="14" customFormat="1">
      <c r="A2381" s="14"/>
      <c r="B2381" s="246"/>
      <c r="C2381" s="247"/>
      <c r="D2381" s="229" t="s">
        <v>183</v>
      </c>
      <c r="E2381" s="248" t="s">
        <v>19</v>
      </c>
      <c r="F2381" s="249" t="s">
        <v>2711</v>
      </c>
      <c r="G2381" s="247"/>
      <c r="H2381" s="250">
        <v>1</v>
      </c>
      <c r="I2381" s="251"/>
      <c r="J2381" s="247"/>
      <c r="K2381" s="247"/>
      <c r="L2381" s="252"/>
      <c r="M2381" s="253"/>
      <c r="N2381" s="254"/>
      <c r="O2381" s="254"/>
      <c r="P2381" s="254"/>
      <c r="Q2381" s="254"/>
      <c r="R2381" s="254"/>
      <c r="S2381" s="254"/>
      <c r="T2381" s="255"/>
      <c r="U2381" s="14"/>
      <c r="V2381" s="14"/>
      <c r="W2381" s="14"/>
      <c r="X2381" s="14"/>
      <c r="Y2381" s="14"/>
      <c r="Z2381" s="14"/>
      <c r="AA2381" s="14"/>
      <c r="AB2381" s="14"/>
      <c r="AC2381" s="14"/>
      <c r="AD2381" s="14"/>
      <c r="AE2381" s="14"/>
      <c r="AT2381" s="256" t="s">
        <v>183</v>
      </c>
      <c r="AU2381" s="256" t="s">
        <v>84</v>
      </c>
      <c r="AV2381" s="14" t="s">
        <v>84</v>
      </c>
      <c r="AW2381" s="14" t="s">
        <v>37</v>
      </c>
      <c r="AX2381" s="14" t="s">
        <v>75</v>
      </c>
      <c r="AY2381" s="256" t="s">
        <v>170</v>
      </c>
    </row>
    <row r="2382" s="15" customFormat="1">
      <c r="A2382" s="15"/>
      <c r="B2382" s="257"/>
      <c r="C2382" s="258"/>
      <c r="D2382" s="229" t="s">
        <v>183</v>
      </c>
      <c r="E2382" s="259" t="s">
        <v>19</v>
      </c>
      <c r="F2382" s="260" t="s">
        <v>186</v>
      </c>
      <c r="G2382" s="258"/>
      <c r="H2382" s="261">
        <v>1</v>
      </c>
      <c r="I2382" s="262"/>
      <c r="J2382" s="258"/>
      <c r="K2382" s="258"/>
      <c r="L2382" s="263"/>
      <c r="M2382" s="264"/>
      <c r="N2382" s="265"/>
      <c r="O2382" s="265"/>
      <c r="P2382" s="265"/>
      <c r="Q2382" s="265"/>
      <c r="R2382" s="265"/>
      <c r="S2382" s="265"/>
      <c r="T2382" s="266"/>
      <c r="U2382" s="15"/>
      <c r="V2382" s="15"/>
      <c r="W2382" s="15"/>
      <c r="X2382" s="15"/>
      <c r="Y2382" s="15"/>
      <c r="Z2382" s="15"/>
      <c r="AA2382" s="15"/>
      <c r="AB2382" s="15"/>
      <c r="AC2382" s="15"/>
      <c r="AD2382" s="15"/>
      <c r="AE2382" s="15"/>
      <c r="AT2382" s="267" t="s">
        <v>183</v>
      </c>
      <c r="AU2382" s="267" t="s">
        <v>84</v>
      </c>
      <c r="AV2382" s="15" t="s">
        <v>177</v>
      </c>
      <c r="AW2382" s="15" t="s">
        <v>37</v>
      </c>
      <c r="AX2382" s="15" t="s">
        <v>82</v>
      </c>
      <c r="AY2382" s="267" t="s">
        <v>170</v>
      </c>
    </row>
    <row r="2383" s="2" customFormat="1" ht="16.5" customHeight="1">
      <c r="A2383" s="41"/>
      <c r="B2383" s="42"/>
      <c r="C2383" s="216" t="s">
        <v>2721</v>
      </c>
      <c r="D2383" s="216" t="s">
        <v>172</v>
      </c>
      <c r="E2383" s="217" t="s">
        <v>2722</v>
      </c>
      <c r="F2383" s="218" t="s">
        <v>2723</v>
      </c>
      <c r="G2383" s="219" t="s">
        <v>266</v>
      </c>
      <c r="H2383" s="220">
        <v>4</v>
      </c>
      <c r="I2383" s="221"/>
      <c r="J2383" s="222">
        <f>ROUND(I2383*H2383,2)</f>
        <v>0</v>
      </c>
      <c r="K2383" s="218" t="s">
        <v>19</v>
      </c>
      <c r="L2383" s="47"/>
      <c r="M2383" s="223" t="s">
        <v>19</v>
      </c>
      <c r="N2383" s="224" t="s">
        <v>46</v>
      </c>
      <c r="O2383" s="87"/>
      <c r="P2383" s="225">
        <f>O2383*H2383</f>
        <v>0</v>
      </c>
      <c r="Q2383" s="225">
        <v>0</v>
      </c>
      <c r="R2383" s="225">
        <f>Q2383*H2383</f>
        <v>0</v>
      </c>
      <c r="S2383" s="225">
        <v>0</v>
      </c>
      <c r="T2383" s="226">
        <f>S2383*H2383</f>
        <v>0</v>
      </c>
      <c r="U2383" s="41"/>
      <c r="V2383" s="41"/>
      <c r="W2383" s="41"/>
      <c r="X2383" s="41"/>
      <c r="Y2383" s="41"/>
      <c r="Z2383" s="41"/>
      <c r="AA2383" s="41"/>
      <c r="AB2383" s="41"/>
      <c r="AC2383" s="41"/>
      <c r="AD2383" s="41"/>
      <c r="AE2383" s="41"/>
      <c r="AR2383" s="227" t="s">
        <v>287</v>
      </c>
      <c r="AT2383" s="227" t="s">
        <v>172</v>
      </c>
      <c r="AU2383" s="227" t="s">
        <v>84</v>
      </c>
      <c r="AY2383" s="20" t="s">
        <v>170</v>
      </c>
      <c r="BE2383" s="228">
        <f>IF(N2383="základní",J2383,0)</f>
        <v>0</v>
      </c>
      <c r="BF2383" s="228">
        <f>IF(N2383="snížená",J2383,0)</f>
        <v>0</v>
      </c>
      <c r="BG2383" s="228">
        <f>IF(N2383="zákl. přenesená",J2383,0)</f>
        <v>0</v>
      </c>
      <c r="BH2383" s="228">
        <f>IF(N2383="sníž. přenesená",J2383,0)</f>
        <v>0</v>
      </c>
      <c r="BI2383" s="228">
        <f>IF(N2383="nulová",J2383,0)</f>
        <v>0</v>
      </c>
      <c r="BJ2383" s="20" t="s">
        <v>82</v>
      </c>
      <c r="BK2383" s="228">
        <f>ROUND(I2383*H2383,2)</f>
        <v>0</v>
      </c>
      <c r="BL2383" s="20" t="s">
        <v>287</v>
      </c>
      <c r="BM2383" s="227" t="s">
        <v>2724</v>
      </c>
    </row>
    <row r="2384" s="2" customFormat="1">
      <c r="A2384" s="41"/>
      <c r="B2384" s="42"/>
      <c r="C2384" s="43"/>
      <c r="D2384" s="229" t="s">
        <v>179</v>
      </c>
      <c r="E2384" s="43"/>
      <c r="F2384" s="230" t="s">
        <v>2723</v>
      </c>
      <c r="G2384" s="43"/>
      <c r="H2384" s="43"/>
      <c r="I2384" s="231"/>
      <c r="J2384" s="43"/>
      <c r="K2384" s="43"/>
      <c r="L2384" s="47"/>
      <c r="M2384" s="232"/>
      <c r="N2384" s="233"/>
      <c r="O2384" s="87"/>
      <c r="P2384" s="87"/>
      <c r="Q2384" s="87"/>
      <c r="R2384" s="87"/>
      <c r="S2384" s="87"/>
      <c r="T2384" s="88"/>
      <c r="U2384" s="41"/>
      <c r="V2384" s="41"/>
      <c r="W2384" s="41"/>
      <c r="X2384" s="41"/>
      <c r="Y2384" s="41"/>
      <c r="Z2384" s="41"/>
      <c r="AA2384" s="41"/>
      <c r="AB2384" s="41"/>
      <c r="AC2384" s="41"/>
      <c r="AD2384" s="41"/>
      <c r="AE2384" s="41"/>
      <c r="AT2384" s="20" t="s">
        <v>179</v>
      </c>
      <c r="AU2384" s="20" t="s">
        <v>84</v>
      </c>
    </row>
    <row r="2385" s="2" customFormat="1">
      <c r="A2385" s="41"/>
      <c r="B2385" s="42"/>
      <c r="C2385" s="43"/>
      <c r="D2385" s="229" t="s">
        <v>231</v>
      </c>
      <c r="E2385" s="43"/>
      <c r="F2385" s="268" t="s">
        <v>1323</v>
      </c>
      <c r="G2385" s="43"/>
      <c r="H2385" s="43"/>
      <c r="I2385" s="231"/>
      <c r="J2385" s="43"/>
      <c r="K2385" s="43"/>
      <c r="L2385" s="47"/>
      <c r="M2385" s="232"/>
      <c r="N2385" s="233"/>
      <c r="O2385" s="87"/>
      <c r="P2385" s="87"/>
      <c r="Q2385" s="87"/>
      <c r="R2385" s="87"/>
      <c r="S2385" s="87"/>
      <c r="T2385" s="88"/>
      <c r="U2385" s="41"/>
      <c r="V2385" s="41"/>
      <c r="W2385" s="41"/>
      <c r="X2385" s="41"/>
      <c r="Y2385" s="41"/>
      <c r="Z2385" s="41"/>
      <c r="AA2385" s="41"/>
      <c r="AB2385" s="41"/>
      <c r="AC2385" s="41"/>
      <c r="AD2385" s="41"/>
      <c r="AE2385" s="41"/>
      <c r="AT2385" s="20" t="s">
        <v>231</v>
      </c>
      <c r="AU2385" s="20" t="s">
        <v>84</v>
      </c>
    </row>
    <row r="2386" s="13" customFormat="1">
      <c r="A2386" s="13"/>
      <c r="B2386" s="236"/>
      <c r="C2386" s="237"/>
      <c r="D2386" s="229" t="s">
        <v>183</v>
      </c>
      <c r="E2386" s="238" t="s">
        <v>19</v>
      </c>
      <c r="F2386" s="239" t="s">
        <v>2725</v>
      </c>
      <c r="G2386" s="237"/>
      <c r="H2386" s="238" t="s">
        <v>19</v>
      </c>
      <c r="I2386" s="240"/>
      <c r="J2386" s="237"/>
      <c r="K2386" s="237"/>
      <c r="L2386" s="241"/>
      <c r="M2386" s="242"/>
      <c r="N2386" s="243"/>
      <c r="O2386" s="243"/>
      <c r="P2386" s="243"/>
      <c r="Q2386" s="243"/>
      <c r="R2386" s="243"/>
      <c r="S2386" s="243"/>
      <c r="T2386" s="244"/>
      <c r="U2386" s="13"/>
      <c r="V2386" s="13"/>
      <c r="W2386" s="13"/>
      <c r="X2386" s="13"/>
      <c r="Y2386" s="13"/>
      <c r="Z2386" s="13"/>
      <c r="AA2386" s="13"/>
      <c r="AB2386" s="13"/>
      <c r="AC2386" s="13"/>
      <c r="AD2386" s="13"/>
      <c r="AE2386" s="13"/>
      <c r="AT2386" s="245" t="s">
        <v>183</v>
      </c>
      <c r="AU2386" s="245" t="s">
        <v>84</v>
      </c>
      <c r="AV2386" s="13" t="s">
        <v>82</v>
      </c>
      <c r="AW2386" s="13" t="s">
        <v>37</v>
      </c>
      <c r="AX2386" s="13" t="s">
        <v>75</v>
      </c>
      <c r="AY2386" s="245" t="s">
        <v>170</v>
      </c>
    </row>
    <row r="2387" s="14" customFormat="1">
      <c r="A2387" s="14"/>
      <c r="B2387" s="246"/>
      <c r="C2387" s="247"/>
      <c r="D2387" s="229" t="s">
        <v>183</v>
      </c>
      <c r="E2387" s="248" t="s">
        <v>19</v>
      </c>
      <c r="F2387" s="249" t="s">
        <v>2726</v>
      </c>
      <c r="G2387" s="247"/>
      <c r="H2387" s="250">
        <v>4</v>
      </c>
      <c r="I2387" s="251"/>
      <c r="J2387" s="247"/>
      <c r="K2387" s="247"/>
      <c r="L2387" s="252"/>
      <c r="M2387" s="253"/>
      <c r="N2387" s="254"/>
      <c r="O2387" s="254"/>
      <c r="P2387" s="254"/>
      <c r="Q2387" s="254"/>
      <c r="R2387" s="254"/>
      <c r="S2387" s="254"/>
      <c r="T2387" s="255"/>
      <c r="U2387" s="14"/>
      <c r="V2387" s="14"/>
      <c r="W2387" s="14"/>
      <c r="X2387" s="14"/>
      <c r="Y2387" s="14"/>
      <c r="Z2387" s="14"/>
      <c r="AA2387" s="14"/>
      <c r="AB2387" s="14"/>
      <c r="AC2387" s="14"/>
      <c r="AD2387" s="14"/>
      <c r="AE2387" s="14"/>
      <c r="AT2387" s="256" t="s">
        <v>183</v>
      </c>
      <c r="AU2387" s="256" t="s">
        <v>84</v>
      </c>
      <c r="AV2387" s="14" t="s">
        <v>84</v>
      </c>
      <c r="AW2387" s="14" t="s">
        <v>37</v>
      </c>
      <c r="AX2387" s="14" t="s">
        <v>75</v>
      </c>
      <c r="AY2387" s="256" t="s">
        <v>170</v>
      </c>
    </row>
    <row r="2388" s="15" customFormat="1">
      <c r="A2388" s="15"/>
      <c r="B2388" s="257"/>
      <c r="C2388" s="258"/>
      <c r="D2388" s="229" t="s">
        <v>183</v>
      </c>
      <c r="E2388" s="259" t="s">
        <v>19</v>
      </c>
      <c r="F2388" s="260" t="s">
        <v>186</v>
      </c>
      <c r="G2388" s="258"/>
      <c r="H2388" s="261">
        <v>4</v>
      </c>
      <c r="I2388" s="262"/>
      <c r="J2388" s="258"/>
      <c r="K2388" s="258"/>
      <c r="L2388" s="263"/>
      <c r="M2388" s="264"/>
      <c r="N2388" s="265"/>
      <c r="O2388" s="265"/>
      <c r="P2388" s="265"/>
      <c r="Q2388" s="265"/>
      <c r="R2388" s="265"/>
      <c r="S2388" s="265"/>
      <c r="T2388" s="266"/>
      <c r="U2388" s="15"/>
      <c r="V2388" s="15"/>
      <c r="W2388" s="15"/>
      <c r="X2388" s="15"/>
      <c r="Y2388" s="15"/>
      <c r="Z2388" s="15"/>
      <c r="AA2388" s="15"/>
      <c r="AB2388" s="15"/>
      <c r="AC2388" s="15"/>
      <c r="AD2388" s="15"/>
      <c r="AE2388" s="15"/>
      <c r="AT2388" s="267" t="s">
        <v>183</v>
      </c>
      <c r="AU2388" s="267" t="s">
        <v>84</v>
      </c>
      <c r="AV2388" s="15" t="s">
        <v>177</v>
      </c>
      <c r="AW2388" s="15" t="s">
        <v>37</v>
      </c>
      <c r="AX2388" s="15" t="s">
        <v>82</v>
      </c>
      <c r="AY2388" s="267" t="s">
        <v>170</v>
      </c>
    </row>
    <row r="2389" s="2" customFormat="1" ht="37.8" customHeight="1">
      <c r="A2389" s="41"/>
      <c r="B2389" s="42"/>
      <c r="C2389" s="285" t="s">
        <v>2727</v>
      </c>
      <c r="D2389" s="285" t="s">
        <v>461</v>
      </c>
      <c r="E2389" s="286" t="s">
        <v>2728</v>
      </c>
      <c r="F2389" s="287" t="s">
        <v>2729</v>
      </c>
      <c r="G2389" s="288" t="s">
        <v>266</v>
      </c>
      <c r="H2389" s="289">
        <v>4</v>
      </c>
      <c r="I2389" s="290"/>
      <c r="J2389" s="291">
        <f>ROUND(I2389*H2389,2)</f>
        <v>0</v>
      </c>
      <c r="K2389" s="287" t="s">
        <v>19</v>
      </c>
      <c r="L2389" s="292"/>
      <c r="M2389" s="293" t="s">
        <v>19</v>
      </c>
      <c r="N2389" s="294" t="s">
        <v>46</v>
      </c>
      <c r="O2389" s="87"/>
      <c r="P2389" s="225">
        <f>O2389*H2389</f>
        <v>0</v>
      </c>
      <c r="Q2389" s="225">
        <v>0.025000000000000001</v>
      </c>
      <c r="R2389" s="225">
        <f>Q2389*H2389</f>
        <v>0.10000000000000001</v>
      </c>
      <c r="S2389" s="225">
        <v>0</v>
      </c>
      <c r="T2389" s="226">
        <f>S2389*H2389</f>
        <v>0</v>
      </c>
      <c r="U2389" s="41"/>
      <c r="V2389" s="41"/>
      <c r="W2389" s="41"/>
      <c r="X2389" s="41"/>
      <c r="Y2389" s="41"/>
      <c r="Z2389" s="41"/>
      <c r="AA2389" s="41"/>
      <c r="AB2389" s="41"/>
      <c r="AC2389" s="41"/>
      <c r="AD2389" s="41"/>
      <c r="AE2389" s="41"/>
      <c r="AR2389" s="227" t="s">
        <v>629</v>
      </c>
      <c r="AT2389" s="227" t="s">
        <v>461</v>
      </c>
      <c r="AU2389" s="227" t="s">
        <v>84</v>
      </c>
      <c r="AY2389" s="20" t="s">
        <v>170</v>
      </c>
      <c r="BE2389" s="228">
        <f>IF(N2389="základní",J2389,0)</f>
        <v>0</v>
      </c>
      <c r="BF2389" s="228">
        <f>IF(N2389="snížená",J2389,0)</f>
        <v>0</v>
      </c>
      <c r="BG2389" s="228">
        <f>IF(N2389="zákl. přenesená",J2389,0)</f>
        <v>0</v>
      </c>
      <c r="BH2389" s="228">
        <f>IF(N2389="sníž. přenesená",J2389,0)</f>
        <v>0</v>
      </c>
      <c r="BI2389" s="228">
        <f>IF(N2389="nulová",J2389,0)</f>
        <v>0</v>
      </c>
      <c r="BJ2389" s="20" t="s">
        <v>82</v>
      </c>
      <c r="BK2389" s="228">
        <f>ROUND(I2389*H2389,2)</f>
        <v>0</v>
      </c>
      <c r="BL2389" s="20" t="s">
        <v>287</v>
      </c>
      <c r="BM2389" s="227" t="s">
        <v>2730</v>
      </c>
    </row>
    <row r="2390" s="2" customFormat="1">
      <c r="A2390" s="41"/>
      <c r="B2390" s="42"/>
      <c r="C2390" s="43"/>
      <c r="D2390" s="229" t="s">
        <v>179</v>
      </c>
      <c r="E2390" s="43"/>
      <c r="F2390" s="230" t="s">
        <v>2729</v>
      </c>
      <c r="G2390" s="43"/>
      <c r="H2390" s="43"/>
      <c r="I2390" s="231"/>
      <c r="J2390" s="43"/>
      <c r="K2390" s="43"/>
      <c r="L2390" s="47"/>
      <c r="M2390" s="232"/>
      <c r="N2390" s="233"/>
      <c r="O2390" s="87"/>
      <c r="P2390" s="87"/>
      <c r="Q2390" s="87"/>
      <c r="R2390" s="87"/>
      <c r="S2390" s="87"/>
      <c r="T2390" s="88"/>
      <c r="U2390" s="41"/>
      <c r="V2390" s="41"/>
      <c r="W2390" s="41"/>
      <c r="X2390" s="41"/>
      <c r="Y2390" s="41"/>
      <c r="Z2390" s="41"/>
      <c r="AA2390" s="41"/>
      <c r="AB2390" s="41"/>
      <c r="AC2390" s="41"/>
      <c r="AD2390" s="41"/>
      <c r="AE2390" s="41"/>
      <c r="AT2390" s="20" t="s">
        <v>179</v>
      </c>
      <c r="AU2390" s="20" t="s">
        <v>84</v>
      </c>
    </row>
    <row r="2391" s="2" customFormat="1">
      <c r="A2391" s="41"/>
      <c r="B2391" s="42"/>
      <c r="C2391" s="43"/>
      <c r="D2391" s="229" t="s">
        <v>231</v>
      </c>
      <c r="E2391" s="43"/>
      <c r="F2391" s="268" t="s">
        <v>1323</v>
      </c>
      <c r="G2391" s="43"/>
      <c r="H2391" s="43"/>
      <c r="I2391" s="231"/>
      <c r="J2391" s="43"/>
      <c r="K2391" s="43"/>
      <c r="L2391" s="47"/>
      <c r="M2391" s="232"/>
      <c r="N2391" s="233"/>
      <c r="O2391" s="87"/>
      <c r="P2391" s="87"/>
      <c r="Q2391" s="87"/>
      <c r="R2391" s="87"/>
      <c r="S2391" s="87"/>
      <c r="T2391" s="88"/>
      <c r="U2391" s="41"/>
      <c r="V2391" s="41"/>
      <c r="W2391" s="41"/>
      <c r="X2391" s="41"/>
      <c r="Y2391" s="41"/>
      <c r="Z2391" s="41"/>
      <c r="AA2391" s="41"/>
      <c r="AB2391" s="41"/>
      <c r="AC2391" s="41"/>
      <c r="AD2391" s="41"/>
      <c r="AE2391" s="41"/>
      <c r="AT2391" s="20" t="s">
        <v>231</v>
      </c>
      <c r="AU2391" s="20" t="s">
        <v>84</v>
      </c>
    </row>
    <row r="2392" s="13" customFormat="1">
      <c r="A2392" s="13"/>
      <c r="B2392" s="236"/>
      <c r="C2392" s="237"/>
      <c r="D2392" s="229" t="s">
        <v>183</v>
      </c>
      <c r="E2392" s="238" t="s">
        <v>19</v>
      </c>
      <c r="F2392" s="239" t="s">
        <v>2731</v>
      </c>
      <c r="G2392" s="237"/>
      <c r="H2392" s="238" t="s">
        <v>19</v>
      </c>
      <c r="I2392" s="240"/>
      <c r="J2392" s="237"/>
      <c r="K2392" s="237"/>
      <c r="L2392" s="241"/>
      <c r="M2392" s="242"/>
      <c r="N2392" s="243"/>
      <c r="O2392" s="243"/>
      <c r="P2392" s="243"/>
      <c r="Q2392" s="243"/>
      <c r="R2392" s="243"/>
      <c r="S2392" s="243"/>
      <c r="T2392" s="244"/>
      <c r="U2392" s="13"/>
      <c r="V2392" s="13"/>
      <c r="W2392" s="13"/>
      <c r="X2392" s="13"/>
      <c r="Y2392" s="13"/>
      <c r="Z2392" s="13"/>
      <c r="AA2392" s="13"/>
      <c r="AB2392" s="13"/>
      <c r="AC2392" s="13"/>
      <c r="AD2392" s="13"/>
      <c r="AE2392" s="13"/>
      <c r="AT2392" s="245" t="s">
        <v>183</v>
      </c>
      <c r="AU2392" s="245" t="s">
        <v>84</v>
      </c>
      <c r="AV2392" s="13" t="s">
        <v>82</v>
      </c>
      <c r="AW2392" s="13" t="s">
        <v>37</v>
      </c>
      <c r="AX2392" s="13" t="s">
        <v>75</v>
      </c>
      <c r="AY2392" s="245" t="s">
        <v>170</v>
      </c>
    </row>
    <row r="2393" s="13" customFormat="1">
      <c r="A2393" s="13"/>
      <c r="B2393" s="236"/>
      <c r="C2393" s="237"/>
      <c r="D2393" s="229" t="s">
        <v>183</v>
      </c>
      <c r="E2393" s="238" t="s">
        <v>19</v>
      </c>
      <c r="F2393" s="239" t="s">
        <v>2732</v>
      </c>
      <c r="G2393" s="237"/>
      <c r="H2393" s="238" t="s">
        <v>19</v>
      </c>
      <c r="I2393" s="240"/>
      <c r="J2393" s="237"/>
      <c r="K2393" s="237"/>
      <c r="L2393" s="241"/>
      <c r="M2393" s="242"/>
      <c r="N2393" s="243"/>
      <c r="O2393" s="243"/>
      <c r="P2393" s="243"/>
      <c r="Q2393" s="243"/>
      <c r="R2393" s="243"/>
      <c r="S2393" s="243"/>
      <c r="T2393" s="244"/>
      <c r="U2393" s="13"/>
      <c r="V2393" s="13"/>
      <c r="W2393" s="13"/>
      <c r="X2393" s="13"/>
      <c r="Y2393" s="13"/>
      <c r="Z2393" s="13"/>
      <c r="AA2393" s="13"/>
      <c r="AB2393" s="13"/>
      <c r="AC2393" s="13"/>
      <c r="AD2393" s="13"/>
      <c r="AE2393" s="13"/>
      <c r="AT2393" s="245" t="s">
        <v>183</v>
      </c>
      <c r="AU2393" s="245" t="s">
        <v>84</v>
      </c>
      <c r="AV2393" s="13" t="s">
        <v>82</v>
      </c>
      <c r="AW2393" s="13" t="s">
        <v>37</v>
      </c>
      <c r="AX2393" s="13" t="s">
        <v>75</v>
      </c>
      <c r="AY2393" s="245" t="s">
        <v>170</v>
      </c>
    </row>
    <row r="2394" s="14" customFormat="1">
      <c r="A2394" s="14"/>
      <c r="B2394" s="246"/>
      <c r="C2394" s="247"/>
      <c r="D2394" s="229" t="s">
        <v>183</v>
      </c>
      <c r="E2394" s="248" t="s">
        <v>19</v>
      </c>
      <c r="F2394" s="249" t="s">
        <v>891</v>
      </c>
      <c r="G2394" s="247"/>
      <c r="H2394" s="250">
        <v>4</v>
      </c>
      <c r="I2394" s="251"/>
      <c r="J2394" s="247"/>
      <c r="K2394" s="247"/>
      <c r="L2394" s="252"/>
      <c r="M2394" s="253"/>
      <c r="N2394" s="254"/>
      <c r="O2394" s="254"/>
      <c r="P2394" s="254"/>
      <c r="Q2394" s="254"/>
      <c r="R2394" s="254"/>
      <c r="S2394" s="254"/>
      <c r="T2394" s="255"/>
      <c r="U2394" s="14"/>
      <c r="V2394" s="14"/>
      <c r="W2394" s="14"/>
      <c r="X2394" s="14"/>
      <c r="Y2394" s="14"/>
      <c r="Z2394" s="14"/>
      <c r="AA2394" s="14"/>
      <c r="AB2394" s="14"/>
      <c r="AC2394" s="14"/>
      <c r="AD2394" s="14"/>
      <c r="AE2394" s="14"/>
      <c r="AT2394" s="256" t="s">
        <v>183</v>
      </c>
      <c r="AU2394" s="256" t="s">
        <v>84</v>
      </c>
      <c r="AV2394" s="14" t="s">
        <v>84</v>
      </c>
      <c r="AW2394" s="14" t="s">
        <v>37</v>
      </c>
      <c r="AX2394" s="14" t="s">
        <v>75</v>
      </c>
      <c r="AY2394" s="256" t="s">
        <v>170</v>
      </c>
    </row>
    <row r="2395" s="15" customFormat="1">
      <c r="A2395" s="15"/>
      <c r="B2395" s="257"/>
      <c r="C2395" s="258"/>
      <c r="D2395" s="229" t="s">
        <v>183</v>
      </c>
      <c r="E2395" s="259" t="s">
        <v>19</v>
      </c>
      <c r="F2395" s="260" t="s">
        <v>186</v>
      </c>
      <c r="G2395" s="258"/>
      <c r="H2395" s="261">
        <v>4</v>
      </c>
      <c r="I2395" s="262"/>
      <c r="J2395" s="258"/>
      <c r="K2395" s="258"/>
      <c r="L2395" s="263"/>
      <c r="M2395" s="264"/>
      <c r="N2395" s="265"/>
      <c r="O2395" s="265"/>
      <c r="P2395" s="265"/>
      <c r="Q2395" s="265"/>
      <c r="R2395" s="265"/>
      <c r="S2395" s="265"/>
      <c r="T2395" s="266"/>
      <c r="U2395" s="15"/>
      <c r="V2395" s="15"/>
      <c r="W2395" s="15"/>
      <c r="X2395" s="15"/>
      <c r="Y2395" s="15"/>
      <c r="Z2395" s="15"/>
      <c r="AA2395" s="15"/>
      <c r="AB2395" s="15"/>
      <c r="AC2395" s="15"/>
      <c r="AD2395" s="15"/>
      <c r="AE2395" s="15"/>
      <c r="AT2395" s="267" t="s">
        <v>183</v>
      </c>
      <c r="AU2395" s="267" t="s">
        <v>84</v>
      </c>
      <c r="AV2395" s="15" t="s">
        <v>177</v>
      </c>
      <c r="AW2395" s="15" t="s">
        <v>37</v>
      </c>
      <c r="AX2395" s="15" t="s">
        <v>82</v>
      </c>
      <c r="AY2395" s="267" t="s">
        <v>170</v>
      </c>
    </row>
    <row r="2396" s="2" customFormat="1" ht="37.8" customHeight="1">
      <c r="A2396" s="41"/>
      <c r="B2396" s="42"/>
      <c r="C2396" s="216" t="s">
        <v>2733</v>
      </c>
      <c r="D2396" s="216" t="s">
        <v>172</v>
      </c>
      <c r="E2396" s="217" t="s">
        <v>2734</v>
      </c>
      <c r="F2396" s="218" t="s">
        <v>2735</v>
      </c>
      <c r="G2396" s="219" t="s">
        <v>266</v>
      </c>
      <c r="H2396" s="220">
        <v>1</v>
      </c>
      <c r="I2396" s="221"/>
      <c r="J2396" s="222">
        <f>ROUND(I2396*H2396,2)</f>
        <v>0</v>
      </c>
      <c r="K2396" s="218" t="s">
        <v>19</v>
      </c>
      <c r="L2396" s="47"/>
      <c r="M2396" s="223" t="s">
        <v>19</v>
      </c>
      <c r="N2396" s="224" t="s">
        <v>46</v>
      </c>
      <c r="O2396" s="87"/>
      <c r="P2396" s="225">
        <f>O2396*H2396</f>
        <v>0</v>
      </c>
      <c r="Q2396" s="225">
        <v>0</v>
      </c>
      <c r="R2396" s="225">
        <f>Q2396*H2396</f>
        <v>0</v>
      </c>
      <c r="S2396" s="225">
        <v>0</v>
      </c>
      <c r="T2396" s="226">
        <f>S2396*H2396</f>
        <v>0</v>
      </c>
      <c r="U2396" s="41"/>
      <c r="V2396" s="41"/>
      <c r="W2396" s="41"/>
      <c r="X2396" s="41"/>
      <c r="Y2396" s="41"/>
      <c r="Z2396" s="41"/>
      <c r="AA2396" s="41"/>
      <c r="AB2396" s="41"/>
      <c r="AC2396" s="41"/>
      <c r="AD2396" s="41"/>
      <c r="AE2396" s="41"/>
      <c r="AR2396" s="227" t="s">
        <v>287</v>
      </c>
      <c r="AT2396" s="227" t="s">
        <v>172</v>
      </c>
      <c r="AU2396" s="227" t="s">
        <v>84</v>
      </c>
      <c r="AY2396" s="20" t="s">
        <v>170</v>
      </c>
      <c r="BE2396" s="228">
        <f>IF(N2396="základní",J2396,0)</f>
        <v>0</v>
      </c>
      <c r="BF2396" s="228">
        <f>IF(N2396="snížená",J2396,0)</f>
        <v>0</v>
      </c>
      <c r="BG2396" s="228">
        <f>IF(N2396="zákl. přenesená",J2396,0)</f>
        <v>0</v>
      </c>
      <c r="BH2396" s="228">
        <f>IF(N2396="sníž. přenesená",J2396,0)</f>
        <v>0</v>
      </c>
      <c r="BI2396" s="228">
        <f>IF(N2396="nulová",J2396,0)</f>
        <v>0</v>
      </c>
      <c r="BJ2396" s="20" t="s">
        <v>82</v>
      </c>
      <c r="BK2396" s="228">
        <f>ROUND(I2396*H2396,2)</f>
        <v>0</v>
      </c>
      <c r="BL2396" s="20" t="s">
        <v>287</v>
      </c>
      <c r="BM2396" s="227" t="s">
        <v>2736</v>
      </c>
    </row>
    <row r="2397" s="2" customFormat="1">
      <c r="A2397" s="41"/>
      <c r="B2397" s="42"/>
      <c r="C2397" s="43"/>
      <c r="D2397" s="229" t="s">
        <v>179</v>
      </c>
      <c r="E2397" s="43"/>
      <c r="F2397" s="230" t="s">
        <v>2735</v>
      </c>
      <c r="G2397" s="43"/>
      <c r="H2397" s="43"/>
      <c r="I2397" s="231"/>
      <c r="J2397" s="43"/>
      <c r="K2397" s="43"/>
      <c r="L2397" s="47"/>
      <c r="M2397" s="232"/>
      <c r="N2397" s="233"/>
      <c r="O2397" s="87"/>
      <c r="P2397" s="87"/>
      <c r="Q2397" s="87"/>
      <c r="R2397" s="87"/>
      <c r="S2397" s="87"/>
      <c r="T2397" s="88"/>
      <c r="U2397" s="41"/>
      <c r="V2397" s="41"/>
      <c r="W2397" s="41"/>
      <c r="X2397" s="41"/>
      <c r="Y2397" s="41"/>
      <c r="Z2397" s="41"/>
      <c r="AA2397" s="41"/>
      <c r="AB2397" s="41"/>
      <c r="AC2397" s="41"/>
      <c r="AD2397" s="41"/>
      <c r="AE2397" s="41"/>
      <c r="AT2397" s="20" t="s">
        <v>179</v>
      </c>
      <c r="AU2397" s="20" t="s">
        <v>84</v>
      </c>
    </row>
    <row r="2398" s="2" customFormat="1">
      <c r="A2398" s="41"/>
      <c r="B2398" s="42"/>
      <c r="C2398" s="43"/>
      <c r="D2398" s="229" t="s">
        <v>231</v>
      </c>
      <c r="E2398" s="43"/>
      <c r="F2398" s="268" t="s">
        <v>1323</v>
      </c>
      <c r="G2398" s="43"/>
      <c r="H2398" s="43"/>
      <c r="I2398" s="231"/>
      <c r="J2398" s="43"/>
      <c r="K2398" s="43"/>
      <c r="L2398" s="47"/>
      <c r="M2398" s="232"/>
      <c r="N2398" s="233"/>
      <c r="O2398" s="87"/>
      <c r="P2398" s="87"/>
      <c r="Q2398" s="87"/>
      <c r="R2398" s="87"/>
      <c r="S2398" s="87"/>
      <c r="T2398" s="88"/>
      <c r="U2398" s="41"/>
      <c r="V2398" s="41"/>
      <c r="W2398" s="41"/>
      <c r="X2398" s="41"/>
      <c r="Y2398" s="41"/>
      <c r="Z2398" s="41"/>
      <c r="AA2398" s="41"/>
      <c r="AB2398" s="41"/>
      <c r="AC2398" s="41"/>
      <c r="AD2398" s="41"/>
      <c r="AE2398" s="41"/>
      <c r="AT2398" s="20" t="s">
        <v>231</v>
      </c>
      <c r="AU2398" s="20" t="s">
        <v>84</v>
      </c>
    </row>
    <row r="2399" s="13" customFormat="1">
      <c r="A2399" s="13"/>
      <c r="B2399" s="236"/>
      <c r="C2399" s="237"/>
      <c r="D2399" s="229" t="s">
        <v>183</v>
      </c>
      <c r="E2399" s="238" t="s">
        <v>19</v>
      </c>
      <c r="F2399" s="239" t="s">
        <v>2737</v>
      </c>
      <c r="G2399" s="237"/>
      <c r="H2399" s="238" t="s">
        <v>19</v>
      </c>
      <c r="I2399" s="240"/>
      <c r="J2399" s="237"/>
      <c r="K2399" s="237"/>
      <c r="L2399" s="241"/>
      <c r="M2399" s="242"/>
      <c r="N2399" s="243"/>
      <c r="O2399" s="243"/>
      <c r="P2399" s="243"/>
      <c r="Q2399" s="243"/>
      <c r="R2399" s="243"/>
      <c r="S2399" s="243"/>
      <c r="T2399" s="244"/>
      <c r="U2399" s="13"/>
      <c r="V2399" s="13"/>
      <c r="W2399" s="13"/>
      <c r="X2399" s="13"/>
      <c r="Y2399" s="13"/>
      <c r="Z2399" s="13"/>
      <c r="AA2399" s="13"/>
      <c r="AB2399" s="13"/>
      <c r="AC2399" s="13"/>
      <c r="AD2399" s="13"/>
      <c r="AE2399" s="13"/>
      <c r="AT2399" s="245" t="s">
        <v>183</v>
      </c>
      <c r="AU2399" s="245" t="s">
        <v>84</v>
      </c>
      <c r="AV2399" s="13" t="s">
        <v>82</v>
      </c>
      <c r="AW2399" s="13" t="s">
        <v>37</v>
      </c>
      <c r="AX2399" s="13" t="s">
        <v>75</v>
      </c>
      <c r="AY2399" s="245" t="s">
        <v>170</v>
      </c>
    </row>
    <row r="2400" s="13" customFormat="1">
      <c r="A2400" s="13"/>
      <c r="B2400" s="236"/>
      <c r="C2400" s="237"/>
      <c r="D2400" s="229" t="s">
        <v>183</v>
      </c>
      <c r="E2400" s="238" t="s">
        <v>19</v>
      </c>
      <c r="F2400" s="239" t="s">
        <v>2738</v>
      </c>
      <c r="G2400" s="237"/>
      <c r="H2400" s="238" t="s">
        <v>19</v>
      </c>
      <c r="I2400" s="240"/>
      <c r="J2400" s="237"/>
      <c r="K2400" s="237"/>
      <c r="L2400" s="241"/>
      <c r="M2400" s="242"/>
      <c r="N2400" s="243"/>
      <c r="O2400" s="243"/>
      <c r="P2400" s="243"/>
      <c r="Q2400" s="243"/>
      <c r="R2400" s="243"/>
      <c r="S2400" s="243"/>
      <c r="T2400" s="244"/>
      <c r="U2400" s="13"/>
      <c r="V2400" s="13"/>
      <c r="W2400" s="13"/>
      <c r="X2400" s="13"/>
      <c r="Y2400" s="13"/>
      <c r="Z2400" s="13"/>
      <c r="AA2400" s="13"/>
      <c r="AB2400" s="13"/>
      <c r="AC2400" s="13"/>
      <c r="AD2400" s="13"/>
      <c r="AE2400" s="13"/>
      <c r="AT2400" s="245" t="s">
        <v>183</v>
      </c>
      <c r="AU2400" s="245" t="s">
        <v>84</v>
      </c>
      <c r="AV2400" s="13" t="s">
        <v>82</v>
      </c>
      <c r="AW2400" s="13" t="s">
        <v>37</v>
      </c>
      <c r="AX2400" s="13" t="s">
        <v>75</v>
      </c>
      <c r="AY2400" s="245" t="s">
        <v>170</v>
      </c>
    </row>
    <row r="2401" s="13" customFormat="1">
      <c r="A2401" s="13"/>
      <c r="B2401" s="236"/>
      <c r="C2401" s="237"/>
      <c r="D2401" s="229" t="s">
        <v>183</v>
      </c>
      <c r="E2401" s="238" t="s">
        <v>19</v>
      </c>
      <c r="F2401" s="239" t="s">
        <v>2731</v>
      </c>
      <c r="G2401" s="237"/>
      <c r="H2401" s="238" t="s">
        <v>19</v>
      </c>
      <c r="I2401" s="240"/>
      <c r="J2401" s="237"/>
      <c r="K2401" s="237"/>
      <c r="L2401" s="241"/>
      <c r="M2401" s="242"/>
      <c r="N2401" s="243"/>
      <c r="O2401" s="243"/>
      <c r="P2401" s="243"/>
      <c r="Q2401" s="243"/>
      <c r="R2401" s="243"/>
      <c r="S2401" s="243"/>
      <c r="T2401" s="244"/>
      <c r="U2401" s="13"/>
      <c r="V2401" s="13"/>
      <c r="W2401" s="13"/>
      <c r="X2401" s="13"/>
      <c r="Y2401" s="13"/>
      <c r="Z2401" s="13"/>
      <c r="AA2401" s="13"/>
      <c r="AB2401" s="13"/>
      <c r="AC2401" s="13"/>
      <c r="AD2401" s="13"/>
      <c r="AE2401" s="13"/>
      <c r="AT2401" s="245" t="s">
        <v>183</v>
      </c>
      <c r="AU2401" s="245" t="s">
        <v>84</v>
      </c>
      <c r="AV2401" s="13" t="s">
        <v>82</v>
      </c>
      <c r="AW2401" s="13" t="s">
        <v>37</v>
      </c>
      <c r="AX2401" s="13" t="s">
        <v>75</v>
      </c>
      <c r="AY2401" s="245" t="s">
        <v>170</v>
      </c>
    </row>
    <row r="2402" s="13" customFormat="1">
      <c r="A2402" s="13"/>
      <c r="B2402" s="236"/>
      <c r="C2402" s="237"/>
      <c r="D2402" s="229" t="s">
        <v>183</v>
      </c>
      <c r="E2402" s="238" t="s">
        <v>19</v>
      </c>
      <c r="F2402" s="239" t="s">
        <v>2732</v>
      </c>
      <c r="G2402" s="237"/>
      <c r="H2402" s="238" t="s">
        <v>19</v>
      </c>
      <c r="I2402" s="240"/>
      <c r="J2402" s="237"/>
      <c r="K2402" s="237"/>
      <c r="L2402" s="241"/>
      <c r="M2402" s="242"/>
      <c r="N2402" s="243"/>
      <c r="O2402" s="243"/>
      <c r="P2402" s="243"/>
      <c r="Q2402" s="243"/>
      <c r="R2402" s="243"/>
      <c r="S2402" s="243"/>
      <c r="T2402" s="244"/>
      <c r="U2402" s="13"/>
      <c r="V2402" s="13"/>
      <c r="W2402" s="13"/>
      <c r="X2402" s="13"/>
      <c r="Y2402" s="13"/>
      <c r="Z2402" s="13"/>
      <c r="AA2402" s="13"/>
      <c r="AB2402" s="13"/>
      <c r="AC2402" s="13"/>
      <c r="AD2402" s="13"/>
      <c r="AE2402" s="13"/>
      <c r="AT2402" s="245" t="s">
        <v>183</v>
      </c>
      <c r="AU2402" s="245" t="s">
        <v>84</v>
      </c>
      <c r="AV2402" s="13" t="s">
        <v>82</v>
      </c>
      <c r="AW2402" s="13" t="s">
        <v>37</v>
      </c>
      <c r="AX2402" s="13" t="s">
        <v>75</v>
      </c>
      <c r="AY2402" s="245" t="s">
        <v>170</v>
      </c>
    </row>
    <row r="2403" s="13" customFormat="1">
      <c r="A2403" s="13"/>
      <c r="B2403" s="236"/>
      <c r="C2403" s="237"/>
      <c r="D2403" s="229" t="s">
        <v>183</v>
      </c>
      <c r="E2403" s="238" t="s">
        <v>19</v>
      </c>
      <c r="F2403" s="239" t="s">
        <v>2739</v>
      </c>
      <c r="G2403" s="237"/>
      <c r="H2403" s="238" t="s">
        <v>19</v>
      </c>
      <c r="I2403" s="240"/>
      <c r="J2403" s="237"/>
      <c r="K2403" s="237"/>
      <c r="L2403" s="241"/>
      <c r="M2403" s="242"/>
      <c r="N2403" s="243"/>
      <c r="O2403" s="243"/>
      <c r="P2403" s="243"/>
      <c r="Q2403" s="243"/>
      <c r="R2403" s="243"/>
      <c r="S2403" s="243"/>
      <c r="T2403" s="244"/>
      <c r="U2403" s="13"/>
      <c r="V2403" s="13"/>
      <c r="W2403" s="13"/>
      <c r="X2403" s="13"/>
      <c r="Y2403" s="13"/>
      <c r="Z2403" s="13"/>
      <c r="AA2403" s="13"/>
      <c r="AB2403" s="13"/>
      <c r="AC2403" s="13"/>
      <c r="AD2403" s="13"/>
      <c r="AE2403" s="13"/>
      <c r="AT2403" s="245" t="s">
        <v>183</v>
      </c>
      <c r="AU2403" s="245" t="s">
        <v>84</v>
      </c>
      <c r="AV2403" s="13" t="s">
        <v>82</v>
      </c>
      <c r="AW2403" s="13" t="s">
        <v>37</v>
      </c>
      <c r="AX2403" s="13" t="s">
        <v>75</v>
      </c>
      <c r="AY2403" s="245" t="s">
        <v>170</v>
      </c>
    </row>
    <row r="2404" s="13" customFormat="1">
      <c r="A2404" s="13"/>
      <c r="B2404" s="236"/>
      <c r="C2404" s="237"/>
      <c r="D2404" s="229" t="s">
        <v>183</v>
      </c>
      <c r="E2404" s="238" t="s">
        <v>19</v>
      </c>
      <c r="F2404" s="239" t="s">
        <v>2740</v>
      </c>
      <c r="G2404" s="237"/>
      <c r="H2404" s="238" t="s">
        <v>19</v>
      </c>
      <c r="I2404" s="240"/>
      <c r="J2404" s="237"/>
      <c r="K2404" s="237"/>
      <c r="L2404" s="241"/>
      <c r="M2404" s="242"/>
      <c r="N2404" s="243"/>
      <c r="O2404" s="243"/>
      <c r="P2404" s="243"/>
      <c r="Q2404" s="243"/>
      <c r="R2404" s="243"/>
      <c r="S2404" s="243"/>
      <c r="T2404" s="244"/>
      <c r="U2404" s="13"/>
      <c r="V2404" s="13"/>
      <c r="W2404" s="13"/>
      <c r="X2404" s="13"/>
      <c r="Y2404" s="13"/>
      <c r="Z2404" s="13"/>
      <c r="AA2404" s="13"/>
      <c r="AB2404" s="13"/>
      <c r="AC2404" s="13"/>
      <c r="AD2404" s="13"/>
      <c r="AE2404" s="13"/>
      <c r="AT2404" s="245" t="s">
        <v>183</v>
      </c>
      <c r="AU2404" s="245" t="s">
        <v>84</v>
      </c>
      <c r="AV2404" s="13" t="s">
        <v>82</v>
      </c>
      <c r="AW2404" s="13" t="s">
        <v>37</v>
      </c>
      <c r="AX2404" s="13" t="s">
        <v>75</v>
      </c>
      <c r="AY2404" s="245" t="s">
        <v>170</v>
      </c>
    </row>
    <row r="2405" s="13" customFormat="1">
      <c r="A2405" s="13"/>
      <c r="B2405" s="236"/>
      <c r="C2405" s="237"/>
      <c r="D2405" s="229" t="s">
        <v>183</v>
      </c>
      <c r="E2405" s="238" t="s">
        <v>19</v>
      </c>
      <c r="F2405" s="239" t="s">
        <v>2741</v>
      </c>
      <c r="G2405" s="237"/>
      <c r="H2405" s="238" t="s">
        <v>19</v>
      </c>
      <c r="I2405" s="240"/>
      <c r="J2405" s="237"/>
      <c r="K2405" s="237"/>
      <c r="L2405" s="241"/>
      <c r="M2405" s="242"/>
      <c r="N2405" s="243"/>
      <c r="O2405" s="243"/>
      <c r="P2405" s="243"/>
      <c r="Q2405" s="243"/>
      <c r="R2405" s="243"/>
      <c r="S2405" s="243"/>
      <c r="T2405" s="244"/>
      <c r="U2405" s="13"/>
      <c r="V2405" s="13"/>
      <c r="W2405" s="13"/>
      <c r="X2405" s="13"/>
      <c r="Y2405" s="13"/>
      <c r="Z2405" s="13"/>
      <c r="AA2405" s="13"/>
      <c r="AB2405" s="13"/>
      <c r="AC2405" s="13"/>
      <c r="AD2405" s="13"/>
      <c r="AE2405" s="13"/>
      <c r="AT2405" s="245" t="s">
        <v>183</v>
      </c>
      <c r="AU2405" s="245" t="s">
        <v>84</v>
      </c>
      <c r="AV2405" s="13" t="s">
        <v>82</v>
      </c>
      <c r="AW2405" s="13" t="s">
        <v>37</v>
      </c>
      <c r="AX2405" s="13" t="s">
        <v>75</v>
      </c>
      <c r="AY2405" s="245" t="s">
        <v>170</v>
      </c>
    </row>
    <row r="2406" s="13" customFormat="1">
      <c r="A2406" s="13"/>
      <c r="B2406" s="236"/>
      <c r="C2406" s="237"/>
      <c r="D2406" s="229" t="s">
        <v>183</v>
      </c>
      <c r="E2406" s="238" t="s">
        <v>19</v>
      </c>
      <c r="F2406" s="239" t="s">
        <v>2742</v>
      </c>
      <c r="G2406" s="237"/>
      <c r="H2406" s="238" t="s">
        <v>19</v>
      </c>
      <c r="I2406" s="240"/>
      <c r="J2406" s="237"/>
      <c r="K2406" s="237"/>
      <c r="L2406" s="241"/>
      <c r="M2406" s="242"/>
      <c r="N2406" s="243"/>
      <c r="O2406" s="243"/>
      <c r="P2406" s="243"/>
      <c r="Q2406" s="243"/>
      <c r="R2406" s="243"/>
      <c r="S2406" s="243"/>
      <c r="T2406" s="244"/>
      <c r="U2406" s="13"/>
      <c r="V2406" s="13"/>
      <c r="W2406" s="13"/>
      <c r="X2406" s="13"/>
      <c r="Y2406" s="13"/>
      <c r="Z2406" s="13"/>
      <c r="AA2406" s="13"/>
      <c r="AB2406" s="13"/>
      <c r="AC2406" s="13"/>
      <c r="AD2406" s="13"/>
      <c r="AE2406" s="13"/>
      <c r="AT2406" s="245" t="s">
        <v>183</v>
      </c>
      <c r="AU2406" s="245" t="s">
        <v>84</v>
      </c>
      <c r="AV2406" s="13" t="s">
        <v>82</v>
      </c>
      <c r="AW2406" s="13" t="s">
        <v>37</v>
      </c>
      <c r="AX2406" s="13" t="s">
        <v>75</v>
      </c>
      <c r="AY2406" s="245" t="s">
        <v>170</v>
      </c>
    </row>
    <row r="2407" s="14" customFormat="1">
      <c r="A2407" s="14"/>
      <c r="B2407" s="246"/>
      <c r="C2407" s="247"/>
      <c r="D2407" s="229" t="s">
        <v>183</v>
      </c>
      <c r="E2407" s="248" t="s">
        <v>19</v>
      </c>
      <c r="F2407" s="249" t="s">
        <v>863</v>
      </c>
      <c r="G2407" s="247"/>
      <c r="H2407" s="250">
        <v>1</v>
      </c>
      <c r="I2407" s="251"/>
      <c r="J2407" s="247"/>
      <c r="K2407" s="247"/>
      <c r="L2407" s="252"/>
      <c r="M2407" s="253"/>
      <c r="N2407" s="254"/>
      <c r="O2407" s="254"/>
      <c r="P2407" s="254"/>
      <c r="Q2407" s="254"/>
      <c r="R2407" s="254"/>
      <c r="S2407" s="254"/>
      <c r="T2407" s="255"/>
      <c r="U2407" s="14"/>
      <c r="V2407" s="14"/>
      <c r="W2407" s="14"/>
      <c r="X2407" s="14"/>
      <c r="Y2407" s="14"/>
      <c r="Z2407" s="14"/>
      <c r="AA2407" s="14"/>
      <c r="AB2407" s="14"/>
      <c r="AC2407" s="14"/>
      <c r="AD2407" s="14"/>
      <c r="AE2407" s="14"/>
      <c r="AT2407" s="256" t="s">
        <v>183</v>
      </c>
      <c r="AU2407" s="256" t="s">
        <v>84</v>
      </c>
      <c r="AV2407" s="14" t="s">
        <v>84</v>
      </c>
      <c r="AW2407" s="14" t="s">
        <v>37</v>
      </c>
      <c r="AX2407" s="14" t="s">
        <v>75</v>
      </c>
      <c r="AY2407" s="256" t="s">
        <v>170</v>
      </c>
    </row>
    <row r="2408" s="15" customFormat="1">
      <c r="A2408" s="15"/>
      <c r="B2408" s="257"/>
      <c r="C2408" s="258"/>
      <c r="D2408" s="229" t="s">
        <v>183</v>
      </c>
      <c r="E2408" s="259" t="s">
        <v>19</v>
      </c>
      <c r="F2408" s="260" t="s">
        <v>186</v>
      </c>
      <c r="G2408" s="258"/>
      <c r="H2408" s="261">
        <v>1</v>
      </c>
      <c r="I2408" s="262"/>
      <c r="J2408" s="258"/>
      <c r="K2408" s="258"/>
      <c r="L2408" s="263"/>
      <c r="M2408" s="264"/>
      <c r="N2408" s="265"/>
      <c r="O2408" s="265"/>
      <c r="P2408" s="265"/>
      <c r="Q2408" s="265"/>
      <c r="R2408" s="265"/>
      <c r="S2408" s="265"/>
      <c r="T2408" s="266"/>
      <c r="U2408" s="15"/>
      <c r="V2408" s="15"/>
      <c r="W2408" s="15"/>
      <c r="X2408" s="15"/>
      <c r="Y2408" s="15"/>
      <c r="Z2408" s="15"/>
      <c r="AA2408" s="15"/>
      <c r="AB2408" s="15"/>
      <c r="AC2408" s="15"/>
      <c r="AD2408" s="15"/>
      <c r="AE2408" s="15"/>
      <c r="AT2408" s="267" t="s">
        <v>183</v>
      </c>
      <c r="AU2408" s="267" t="s">
        <v>84</v>
      </c>
      <c r="AV2408" s="15" t="s">
        <v>177</v>
      </c>
      <c r="AW2408" s="15" t="s">
        <v>37</v>
      </c>
      <c r="AX2408" s="15" t="s">
        <v>82</v>
      </c>
      <c r="AY2408" s="267" t="s">
        <v>170</v>
      </c>
    </row>
    <row r="2409" s="2" customFormat="1" ht="37.8" customHeight="1">
      <c r="A2409" s="41"/>
      <c r="B2409" s="42"/>
      <c r="C2409" s="216" t="s">
        <v>2743</v>
      </c>
      <c r="D2409" s="216" t="s">
        <v>172</v>
      </c>
      <c r="E2409" s="217" t="s">
        <v>2744</v>
      </c>
      <c r="F2409" s="218" t="s">
        <v>2745</v>
      </c>
      <c r="G2409" s="219" t="s">
        <v>266</v>
      </c>
      <c r="H2409" s="220">
        <v>1</v>
      </c>
      <c r="I2409" s="221"/>
      <c r="J2409" s="222">
        <f>ROUND(I2409*H2409,2)</f>
        <v>0</v>
      </c>
      <c r="K2409" s="218" t="s">
        <v>19</v>
      </c>
      <c r="L2409" s="47"/>
      <c r="M2409" s="223" t="s">
        <v>19</v>
      </c>
      <c r="N2409" s="224" t="s">
        <v>46</v>
      </c>
      <c r="O2409" s="87"/>
      <c r="P2409" s="225">
        <f>O2409*H2409</f>
        <v>0</v>
      </c>
      <c r="Q2409" s="225">
        <v>0</v>
      </c>
      <c r="R2409" s="225">
        <f>Q2409*H2409</f>
        <v>0</v>
      </c>
      <c r="S2409" s="225">
        <v>0</v>
      </c>
      <c r="T2409" s="226">
        <f>S2409*H2409</f>
        <v>0</v>
      </c>
      <c r="U2409" s="41"/>
      <c r="V2409" s="41"/>
      <c r="W2409" s="41"/>
      <c r="X2409" s="41"/>
      <c r="Y2409" s="41"/>
      <c r="Z2409" s="41"/>
      <c r="AA2409" s="41"/>
      <c r="AB2409" s="41"/>
      <c r="AC2409" s="41"/>
      <c r="AD2409" s="41"/>
      <c r="AE2409" s="41"/>
      <c r="AR2409" s="227" t="s">
        <v>287</v>
      </c>
      <c r="AT2409" s="227" t="s">
        <v>172</v>
      </c>
      <c r="AU2409" s="227" t="s">
        <v>84</v>
      </c>
      <c r="AY2409" s="20" t="s">
        <v>170</v>
      </c>
      <c r="BE2409" s="228">
        <f>IF(N2409="základní",J2409,0)</f>
        <v>0</v>
      </c>
      <c r="BF2409" s="228">
        <f>IF(N2409="snížená",J2409,0)</f>
        <v>0</v>
      </c>
      <c r="BG2409" s="228">
        <f>IF(N2409="zákl. přenesená",J2409,0)</f>
        <v>0</v>
      </c>
      <c r="BH2409" s="228">
        <f>IF(N2409="sníž. přenesená",J2409,0)</f>
        <v>0</v>
      </c>
      <c r="BI2409" s="228">
        <f>IF(N2409="nulová",J2409,0)</f>
        <v>0</v>
      </c>
      <c r="BJ2409" s="20" t="s">
        <v>82</v>
      </c>
      <c r="BK2409" s="228">
        <f>ROUND(I2409*H2409,2)</f>
        <v>0</v>
      </c>
      <c r="BL2409" s="20" t="s">
        <v>287</v>
      </c>
      <c r="BM2409" s="227" t="s">
        <v>2746</v>
      </c>
    </row>
    <row r="2410" s="2" customFormat="1">
      <c r="A2410" s="41"/>
      <c r="B2410" s="42"/>
      <c r="C2410" s="43"/>
      <c r="D2410" s="229" t="s">
        <v>179</v>
      </c>
      <c r="E2410" s="43"/>
      <c r="F2410" s="230" t="s">
        <v>2745</v>
      </c>
      <c r="G2410" s="43"/>
      <c r="H2410" s="43"/>
      <c r="I2410" s="231"/>
      <c r="J2410" s="43"/>
      <c r="K2410" s="43"/>
      <c r="L2410" s="47"/>
      <c r="M2410" s="232"/>
      <c r="N2410" s="233"/>
      <c r="O2410" s="87"/>
      <c r="P2410" s="87"/>
      <c r="Q2410" s="87"/>
      <c r="R2410" s="87"/>
      <c r="S2410" s="87"/>
      <c r="T2410" s="88"/>
      <c r="U2410" s="41"/>
      <c r="V2410" s="41"/>
      <c r="W2410" s="41"/>
      <c r="X2410" s="41"/>
      <c r="Y2410" s="41"/>
      <c r="Z2410" s="41"/>
      <c r="AA2410" s="41"/>
      <c r="AB2410" s="41"/>
      <c r="AC2410" s="41"/>
      <c r="AD2410" s="41"/>
      <c r="AE2410" s="41"/>
      <c r="AT2410" s="20" t="s">
        <v>179</v>
      </c>
      <c r="AU2410" s="20" t="s">
        <v>84</v>
      </c>
    </row>
    <row r="2411" s="2" customFormat="1">
      <c r="A2411" s="41"/>
      <c r="B2411" s="42"/>
      <c r="C2411" s="43"/>
      <c r="D2411" s="229" t="s">
        <v>231</v>
      </c>
      <c r="E2411" s="43"/>
      <c r="F2411" s="268" t="s">
        <v>1323</v>
      </c>
      <c r="G2411" s="43"/>
      <c r="H2411" s="43"/>
      <c r="I2411" s="231"/>
      <c r="J2411" s="43"/>
      <c r="K2411" s="43"/>
      <c r="L2411" s="47"/>
      <c r="M2411" s="232"/>
      <c r="N2411" s="233"/>
      <c r="O2411" s="87"/>
      <c r="P2411" s="87"/>
      <c r="Q2411" s="87"/>
      <c r="R2411" s="87"/>
      <c r="S2411" s="87"/>
      <c r="T2411" s="88"/>
      <c r="U2411" s="41"/>
      <c r="V2411" s="41"/>
      <c r="W2411" s="41"/>
      <c r="X2411" s="41"/>
      <c r="Y2411" s="41"/>
      <c r="Z2411" s="41"/>
      <c r="AA2411" s="41"/>
      <c r="AB2411" s="41"/>
      <c r="AC2411" s="41"/>
      <c r="AD2411" s="41"/>
      <c r="AE2411" s="41"/>
      <c r="AT2411" s="20" t="s">
        <v>231</v>
      </c>
      <c r="AU2411" s="20" t="s">
        <v>84</v>
      </c>
    </row>
    <row r="2412" s="13" customFormat="1">
      <c r="A2412" s="13"/>
      <c r="B2412" s="236"/>
      <c r="C2412" s="237"/>
      <c r="D2412" s="229" t="s">
        <v>183</v>
      </c>
      <c r="E2412" s="238" t="s">
        <v>19</v>
      </c>
      <c r="F2412" s="239" t="s">
        <v>2747</v>
      </c>
      <c r="G2412" s="237"/>
      <c r="H2412" s="238" t="s">
        <v>19</v>
      </c>
      <c r="I2412" s="240"/>
      <c r="J2412" s="237"/>
      <c r="K2412" s="237"/>
      <c r="L2412" s="241"/>
      <c r="M2412" s="242"/>
      <c r="N2412" s="243"/>
      <c r="O2412" s="243"/>
      <c r="P2412" s="243"/>
      <c r="Q2412" s="243"/>
      <c r="R2412" s="243"/>
      <c r="S2412" s="243"/>
      <c r="T2412" s="244"/>
      <c r="U2412" s="13"/>
      <c r="V2412" s="13"/>
      <c r="W2412" s="13"/>
      <c r="X2412" s="13"/>
      <c r="Y2412" s="13"/>
      <c r="Z2412" s="13"/>
      <c r="AA2412" s="13"/>
      <c r="AB2412" s="13"/>
      <c r="AC2412" s="13"/>
      <c r="AD2412" s="13"/>
      <c r="AE2412" s="13"/>
      <c r="AT2412" s="245" t="s">
        <v>183</v>
      </c>
      <c r="AU2412" s="245" t="s">
        <v>84</v>
      </c>
      <c r="AV2412" s="13" t="s">
        <v>82</v>
      </c>
      <c r="AW2412" s="13" t="s">
        <v>37</v>
      </c>
      <c r="AX2412" s="13" t="s">
        <v>75</v>
      </c>
      <c r="AY2412" s="245" t="s">
        <v>170</v>
      </c>
    </row>
    <row r="2413" s="13" customFormat="1">
      <c r="A2413" s="13"/>
      <c r="B2413" s="236"/>
      <c r="C2413" s="237"/>
      <c r="D2413" s="229" t="s">
        <v>183</v>
      </c>
      <c r="E2413" s="238" t="s">
        <v>19</v>
      </c>
      <c r="F2413" s="239" t="s">
        <v>2748</v>
      </c>
      <c r="G2413" s="237"/>
      <c r="H2413" s="238" t="s">
        <v>19</v>
      </c>
      <c r="I2413" s="240"/>
      <c r="J2413" s="237"/>
      <c r="K2413" s="237"/>
      <c r="L2413" s="241"/>
      <c r="M2413" s="242"/>
      <c r="N2413" s="243"/>
      <c r="O2413" s="243"/>
      <c r="P2413" s="243"/>
      <c r="Q2413" s="243"/>
      <c r="R2413" s="243"/>
      <c r="S2413" s="243"/>
      <c r="T2413" s="244"/>
      <c r="U2413" s="13"/>
      <c r="V2413" s="13"/>
      <c r="W2413" s="13"/>
      <c r="X2413" s="13"/>
      <c r="Y2413" s="13"/>
      <c r="Z2413" s="13"/>
      <c r="AA2413" s="13"/>
      <c r="AB2413" s="13"/>
      <c r="AC2413" s="13"/>
      <c r="AD2413" s="13"/>
      <c r="AE2413" s="13"/>
      <c r="AT2413" s="245" t="s">
        <v>183</v>
      </c>
      <c r="AU2413" s="245" t="s">
        <v>84</v>
      </c>
      <c r="AV2413" s="13" t="s">
        <v>82</v>
      </c>
      <c r="AW2413" s="13" t="s">
        <v>37</v>
      </c>
      <c r="AX2413" s="13" t="s">
        <v>75</v>
      </c>
      <c r="AY2413" s="245" t="s">
        <v>170</v>
      </c>
    </row>
    <row r="2414" s="13" customFormat="1">
      <c r="A2414" s="13"/>
      <c r="B2414" s="236"/>
      <c r="C2414" s="237"/>
      <c r="D2414" s="229" t="s">
        <v>183</v>
      </c>
      <c r="E2414" s="238" t="s">
        <v>19</v>
      </c>
      <c r="F2414" s="239" t="s">
        <v>2737</v>
      </c>
      <c r="G2414" s="237"/>
      <c r="H2414" s="238" t="s">
        <v>19</v>
      </c>
      <c r="I2414" s="240"/>
      <c r="J2414" s="237"/>
      <c r="K2414" s="237"/>
      <c r="L2414" s="241"/>
      <c r="M2414" s="242"/>
      <c r="N2414" s="243"/>
      <c r="O2414" s="243"/>
      <c r="P2414" s="243"/>
      <c r="Q2414" s="243"/>
      <c r="R2414" s="243"/>
      <c r="S2414" s="243"/>
      <c r="T2414" s="244"/>
      <c r="U2414" s="13"/>
      <c r="V2414" s="13"/>
      <c r="W2414" s="13"/>
      <c r="X2414" s="13"/>
      <c r="Y2414" s="13"/>
      <c r="Z2414" s="13"/>
      <c r="AA2414" s="13"/>
      <c r="AB2414" s="13"/>
      <c r="AC2414" s="13"/>
      <c r="AD2414" s="13"/>
      <c r="AE2414" s="13"/>
      <c r="AT2414" s="245" t="s">
        <v>183</v>
      </c>
      <c r="AU2414" s="245" t="s">
        <v>84</v>
      </c>
      <c r="AV2414" s="13" t="s">
        <v>82</v>
      </c>
      <c r="AW2414" s="13" t="s">
        <v>37</v>
      </c>
      <c r="AX2414" s="13" t="s">
        <v>75</v>
      </c>
      <c r="AY2414" s="245" t="s">
        <v>170</v>
      </c>
    </row>
    <row r="2415" s="13" customFormat="1">
      <c r="A2415" s="13"/>
      <c r="B2415" s="236"/>
      <c r="C2415" s="237"/>
      <c r="D2415" s="229" t="s">
        <v>183</v>
      </c>
      <c r="E2415" s="238" t="s">
        <v>19</v>
      </c>
      <c r="F2415" s="239" t="s">
        <v>2738</v>
      </c>
      <c r="G2415" s="237"/>
      <c r="H2415" s="238" t="s">
        <v>19</v>
      </c>
      <c r="I2415" s="240"/>
      <c r="J2415" s="237"/>
      <c r="K2415" s="237"/>
      <c r="L2415" s="241"/>
      <c r="M2415" s="242"/>
      <c r="N2415" s="243"/>
      <c r="O2415" s="243"/>
      <c r="P2415" s="243"/>
      <c r="Q2415" s="243"/>
      <c r="R2415" s="243"/>
      <c r="S2415" s="243"/>
      <c r="T2415" s="244"/>
      <c r="U2415" s="13"/>
      <c r="V2415" s="13"/>
      <c r="W2415" s="13"/>
      <c r="X2415" s="13"/>
      <c r="Y2415" s="13"/>
      <c r="Z2415" s="13"/>
      <c r="AA2415" s="13"/>
      <c r="AB2415" s="13"/>
      <c r="AC2415" s="13"/>
      <c r="AD2415" s="13"/>
      <c r="AE2415" s="13"/>
      <c r="AT2415" s="245" t="s">
        <v>183</v>
      </c>
      <c r="AU2415" s="245" t="s">
        <v>84</v>
      </c>
      <c r="AV2415" s="13" t="s">
        <v>82</v>
      </c>
      <c r="AW2415" s="13" t="s">
        <v>37</v>
      </c>
      <c r="AX2415" s="13" t="s">
        <v>75</v>
      </c>
      <c r="AY2415" s="245" t="s">
        <v>170</v>
      </c>
    </row>
    <row r="2416" s="13" customFormat="1">
      <c r="A2416" s="13"/>
      <c r="B2416" s="236"/>
      <c r="C2416" s="237"/>
      <c r="D2416" s="229" t="s">
        <v>183</v>
      </c>
      <c r="E2416" s="238" t="s">
        <v>19</v>
      </c>
      <c r="F2416" s="239" t="s">
        <v>2749</v>
      </c>
      <c r="G2416" s="237"/>
      <c r="H2416" s="238" t="s">
        <v>19</v>
      </c>
      <c r="I2416" s="240"/>
      <c r="J2416" s="237"/>
      <c r="K2416" s="237"/>
      <c r="L2416" s="241"/>
      <c r="M2416" s="242"/>
      <c r="N2416" s="243"/>
      <c r="O2416" s="243"/>
      <c r="P2416" s="243"/>
      <c r="Q2416" s="243"/>
      <c r="R2416" s="243"/>
      <c r="S2416" s="243"/>
      <c r="T2416" s="244"/>
      <c r="U2416" s="13"/>
      <c r="V2416" s="13"/>
      <c r="W2416" s="13"/>
      <c r="X2416" s="13"/>
      <c r="Y2416" s="13"/>
      <c r="Z2416" s="13"/>
      <c r="AA2416" s="13"/>
      <c r="AB2416" s="13"/>
      <c r="AC2416" s="13"/>
      <c r="AD2416" s="13"/>
      <c r="AE2416" s="13"/>
      <c r="AT2416" s="245" t="s">
        <v>183</v>
      </c>
      <c r="AU2416" s="245" t="s">
        <v>84</v>
      </c>
      <c r="AV2416" s="13" t="s">
        <v>82</v>
      </c>
      <c r="AW2416" s="13" t="s">
        <v>37</v>
      </c>
      <c r="AX2416" s="13" t="s">
        <v>75</v>
      </c>
      <c r="AY2416" s="245" t="s">
        <v>170</v>
      </c>
    </row>
    <row r="2417" s="13" customFormat="1">
      <c r="A2417" s="13"/>
      <c r="B2417" s="236"/>
      <c r="C2417" s="237"/>
      <c r="D2417" s="229" t="s">
        <v>183</v>
      </c>
      <c r="E2417" s="238" t="s">
        <v>19</v>
      </c>
      <c r="F2417" s="239" t="s">
        <v>2732</v>
      </c>
      <c r="G2417" s="237"/>
      <c r="H2417" s="238" t="s">
        <v>19</v>
      </c>
      <c r="I2417" s="240"/>
      <c r="J2417" s="237"/>
      <c r="K2417" s="237"/>
      <c r="L2417" s="241"/>
      <c r="M2417" s="242"/>
      <c r="N2417" s="243"/>
      <c r="O2417" s="243"/>
      <c r="P2417" s="243"/>
      <c r="Q2417" s="243"/>
      <c r="R2417" s="243"/>
      <c r="S2417" s="243"/>
      <c r="T2417" s="244"/>
      <c r="U2417" s="13"/>
      <c r="V2417" s="13"/>
      <c r="W2417" s="13"/>
      <c r="X2417" s="13"/>
      <c r="Y2417" s="13"/>
      <c r="Z2417" s="13"/>
      <c r="AA2417" s="13"/>
      <c r="AB2417" s="13"/>
      <c r="AC2417" s="13"/>
      <c r="AD2417" s="13"/>
      <c r="AE2417" s="13"/>
      <c r="AT2417" s="245" t="s">
        <v>183</v>
      </c>
      <c r="AU2417" s="245" t="s">
        <v>84</v>
      </c>
      <c r="AV2417" s="13" t="s">
        <v>82</v>
      </c>
      <c r="AW2417" s="13" t="s">
        <v>37</v>
      </c>
      <c r="AX2417" s="13" t="s">
        <v>75</v>
      </c>
      <c r="AY2417" s="245" t="s">
        <v>170</v>
      </c>
    </row>
    <row r="2418" s="13" customFormat="1">
      <c r="A2418" s="13"/>
      <c r="B2418" s="236"/>
      <c r="C2418" s="237"/>
      <c r="D2418" s="229" t="s">
        <v>183</v>
      </c>
      <c r="E2418" s="238" t="s">
        <v>19</v>
      </c>
      <c r="F2418" s="239" t="s">
        <v>2750</v>
      </c>
      <c r="G2418" s="237"/>
      <c r="H2418" s="238" t="s">
        <v>19</v>
      </c>
      <c r="I2418" s="240"/>
      <c r="J2418" s="237"/>
      <c r="K2418" s="237"/>
      <c r="L2418" s="241"/>
      <c r="M2418" s="242"/>
      <c r="N2418" s="243"/>
      <c r="O2418" s="243"/>
      <c r="P2418" s="243"/>
      <c r="Q2418" s="243"/>
      <c r="R2418" s="243"/>
      <c r="S2418" s="243"/>
      <c r="T2418" s="244"/>
      <c r="U2418" s="13"/>
      <c r="V2418" s="13"/>
      <c r="W2418" s="13"/>
      <c r="X2418" s="13"/>
      <c r="Y2418" s="13"/>
      <c r="Z2418" s="13"/>
      <c r="AA2418" s="13"/>
      <c r="AB2418" s="13"/>
      <c r="AC2418" s="13"/>
      <c r="AD2418" s="13"/>
      <c r="AE2418" s="13"/>
      <c r="AT2418" s="245" t="s">
        <v>183</v>
      </c>
      <c r="AU2418" s="245" t="s">
        <v>84</v>
      </c>
      <c r="AV2418" s="13" t="s">
        <v>82</v>
      </c>
      <c r="AW2418" s="13" t="s">
        <v>37</v>
      </c>
      <c r="AX2418" s="13" t="s">
        <v>75</v>
      </c>
      <c r="AY2418" s="245" t="s">
        <v>170</v>
      </c>
    </row>
    <row r="2419" s="13" customFormat="1">
      <c r="A2419" s="13"/>
      <c r="B2419" s="236"/>
      <c r="C2419" s="237"/>
      <c r="D2419" s="229" t="s">
        <v>183</v>
      </c>
      <c r="E2419" s="238" t="s">
        <v>19</v>
      </c>
      <c r="F2419" s="239" t="s">
        <v>2739</v>
      </c>
      <c r="G2419" s="237"/>
      <c r="H2419" s="238" t="s">
        <v>19</v>
      </c>
      <c r="I2419" s="240"/>
      <c r="J2419" s="237"/>
      <c r="K2419" s="237"/>
      <c r="L2419" s="241"/>
      <c r="M2419" s="242"/>
      <c r="N2419" s="243"/>
      <c r="O2419" s="243"/>
      <c r="P2419" s="243"/>
      <c r="Q2419" s="243"/>
      <c r="R2419" s="243"/>
      <c r="S2419" s="243"/>
      <c r="T2419" s="244"/>
      <c r="U2419" s="13"/>
      <c r="V2419" s="13"/>
      <c r="W2419" s="13"/>
      <c r="X2419" s="13"/>
      <c r="Y2419" s="13"/>
      <c r="Z2419" s="13"/>
      <c r="AA2419" s="13"/>
      <c r="AB2419" s="13"/>
      <c r="AC2419" s="13"/>
      <c r="AD2419" s="13"/>
      <c r="AE2419" s="13"/>
      <c r="AT2419" s="245" t="s">
        <v>183</v>
      </c>
      <c r="AU2419" s="245" t="s">
        <v>84</v>
      </c>
      <c r="AV2419" s="13" t="s">
        <v>82</v>
      </c>
      <c r="AW2419" s="13" t="s">
        <v>37</v>
      </c>
      <c r="AX2419" s="13" t="s">
        <v>75</v>
      </c>
      <c r="AY2419" s="245" t="s">
        <v>170</v>
      </c>
    </row>
    <row r="2420" s="13" customFormat="1">
      <c r="A2420" s="13"/>
      <c r="B2420" s="236"/>
      <c r="C2420" s="237"/>
      <c r="D2420" s="229" t="s">
        <v>183</v>
      </c>
      <c r="E2420" s="238" t="s">
        <v>19</v>
      </c>
      <c r="F2420" s="239" t="s">
        <v>2740</v>
      </c>
      <c r="G2420" s="237"/>
      <c r="H2420" s="238" t="s">
        <v>19</v>
      </c>
      <c r="I2420" s="240"/>
      <c r="J2420" s="237"/>
      <c r="K2420" s="237"/>
      <c r="L2420" s="241"/>
      <c r="M2420" s="242"/>
      <c r="N2420" s="243"/>
      <c r="O2420" s="243"/>
      <c r="P2420" s="243"/>
      <c r="Q2420" s="243"/>
      <c r="R2420" s="243"/>
      <c r="S2420" s="243"/>
      <c r="T2420" s="244"/>
      <c r="U2420" s="13"/>
      <c r="V2420" s="13"/>
      <c r="W2420" s="13"/>
      <c r="X2420" s="13"/>
      <c r="Y2420" s="13"/>
      <c r="Z2420" s="13"/>
      <c r="AA2420" s="13"/>
      <c r="AB2420" s="13"/>
      <c r="AC2420" s="13"/>
      <c r="AD2420" s="13"/>
      <c r="AE2420" s="13"/>
      <c r="AT2420" s="245" t="s">
        <v>183</v>
      </c>
      <c r="AU2420" s="245" t="s">
        <v>84</v>
      </c>
      <c r="AV2420" s="13" t="s">
        <v>82</v>
      </c>
      <c r="AW2420" s="13" t="s">
        <v>37</v>
      </c>
      <c r="AX2420" s="13" t="s">
        <v>75</v>
      </c>
      <c r="AY2420" s="245" t="s">
        <v>170</v>
      </c>
    </row>
    <row r="2421" s="13" customFormat="1">
      <c r="A2421" s="13"/>
      <c r="B2421" s="236"/>
      <c r="C2421" s="237"/>
      <c r="D2421" s="229" t="s">
        <v>183</v>
      </c>
      <c r="E2421" s="238" t="s">
        <v>19</v>
      </c>
      <c r="F2421" s="239" t="s">
        <v>2741</v>
      </c>
      <c r="G2421" s="237"/>
      <c r="H2421" s="238" t="s">
        <v>19</v>
      </c>
      <c r="I2421" s="240"/>
      <c r="J2421" s="237"/>
      <c r="K2421" s="237"/>
      <c r="L2421" s="241"/>
      <c r="M2421" s="242"/>
      <c r="N2421" s="243"/>
      <c r="O2421" s="243"/>
      <c r="P2421" s="243"/>
      <c r="Q2421" s="243"/>
      <c r="R2421" s="243"/>
      <c r="S2421" s="243"/>
      <c r="T2421" s="244"/>
      <c r="U2421" s="13"/>
      <c r="V2421" s="13"/>
      <c r="W2421" s="13"/>
      <c r="X2421" s="13"/>
      <c r="Y2421" s="13"/>
      <c r="Z2421" s="13"/>
      <c r="AA2421" s="13"/>
      <c r="AB2421" s="13"/>
      <c r="AC2421" s="13"/>
      <c r="AD2421" s="13"/>
      <c r="AE2421" s="13"/>
      <c r="AT2421" s="245" t="s">
        <v>183</v>
      </c>
      <c r="AU2421" s="245" t="s">
        <v>84</v>
      </c>
      <c r="AV2421" s="13" t="s">
        <v>82</v>
      </c>
      <c r="AW2421" s="13" t="s">
        <v>37</v>
      </c>
      <c r="AX2421" s="13" t="s">
        <v>75</v>
      </c>
      <c r="AY2421" s="245" t="s">
        <v>170</v>
      </c>
    </row>
    <row r="2422" s="13" customFormat="1">
      <c r="A2422" s="13"/>
      <c r="B2422" s="236"/>
      <c r="C2422" s="237"/>
      <c r="D2422" s="229" t="s">
        <v>183</v>
      </c>
      <c r="E2422" s="238" t="s">
        <v>19</v>
      </c>
      <c r="F2422" s="239" t="s">
        <v>2742</v>
      </c>
      <c r="G2422" s="237"/>
      <c r="H2422" s="238" t="s">
        <v>19</v>
      </c>
      <c r="I2422" s="240"/>
      <c r="J2422" s="237"/>
      <c r="K2422" s="237"/>
      <c r="L2422" s="241"/>
      <c r="M2422" s="242"/>
      <c r="N2422" s="243"/>
      <c r="O2422" s="243"/>
      <c r="P2422" s="243"/>
      <c r="Q2422" s="243"/>
      <c r="R2422" s="243"/>
      <c r="S2422" s="243"/>
      <c r="T2422" s="244"/>
      <c r="U2422" s="13"/>
      <c r="V2422" s="13"/>
      <c r="W2422" s="13"/>
      <c r="X2422" s="13"/>
      <c r="Y2422" s="13"/>
      <c r="Z2422" s="13"/>
      <c r="AA2422" s="13"/>
      <c r="AB2422" s="13"/>
      <c r="AC2422" s="13"/>
      <c r="AD2422" s="13"/>
      <c r="AE2422" s="13"/>
      <c r="AT2422" s="245" t="s">
        <v>183</v>
      </c>
      <c r="AU2422" s="245" t="s">
        <v>84</v>
      </c>
      <c r="AV2422" s="13" t="s">
        <v>82</v>
      </c>
      <c r="AW2422" s="13" t="s">
        <v>37</v>
      </c>
      <c r="AX2422" s="13" t="s">
        <v>75</v>
      </c>
      <c r="AY2422" s="245" t="s">
        <v>170</v>
      </c>
    </row>
    <row r="2423" s="14" customFormat="1">
      <c r="A2423" s="14"/>
      <c r="B2423" s="246"/>
      <c r="C2423" s="247"/>
      <c r="D2423" s="229" t="s">
        <v>183</v>
      </c>
      <c r="E2423" s="248" t="s">
        <v>19</v>
      </c>
      <c r="F2423" s="249" t="s">
        <v>863</v>
      </c>
      <c r="G2423" s="247"/>
      <c r="H2423" s="250">
        <v>1</v>
      </c>
      <c r="I2423" s="251"/>
      <c r="J2423" s="247"/>
      <c r="K2423" s="247"/>
      <c r="L2423" s="252"/>
      <c r="M2423" s="253"/>
      <c r="N2423" s="254"/>
      <c r="O2423" s="254"/>
      <c r="P2423" s="254"/>
      <c r="Q2423" s="254"/>
      <c r="R2423" s="254"/>
      <c r="S2423" s="254"/>
      <c r="T2423" s="255"/>
      <c r="U2423" s="14"/>
      <c r="V2423" s="14"/>
      <c r="W2423" s="14"/>
      <c r="X2423" s="14"/>
      <c r="Y2423" s="14"/>
      <c r="Z2423" s="14"/>
      <c r="AA2423" s="14"/>
      <c r="AB2423" s="14"/>
      <c r="AC2423" s="14"/>
      <c r="AD2423" s="14"/>
      <c r="AE2423" s="14"/>
      <c r="AT2423" s="256" t="s">
        <v>183</v>
      </c>
      <c r="AU2423" s="256" t="s">
        <v>84</v>
      </c>
      <c r="AV2423" s="14" t="s">
        <v>84</v>
      </c>
      <c r="AW2423" s="14" t="s">
        <v>37</v>
      </c>
      <c r="AX2423" s="14" t="s">
        <v>75</v>
      </c>
      <c r="AY2423" s="256" t="s">
        <v>170</v>
      </c>
    </row>
    <row r="2424" s="15" customFormat="1">
      <c r="A2424" s="15"/>
      <c r="B2424" s="257"/>
      <c r="C2424" s="258"/>
      <c r="D2424" s="229" t="s">
        <v>183</v>
      </c>
      <c r="E2424" s="259" t="s">
        <v>19</v>
      </c>
      <c r="F2424" s="260" t="s">
        <v>186</v>
      </c>
      <c r="G2424" s="258"/>
      <c r="H2424" s="261">
        <v>1</v>
      </c>
      <c r="I2424" s="262"/>
      <c r="J2424" s="258"/>
      <c r="K2424" s="258"/>
      <c r="L2424" s="263"/>
      <c r="M2424" s="264"/>
      <c r="N2424" s="265"/>
      <c r="O2424" s="265"/>
      <c r="P2424" s="265"/>
      <c r="Q2424" s="265"/>
      <c r="R2424" s="265"/>
      <c r="S2424" s="265"/>
      <c r="T2424" s="266"/>
      <c r="U2424" s="15"/>
      <c r="V2424" s="15"/>
      <c r="W2424" s="15"/>
      <c r="X2424" s="15"/>
      <c r="Y2424" s="15"/>
      <c r="Z2424" s="15"/>
      <c r="AA2424" s="15"/>
      <c r="AB2424" s="15"/>
      <c r="AC2424" s="15"/>
      <c r="AD2424" s="15"/>
      <c r="AE2424" s="15"/>
      <c r="AT2424" s="267" t="s">
        <v>183</v>
      </c>
      <c r="AU2424" s="267" t="s">
        <v>84</v>
      </c>
      <c r="AV2424" s="15" t="s">
        <v>177</v>
      </c>
      <c r="AW2424" s="15" t="s">
        <v>37</v>
      </c>
      <c r="AX2424" s="15" t="s">
        <v>82</v>
      </c>
      <c r="AY2424" s="267" t="s">
        <v>170</v>
      </c>
    </row>
    <row r="2425" s="2" customFormat="1" ht="37.8" customHeight="1">
      <c r="A2425" s="41"/>
      <c r="B2425" s="42"/>
      <c r="C2425" s="216" t="s">
        <v>2751</v>
      </c>
      <c r="D2425" s="216" t="s">
        <v>172</v>
      </c>
      <c r="E2425" s="217" t="s">
        <v>2752</v>
      </c>
      <c r="F2425" s="218" t="s">
        <v>2753</v>
      </c>
      <c r="G2425" s="219" t="s">
        <v>266</v>
      </c>
      <c r="H2425" s="220">
        <v>1</v>
      </c>
      <c r="I2425" s="221"/>
      <c r="J2425" s="222">
        <f>ROUND(I2425*H2425,2)</f>
        <v>0</v>
      </c>
      <c r="K2425" s="218" t="s">
        <v>19</v>
      </c>
      <c r="L2425" s="47"/>
      <c r="M2425" s="223" t="s">
        <v>19</v>
      </c>
      <c r="N2425" s="224" t="s">
        <v>46</v>
      </c>
      <c r="O2425" s="87"/>
      <c r="P2425" s="225">
        <f>O2425*H2425</f>
        <v>0</v>
      </c>
      <c r="Q2425" s="225">
        <v>0</v>
      </c>
      <c r="R2425" s="225">
        <f>Q2425*H2425</f>
        <v>0</v>
      </c>
      <c r="S2425" s="225">
        <v>0</v>
      </c>
      <c r="T2425" s="226">
        <f>S2425*H2425</f>
        <v>0</v>
      </c>
      <c r="U2425" s="41"/>
      <c r="V2425" s="41"/>
      <c r="W2425" s="41"/>
      <c r="X2425" s="41"/>
      <c r="Y2425" s="41"/>
      <c r="Z2425" s="41"/>
      <c r="AA2425" s="41"/>
      <c r="AB2425" s="41"/>
      <c r="AC2425" s="41"/>
      <c r="AD2425" s="41"/>
      <c r="AE2425" s="41"/>
      <c r="AR2425" s="227" t="s">
        <v>287</v>
      </c>
      <c r="AT2425" s="227" t="s">
        <v>172</v>
      </c>
      <c r="AU2425" s="227" t="s">
        <v>84</v>
      </c>
      <c r="AY2425" s="20" t="s">
        <v>170</v>
      </c>
      <c r="BE2425" s="228">
        <f>IF(N2425="základní",J2425,0)</f>
        <v>0</v>
      </c>
      <c r="BF2425" s="228">
        <f>IF(N2425="snížená",J2425,0)</f>
        <v>0</v>
      </c>
      <c r="BG2425" s="228">
        <f>IF(N2425="zákl. přenesená",J2425,0)</f>
        <v>0</v>
      </c>
      <c r="BH2425" s="228">
        <f>IF(N2425="sníž. přenesená",J2425,0)</f>
        <v>0</v>
      </c>
      <c r="BI2425" s="228">
        <f>IF(N2425="nulová",J2425,0)</f>
        <v>0</v>
      </c>
      <c r="BJ2425" s="20" t="s">
        <v>82</v>
      </c>
      <c r="BK2425" s="228">
        <f>ROUND(I2425*H2425,2)</f>
        <v>0</v>
      </c>
      <c r="BL2425" s="20" t="s">
        <v>287</v>
      </c>
      <c r="BM2425" s="227" t="s">
        <v>2754</v>
      </c>
    </row>
    <row r="2426" s="2" customFormat="1">
      <c r="A2426" s="41"/>
      <c r="B2426" s="42"/>
      <c r="C2426" s="43"/>
      <c r="D2426" s="229" t="s">
        <v>179</v>
      </c>
      <c r="E2426" s="43"/>
      <c r="F2426" s="230" t="s">
        <v>2753</v>
      </c>
      <c r="G2426" s="43"/>
      <c r="H2426" s="43"/>
      <c r="I2426" s="231"/>
      <c r="J2426" s="43"/>
      <c r="K2426" s="43"/>
      <c r="L2426" s="47"/>
      <c r="M2426" s="232"/>
      <c r="N2426" s="233"/>
      <c r="O2426" s="87"/>
      <c r="P2426" s="87"/>
      <c r="Q2426" s="87"/>
      <c r="R2426" s="87"/>
      <c r="S2426" s="87"/>
      <c r="T2426" s="88"/>
      <c r="U2426" s="41"/>
      <c r="V2426" s="41"/>
      <c r="W2426" s="41"/>
      <c r="X2426" s="41"/>
      <c r="Y2426" s="41"/>
      <c r="Z2426" s="41"/>
      <c r="AA2426" s="41"/>
      <c r="AB2426" s="41"/>
      <c r="AC2426" s="41"/>
      <c r="AD2426" s="41"/>
      <c r="AE2426" s="41"/>
      <c r="AT2426" s="20" t="s">
        <v>179</v>
      </c>
      <c r="AU2426" s="20" t="s">
        <v>84</v>
      </c>
    </row>
    <row r="2427" s="2" customFormat="1">
      <c r="A2427" s="41"/>
      <c r="B2427" s="42"/>
      <c r="C2427" s="43"/>
      <c r="D2427" s="229" t="s">
        <v>231</v>
      </c>
      <c r="E2427" s="43"/>
      <c r="F2427" s="268" t="s">
        <v>1323</v>
      </c>
      <c r="G2427" s="43"/>
      <c r="H2427" s="43"/>
      <c r="I2427" s="231"/>
      <c r="J2427" s="43"/>
      <c r="K2427" s="43"/>
      <c r="L2427" s="47"/>
      <c r="M2427" s="232"/>
      <c r="N2427" s="233"/>
      <c r="O2427" s="87"/>
      <c r="P2427" s="87"/>
      <c r="Q2427" s="87"/>
      <c r="R2427" s="87"/>
      <c r="S2427" s="87"/>
      <c r="T2427" s="88"/>
      <c r="U2427" s="41"/>
      <c r="V2427" s="41"/>
      <c r="W2427" s="41"/>
      <c r="X2427" s="41"/>
      <c r="Y2427" s="41"/>
      <c r="Z2427" s="41"/>
      <c r="AA2427" s="41"/>
      <c r="AB2427" s="41"/>
      <c r="AC2427" s="41"/>
      <c r="AD2427" s="41"/>
      <c r="AE2427" s="41"/>
      <c r="AT2427" s="20" t="s">
        <v>231</v>
      </c>
      <c r="AU2427" s="20" t="s">
        <v>84</v>
      </c>
    </row>
    <row r="2428" s="13" customFormat="1">
      <c r="A2428" s="13"/>
      <c r="B2428" s="236"/>
      <c r="C2428" s="237"/>
      <c r="D2428" s="229" t="s">
        <v>183</v>
      </c>
      <c r="E2428" s="238" t="s">
        <v>19</v>
      </c>
      <c r="F2428" s="239" t="s">
        <v>2755</v>
      </c>
      <c r="G2428" s="237"/>
      <c r="H2428" s="238" t="s">
        <v>19</v>
      </c>
      <c r="I2428" s="240"/>
      <c r="J2428" s="237"/>
      <c r="K2428" s="237"/>
      <c r="L2428" s="241"/>
      <c r="M2428" s="242"/>
      <c r="N2428" s="243"/>
      <c r="O2428" s="243"/>
      <c r="P2428" s="243"/>
      <c r="Q2428" s="243"/>
      <c r="R2428" s="243"/>
      <c r="S2428" s="243"/>
      <c r="T2428" s="244"/>
      <c r="U2428" s="13"/>
      <c r="V2428" s="13"/>
      <c r="W2428" s="13"/>
      <c r="X2428" s="13"/>
      <c r="Y2428" s="13"/>
      <c r="Z2428" s="13"/>
      <c r="AA2428" s="13"/>
      <c r="AB2428" s="13"/>
      <c r="AC2428" s="13"/>
      <c r="AD2428" s="13"/>
      <c r="AE2428" s="13"/>
      <c r="AT2428" s="245" t="s">
        <v>183</v>
      </c>
      <c r="AU2428" s="245" t="s">
        <v>84</v>
      </c>
      <c r="AV2428" s="13" t="s">
        <v>82</v>
      </c>
      <c r="AW2428" s="13" t="s">
        <v>37</v>
      </c>
      <c r="AX2428" s="13" t="s">
        <v>75</v>
      </c>
      <c r="AY2428" s="245" t="s">
        <v>170</v>
      </c>
    </row>
    <row r="2429" s="13" customFormat="1">
      <c r="A2429" s="13"/>
      <c r="B2429" s="236"/>
      <c r="C2429" s="237"/>
      <c r="D2429" s="229" t="s">
        <v>183</v>
      </c>
      <c r="E2429" s="238" t="s">
        <v>19</v>
      </c>
      <c r="F2429" s="239" t="s">
        <v>2748</v>
      </c>
      <c r="G2429" s="237"/>
      <c r="H2429" s="238" t="s">
        <v>19</v>
      </c>
      <c r="I2429" s="240"/>
      <c r="J2429" s="237"/>
      <c r="K2429" s="237"/>
      <c r="L2429" s="241"/>
      <c r="M2429" s="242"/>
      <c r="N2429" s="243"/>
      <c r="O2429" s="243"/>
      <c r="P2429" s="243"/>
      <c r="Q2429" s="243"/>
      <c r="R2429" s="243"/>
      <c r="S2429" s="243"/>
      <c r="T2429" s="244"/>
      <c r="U2429" s="13"/>
      <c r="V2429" s="13"/>
      <c r="W2429" s="13"/>
      <c r="X2429" s="13"/>
      <c r="Y2429" s="13"/>
      <c r="Z2429" s="13"/>
      <c r="AA2429" s="13"/>
      <c r="AB2429" s="13"/>
      <c r="AC2429" s="13"/>
      <c r="AD2429" s="13"/>
      <c r="AE2429" s="13"/>
      <c r="AT2429" s="245" t="s">
        <v>183</v>
      </c>
      <c r="AU2429" s="245" t="s">
        <v>84</v>
      </c>
      <c r="AV2429" s="13" t="s">
        <v>82</v>
      </c>
      <c r="AW2429" s="13" t="s">
        <v>37</v>
      </c>
      <c r="AX2429" s="13" t="s">
        <v>75</v>
      </c>
      <c r="AY2429" s="245" t="s">
        <v>170</v>
      </c>
    </row>
    <row r="2430" s="13" customFormat="1">
      <c r="A2430" s="13"/>
      <c r="B2430" s="236"/>
      <c r="C2430" s="237"/>
      <c r="D2430" s="229" t="s">
        <v>183</v>
      </c>
      <c r="E2430" s="238" t="s">
        <v>19</v>
      </c>
      <c r="F2430" s="239" t="s">
        <v>2737</v>
      </c>
      <c r="G2430" s="237"/>
      <c r="H2430" s="238" t="s">
        <v>19</v>
      </c>
      <c r="I2430" s="240"/>
      <c r="J2430" s="237"/>
      <c r="K2430" s="237"/>
      <c r="L2430" s="241"/>
      <c r="M2430" s="242"/>
      <c r="N2430" s="243"/>
      <c r="O2430" s="243"/>
      <c r="P2430" s="243"/>
      <c r="Q2430" s="243"/>
      <c r="R2430" s="243"/>
      <c r="S2430" s="243"/>
      <c r="T2430" s="244"/>
      <c r="U2430" s="13"/>
      <c r="V2430" s="13"/>
      <c r="W2430" s="13"/>
      <c r="X2430" s="13"/>
      <c r="Y2430" s="13"/>
      <c r="Z2430" s="13"/>
      <c r="AA2430" s="13"/>
      <c r="AB2430" s="13"/>
      <c r="AC2430" s="13"/>
      <c r="AD2430" s="13"/>
      <c r="AE2430" s="13"/>
      <c r="AT2430" s="245" t="s">
        <v>183</v>
      </c>
      <c r="AU2430" s="245" t="s">
        <v>84</v>
      </c>
      <c r="AV2430" s="13" t="s">
        <v>82</v>
      </c>
      <c r="AW2430" s="13" t="s">
        <v>37</v>
      </c>
      <c r="AX2430" s="13" t="s">
        <v>75</v>
      </c>
      <c r="AY2430" s="245" t="s">
        <v>170</v>
      </c>
    </row>
    <row r="2431" s="13" customFormat="1">
      <c r="A2431" s="13"/>
      <c r="B2431" s="236"/>
      <c r="C2431" s="237"/>
      <c r="D2431" s="229" t="s">
        <v>183</v>
      </c>
      <c r="E2431" s="238" t="s">
        <v>19</v>
      </c>
      <c r="F2431" s="239" t="s">
        <v>2738</v>
      </c>
      <c r="G2431" s="237"/>
      <c r="H2431" s="238" t="s">
        <v>19</v>
      </c>
      <c r="I2431" s="240"/>
      <c r="J2431" s="237"/>
      <c r="K2431" s="237"/>
      <c r="L2431" s="241"/>
      <c r="M2431" s="242"/>
      <c r="N2431" s="243"/>
      <c r="O2431" s="243"/>
      <c r="P2431" s="243"/>
      <c r="Q2431" s="243"/>
      <c r="R2431" s="243"/>
      <c r="S2431" s="243"/>
      <c r="T2431" s="244"/>
      <c r="U2431" s="13"/>
      <c r="V2431" s="13"/>
      <c r="W2431" s="13"/>
      <c r="X2431" s="13"/>
      <c r="Y2431" s="13"/>
      <c r="Z2431" s="13"/>
      <c r="AA2431" s="13"/>
      <c r="AB2431" s="13"/>
      <c r="AC2431" s="13"/>
      <c r="AD2431" s="13"/>
      <c r="AE2431" s="13"/>
      <c r="AT2431" s="245" t="s">
        <v>183</v>
      </c>
      <c r="AU2431" s="245" t="s">
        <v>84</v>
      </c>
      <c r="AV2431" s="13" t="s">
        <v>82</v>
      </c>
      <c r="AW2431" s="13" t="s">
        <v>37</v>
      </c>
      <c r="AX2431" s="13" t="s">
        <v>75</v>
      </c>
      <c r="AY2431" s="245" t="s">
        <v>170</v>
      </c>
    </row>
    <row r="2432" s="13" customFormat="1">
      <c r="A2432" s="13"/>
      <c r="B2432" s="236"/>
      <c r="C2432" s="237"/>
      <c r="D2432" s="229" t="s">
        <v>183</v>
      </c>
      <c r="E2432" s="238" t="s">
        <v>19</v>
      </c>
      <c r="F2432" s="239" t="s">
        <v>2749</v>
      </c>
      <c r="G2432" s="237"/>
      <c r="H2432" s="238" t="s">
        <v>19</v>
      </c>
      <c r="I2432" s="240"/>
      <c r="J2432" s="237"/>
      <c r="K2432" s="237"/>
      <c r="L2432" s="241"/>
      <c r="M2432" s="242"/>
      <c r="N2432" s="243"/>
      <c r="O2432" s="243"/>
      <c r="P2432" s="243"/>
      <c r="Q2432" s="243"/>
      <c r="R2432" s="243"/>
      <c r="S2432" s="243"/>
      <c r="T2432" s="244"/>
      <c r="U2432" s="13"/>
      <c r="V2432" s="13"/>
      <c r="W2432" s="13"/>
      <c r="X2432" s="13"/>
      <c r="Y2432" s="13"/>
      <c r="Z2432" s="13"/>
      <c r="AA2432" s="13"/>
      <c r="AB2432" s="13"/>
      <c r="AC2432" s="13"/>
      <c r="AD2432" s="13"/>
      <c r="AE2432" s="13"/>
      <c r="AT2432" s="245" t="s">
        <v>183</v>
      </c>
      <c r="AU2432" s="245" t="s">
        <v>84</v>
      </c>
      <c r="AV2432" s="13" t="s">
        <v>82</v>
      </c>
      <c r="AW2432" s="13" t="s">
        <v>37</v>
      </c>
      <c r="AX2432" s="13" t="s">
        <v>75</v>
      </c>
      <c r="AY2432" s="245" t="s">
        <v>170</v>
      </c>
    </row>
    <row r="2433" s="13" customFormat="1">
      <c r="A2433" s="13"/>
      <c r="B2433" s="236"/>
      <c r="C2433" s="237"/>
      <c r="D2433" s="229" t="s">
        <v>183</v>
      </c>
      <c r="E2433" s="238" t="s">
        <v>19</v>
      </c>
      <c r="F2433" s="239" t="s">
        <v>2732</v>
      </c>
      <c r="G2433" s="237"/>
      <c r="H2433" s="238" t="s">
        <v>19</v>
      </c>
      <c r="I2433" s="240"/>
      <c r="J2433" s="237"/>
      <c r="K2433" s="237"/>
      <c r="L2433" s="241"/>
      <c r="M2433" s="242"/>
      <c r="N2433" s="243"/>
      <c r="O2433" s="243"/>
      <c r="P2433" s="243"/>
      <c r="Q2433" s="243"/>
      <c r="R2433" s="243"/>
      <c r="S2433" s="243"/>
      <c r="T2433" s="244"/>
      <c r="U2433" s="13"/>
      <c r="V2433" s="13"/>
      <c r="W2433" s="13"/>
      <c r="X2433" s="13"/>
      <c r="Y2433" s="13"/>
      <c r="Z2433" s="13"/>
      <c r="AA2433" s="13"/>
      <c r="AB2433" s="13"/>
      <c r="AC2433" s="13"/>
      <c r="AD2433" s="13"/>
      <c r="AE2433" s="13"/>
      <c r="AT2433" s="245" t="s">
        <v>183</v>
      </c>
      <c r="AU2433" s="245" t="s">
        <v>84</v>
      </c>
      <c r="AV2433" s="13" t="s">
        <v>82</v>
      </c>
      <c r="AW2433" s="13" t="s">
        <v>37</v>
      </c>
      <c r="AX2433" s="13" t="s">
        <v>75</v>
      </c>
      <c r="AY2433" s="245" t="s">
        <v>170</v>
      </c>
    </row>
    <row r="2434" s="13" customFormat="1">
      <c r="A2434" s="13"/>
      <c r="B2434" s="236"/>
      <c r="C2434" s="237"/>
      <c r="D2434" s="229" t="s">
        <v>183</v>
      </c>
      <c r="E2434" s="238" t="s">
        <v>19</v>
      </c>
      <c r="F2434" s="239" t="s">
        <v>2750</v>
      </c>
      <c r="G2434" s="237"/>
      <c r="H2434" s="238" t="s">
        <v>19</v>
      </c>
      <c r="I2434" s="240"/>
      <c r="J2434" s="237"/>
      <c r="K2434" s="237"/>
      <c r="L2434" s="241"/>
      <c r="M2434" s="242"/>
      <c r="N2434" s="243"/>
      <c r="O2434" s="243"/>
      <c r="P2434" s="243"/>
      <c r="Q2434" s="243"/>
      <c r="R2434" s="243"/>
      <c r="S2434" s="243"/>
      <c r="T2434" s="244"/>
      <c r="U2434" s="13"/>
      <c r="V2434" s="13"/>
      <c r="W2434" s="13"/>
      <c r="X2434" s="13"/>
      <c r="Y2434" s="13"/>
      <c r="Z2434" s="13"/>
      <c r="AA2434" s="13"/>
      <c r="AB2434" s="13"/>
      <c r="AC2434" s="13"/>
      <c r="AD2434" s="13"/>
      <c r="AE2434" s="13"/>
      <c r="AT2434" s="245" t="s">
        <v>183</v>
      </c>
      <c r="AU2434" s="245" t="s">
        <v>84</v>
      </c>
      <c r="AV2434" s="13" t="s">
        <v>82</v>
      </c>
      <c r="AW2434" s="13" t="s">
        <v>37</v>
      </c>
      <c r="AX2434" s="13" t="s">
        <v>75</v>
      </c>
      <c r="AY2434" s="245" t="s">
        <v>170</v>
      </c>
    </row>
    <row r="2435" s="13" customFormat="1">
      <c r="A2435" s="13"/>
      <c r="B2435" s="236"/>
      <c r="C2435" s="237"/>
      <c r="D2435" s="229" t="s">
        <v>183</v>
      </c>
      <c r="E2435" s="238" t="s">
        <v>19</v>
      </c>
      <c r="F2435" s="239" t="s">
        <v>2739</v>
      </c>
      <c r="G2435" s="237"/>
      <c r="H2435" s="238" t="s">
        <v>19</v>
      </c>
      <c r="I2435" s="240"/>
      <c r="J2435" s="237"/>
      <c r="K2435" s="237"/>
      <c r="L2435" s="241"/>
      <c r="M2435" s="242"/>
      <c r="N2435" s="243"/>
      <c r="O2435" s="243"/>
      <c r="P2435" s="243"/>
      <c r="Q2435" s="243"/>
      <c r="R2435" s="243"/>
      <c r="S2435" s="243"/>
      <c r="T2435" s="244"/>
      <c r="U2435" s="13"/>
      <c r="V2435" s="13"/>
      <c r="W2435" s="13"/>
      <c r="X2435" s="13"/>
      <c r="Y2435" s="13"/>
      <c r="Z2435" s="13"/>
      <c r="AA2435" s="13"/>
      <c r="AB2435" s="13"/>
      <c r="AC2435" s="13"/>
      <c r="AD2435" s="13"/>
      <c r="AE2435" s="13"/>
      <c r="AT2435" s="245" t="s">
        <v>183</v>
      </c>
      <c r="AU2435" s="245" t="s">
        <v>84</v>
      </c>
      <c r="AV2435" s="13" t="s">
        <v>82</v>
      </c>
      <c r="AW2435" s="13" t="s">
        <v>37</v>
      </c>
      <c r="AX2435" s="13" t="s">
        <v>75</v>
      </c>
      <c r="AY2435" s="245" t="s">
        <v>170</v>
      </c>
    </row>
    <row r="2436" s="13" customFormat="1">
      <c r="A2436" s="13"/>
      <c r="B2436" s="236"/>
      <c r="C2436" s="237"/>
      <c r="D2436" s="229" t="s">
        <v>183</v>
      </c>
      <c r="E2436" s="238" t="s">
        <v>19</v>
      </c>
      <c r="F2436" s="239" t="s">
        <v>2740</v>
      </c>
      <c r="G2436" s="237"/>
      <c r="H2436" s="238" t="s">
        <v>19</v>
      </c>
      <c r="I2436" s="240"/>
      <c r="J2436" s="237"/>
      <c r="K2436" s="237"/>
      <c r="L2436" s="241"/>
      <c r="M2436" s="242"/>
      <c r="N2436" s="243"/>
      <c r="O2436" s="243"/>
      <c r="P2436" s="243"/>
      <c r="Q2436" s="243"/>
      <c r="R2436" s="243"/>
      <c r="S2436" s="243"/>
      <c r="T2436" s="244"/>
      <c r="U2436" s="13"/>
      <c r="V2436" s="13"/>
      <c r="W2436" s="13"/>
      <c r="X2436" s="13"/>
      <c r="Y2436" s="13"/>
      <c r="Z2436" s="13"/>
      <c r="AA2436" s="13"/>
      <c r="AB2436" s="13"/>
      <c r="AC2436" s="13"/>
      <c r="AD2436" s="13"/>
      <c r="AE2436" s="13"/>
      <c r="AT2436" s="245" t="s">
        <v>183</v>
      </c>
      <c r="AU2436" s="245" t="s">
        <v>84</v>
      </c>
      <c r="AV2436" s="13" t="s">
        <v>82</v>
      </c>
      <c r="AW2436" s="13" t="s">
        <v>37</v>
      </c>
      <c r="AX2436" s="13" t="s">
        <v>75</v>
      </c>
      <c r="AY2436" s="245" t="s">
        <v>170</v>
      </c>
    </row>
    <row r="2437" s="13" customFormat="1">
      <c r="A2437" s="13"/>
      <c r="B2437" s="236"/>
      <c r="C2437" s="237"/>
      <c r="D2437" s="229" t="s">
        <v>183</v>
      </c>
      <c r="E2437" s="238" t="s">
        <v>19</v>
      </c>
      <c r="F2437" s="239" t="s">
        <v>2741</v>
      </c>
      <c r="G2437" s="237"/>
      <c r="H2437" s="238" t="s">
        <v>19</v>
      </c>
      <c r="I2437" s="240"/>
      <c r="J2437" s="237"/>
      <c r="K2437" s="237"/>
      <c r="L2437" s="241"/>
      <c r="M2437" s="242"/>
      <c r="N2437" s="243"/>
      <c r="O2437" s="243"/>
      <c r="P2437" s="243"/>
      <c r="Q2437" s="243"/>
      <c r="R2437" s="243"/>
      <c r="S2437" s="243"/>
      <c r="T2437" s="244"/>
      <c r="U2437" s="13"/>
      <c r="V2437" s="13"/>
      <c r="W2437" s="13"/>
      <c r="X2437" s="13"/>
      <c r="Y2437" s="13"/>
      <c r="Z2437" s="13"/>
      <c r="AA2437" s="13"/>
      <c r="AB2437" s="13"/>
      <c r="AC2437" s="13"/>
      <c r="AD2437" s="13"/>
      <c r="AE2437" s="13"/>
      <c r="AT2437" s="245" t="s">
        <v>183</v>
      </c>
      <c r="AU2437" s="245" t="s">
        <v>84</v>
      </c>
      <c r="AV2437" s="13" t="s">
        <v>82</v>
      </c>
      <c r="AW2437" s="13" t="s">
        <v>37</v>
      </c>
      <c r="AX2437" s="13" t="s">
        <v>75</v>
      </c>
      <c r="AY2437" s="245" t="s">
        <v>170</v>
      </c>
    </row>
    <row r="2438" s="13" customFormat="1">
      <c r="A2438" s="13"/>
      <c r="B2438" s="236"/>
      <c r="C2438" s="237"/>
      <c r="D2438" s="229" t="s">
        <v>183</v>
      </c>
      <c r="E2438" s="238" t="s">
        <v>19</v>
      </c>
      <c r="F2438" s="239" t="s">
        <v>2742</v>
      </c>
      <c r="G2438" s="237"/>
      <c r="H2438" s="238" t="s">
        <v>19</v>
      </c>
      <c r="I2438" s="240"/>
      <c r="J2438" s="237"/>
      <c r="K2438" s="237"/>
      <c r="L2438" s="241"/>
      <c r="M2438" s="242"/>
      <c r="N2438" s="243"/>
      <c r="O2438" s="243"/>
      <c r="P2438" s="243"/>
      <c r="Q2438" s="243"/>
      <c r="R2438" s="243"/>
      <c r="S2438" s="243"/>
      <c r="T2438" s="244"/>
      <c r="U2438" s="13"/>
      <c r="V2438" s="13"/>
      <c r="W2438" s="13"/>
      <c r="X2438" s="13"/>
      <c r="Y2438" s="13"/>
      <c r="Z2438" s="13"/>
      <c r="AA2438" s="13"/>
      <c r="AB2438" s="13"/>
      <c r="AC2438" s="13"/>
      <c r="AD2438" s="13"/>
      <c r="AE2438" s="13"/>
      <c r="AT2438" s="245" t="s">
        <v>183</v>
      </c>
      <c r="AU2438" s="245" t="s">
        <v>84</v>
      </c>
      <c r="AV2438" s="13" t="s">
        <v>82</v>
      </c>
      <c r="AW2438" s="13" t="s">
        <v>37</v>
      </c>
      <c r="AX2438" s="13" t="s">
        <v>75</v>
      </c>
      <c r="AY2438" s="245" t="s">
        <v>170</v>
      </c>
    </row>
    <row r="2439" s="14" customFormat="1">
      <c r="A2439" s="14"/>
      <c r="B2439" s="246"/>
      <c r="C2439" s="247"/>
      <c r="D2439" s="229" t="s">
        <v>183</v>
      </c>
      <c r="E2439" s="248" t="s">
        <v>19</v>
      </c>
      <c r="F2439" s="249" t="s">
        <v>863</v>
      </c>
      <c r="G2439" s="247"/>
      <c r="H2439" s="250">
        <v>1</v>
      </c>
      <c r="I2439" s="251"/>
      <c r="J2439" s="247"/>
      <c r="K2439" s="247"/>
      <c r="L2439" s="252"/>
      <c r="M2439" s="253"/>
      <c r="N2439" s="254"/>
      <c r="O2439" s="254"/>
      <c r="P2439" s="254"/>
      <c r="Q2439" s="254"/>
      <c r="R2439" s="254"/>
      <c r="S2439" s="254"/>
      <c r="T2439" s="255"/>
      <c r="U2439" s="14"/>
      <c r="V2439" s="14"/>
      <c r="W2439" s="14"/>
      <c r="X2439" s="14"/>
      <c r="Y2439" s="14"/>
      <c r="Z2439" s="14"/>
      <c r="AA2439" s="14"/>
      <c r="AB2439" s="14"/>
      <c r="AC2439" s="14"/>
      <c r="AD2439" s="14"/>
      <c r="AE2439" s="14"/>
      <c r="AT2439" s="256" t="s">
        <v>183</v>
      </c>
      <c r="AU2439" s="256" t="s">
        <v>84</v>
      </c>
      <c r="AV2439" s="14" t="s">
        <v>84</v>
      </c>
      <c r="AW2439" s="14" t="s">
        <v>37</v>
      </c>
      <c r="AX2439" s="14" t="s">
        <v>75</v>
      </c>
      <c r="AY2439" s="256" t="s">
        <v>170</v>
      </c>
    </row>
    <row r="2440" s="15" customFormat="1">
      <c r="A2440" s="15"/>
      <c r="B2440" s="257"/>
      <c r="C2440" s="258"/>
      <c r="D2440" s="229" t="s">
        <v>183</v>
      </c>
      <c r="E2440" s="259" t="s">
        <v>19</v>
      </c>
      <c r="F2440" s="260" t="s">
        <v>186</v>
      </c>
      <c r="G2440" s="258"/>
      <c r="H2440" s="261">
        <v>1</v>
      </c>
      <c r="I2440" s="262"/>
      <c r="J2440" s="258"/>
      <c r="K2440" s="258"/>
      <c r="L2440" s="263"/>
      <c r="M2440" s="264"/>
      <c r="N2440" s="265"/>
      <c r="O2440" s="265"/>
      <c r="P2440" s="265"/>
      <c r="Q2440" s="265"/>
      <c r="R2440" s="265"/>
      <c r="S2440" s="265"/>
      <c r="T2440" s="266"/>
      <c r="U2440" s="15"/>
      <c r="V2440" s="15"/>
      <c r="W2440" s="15"/>
      <c r="X2440" s="15"/>
      <c r="Y2440" s="15"/>
      <c r="Z2440" s="15"/>
      <c r="AA2440" s="15"/>
      <c r="AB2440" s="15"/>
      <c r="AC2440" s="15"/>
      <c r="AD2440" s="15"/>
      <c r="AE2440" s="15"/>
      <c r="AT2440" s="267" t="s">
        <v>183</v>
      </c>
      <c r="AU2440" s="267" t="s">
        <v>84</v>
      </c>
      <c r="AV2440" s="15" t="s">
        <v>177</v>
      </c>
      <c r="AW2440" s="15" t="s">
        <v>37</v>
      </c>
      <c r="AX2440" s="15" t="s">
        <v>82</v>
      </c>
      <c r="AY2440" s="267" t="s">
        <v>170</v>
      </c>
    </row>
    <row r="2441" s="2" customFormat="1" ht="37.8" customHeight="1">
      <c r="A2441" s="41"/>
      <c r="B2441" s="42"/>
      <c r="C2441" s="216" t="s">
        <v>2756</v>
      </c>
      <c r="D2441" s="216" t="s">
        <v>172</v>
      </c>
      <c r="E2441" s="217" t="s">
        <v>2757</v>
      </c>
      <c r="F2441" s="218" t="s">
        <v>2758</v>
      </c>
      <c r="G2441" s="219" t="s">
        <v>266</v>
      </c>
      <c r="H2441" s="220">
        <v>1</v>
      </c>
      <c r="I2441" s="221"/>
      <c r="J2441" s="222">
        <f>ROUND(I2441*H2441,2)</f>
        <v>0</v>
      </c>
      <c r="K2441" s="218" t="s">
        <v>19</v>
      </c>
      <c r="L2441" s="47"/>
      <c r="M2441" s="223" t="s">
        <v>19</v>
      </c>
      <c r="N2441" s="224" t="s">
        <v>46</v>
      </c>
      <c r="O2441" s="87"/>
      <c r="P2441" s="225">
        <f>O2441*H2441</f>
        <v>0</v>
      </c>
      <c r="Q2441" s="225">
        <v>0</v>
      </c>
      <c r="R2441" s="225">
        <f>Q2441*H2441</f>
        <v>0</v>
      </c>
      <c r="S2441" s="225">
        <v>0</v>
      </c>
      <c r="T2441" s="226">
        <f>S2441*H2441</f>
        <v>0</v>
      </c>
      <c r="U2441" s="41"/>
      <c r="V2441" s="41"/>
      <c r="W2441" s="41"/>
      <c r="X2441" s="41"/>
      <c r="Y2441" s="41"/>
      <c r="Z2441" s="41"/>
      <c r="AA2441" s="41"/>
      <c r="AB2441" s="41"/>
      <c r="AC2441" s="41"/>
      <c r="AD2441" s="41"/>
      <c r="AE2441" s="41"/>
      <c r="AR2441" s="227" t="s">
        <v>287</v>
      </c>
      <c r="AT2441" s="227" t="s">
        <v>172</v>
      </c>
      <c r="AU2441" s="227" t="s">
        <v>84</v>
      </c>
      <c r="AY2441" s="20" t="s">
        <v>170</v>
      </c>
      <c r="BE2441" s="228">
        <f>IF(N2441="základní",J2441,0)</f>
        <v>0</v>
      </c>
      <c r="BF2441" s="228">
        <f>IF(N2441="snížená",J2441,0)</f>
        <v>0</v>
      </c>
      <c r="BG2441" s="228">
        <f>IF(N2441="zákl. přenesená",J2441,0)</f>
        <v>0</v>
      </c>
      <c r="BH2441" s="228">
        <f>IF(N2441="sníž. přenesená",J2441,0)</f>
        <v>0</v>
      </c>
      <c r="BI2441" s="228">
        <f>IF(N2441="nulová",J2441,0)</f>
        <v>0</v>
      </c>
      <c r="BJ2441" s="20" t="s">
        <v>82</v>
      </c>
      <c r="BK2441" s="228">
        <f>ROUND(I2441*H2441,2)</f>
        <v>0</v>
      </c>
      <c r="BL2441" s="20" t="s">
        <v>287</v>
      </c>
      <c r="BM2441" s="227" t="s">
        <v>2759</v>
      </c>
    </row>
    <row r="2442" s="2" customFormat="1">
      <c r="A2442" s="41"/>
      <c r="B2442" s="42"/>
      <c r="C2442" s="43"/>
      <c r="D2442" s="229" t="s">
        <v>179</v>
      </c>
      <c r="E2442" s="43"/>
      <c r="F2442" s="230" t="s">
        <v>2758</v>
      </c>
      <c r="G2442" s="43"/>
      <c r="H2442" s="43"/>
      <c r="I2442" s="231"/>
      <c r="J2442" s="43"/>
      <c r="K2442" s="43"/>
      <c r="L2442" s="47"/>
      <c r="M2442" s="232"/>
      <c r="N2442" s="233"/>
      <c r="O2442" s="87"/>
      <c r="P2442" s="87"/>
      <c r="Q2442" s="87"/>
      <c r="R2442" s="87"/>
      <c r="S2442" s="87"/>
      <c r="T2442" s="88"/>
      <c r="U2442" s="41"/>
      <c r="V2442" s="41"/>
      <c r="W2442" s="41"/>
      <c r="X2442" s="41"/>
      <c r="Y2442" s="41"/>
      <c r="Z2442" s="41"/>
      <c r="AA2442" s="41"/>
      <c r="AB2442" s="41"/>
      <c r="AC2442" s="41"/>
      <c r="AD2442" s="41"/>
      <c r="AE2442" s="41"/>
      <c r="AT2442" s="20" t="s">
        <v>179</v>
      </c>
      <c r="AU2442" s="20" t="s">
        <v>84</v>
      </c>
    </row>
    <row r="2443" s="2" customFormat="1">
      <c r="A2443" s="41"/>
      <c r="B2443" s="42"/>
      <c r="C2443" s="43"/>
      <c r="D2443" s="229" t="s">
        <v>231</v>
      </c>
      <c r="E2443" s="43"/>
      <c r="F2443" s="268" t="s">
        <v>1323</v>
      </c>
      <c r="G2443" s="43"/>
      <c r="H2443" s="43"/>
      <c r="I2443" s="231"/>
      <c r="J2443" s="43"/>
      <c r="K2443" s="43"/>
      <c r="L2443" s="47"/>
      <c r="M2443" s="232"/>
      <c r="N2443" s="233"/>
      <c r="O2443" s="87"/>
      <c r="P2443" s="87"/>
      <c r="Q2443" s="87"/>
      <c r="R2443" s="87"/>
      <c r="S2443" s="87"/>
      <c r="T2443" s="88"/>
      <c r="U2443" s="41"/>
      <c r="V2443" s="41"/>
      <c r="W2443" s="41"/>
      <c r="X2443" s="41"/>
      <c r="Y2443" s="41"/>
      <c r="Z2443" s="41"/>
      <c r="AA2443" s="41"/>
      <c r="AB2443" s="41"/>
      <c r="AC2443" s="41"/>
      <c r="AD2443" s="41"/>
      <c r="AE2443" s="41"/>
      <c r="AT2443" s="20" t="s">
        <v>231</v>
      </c>
      <c r="AU2443" s="20" t="s">
        <v>84</v>
      </c>
    </row>
    <row r="2444" s="13" customFormat="1">
      <c r="A2444" s="13"/>
      <c r="B2444" s="236"/>
      <c r="C2444" s="237"/>
      <c r="D2444" s="229" t="s">
        <v>183</v>
      </c>
      <c r="E2444" s="238" t="s">
        <v>19</v>
      </c>
      <c r="F2444" s="239" t="s">
        <v>2760</v>
      </c>
      <c r="G2444" s="237"/>
      <c r="H2444" s="238" t="s">
        <v>19</v>
      </c>
      <c r="I2444" s="240"/>
      <c r="J2444" s="237"/>
      <c r="K2444" s="237"/>
      <c r="L2444" s="241"/>
      <c r="M2444" s="242"/>
      <c r="N2444" s="243"/>
      <c r="O2444" s="243"/>
      <c r="P2444" s="243"/>
      <c r="Q2444" s="243"/>
      <c r="R2444" s="243"/>
      <c r="S2444" s="243"/>
      <c r="T2444" s="244"/>
      <c r="U2444" s="13"/>
      <c r="V2444" s="13"/>
      <c r="W2444" s="13"/>
      <c r="X2444" s="13"/>
      <c r="Y2444" s="13"/>
      <c r="Z2444" s="13"/>
      <c r="AA2444" s="13"/>
      <c r="AB2444" s="13"/>
      <c r="AC2444" s="13"/>
      <c r="AD2444" s="13"/>
      <c r="AE2444" s="13"/>
      <c r="AT2444" s="245" t="s">
        <v>183</v>
      </c>
      <c r="AU2444" s="245" t="s">
        <v>84</v>
      </c>
      <c r="AV2444" s="13" t="s">
        <v>82</v>
      </c>
      <c r="AW2444" s="13" t="s">
        <v>37</v>
      </c>
      <c r="AX2444" s="13" t="s">
        <v>75</v>
      </c>
      <c r="AY2444" s="245" t="s">
        <v>170</v>
      </c>
    </row>
    <row r="2445" s="13" customFormat="1">
      <c r="A2445" s="13"/>
      <c r="B2445" s="236"/>
      <c r="C2445" s="237"/>
      <c r="D2445" s="229" t="s">
        <v>183</v>
      </c>
      <c r="E2445" s="238" t="s">
        <v>19</v>
      </c>
      <c r="F2445" s="239" t="s">
        <v>2748</v>
      </c>
      <c r="G2445" s="237"/>
      <c r="H2445" s="238" t="s">
        <v>19</v>
      </c>
      <c r="I2445" s="240"/>
      <c r="J2445" s="237"/>
      <c r="K2445" s="237"/>
      <c r="L2445" s="241"/>
      <c r="M2445" s="242"/>
      <c r="N2445" s="243"/>
      <c r="O2445" s="243"/>
      <c r="P2445" s="243"/>
      <c r="Q2445" s="243"/>
      <c r="R2445" s="243"/>
      <c r="S2445" s="243"/>
      <c r="T2445" s="244"/>
      <c r="U2445" s="13"/>
      <c r="V2445" s="13"/>
      <c r="W2445" s="13"/>
      <c r="X2445" s="13"/>
      <c r="Y2445" s="13"/>
      <c r="Z2445" s="13"/>
      <c r="AA2445" s="13"/>
      <c r="AB2445" s="13"/>
      <c r="AC2445" s="13"/>
      <c r="AD2445" s="13"/>
      <c r="AE2445" s="13"/>
      <c r="AT2445" s="245" t="s">
        <v>183</v>
      </c>
      <c r="AU2445" s="245" t="s">
        <v>84</v>
      </c>
      <c r="AV2445" s="13" t="s">
        <v>82</v>
      </c>
      <c r="AW2445" s="13" t="s">
        <v>37</v>
      </c>
      <c r="AX2445" s="13" t="s">
        <v>75</v>
      </c>
      <c r="AY2445" s="245" t="s">
        <v>170</v>
      </c>
    </row>
    <row r="2446" s="13" customFormat="1">
      <c r="A2446" s="13"/>
      <c r="B2446" s="236"/>
      <c r="C2446" s="237"/>
      <c r="D2446" s="229" t="s">
        <v>183</v>
      </c>
      <c r="E2446" s="238" t="s">
        <v>19</v>
      </c>
      <c r="F2446" s="239" t="s">
        <v>2761</v>
      </c>
      <c r="G2446" s="237"/>
      <c r="H2446" s="238" t="s">
        <v>19</v>
      </c>
      <c r="I2446" s="240"/>
      <c r="J2446" s="237"/>
      <c r="K2446" s="237"/>
      <c r="L2446" s="241"/>
      <c r="M2446" s="242"/>
      <c r="N2446" s="243"/>
      <c r="O2446" s="243"/>
      <c r="P2446" s="243"/>
      <c r="Q2446" s="243"/>
      <c r="R2446" s="243"/>
      <c r="S2446" s="243"/>
      <c r="T2446" s="244"/>
      <c r="U2446" s="13"/>
      <c r="V2446" s="13"/>
      <c r="W2446" s="13"/>
      <c r="X2446" s="13"/>
      <c r="Y2446" s="13"/>
      <c r="Z2446" s="13"/>
      <c r="AA2446" s="13"/>
      <c r="AB2446" s="13"/>
      <c r="AC2446" s="13"/>
      <c r="AD2446" s="13"/>
      <c r="AE2446" s="13"/>
      <c r="AT2446" s="245" t="s">
        <v>183</v>
      </c>
      <c r="AU2446" s="245" t="s">
        <v>84</v>
      </c>
      <c r="AV2446" s="13" t="s">
        <v>82</v>
      </c>
      <c r="AW2446" s="13" t="s">
        <v>37</v>
      </c>
      <c r="AX2446" s="13" t="s">
        <v>75</v>
      </c>
      <c r="AY2446" s="245" t="s">
        <v>170</v>
      </c>
    </row>
    <row r="2447" s="13" customFormat="1">
      <c r="A2447" s="13"/>
      <c r="B2447" s="236"/>
      <c r="C2447" s="237"/>
      <c r="D2447" s="229" t="s">
        <v>183</v>
      </c>
      <c r="E2447" s="238" t="s">
        <v>19</v>
      </c>
      <c r="F2447" s="239" t="s">
        <v>2737</v>
      </c>
      <c r="G2447" s="237"/>
      <c r="H2447" s="238" t="s">
        <v>19</v>
      </c>
      <c r="I2447" s="240"/>
      <c r="J2447" s="237"/>
      <c r="K2447" s="237"/>
      <c r="L2447" s="241"/>
      <c r="M2447" s="242"/>
      <c r="N2447" s="243"/>
      <c r="O2447" s="243"/>
      <c r="P2447" s="243"/>
      <c r="Q2447" s="243"/>
      <c r="R2447" s="243"/>
      <c r="S2447" s="243"/>
      <c r="T2447" s="244"/>
      <c r="U2447" s="13"/>
      <c r="V2447" s="13"/>
      <c r="W2447" s="13"/>
      <c r="X2447" s="13"/>
      <c r="Y2447" s="13"/>
      <c r="Z2447" s="13"/>
      <c r="AA2447" s="13"/>
      <c r="AB2447" s="13"/>
      <c r="AC2447" s="13"/>
      <c r="AD2447" s="13"/>
      <c r="AE2447" s="13"/>
      <c r="AT2447" s="245" t="s">
        <v>183</v>
      </c>
      <c r="AU2447" s="245" t="s">
        <v>84</v>
      </c>
      <c r="AV2447" s="13" t="s">
        <v>82</v>
      </c>
      <c r="AW2447" s="13" t="s">
        <v>37</v>
      </c>
      <c r="AX2447" s="13" t="s">
        <v>75</v>
      </c>
      <c r="AY2447" s="245" t="s">
        <v>170</v>
      </c>
    </row>
    <row r="2448" s="13" customFormat="1">
      <c r="A2448" s="13"/>
      <c r="B2448" s="236"/>
      <c r="C2448" s="237"/>
      <c r="D2448" s="229" t="s">
        <v>183</v>
      </c>
      <c r="E2448" s="238" t="s">
        <v>19</v>
      </c>
      <c r="F2448" s="239" t="s">
        <v>2731</v>
      </c>
      <c r="G2448" s="237"/>
      <c r="H2448" s="238" t="s">
        <v>19</v>
      </c>
      <c r="I2448" s="240"/>
      <c r="J2448" s="237"/>
      <c r="K2448" s="237"/>
      <c r="L2448" s="241"/>
      <c r="M2448" s="242"/>
      <c r="N2448" s="243"/>
      <c r="O2448" s="243"/>
      <c r="P2448" s="243"/>
      <c r="Q2448" s="243"/>
      <c r="R2448" s="243"/>
      <c r="S2448" s="243"/>
      <c r="T2448" s="244"/>
      <c r="U2448" s="13"/>
      <c r="V2448" s="13"/>
      <c r="W2448" s="13"/>
      <c r="X2448" s="13"/>
      <c r="Y2448" s="13"/>
      <c r="Z2448" s="13"/>
      <c r="AA2448" s="13"/>
      <c r="AB2448" s="13"/>
      <c r="AC2448" s="13"/>
      <c r="AD2448" s="13"/>
      <c r="AE2448" s="13"/>
      <c r="AT2448" s="245" t="s">
        <v>183</v>
      </c>
      <c r="AU2448" s="245" t="s">
        <v>84</v>
      </c>
      <c r="AV2448" s="13" t="s">
        <v>82</v>
      </c>
      <c r="AW2448" s="13" t="s">
        <v>37</v>
      </c>
      <c r="AX2448" s="13" t="s">
        <v>75</v>
      </c>
      <c r="AY2448" s="245" t="s">
        <v>170</v>
      </c>
    </row>
    <row r="2449" s="13" customFormat="1">
      <c r="A2449" s="13"/>
      <c r="B2449" s="236"/>
      <c r="C2449" s="237"/>
      <c r="D2449" s="229" t="s">
        <v>183</v>
      </c>
      <c r="E2449" s="238" t="s">
        <v>19</v>
      </c>
      <c r="F2449" s="239" t="s">
        <v>2732</v>
      </c>
      <c r="G2449" s="237"/>
      <c r="H2449" s="238" t="s">
        <v>19</v>
      </c>
      <c r="I2449" s="240"/>
      <c r="J2449" s="237"/>
      <c r="K2449" s="237"/>
      <c r="L2449" s="241"/>
      <c r="M2449" s="242"/>
      <c r="N2449" s="243"/>
      <c r="O2449" s="243"/>
      <c r="P2449" s="243"/>
      <c r="Q2449" s="243"/>
      <c r="R2449" s="243"/>
      <c r="S2449" s="243"/>
      <c r="T2449" s="244"/>
      <c r="U2449" s="13"/>
      <c r="V2449" s="13"/>
      <c r="W2449" s="13"/>
      <c r="X2449" s="13"/>
      <c r="Y2449" s="13"/>
      <c r="Z2449" s="13"/>
      <c r="AA2449" s="13"/>
      <c r="AB2449" s="13"/>
      <c r="AC2449" s="13"/>
      <c r="AD2449" s="13"/>
      <c r="AE2449" s="13"/>
      <c r="AT2449" s="245" t="s">
        <v>183</v>
      </c>
      <c r="AU2449" s="245" t="s">
        <v>84</v>
      </c>
      <c r="AV2449" s="13" t="s">
        <v>82</v>
      </c>
      <c r="AW2449" s="13" t="s">
        <v>37</v>
      </c>
      <c r="AX2449" s="13" t="s">
        <v>75</v>
      </c>
      <c r="AY2449" s="245" t="s">
        <v>170</v>
      </c>
    </row>
    <row r="2450" s="13" customFormat="1">
      <c r="A2450" s="13"/>
      <c r="B2450" s="236"/>
      <c r="C2450" s="237"/>
      <c r="D2450" s="229" t="s">
        <v>183</v>
      </c>
      <c r="E2450" s="238" t="s">
        <v>19</v>
      </c>
      <c r="F2450" s="239" t="s">
        <v>2750</v>
      </c>
      <c r="G2450" s="237"/>
      <c r="H2450" s="238" t="s">
        <v>19</v>
      </c>
      <c r="I2450" s="240"/>
      <c r="J2450" s="237"/>
      <c r="K2450" s="237"/>
      <c r="L2450" s="241"/>
      <c r="M2450" s="242"/>
      <c r="N2450" s="243"/>
      <c r="O2450" s="243"/>
      <c r="P2450" s="243"/>
      <c r="Q2450" s="243"/>
      <c r="R2450" s="243"/>
      <c r="S2450" s="243"/>
      <c r="T2450" s="244"/>
      <c r="U2450" s="13"/>
      <c r="V2450" s="13"/>
      <c r="W2450" s="13"/>
      <c r="X2450" s="13"/>
      <c r="Y2450" s="13"/>
      <c r="Z2450" s="13"/>
      <c r="AA2450" s="13"/>
      <c r="AB2450" s="13"/>
      <c r="AC2450" s="13"/>
      <c r="AD2450" s="13"/>
      <c r="AE2450" s="13"/>
      <c r="AT2450" s="245" t="s">
        <v>183</v>
      </c>
      <c r="AU2450" s="245" t="s">
        <v>84</v>
      </c>
      <c r="AV2450" s="13" t="s">
        <v>82</v>
      </c>
      <c r="AW2450" s="13" t="s">
        <v>37</v>
      </c>
      <c r="AX2450" s="13" t="s">
        <v>75</v>
      </c>
      <c r="AY2450" s="245" t="s">
        <v>170</v>
      </c>
    </row>
    <row r="2451" s="13" customFormat="1">
      <c r="A2451" s="13"/>
      <c r="B2451" s="236"/>
      <c r="C2451" s="237"/>
      <c r="D2451" s="229" t="s">
        <v>183</v>
      </c>
      <c r="E2451" s="238" t="s">
        <v>19</v>
      </c>
      <c r="F2451" s="239" t="s">
        <v>2739</v>
      </c>
      <c r="G2451" s="237"/>
      <c r="H2451" s="238" t="s">
        <v>19</v>
      </c>
      <c r="I2451" s="240"/>
      <c r="J2451" s="237"/>
      <c r="K2451" s="237"/>
      <c r="L2451" s="241"/>
      <c r="M2451" s="242"/>
      <c r="N2451" s="243"/>
      <c r="O2451" s="243"/>
      <c r="P2451" s="243"/>
      <c r="Q2451" s="243"/>
      <c r="R2451" s="243"/>
      <c r="S2451" s="243"/>
      <c r="T2451" s="244"/>
      <c r="U2451" s="13"/>
      <c r="V2451" s="13"/>
      <c r="W2451" s="13"/>
      <c r="X2451" s="13"/>
      <c r="Y2451" s="13"/>
      <c r="Z2451" s="13"/>
      <c r="AA2451" s="13"/>
      <c r="AB2451" s="13"/>
      <c r="AC2451" s="13"/>
      <c r="AD2451" s="13"/>
      <c r="AE2451" s="13"/>
      <c r="AT2451" s="245" t="s">
        <v>183</v>
      </c>
      <c r="AU2451" s="245" t="s">
        <v>84</v>
      </c>
      <c r="AV2451" s="13" t="s">
        <v>82</v>
      </c>
      <c r="AW2451" s="13" t="s">
        <v>37</v>
      </c>
      <c r="AX2451" s="13" t="s">
        <v>75</v>
      </c>
      <c r="AY2451" s="245" t="s">
        <v>170</v>
      </c>
    </row>
    <row r="2452" s="13" customFormat="1">
      <c r="A2452" s="13"/>
      <c r="B2452" s="236"/>
      <c r="C2452" s="237"/>
      <c r="D2452" s="229" t="s">
        <v>183</v>
      </c>
      <c r="E2452" s="238" t="s">
        <v>19</v>
      </c>
      <c r="F2452" s="239" t="s">
        <v>2740</v>
      </c>
      <c r="G2452" s="237"/>
      <c r="H2452" s="238" t="s">
        <v>19</v>
      </c>
      <c r="I2452" s="240"/>
      <c r="J2452" s="237"/>
      <c r="K2452" s="237"/>
      <c r="L2452" s="241"/>
      <c r="M2452" s="242"/>
      <c r="N2452" s="243"/>
      <c r="O2452" s="243"/>
      <c r="P2452" s="243"/>
      <c r="Q2452" s="243"/>
      <c r="R2452" s="243"/>
      <c r="S2452" s="243"/>
      <c r="T2452" s="244"/>
      <c r="U2452" s="13"/>
      <c r="V2452" s="13"/>
      <c r="W2452" s="13"/>
      <c r="X2452" s="13"/>
      <c r="Y2452" s="13"/>
      <c r="Z2452" s="13"/>
      <c r="AA2452" s="13"/>
      <c r="AB2452" s="13"/>
      <c r="AC2452" s="13"/>
      <c r="AD2452" s="13"/>
      <c r="AE2452" s="13"/>
      <c r="AT2452" s="245" t="s">
        <v>183</v>
      </c>
      <c r="AU2452" s="245" t="s">
        <v>84</v>
      </c>
      <c r="AV2452" s="13" t="s">
        <v>82</v>
      </c>
      <c r="AW2452" s="13" t="s">
        <v>37</v>
      </c>
      <c r="AX2452" s="13" t="s">
        <v>75</v>
      </c>
      <c r="AY2452" s="245" t="s">
        <v>170</v>
      </c>
    </row>
    <row r="2453" s="13" customFormat="1">
      <c r="A2453" s="13"/>
      <c r="B2453" s="236"/>
      <c r="C2453" s="237"/>
      <c r="D2453" s="229" t="s">
        <v>183</v>
      </c>
      <c r="E2453" s="238" t="s">
        <v>19</v>
      </c>
      <c r="F2453" s="239" t="s">
        <v>2741</v>
      </c>
      <c r="G2453" s="237"/>
      <c r="H2453" s="238" t="s">
        <v>19</v>
      </c>
      <c r="I2453" s="240"/>
      <c r="J2453" s="237"/>
      <c r="K2453" s="237"/>
      <c r="L2453" s="241"/>
      <c r="M2453" s="242"/>
      <c r="N2453" s="243"/>
      <c r="O2453" s="243"/>
      <c r="P2453" s="243"/>
      <c r="Q2453" s="243"/>
      <c r="R2453" s="243"/>
      <c r="S2453" s="243"/>
      <c r="T2453" s="244"/>
      <c r="U2453" s="13"/>
      <c r="V2453" s="13"/>
      <c r="W2453" s="13"/>
      <c r="X2453" s="13"/>
      <c r="Y2453" s="13"/>
      <c r="Z2453" s="13"/>
      <c r="AA2453" s="13"/>
      <c r="AB2453" s="13"/>
      <c r="AC2453" s="13"/>
      <c r="AD2453" s="13"/>
      <c r="AE2453" s="13"/>
      <c r="AT2453" s="245" t="s">
        <v>183</v>
      </c>
      <c r="AU2453" s="245" t="s">
        <v>84</v>
      </c>
      <c r="AV2453" s="13" t="s">
        <v>82</v>
      </c>
      <c r="AW2453" s="13" t="s">
        <v>37</v>
      </c>
      <c r="AX2453" s="13" t="s">
        <v>75</v>
      </c>
      <c r="AY2453" s="245" t="s">
        <v>170</v>
      </c>
    </row>
    <row r="2454" s="13" customFormat="1">
      <c r="A2454" s="13"/>
      <c r="B2454" s="236"/>
      <c r="C2454" s="237"/>
      <c r="D2454" s="229" t="s">
        <v>183</v>
      </c>
      <c r="E2454" s="238" t="s">
        <v>19</v>
      </c>
      <c r="F2454" s="239" t="s">
        <v>2742</v>
      </c>
      <c r="G2454" s="237"/>
      <c r="H2454" s="238" t="s">
        <v>19</v>
      </c>
      <c r="I2454" s="240"/>
      <c r="J2454" s="237"/>
      <c r="K2454" s="237"/>
      <c r="L2454" s="241"/>
      <c r="M2454" s="242"/>
      <c r="N2454" s="243"/>
      <c r="O2454" s="243"/>
      <c r="P2454" s="243"/>
      <c r="Q2454" s="243"/>
      <c r="R2454" s="243"/>
      <c r="S2454" s="243"/>
      <c r="T2454" s="244"/>
      <c r="U2454" s="13"/>
      <c r="V2454" s="13"/>
      <c r="W2454" s="13"/>
      <c r="X2454" s="13"/>
      <c r="Y2454" s="13"/>
      <c r="Z2454" s="13"/>
      <c r="AA2454" s="13"/>
      <c r="AB2454" s="13"/>
      <c r="AC2454" s="13"/>
      <c r="AD2454" s="13"/>
      <c r="AE2454" s="13"/>
      <c r="AT2454" s="245" t="s">
        <v>183</v>
      </c>
      <c r="AU2454" s="245" t="s">
        <v>84</v>
      </c>
      <c r="AV2454" s="13" t="s">
        <v>82</v>
      </c>
      <c r="AW2454" s="13" t="s">
        <v>37</v>
      </c>
      <c r="AX2454" s="13" t="s">
        <v>75</v>
      </c>
      <c r="AY2454" s="245" t="s">
        <v>170</v>
      </c>
    </row>
    <row r="2455" s="14" customFormat="1">
      <c r="A2455" s="14"/>
      <c r="B2455" s="246"/>
      <c r="C2455" s="247"/>
      <c r="D2455" s="229" t="s">
        <v>183</v>
      </c>
      <c r="E2455" s="248" t="s">
        <v>19</v>
      </c>
      <c r="F2455" s="249" t="s">
        <v>863</v>
      </c>
      <c r="G2455" s="247"/>
      <c r="H2455" s="250">
        <v>1</v>
      </c>
      <c r="I2455" s="251"/>
      <c r="J2455" s="247"/>
      <c r="K2455" s="247"/>
      <c r="L2455" s="252"/>
      <c r="M2455" s="253"/>
      <c r="N2455" s="254"/>
      <c r="O2455" s="254"/>
      <c r="P2455" s="254"/>
      <c r="Q2455" s="254"/>
      <c r="R2455" s="254"/>
      <c r="S2455" s="254"/>
      <c r="T2455" s="255"/>
      <c r="U2455" s="14"/>
      <c r="V2455" s="14"/>
      <c r="W2455" s="14"/>
      <c r="X2455" s="14"/>
      <c r="Y2455" s="14"/>
      <c r="Z2455" s="14"/>
      <c r="AA2455" s="14"/>
      <c r="AB2455" s="14"/>
      <c r="AC2455" s="14"/>
      <c r="AD2455" s="14"/>
      <c r="AE2455" s="14"/>
      <c r="AT2455" s="256" t="s">
        <v>183</v>
      </c>
      <c r="AU2455" s="256" t="s">
        <v>84</v>
      </c>
      <c r="AV2455" s="14" t="s">
        <v>84</v>
      </c>
      <c r="AW2455" s="14" t="s">
        <v>37</v>
      </c>
      <c r="AX2455" s="14" t="s">
        <v>75</v>
      </c>
      <c r="AY2455" s="256" t="s">
        <v>170</v>
      </c>
    </row>
    <row r="2456" s="15" customFormat="1">
      <c r="A2456" s="15"/>
      <c r="B2456" s="257"/>
      <c r="C2456" s="258"/>
      <c r="D2456" s="229" t="s">
        <v>183</v>
      </c>
      <c r="E2456" s="259" t="s">
        <v>19</v>
      </c>
      <c r="F2456" s="260" t="s">
        <v>186</v>
      </c>
      <c r="G2456" s="258"/>
      <c r="H2456" s="261">
        <v>1</v>
      </c>
      <c r="I2456" s="262"/>
      <c r="J2456" s="258"/>
      <c r="K2456" s="258"/>
      <c r="L2456" s="263"/>
      <c r="M2456" s="264"/>
      <c r="N2456" s="265"/>
      <c r="O2456" s="265"/>
      <c r="P2456" s="265"/>
      <c r="Q2456" s="265"/>
      <c r="R2456" s="265"/>
      <c r="S2456" s="265"/>
      <c r="T2456" s="266"/>
      <c r="U2456" s="15"/>
      <c r="V2456" s="15"/>
      <c r="W2456" s="15"/>
      <c r="X2456" s="15"/>
      <c r="Y2456" s="15"/>
      <c r="Z2456" s="15"/>
      <c r="AA2456" s="15"/>
      <c r="AB2456" s="15"/>
      <c r="AC2456" s="15"/>
      <c r="AD2456" s="15"/>
      <c r="AE2456" s="15"/>
      <c r="AT2456" s="267" t="s">
        <v>183</v>
      </c>
      <c r="AU2456" s="267" t="s">
        <v>84</v>
      </c>
      <c r="AV2456" s="15" t="s">
        <v>177</v>
      </c>
      <c r="AW2456" s="15" t="s">
        <v>37</v>
      </c>
      <c r="AX2456" s="15" t="s">
        <v>82</v>
      </c>
      <c r="AY2456" s="267" t="s">
        <v>170</v>
      </c>
    </row>
    <row r="2457" s="2" customFormat="1" ht="24.15" customHeight="1">
      <c r="A2457" s="41"/>
      <c r="B2457" s="42"/>
      <c r="C2457" s="216" t="s">
        <v>2762</v>
      </c>
      <c r="D2457" s="216" t="s">
        <v>172</v>
      </c>
      <c r="E2457" s="217" t="s">
        <v>2763</v>
      </c>
      <c r="F2457" s="218" t="s">
        <v>2764</v>
      </c>
      <c r="G2457" s="219" t="s">
        <v>266</v>
      </c>
      <c r="H2457" s="220">
        <v>1</v>
      </c>
      <c r="I2457" s="221"/>
      <c r="J2457" s="222">
        <f>ROUND(I2457*H2457,2)</f>
        <v>0</v>
      </c>
      <c r="K2457" s="218" t="s">
        <v>19</v>
      </c>
      <c r="L2457" s="47"/>
      <c r="M2457" s="223" t="s">
        <v>19</v>
      </c>
      <c r="N2457" s="224" t="s">
        <v>46</v>
      </c>
      <c r="O2457" s="87"/>
      <c r="P2457" s="225">
        <f>O2457*H2457</f>
        <v>0</v>
      </c>
      <c r="Q2457" s="225">
        <v>6.9999999999999994E-05</v>
      </c>
      <c r="R2457" s="225">
        <f>Q2457*H2457</f>
        <v>6.9999999999999994E-05</v>
      </c>
      <c r="S2457" s="225">
        <v>0</v>
      </c>
      <c r="T2457" s="226">
        <f>S2457*H2457</f>
        <v>0</v>
      </c>
      <c r="U2457" s="41"/>
      <c r="V2457" s="41"/>
      <c r="W2457" s="41"/>
      <c r="X2457" s="41"/>
      <c r="Y2457" s="41"/>
      <c r="Z2457" s="41"/>
      <c r="AA2457" s="41"/>
      <c r="AB2457" s="41"/>
      <c r="AC2457" s="41"/>
      <c r="AD2457" s="41"/>
      <c r="AE2457" s="41"/>
      <c r="AR2457" s="227" t="s">
        <v>287</v>
      </c>
      <c r="AT2457" s="227" t="s">
        <v>172</v>
      </c>
      <c r="AU2457" s="227" t="s">
        <v>84</v>
      </c>
      <c r="AY2457" s="20" t="s">
        <v>170</v>
      </c>
      <c r="BE2457" s="228">
        <f>IF(N2457="základní",J2457,0)</f>
        <v>0</v>
      </c>
      <c r="BF2457" s="228">
        <f>IF(N2457="snížená",J2457,0)</f>
        <v>0</v>
      </c>
      <c r="BG2457" s="228">
        <f>IF(N2457="zákl. přenesená",J2457,0)</f>
        <v>0</v>
      </c>
      <c r="BH2457" s="228">
        <f>IF(N2457="sníž. přenesená",J2457,0)</f>
        <v>0</v>
      </c>
      <c r="BI2457" s="228">
        <f>IF(N2457="nulová",J2457,0)</f>
        <v>0</v>
      </c>
      <c r="BJ2457" s="20" t="s">
        <v>82</v>
      </c>
      <c r="BK2457" s="228">
        <f>ROUND(I2457*H2457,2)</f>
        <v>0</v>
      </c>
      <c r="BL2457" s="20" t="s">
        <v>287</v>
      </c>
      <c r="BM2457" s="227" t="s">
        <v>2765</v>
      </c>
    </row>
    <row r="2458" s="2" customFormat="1">
      <c r="A2458" s="41"/>
      <c r="B2458" s="42"/>
      <c r="C2458" s="43"/>
      <c r="D2458" s="229" t="s">
        <v>179</v>
      </c>
      <c r="E2458" s="43"/>
      <c r="F2458" s="230" t="s">
        <v>2764</v>
      </c>
      <c r="G2458" s="43"/>
      <c r="H2458" s="43"/>
      <c r="I2458" s="231"/>
      <c r="J2458" s="43"/>
      <c r="K2458" s="43"/>
      <c r="L2458" s="47"/>
      <c r="M2458" s="232"/>
      <c r="N2458" s="233"/>
      <c r="O2458" s="87"/>
      <c r="P2458" s="87"/>
      <c r="Q2458" s="87"/>
      <c r="R2458" s="87"/>
      <c r="S2458" s="87"/>
      <c r="T2458" s="88"/>
      <c r="U2458" s="41"/>
      <c r="V2458" s="41"/>
      <c r="W2458" s="41"/>
      <c r="X2458" s="41"/>
      <c r="Y2458" s="41"/>
      <c r="Z2458" s="41"/>
      <c r="AA2458" s="41"/>
      <c r="AB2458" s="41"/>
      <c r="AC2458" s="41"/>
      <c r="AD2458" s="41"/>
      <c r="AE2458" s="41"/>
      <c r="AT2458" s="20" t="s">
        <v>179</v>
      </c>
      <c r="AU2458" s="20" t="s">
        <v>84</v>
      </c>
    </row>
    <row r="2459" s="2" customFormat="1">
      <c r="A2459" s="41"/>
      <c r="B2459" s="42"/>
      <c r="C2459" s="43"/>
      <c r="D2459" s="229" t="s">
        <v>231</v>
      </c>
      <c r="E2459" s="43"/>
      <c r="F2459" s="268" t="s">
        <v>1323</v>
      </c>
      <c r="G2459" s="43"/>
      <c r="H2459" s="43"/>
      <c r="I2459" s="231"/>
      <c r="J2459" s="43"/>
      <c r="K2459" s="43"/>
      <c r="L2459" s="47"/>
      <c r="M2459" s="232"/>
      <c r="N2459" s="233"/>
      <c r="O2459" s="87"/>
      <c r="P2459" s="87"/>
      <c r="Q2459" s="87"/>
      <c r="R2459" s="87"/>
      <c r="S2459" s="87"/>
      <c r="T2459" s="88"/>
      <c r="U2459" s="41"/>
      <c r="V2459" s="41"/>
      <c r="W2459" s="41"/>
      <c r="X2459" s="41"/>
      <c r="Y2459" s="41"/>
      <c r="Z2459" s="41"/>
      <c r="AA2459" s="41"/>
      <c r="AB2459" s="41"/>
      <c r="AC2459" s="41"/>
      <c r="AD2459" s="41"/>
      <c r="AE2459" s="41"/>
      <c r="AT2459" s="20" t="s">
        <v>231</v>
      </c>
      <c r="AU2459" s="20" t="s">
        <v>84</v>
      </c>
    </row>
    <row r="2460" s="13" customFormat="1">
      <c r="A2460" s="13"/>
      <c r="B2460" s="236"/>
      <c r="C2460" s="237"/>
      <c r="D2460" s="229" t="s">
        <v>183</v>
      </c>
      <c r="E2460" s="238" t="s">
        <v>19</v>
      </c>
      <c r="F2460" s="239" t="s">
        <v>2611</v>
      </c>
      <c r="G2460" s="237"/>
      <c r="H2460" s="238" t="s">
        <v>19</v>
      </c>
      <c r="I2460" s="240"/>
      <c r="J2460" s="237"/>
      <c r="K2460" s="237"/>
      <c r="L2460" s="241"/>
      <c r="M2460" s="242"/>
      <c r="N2460" s="243"/>
      <c r="O2460" s="243"/>
      <c r="P2460" s="243"/>
      <c r="Q2460" s="243"/>
      <c r="R2460" s="243"/>
      <c r="S2460" s="243"/>
      <c r="T2460" s="244"/>
      <c r="U2460" s="13"/>
      <c r="V2460" s="13"/>
      <c r="W2460" s="13"/>
      <c r="X2460" s="13"/>
      <c r="Y2460" s="13"/>
      <c r="Z2460" s="13"/>
      <c r="AA2460" s="13"/>
      <c r="AB2460" s="13"/>
      <c r="AC2460" s="13"/>
      <c r="AD2460" s="13"/>
      <c r="AE2460" s="13"/>
      <c r="AT2460" s="245" t="s">
        <v>183</v>
      </c>
      <c r="AU2460" s="245" t="s">
        <v>84</v>
      </c>
      <c r="AV2460" s="13" t="s">
        <v>82</v>
      </c>
      <c r="AW2460" s="13" t="s">
        <v>37</v>
      </c>
      <c r="AX2460" s="13" t="s">
        <v>75</v>
      </c>
      <c r="AY2460" s="245" t="s">
        <v>170</v>
      </c>
    </row>
    <row r="2461" s="13" customFormat="1">
      <c r="A2461" s="13"/>
      <c r="B2461" s="236"/>
      <c r="C2461" s="237"/>
      <c r="D2461" s="229" t="s">
        <v>183</v>
      </c>
      <c r="E2461" s="238" t="s">
        <v>19</v>
      </c>
      <c r="F2461" s="239" t="s">
        <v>2766</v>
      </c>
      <c r="G2461" s="237"/>
      <c r="H2461" s="238" t="s">
        <v>19</v>
      </c>
      <c r="I2461" s="240"/>
      <c r="J2461" s="237"/>
      <c r="K2461" s="237"/>
      <c r="L2461" s="241"/>
      <c r="M2461" s="242"/>
      <c r="N2461" s="243"/>
      <c r="O2461" s="243"/>
      <c r="P2461" s="243"/>
      <c r="Q2461" s="243"/>
      <c r="R2461" s="243"/>
      <c r="S2461" s="243"/>
      <c r="T2461" s="244"/>
      <c r="U2461" s="13"/>
      <c r="V2461" s="13"/>
      <c r="W2461" s="13"/>
      <c r="X2461" s="13"/>
      <c r="Y2461" s="13"/>
      <c r="Z2461" s="13"/>
      <c r="AA2461" s="13"/>
      <c r="AB2461" s="13"/>
      <c r="AC2461" s="13"/>
      <c r="AD2461" s="13"/>
      <c r="AE2461" s="13"/>
      <c r="AT2461" s="245" t="s">
        <v>183</v>
      </c>
      <c r="AU2461" s="245" t="s">
        <v>84</v>
      </c>
      <c r="AV2461" s="13" t="s">
        <v>82</v>
      </c>
      <c r="AW2461" s="13" t="s">
        <v>37</v>
      </c>
      <c r="AX2461" s="13" t="s">
        <v>75</v>
      </c>
      <c r="AY2461" s="245" t="s">
        <v>170</v>
      </c>
    </row>
    <row r="2462" s="13" customFormat="1">
      <c r="A2462" s="13"/>
      <c r="B2462" s="236"/>
      <c r="C2462" s="237"/>
      <c r="D2462" s="229" t="s">
        <v>183</v>
      </c>
      <c r="E2462" s="238" t="s">
        <v>19</v>
      </c>
      <c r="F2462" s="239" t="s">
        <v>2767</v>
      </c>
      <c r="G2462" s="237"/>
      <c r="H2462" s="238" t="s">
        <v>19</v>
      </c>
      <c r="I2462" s="240"/>
      <c r="J2462" s="237"/>
      <c r="K2462" s="237"/>
      <c r="L2462" s="241"/>
      <c r="M2462" s="242"/>
      <c r="N2462" s="243"/>
      <c r="O2462" s="243"/>
      <c r="P2462" s="243"/>
      <c r="Q2462" s="243"/>
      <c r="R2462" s="243"/>
      <c r="S2462" s="243"/>
      <c r="T2462" s="244"/>
      <c r="U2462" s="13"/>
      <c r="V2462" s="13"/>
      <c r="W2462" s="13"/>
      <c r="X2462" s="13"/>
      <c r="Y2462" s="13"/>
      <c r="Z2462" s="13"/>
      <c r="AA2462" s="13"/>
      <c r="AB2462" s="13"/>
      <c r="AC2462" s="13"/>
      <c r="AD2462" s="13"/>
      <c r="AE2462" s="13"/>
      <c r="AT2462" s="245" t="s">
        <v>183</v>
      </c>
      <c r="AU2462" s="245" t="s">
        <v>84</v>
      </c>
      <c r="AV2462" s="13" t="s">
        <v>82</v>
      </c>
      <c r="AW2462" s="13" t="s">
        <v>37</v>
      </c>
      <c r="AX2462" s="13" t="s">
        <v>75</v>
      </c>
      <c r="AY2462" s="245" t="s">
        <v>170</v>
      </c>
    </row>
    <row r="2463" s="13" customFormat="1">
      <c r="A2463" s="13"/>
      <c r="B2463" s="236"/>
      <c r="C2463" s="237"/>
      <c r="D2463" s="229" t="s">
        <v>183</v>
      </c>
      <c r="E2463" s="238" t="s">
        <v>19</v>
      </c>
      <c r="F2463" s="239" t="s">
        <v>2768</v>
      </c>
      <c r="G2463" s="237"/>
      <c r="H2463" s="238" t="s">
        <v>19</v>
      </c>
      <c r="I2463" s="240"/>
      <c r="J2463" s="237"/>
      <c r="K2463" s="237"/>
      <c r="L2463" s="241"/>
      <c r="M2463" s="242"/>
      <c r="N2463" s="243"/>
      <c r="O2463" s="243"/>
      <c r="P2463" s="243"/>
      <c r="Q2463" s="243"/>
      <c r="R2463" s="243"/>
      <c r="S2463" s="243"/>
      <c r="T2463" s="244"/>
      <c r="U2463" s="13"/>
      <c r="V2463" s="13"/>
      <c r="W2463" s="13"/>
      <c r="X2463" s="13"/>
      <c r="Y2463" s="13"/>
      <c r="Z2463" s="13"/>
      <c r="AA2463" s="13"/>
      <c r="AB2463" s="13"/>
      <c r="AC2463" s="13"/>
      <c r="AD2463" s="13"/>
      <c r="AE2463" s="13"/>
      <c r="AT2463" s="245" t="s">
        <v>183</v>
      </c>
      <c r="AU2463" s="245" t="s">
        <v>84</v>
      </c>
      <c r="AV2463" s="13" t="s">
        <v>82</v>
      </c>
      <c r="AW2463" s="13" t="s">
        <v>37</v>
      </c>
      <c r="AX2463" s="13" t="s">
        <v>75</v>
      </c>
      <c r="AY2463" s="245" t="s">
        <v>170</v>
      </c>
    </row>
    <row r="2464" s="13" customFormat="1">
      <c r="A2464" s="13"/>
      <c r="B2464" s="236"/>
      <c r="C2464" s="237"/>
      <c r="D2464" s="229" t="s">
        <v>183</v>
      </c>
      <c r="E2464" s="238" t="s">
        <v>19</v>
      </c>
      <c r="F2464" s="239" t="s">
        <v>2769</v>
      </c>
      <c r="G2464" s="237"/>
      <c r="H2464" s="238" t="s">
        <v>19</v>
      </c>
      <c r="I2464" s="240"/>
      <c r="J2464" s="237"/>
      <c r="K2464" s="237"/>
      <c r="L2464" s="241"/>
      <c r="M2464" s="242"/>
      <c r="N2464" s="243"/>
      <c r="O2464" s="243"/>
      <c r="P2464" s="243"/>
      <c r="Q2464" s="243"/>
      <c r="R2464" s="243"/>
      <c r="S2464" s="243"/>
      <c r="T2464" s="244"/>
      <c r="U2464" s="13"/>
      <c r="V2464" s="13"/>
      <c r="W2464" s="13"/>
      <c r="X2464" s="13"/>
      <c r="Y2464" s="13"/>
      <c r="Z2464" s="13"/>
      <c r="AA2464" s="13"/>
      <c r="AB2464" s="13"/>
      <c r="AC2464" s="13"/>
      <c r="AD2464" s="13"/>
      <c r="AE2464" s="13"/>
      <c r="AT2464" s="245" t="s">
        <v>183</v>
      </c>
      <c r="AU2464" s="245" t="s">
        <v>84</v>
      </c>
      <c r="AV2464" s="13" t="s">
        <v>82</v>
      </c>
      <c r="AW2464" s="13" t="s">
        <v>37</v>
      </c>
      <c r="AX2464" s="13" t="s">
        <v>75</v>
      </c>
      <c r="AY2464" s="245" t="s">
        <v>170</v>
      </c>
    </row>
    <row r="2465" s="14" customFormat="1">
      <c r="A2465" s="14"/>
      <c r="B2465" s="246"/>
      <c r="C2465" s="247"/>
      <c r="D2465" s="229" t="s">
        <v>183</v>
      </c>
      <c r="E2465" s="248" t="s">
        <v>19</v>
      </c>
      <c r="F2465" s="249" t="s">
        <v>863</v>
      </c>
      <c r="G2465" s="247"/>
      <c r="H2465" s="250">
        <v>1</v>
      </c>
      <c r="I2465" s="251"/>
      <c r="J2465" s="247"/>
      <c r="K2465" s="247"/>
      <c r="L2465" s="252"/>
      <c r="M2465" s="253"/>
      <c r="N2465" s="254"/>
      <c r="O2465" s="254"/>
      <c r="P2465" s="254"/>
      <c r="Q2465" s="254"/>
      <c r="R2465" s="254"/>
      <c r="S2465" s="254"/>
      <c r="T2465" s="255"/>
      <c r="U2465" s="14"/>
      <c r="V2465" s="14"/>
      <c r="W2465" s="14"/>
      <c r="X2465" s="14"/>
      <c r="Y2465" s="14"/>
      <c r="Z2465" s="14"/>
      <c r="AA2465" s="14"/>
      <c r="AB2465" s="14"/>
      <c r="AC2465" s="14"/>
      <c r="AD2465" s="14"/>
      <c r="AE2465" s="14"/>
      <c r="AT2465" s="256" t="s">
        <v>183</v>
      </c>
      <c r="AU2465" s="256" t="s">
        <v>84</v>
      </c>
      <c r="AV2465" s="14" t="s">
        <v>84</v>
      </c>
      <c r="AW2465" s="14" t="s">
        <v>37</v>
      </c>
      <c r="AX2465" s="14" t="s">
        <v>75</v>
      </c>
      <c r="AY2465" s="256" t="s">
        <v>170</v>
      </c>
    </row>
    <row r="2466" s="15" customFormat="1">
      <c r="A2466" s="15"/>
      <c r="B2466" s="257"/>
      <c r="C2466" s="258"/>
      <c r="D2466" s="229" t="s">
        <v>183</v>
      </c>
      <c r="E2466" s="259" t="s">
        <v>19</v>
      </c>
      <c r="F2466" s="260" t="s">
        <v>186</v>
      </c>
      <c r="G2466" s="258"/>
      <c r="H2466" s="261">
        <v>1</v>
      </c>
      <c r="I2466" s="262"/>
      <c r="J2466" s="258"/>
      <c r="K2466" s="258"/>
      <c r="L2466" s="263"/>
      <c r="M2466" s="264"/>
      <c r="N2466" s="265"/>
      <c r="O2466" s="265"/>
      <c r="P2466" s="265"/>
      <c r="Q2466" s="265"/>
      <c r="R2466" s="265"/>
      <c r="S2466" s="265"/>
      <c r="T2466" s="266"/>
      <c r="U2466" s="15"/>
      <c r="V2466" s="15"/>
      <c r="W2466" s="15"/>
      <c r="X2466" s="15"/>
      <c r="Y2466" s="15"/>
      <c r="Z2466" s="15"/>
      <c r="AA2466" s="15"/>
      <c r="AB2466" s="15"/>
      <c r="AC2466" s="15"/>
      <c r="AD2466" s="15"/>
      <c r="AE2466" s="15"/>
      <c r="AT2466" s="267" t="s">
        <v>183</v>
      </c>
      <c r="AU2466" s="267" t="s">
        <v>84</v>
      </c>
      <c r="AV2466" s="15" t="s">
        <v>177</v>
      </c>
      <c r="AW2466" s="15" t="s">
        <v>37</v>
      </c>
      <c r="AX2466" s="15" t="s">
        <v>82</v>
      </c>
      <c r="AY2466" s="267" t="s">
        <v>170</v>
      </c>
    </row>
    <row r="2467" s="2" customFormat="1" ht="24.15" customHeight="1">
      <c r="A2467" s="41"/>
      <c r="B2467" s="42"/>
      <c r="C2467" s="216" t="s">
        <v>2770</v>
      </c>
      <c r="D2467" s="216" t="s">
        <v>172</v>
      </c>
      <c r="E2467" s="217" t="s">
        <v>2771</v>
      </c>
      <c r="F2467" s="218" t="s">
        <v>2772</v>
      </c>
      <c r="G2467" s="219" t="s">
        <v>266</v>
      </c>
      <c r="H2467" s="220">
        <v>1</v>
      </c>
      <c r="I2467" s="221"/>
      <c r="J2467" s="222">
        <f>ROUND(I2467*H2467,2)</f>
        <v>0</v>
      </c>
      <c r="K2467" s="218" t="s">
        <v>19</v>
      </c>
      <c r="L2467" s="47"/>
      <c r="M2467" s="223" t="s">
        <v>19</v>
      </c>
      <c r="N2467" s="224" t="s">
        <v>46</v>
      </c>
      <c r="O2467" s="87"/>
      <c r="P2467" s="225">
        <f>O2467*H2467</f>
        <v>0</v>
      </c>
      <c r="Q2467" s="225">
        <v>6.9999999999999994E-05</v>
      </c>
      <c r="R2467" s="225">
        <f>Q2467*H2467</f>
        <v>6.9999999999999994E-05</v>
      </c>
      <c r="S2467" s="225">
        <v>0</v>
      </c>
      <c r="T2467" s="226">
        <f>S2467*H2467</f>
        <v>0</v>
      </c>
      <c r="U2467" s="41"/>
      <c r="V2467" s="41"/>
      <c r="W2467" s="41"/>
      <c r="X2467" s="41"/>
      <c r="Y2467" s="41"/>
      <c r="Z2467" s="41"/>
      <c r="AA2467" s="41"/>
      <c r="AB2467" s="41"/>
      <c r="AC2467" s="41"/>
      <c r="AD2467" s="41"/>
      <c r="AE2467" s="41"/>
      <c r="AR2467" s="227" t="s">
        <v>287</v>
      </c>
      <c r="AT2467" s="227" t="s">
        <v>172</v>
      </c>
      <c r="AU2467" s="227" t="s">
        <v>84</v>
      </c>
      <c r="AY2467" s="20" t="s">
        <v>170</v>
      </c>
      <c r="BE2467" s="228">
        <f>IF(N2467="základní",J2467,0)</f>
        <v>0</v>
      </c>
      <c r="BF2467" s="228">
        <f>IF(N2467="snížená",J2467,0)</f>
        <v>0</v>
      </c>
      <c r="BG2467" s="228">
        <f>IF(N2467="zákl. přenesená",J2467,0)</f>
        <v>0</v>
      </c>
      <c r="BH2467" s="228">
        <f>IF(N2467="sníž. přenesená",J2467,0)</f>
        <v>0</v>
      </c>
      <c r="BI2467" s="228">
        <f>IF(N2467="nulová",J2467,0)</f>
        <v>0</v>
      </c>
      <c r="BJ2467" s="20" t="s">
        <v>82</v>
      </c>
      <c r="BK2467" s="228">
        <f>ROUND(I2467*H2467,2)</f>
        <v>0</v>
      </c>
      <c r="BL2467" s="20" t="s">
        <v>287</v>
      </c>
      <c r="BM2467" s="227" t="s">
        <v>2773</v>
      </c>
    </row>
    <row r="2468" s="2" customFormat="1">
      <c r="A2468" s="41"/>
      <c r="B2468" s="42"/>
      <c r="C2468" s="43"/>
      <c r="D2468" s="229" t="s">
        <v>179</v>
      </c>
      <c r="E2468" s="43"/>
      <c r="F2468" s="230" t="s">
        <v>2772</v>
      </c>
      <c r="G2468" s="43"/>
      <c r="H2468" s="43"/>
      <c r="I2468" s="231"/>
      <c r="J2468" s="43"/>
      <c r="K2468" s="43"/>
      <c r="L2468" s="47"/>
      <c r="M2468" s="232"/>
      <c r="N2468" s="233"/>
      <c r="O2468" s="87"/>
      <c r="P2468" s="87"/>
      <c r="Q2468" s="87"/>
      <c r="R2468" s="87"/>
      <c r="S2468" s="87"/>
      <c r="T2468" s="88"/>
      <c r="U2468" s="41"/>
      <c r="V2468" s="41"/>
      <c r="W2468" s="41"/>
      <c r="X2468" s="41"/>
      <c r="Y2468" s="41"/>
      <c r="Z2468" s="41"/>
      <c r="AA2468" s="41"/>
      <c r="AB2468" s="41"/>
      <c r="AC2468" s="41"/>
      <c r="AD2468" s="41"/>
      <c r="AE2468" s="41"/>
      <c r="AT2468" s="20" t="s">
        <v>179</v>
      </c>
      <c r="AU2468" s="20" t="s">
        <v>84</v>
      </c>
    </row>
    <row r="2469" s="2" customFormat="1">
      <c r="A2469" s="41"/>
      <c r="B2469" s="42"/>
      <c r="C2469" s="43"/>
      <c r="D2469" s="229" t="s">
        <v>231</v>
      </c>
      <c r="E2469" s="43"/>
      <c r="F2469" s="268" t="s">
        <v>1323</v>
      </c>
      <c r="G2469" s="43"/>
      <c r="H2469" s="43"/>
      <c r="I2469" s="231"/>
      <c r="J2469" s="43"/>
      <c r="K2469" s="43"/>
      <c r="L2469" s="47"/>
      <c r="M2469" s="232"/>
      <c r="N2469" s="233"/>
      <c r="O2469" s="87"/>
      <c r="P2469" s="87"/>
      <c r="Q2469" s="87"/>
      <c r="R2469" s="87"/>
      <c r="S2469" s="87"/>
      <c r="T2469" s="88"/>
      <c r="U2469" s="41"/>
      <c r="V2469" s="41"/>
      <c r="W2469" s="41"/>
      <c r="X2469" s="41"/>
      <c r="Y2469" s="41"/>
      <c r="Z2469" s="41"/>
      <c r="AA2469" s="41"/>
      <c r="AB2469" s="41"/>
      <c r="AC2469" s="41"/>
      <c r="AD2469" s="41"/>
      <c r="AE2469" s="41"/>
      <c r="AT2469" s="20" t="s">
        <v>231</v>
      </c>
      <c r="AU2469" s="20" t="s">
        <v>84</v>
      </c>
    </row>
    <row r="2470" s="13" customFormat="1">
      <c r="A2470" s="13"/>
      <c r="B2470" s="236"/>
      <c r="C2470" s="237"/>
      <c r="D2470" s="229" t="s">
        <v>183</v>
      </c>
      <c r="E2470" s="238" t="s">
        <v>19</v>
      </c>
      <c r="F2470" s="239" t="s">
        <v>2611</v>
      </c>
      <c r="G2470" s="237"/>
      <c r="H2470" s="238" t="s">
        <v>19</v>
      </c>
      <c r="I2470" s="240"/>
      <c r="J2470" s="237"/>
      <c r="K2470" s="237"/>
      <c r="L2470" s="241"/>
      <c r="M2470" s="242"/>
      <c r="N2470" s="243"/>
      <c r="O2470" s="243"/>
      <c r="P2470" s="243"/>
      <c r="Q2470" s="243"/>
      <c r="R2470" s="243"/>
      <c r="S2470" s="243"/>
      <c r="T2470" s="244"/>
      <c r="U2470" s="13"/>
      <c r="V2470" s="13"/>
      <c r="W2470" s="13"/>
      <c r="X2470" s="13"/>
      <c r="Y2470" s="13"/>
      <c r="Z2470" s="13"/>
      <c r="AA2470" s="13"/>
      <c r="AB2470" s="13"/>
      <c r="AC2470" s="13"/>
      <c r="AD2470" s="13"/>
      <c r="AE2470" s="13"/>
      <c r="AT2470" s="245" t="s">
        <v>183</v>
      </c>
      <c r="AU2470" s="245" t="s">
        <v>84</v>
      </c>
      <c r="AV2470" s="13" t="s">
        <v>82</v>
      </c>
      <c r="AW2470" s="13" t="s">
        <v>37</v>
      </c>
      <c r="AX2470" s="13" t="s">
        <v>75</v>
      </c>
      <c r="AY2470" s="245" t="s">
        <v>170</v>
      </c>
    </row>
    <row r="2471" s="13" customFormat="1">
      <c r="A2471" s="13"/>
      <c r="B2471" s="236"/>
      <c r="C2471" s="237"/>
      <c r="D2471" s="229" t="s">
        <v>183</v>
      </c>
      <c r="E2471" s="238" t="s">
        <v>19</v>
      </c>
      <c r="F2471" s="239" t="s">
        <v>2766</v>
      </c>
      <c r="G2471" s="237"/>
      <c r="H2471" s="238" t="s">
        <v>19</v>
      </c>
      <c r="I2471" s="240"/>
      <c r="J2471" s="237"/>
      <c r="K2471" s="237"/>
      <c r="L2471" s="241"/>
      <c r="M2471" s="242"/>
      <c r="N2471" s="243"/>
      <c r="O2471" s="243"/>
      <c r="P2471" s="243"/>
      <c r="Q2471" s="243"/>
      <c r="R2471" s="243"/>
      <c r="S2471" s="243"/>
      <c r="T2471" s="244"/>
      <c r="U2471" s="13"/>
      <c r="V2471" s="13"/>
      <c r="W2471" s="13"/>
      <c r="X2471" s="13"/>
      <c r="Y2471" s="13"/>
      <c r="Z2471" s="13"/>
      <c r="AA2471" s="13"/>
      <c r="AB2471" s="13"/>
      <c r="AC2471" s="13"/>
      <c r="AD2471" s="13"/>
      <c r="AE2471" s="13"/>
      <c r="AT2471" s="245" t="s">
        <v>183</v>
      </c>
      <c r="AU2471" s="245" t="s">
        <v>84</v>
      </c>
      <c r="AV2471" s="13" t="s">
        <v>82</v>
      </c>
      <c r="AW2471" s="13" t="s">
        <v>37</v>
      </c>
      <c r="AX2471" s="13" t="s">
        <v>75</v>
      </c>
      <c r="AY2471" s="245" t="s">
        <v>170</v>
      </c>
    </row>
    <row r="2472" s="13" customFormat="1">
      <c r="A2472" s="13"/>
      <c r="B2472" s="236"/>
      <c r="C2472" s="237"/>
      <c r="D2472" s="229" t="s">
        <v>183</v>
      </c>
      <c r="E2472" s="238" t="s">
        <v>19</v>
      </c>
      <c r="F2472" s="239" t="s">
        <v>2767</v>
      </c>
      <c r="G2472" s="237"/>
      <c r="H2472" s="238" t="s">
        <v>19</v>
      </c>
      <c r="I2472" s="240"/>
      <c r="J2472" s="237"/>
      <c r="K2472" s="237"/>
      <c r="L2472" s="241"/>
      <c r="M2472" s="242"/>
      <c r="N2472" s="243"/>
      <c r="O2472" s="243"/>
      <c r="P2472" s="243"/>
      <c r="Q2472" s="243"/>
      <c r="R2472" s="243"/>
      <c r="S2472" s="243"/>
      <c r="T2472" s="244"/>
      <c r="U2472" s="13"/>
      <c r="V2472" s="13"/>
      <c r="W2472" s="13"/>
      <c r="X2472" s="13"/>
      <c r="Y2472" s="13"/>
      <c r="Z2472" s="13"/>
      <c r="AA2472" s="13"/>
      <c r="AB2472" s="13"/>
      <c r="AC2472" s="13"/>
      <c r="AD2472" s="13"/>
      <c r="AE2472" s="13"/>
      <c r="AT2472" s="245" t="s">
        <v>183</v>
      </c>
      <c r="AU2472" s="245" t="s">
        <v>84</v>
      </c>
      <c r="AV2472" s="13" t="s">
        <v>82</v>
      </c>
      <c r="AW2472" s="13" t="s">
        <v>37</v>
      </c>
      <c r="AX2472" s="13" t="s">
        <v>75</v>
      </c>
      <c r="AY2472" s="245" t="s">
        <v>170</v>
      </c>
    </row>
    <row r="2473" s="13" customFormat="1">
      <c r="A2473" s="13"/>
      <c r="B2473" s="236"/>
      <c r="C2473" s="237"/>
      <c r="D2473" s="229" t="s">
        <v>183</v>
      </c>
      <c r="E2473" s="238" t="s">
        <v>19</v>
      </c>
      <c r="F2473" s="239" t="s">
        <v>2768</v>
      </c>
      <c r="G2473" s="237"/>
      <c r="H2473" s="238" t="s">
        <v>19</v>
      </c>
      <c r="I2473" s="240"/>
      <c r="J2473" s="237"/>
      <c r="K2473" s="237"/>
      <c r="L2473" s="241"/>
      <c r="M2473" s="242"/>
      <c r="N2473" s="243"/>
      <c r="O2473" s="243"/>
      <c r="P2473" s="243"/>
      <c r="Q2473" s="243"/>
      <c r="R2473" s="243"/>
      <c r="S2473" s="243"/>
      <c r="T2473" s="244"/>
      <c r="U2473" s="13"/>
      <c r="V2473" s="13"/>
      <c r="W2473" s="13"/>
      <c r="X2473" s="13"/>
      <c r="Y2473" s="13"/>
      <c r="Z2473" s="13"/>
      <c r="AA2473" s="13"/>
      <c r="AB2473" s="13"/>
      <c r="AC2473" s="13"/>
      <c r="AD2473" s="13"/>
      <c r="AE2473" s="13"/>
      <c r="AT2473" s="245" t="s">
        <v>183</v>
      </c>
      <c r="AU2473" s="245" t="s">
        <v>84</v>
      </c>
      <c r="AV2473" s="13" t="s">
        <v>82</v>
      </c>
      <c r="AW2473" s="13" t="s">
        <v>37</v>
      </c>
      <c r="AX2473" s="13" t="s">
        <v>75</v>
      </c>
      <c r="AY2473" s="245" t="s">
        <v>170</v>
      </c>
    </row>
    <row r="2474" s="13" customFormat="1">
      <c r="A2474" s="13"/>
      <c r="B2474" s="236"/>
      <c r="C2474" s="237"/>
      <c r="D2474" s="229" t="s">
        <v>183</v>
      </c>
      <c r="E2474" s="238" t="s">
        <v>19</v>
      </c>
      <c r="F2474" s="239" t="s">
        <v>2769</v>
      </c>
      <c r="G2474" s="237"/>
      <c r="H2474" s="238" t="s">
        <v>19</v>
      </c>
      <c r="I2474" s="240"/>
      <c r="J2474" s="237"/>
      <c r="K2474" s="237"/>
      <c r="L2474" s="241"/>
      <c r="M2474" s="242"/>
      <c r="N2474" s="243"/>
      <c r="O2474" s="243"/>
      <c r="P2474" s="243"/>
      <c r="Q2474" s="243"/>
      <c r="R2474" s="243"/>
      <c r="S2474" s="243"/>
      <c r="T2474" s="244"/>
      <c r="U2474" s="13"/>
      <c r="V2474" s="13"/>
      <c r="W2474" s="13"/>
      <c r="X2474" s="13"/>
      <c r="Y2474" s="13"/>
      <c r="Z2474" s="13"/>
      <c r="AA2474" s="13"/>
      <c r="AB2474" s="13"/>
      <c r="AC2474" s="13"/>
      <c r="AD2474" s="13"/>
      <c r="AE2474" s="13"/>
      <c r="AT2474" s="245" t="s">
        <v>183</v>
      </c>
      <c r="AU2474" s="245" t="s">
        <v>84</v>
      </c>
      <c r="AV2474" s="13" t="s">
        <v>82</v>
      </c>
      <c r="AW2474" s="13" t="s">
        <v>37</v>
      </c>
      <c r="AX2474" s="13" t="s">
        <v>75</v>
      </c>
      <c r="AY2474" s="245" t="s">
        <v>170</v>
      </c>
    </row>
    <row r="2475" s="14" customFormat="1">
      <c r="A2475" s="14"/>
      <c r="B2475" s="246"/>
      <c r="C2475" s="247"/>
      <c r="D2475" s="229" t="s">
        <v>183</v>
      </c>
      <c r="E2475" s="248" t="s">
        <v>19</v>
      </c>
      <c r="F2475" s="249" t="s">
        <v>863</v>
      </c>
      <c r="G2475" s="247"/>
      <c r="H2475" s="250">
        <v>1</v>
      </c>
      <c r="I2475" s="251"/>
      <c r="J2475" s="247"/>
      <c r="K2475" s="247"/>
      <c r="L2475" s="252"/>
      <c r="M2475" s="253"/>
      <c r="N2475" s="254"/>
      <c r="O2475" s="254"/>
      <c r="P2475" s="254"/>
      <c r="Q2475" s="254"/>
      <c r="R2475" s="254"/>
      <c r="S2475" s="254"/>
      <c r="T2475" s="255"/>
      <c r="U2475" s="14"/>
      <c r="V2475" s="14"/>
      <c r="W2475" s="14"/>
      <c r="X2475" s="14"/>
      <c r="Y2475" s="14"/>
      <c r="Z2475" s="14"/>
      <c r="AA2475" s="14"/>
      <c r="AB2475" s="14"/>
      <c r="AC2475" s="14"/>
      <c r="AD2475" s="14"/>
      <c r="AE2475" s="14"/>
      <c r="AT2475" s="256" t="s">
        <v>183</v>
      </c>
      <c r="AU2475" s="256" t="s">
        <v>84</v>
      </c>
      <c r="AV2475" s="14" t="s">
        <v>84</v>
      </c>
      <c r="AW2475" s="14" t="s">
        <v>37</v>
      </c>
      <c r="AX2475" s="14" t="s">
        <v>75</v>
      </c>
      <c r="AY2475" s="256" t="s">
        <v>170</v>
      </c>
    </row>
    <row r="2476" s="15" customFormat="1">
      <c r="A2476" s="15"/>
      <c r="B2476" s="257"/>
      <c r="C2476" s="258"/>
      <c r="D2476" s="229" t="s">
        <v>183</v>
      </c>
      <c r="E2476" s="259" t="s">
        <v>19</v>
      </c>
      <c r="F2476" s="260" t="s">
        <v>186</v>
      </c>
      <c r="G2476" s="258"/>
      <c r="H2476" s="261">
        <v>1</v>
      </c>
      <c r="I2476" s="262"/>
      <c r="J2476" s="258"/>
      <c r="K2476" s="258"/>
      <c r="L2476" s="263"/>
      <c r="M2476" s="264"/>
      <c r="N2476" s="265"/>
      <c r="O2476" s="265"/>
      <c r="P2476" s="265"/>
      <c r="Q2476" s="265"/>
      <c r="R2476" s="265"/>
      <c r="S2476" s="265"/>
      <c r="T2476" s="266"/>
      <c r="U2476" s="15"/>
      <c r="V2476" s="15"/>
      <c r="W2476" s="15"/>
      <c r="X2476" s="15"/>
      <c r="Y2476" s="15"/>
      <c r="Z2476" s="15"/>
      <c r="AA2476" s="15"/>
      <c r="AB2476" s="15"/>
      <c r="AC2476" s="15"/>
      <c r="AD2476" s="15"/>
      <c r="AE2476" s="15"/>
      <c r="AT2476" s="267" t="s">
        <v>183</v>
      </c>
      <c r="AU2476" s="267" t="s">
        <v>84</v>
      </c>
      <c r="AV2476" s="15" t="s">
        <v>177</v>
      </c>
      <c r="AW2476" s="15" t="s">
        <v>37</v>
      </c>
      <c r="AX2476" s="15" t="s">
        <v>82</v>
      </c>
      <c r="AY2476" s="267" t="s">
        <v>170</v>
      </c>
    </row>
    <row r="2477" s="2" customFormat="1" ht="16.5" customHeight="1">
      <c r="A2477" s="41"/>
      <c r="B2477" s="42"/>
      <c r="C2477" s="216" t="s">
        <v>2774</v>
      </c>
      <c r="D2477" s="216" t="s">
        <v>172</v>
      </c>
      <c r="E2477" s="217" t="s">
        <v>2775</v>
      </c>
      <c r="F2477" s="218" t="s">
        <v>2776</v>
      </c>
      <c r="G2477" s="219" t="s">
        <v>266</v>
      </c>
      <c r="H2477" s="220">
        <v>1</v>
      </c>
      <c r="I2477" s="221"/>
      <c r="J2477" s="222">
        <f>ROUND(I2477*H2477,2)</f>
        <v>0</v>
      </c>
      <c r="K2477" s="218" t="s">
        <v>19</v>
      </c>
      <c r="L2477" s="47"/>
      <c r="M2477" s="223" t="s">
        <v>19</v>
      </c>
      <c r="N2477" s="224" t="s">
        <v>46</v>
      </c>
      <c r="O2477" s="87"/>
      <c r="P2477" s="225">
        <f>O2477*H2477</f>
        <v>0</v>
      </c>
      <c r="Q2477" s="225">
        <v>9.0000000000000006E-05</v>
      </c>
      <c r="R2477" s="225">
        <f>Q2477*H2477</f>
        <v>9.0000000000000006E-05</v>
      </c>
      <c r="S2477" s="225">
        <v>0</v>
      </c>
      <c r="T2477" s="226">
        <f>S2477*H2477</f>
        <v>0</v>
      </c>
      <c r="U2477" s="41"/>
      <c r="V2477" s="41"/>
      <c r="W2477" s="41"/>
      <c r="X2477" s="41"/>
      <c r="Y2477" s="41"/>
      <c r="Z2477" s="41"/>
      <c r="AA2477" s="41"/>
      <c r="AB2477" s="41"/>
      <c r="AC2477" s="41"/>
      <c r="AD2477" s="41"/>
      <c r="AE2477" s="41"/>
      <c r="AR2477" s="227" t="s">
        <v>287</v>
      </c>
      <c r="AT2477" s="227" t="s">
        <v>172</v>
      </c>
      <c r="AU2477" s="227" t="s">
        <v>84</v>
      </c>
      <c r="AY2477" s="20" t="s">
        <v>170</v>
      </c>
      <c r="BE2477" s="228">
        <f>IF(N2477="základní",J2477,0)</f>
        <v>0</v>
      </c>
      <c r="BF2477" s="228">
        <f>IF(N2477="snížená",J2477,0)</f>
        <v>0</v>
      </c>
      <c r="BG2477" s="228">
        <f>IF(N2477="zákl. přenesená",J2477,0)</f>
        <v>0</v>
      </c>
      <c r="BH2477" s="228">
        <f>IF(N2477="sníž. přenesená",J2477,0)</f>
        <v>0</v>
      </c>
      <c r="BI2477" s="228">
        <f>IF(N2477="nulová",J2477,0)</f>
        <v>0</v>
      </c>
      <c r="BJ2477" s="20" t="s">
        <v>82</v>
      </c>
      <c r="BK2477" s="228">
        <f>ROUND(I2477*H2477,2)</f>
        <v>0</v>
      </c>
      <c r="BL2477" s="20" t="s">
        <v>287</v>
      </c>
      <c r="BM2477" s="227" t="s">
        <v>2777</v>
      </c>
    </row>
    <row r="2478" s="2" customFormat="1">
      <c r="A2478" s="41"/>
      <c r="B2478" s="42"/>
      <c r="C2478" s="43"/>
      <c r="D2478" s="229" t="s">
        <v>179</v>
      </c>
      <c r="E2478" s="43"/>
      <c r="F2478" s="230" t="s">
        <v>2776</v>
      </c>
      <c r="G2478" s="43"/>
      <c r="H2478" s="43"/>
      <c r="I2478" s="231"/>
      <c r="J2478" s="43"/>
      <c r="K2478" s="43"/>
      <c r="L2478" s="47"/>
      <c r="M2478" s="232"/>
      <c r="N2478" s="233"/>
      <c r="O2478" s="87"/>
      <c r="P2478" s="87"/>
      <c r="Q2478" s="87"/>
      <c r="R2478" s="87"/>
      <c r="S2478" s="87"/>
      <c r="T2478" s="88"/>
      <c r="U2478" s="41"/>
      <c r="V2478" s="41"/>
      <c r="W2478" s="41"/>
      <c r="X2478" s="41"/>
      <c r="Y2478" s="41"/>
      <c r="Z2478" s="41"/>
      <c r="AA2478" s="41"/>
      <c r="AB2478" s="41"/>
      <c r="AC2478" s="41"/>
      <c r="AD2478" s="41"/>
      <c r="AE2478" s="41"/>
      <c r="AT2478" s="20" t="s">
        <v>179</v>
      </c>
      <c r="AU2478" s="20" t="s">
        <v>84</v>
      </c>
    </row>
    <row r="2479" s="2" customFormat="1">
      <c r="A2479" s="41"/>
      <c r="B2479" s="42"/>
      <c r="C2479" s="43"/>
      <c r="D2479" s="229" t="s">
        <v>231</v>
      </c>
      <c r="E2479" s="43"/>
      <c r="F2479" s="268" t="s">
        <v>1323</v>
      </c>
      <c r="G2479" s="43"/>
      <c r="H2479" s="43"/>
      <c r="I2479" s="231"/>
      <c r="J2479" s="43"/>
      <c r="K2479" s="43"/>
      <c r="L2479" s="47"/>
      <c r="M2479" s="232"/>
      <c r="N2479" s="233"/>
      <c r="O2479" s="87"/>
      <c r="P2479" s="87"/>
      <c r="Q2479" s="87"/>
      <c r="R2479" s="87"/>
      <c r="S2479" s="87"/>
      <c r="T2479" s="88"/>
      <c r="U2479" s="41"/>
      <c r="V2479" s="41"/>
      <c r="W2479" s="41"/>
      <c r="X2479" s="41"/>
      <c r="Y2479" s="41"/>
      <c r="Z2479" s="41"/>
      <c r="AA2479" s="41"/>
      <c r="AB2479" s="41"/>
      <c r="AC2479" s="41"/>
      <c r="AD2479" s="41"/>
      <c r="AE2479" s="41"/>
      <c r="AT2479" s="20" t="s">
        <v>231</v>
      </c>
      <c r="AU2479" s="20" t="s">
        <v>84</v>
      </c>
    </row>
    <row r="2480" s="13" customFormat="1">
      <c r="A2480" s="13"/>
      <c r="B2480" s="236"/>
      <c r="C2480" s="237"/>
      <c r="D2480" s="229" t="s">
        <v>183</v>
      </c>
      <c r="E2480" s="238" t="s">
        <v>19</v>
      </c>
      <c r="F2480" s="239" t="s">
        <v>1647</v>
      </c>
      <c r="G2480" s="237"/>
      <c r="H2480" s="238" t="s">
        <v>19</v>
      </c>
      <c r="I2480" s="240"/>
      <c r="J2480" s="237"/>
      <c r="K2480" s="237"/>
      <c r="L2480" s="241"/>
      <c r="M2480" s="242"/>
      <c r="N2480" s="243"/>
      <c r="O2480" s="243"/>
      <c r="P2480" s="243"/>
      <c r="Q2480" s="243"/>
      <c r="R2480" s="243"/>
      <c r="S2480" s="243"/>
      <c r="T2480" s="244"/>
      <c r="U2480" s="13"/>
      <c r="V2480" s="13"/>
      <c r="W2480" s="13"/>
      <c r="X2480" s="13"/>
      <c r="Y2480" s="13"/>
      <c r="Z2480" s="13"/>
      <c r="AA2480" s="13"/>
      <c r="AB2480" s="13"/>
      <c r="AC2480" s="13"/>
      <c r="AD2480" s="13"/>
      <c r="AE2480" s="13"/>
      <c r="AT2480" s="245" t="s">
        <v>183</v>
      </c>
      <c r="AU2480" s="245" t="s">
        <v>84</v>
      </c>
      <c r="AV2480" s="13" t="s">
        <v>82</v>
      </c>
      <c r="AW2480" s="13" t="s">
        <v>37</v>
      </c>
      <c r="AX2480" s="13" t="s">
        <v>75</v>
      </c>
      <c r="AY2480" s="245" t="s">
        <v>170</v>
      </c>
    </row>
    <row r="2481" s="13" customFormat="1">
      <c r="A2481" s="13"/>
      <c r="B2481" s="236"/>
      <c r="C2481" s="237"/>
      <c r="D2481" s="229" t="s">
        <v>183</v>
      </c>
      <c r="E2481" s="238" t="s">
        <v>19</v>
      </c>
      <c r="F2481" s="239" t="s">
        <v>2778</v>
      </c>
      <c r="G2481" s="237"/>
      <c r="H2481" s="238" t="s">
        <v>19</v>
      </c>
      <c r="I2481" s="240"/>
      <c r="J2481" s="237"/>
      <c r="K2481" s="237"/>
      <c r="L2481" s="241"/>
      <c r="M2481" s="242"/>
      <c r="N2481" s="243"/>
      <c r="O2481" s="243"/>
      <c r="P2481" s="243"/>
      <c r="Q2481" s="243"/>
      <c r="R2481" s="243"/>
      <c r="S2481" s="243"/>
      <c r="T2481" s="244"/>
      <c r="U2481" s="13"/>
      <c r="V2481" s="13"/>
      <c r="W2481" s="13"/>
      <c r="X2481" s="13"/>
      <c r="Y2481" s="13"/>
      <c r="Z2481" s="13"/>
      <c r="AA2481" s="13"/>
      <c r="AB2481" s="13"/>
      <c r="AC2481" s="13"/>
      <c r="AD2481" s="13"/>
      <c r="AE2481" s="13"/>
      <c r="AT2481" s="245" t="s">
        <v>183</v>
      </c>
      <c r="AU2481" s="245" t="s">
        <v>84</v>
      </c>
      <c r="AV2481" s="13" t="s">
        <v>82</v>
      </c>
      <c r="AW2481" s="13" t="s">
        <v>37</v>
      </c>
      <c r="AX2481" s="13" t="s">
        <v>75</v>
      </c>
      <c r="AY2481" s="245" t="s">
        <v>170</v>
      </c>
    </row>
    <row r="2482" s="13" customFormat="1">
      <c r="A2482" s="13"/>
      <c r="B2482" s="236"/>
      <c r="C2482" s="237"/>
      <c r="D2482" s="229" t="s">
        <v>183</v>
      </c>
      <c r="E2482" s="238" t="s">
        <v>19</v>
      </c>
      <c r="F2482" s="239" t="s">
        <v>2779</v>
      </c>
      <c r="G2482" s="237"/>
      <c r="H2482" s="238" t="s">
        <v>19</v>
      </c>
      <c r="I2482" s="240"/>
      <c r="J2482" s="237"/>
      <c r="K2482" s="237"/>
      <c r="L2482" s="241"/>
      <c r="M2482" s="242"/>
      <c r="N2482" s="243"/>
      <c r="O2482" s="243"/>
      <c r="P2482" s="243"/>
      <c r="Q2482" s="243"/>
      <c r="R2482" s="243"/>
      <c r="S2482" s="243"/>
      <c r="T2482" s="244"/>
      <c r="U2482" s="13"/>
      <c r="V2482" s="13"/>
      <c r="W2482" s="13"/>
      <c r="X2482" s="13"/>
      <c r="Y2482" s="13"/>
      <c r="Z2482" s="13"/>
      <c r="AA2482" s="13"/>
      <c r="AB2482" s="13"/>
      <c r="AC2482" s="13"/>
      <c r="AD2482" s="13"/>
      <c r="AE2482" s="13"/>
      <c r="AT2482" s="245" t="s">
        <v>183</v>
      </c>
      <c r="AU2482" s="245" t="s">
        <v>84</v>
      </c>
      <c r="AV2482" s="13" t="s">
        <v>82</v>
      </c>
      <c r="AW2482" s="13" t="s">
        <v>37</v>
      </c>
      <c r="AX2482" s="13" t="s">
        <v>75</v>
      </c>
      <c r="AY2482" s="245" t="s">
        <v>170</v>
      </c>
    </row>
    <row r="2483" s="13" customFormat="1">
      <c r="A2483" s="13"/>
      <c r="B2483" s="236"/>
      <c r="C2483" s="237"/>
      <c r="D2483" s="229" t="s">
        <v>183</v>
      </c>
      <c r="E2483" s="238" t="s">
        <v>19</v>
      </c>
      <c r="F2483" s="239" t="s">
        <v>2780</v>
      </c>
      <c r="G2483" s="237"/>
      <c r="H2483" s="238" t="s">
        <v>19</v>
      </c>
      <c r="I2483" s="240"/>
      <c r="J2483" s="237"/>
      <c r="K2483" s="237"/>
      <c r="L2483" s="241"/>
      <c r="M2483" s="242"/>
      <c r="N2483" s="243"/>
      <c r="O2483" s="243"/>
      <c r="P2483" s="243"/>
      <c r="Q2483" s="243"/>
      <c r="R2483" s="243"/>
      <c r="S2483" s="243"/>
      <c r="T2483" s="244"/>
      <c r="U2483" s="13"/>
      <c r="V2483" s="13"/>
      <c r="W2483" s="13"/>
      <c r="X2483" s="13"/>
      <c r="Y2483" s="13"/>
      <c r="Z2483" s="13"/>
      <c r="AA2483" s="13"/>
      <c r="AB2483" s="13"/>
      <c r="AC2483" s="13"/>
      <c r="AD2483" s="13"/>
      <c r="AE2483" s="13"/>
      <c r="AT2483" s="245" t="s">
        <v>183</v>
      </c>
      <c r="AU2483" s="245" t="s">
        <v>84</v>
      </c>
      <c r="AV2483" s="13" t="s">
        <v>82</v>
      </c>
      <c r="AW2483" s="13" t="s">
        <v>37</v>
      </c>
      <c r="AX2483" s="13" t="s">
        <v>75</v>
      </c>
      <c r="AY2483" s="245" t="s">
        <v>170</v>
      </c>
    </row>
    <row r="2484" s="13" customFormat="1">
      <c r="A2484" s="13"/>
      <c r="B2484" s="236"/>
      <c r="C2484" s="237"/>
      <c r="D2484" s="229" t="s">
        <v>183</v>
      </c>
      <c r="E2484" s="238" t="s">
        <v>19</v>
      </c>
      <c r="F2484" s="239" t="s">
        <v>2781</v>
      </c>
      <c r="G2484" s="237"/>
      <c r="H2484" s="238" t="s">
        <v>19</v>
      </c>
      <c r="I2484" s="240"/>
      <c r="J2484" s="237"/>
      <c r="K2484" s="237"/>
      <c r="L2484" s="241"/>
      <c r="M2484" s="242"/>
      <c r="N2484" s="243"/>
      <c r="O2484" s="243"/>
      <c r="P2484" s="243"/>
      <c r="Q2484" s="243"/>
      <c r="R2484" s="243"/>
      <c r="S2484" s="243"/>
      <c r="T2484" s="244"/>
      <c r="U2484" s="13"/>
      <c r="V2484" s="13"/>
      <c r="W2484" s="13"/>
      <c r="X2484" s="13"/>
      <c r="Y2484" s="13"/>
      <c r="Z2484" s="13"/>
      <c r="AA2484" s="13"/>
      <c r="AB2484" s="13"/>
      <c r="AC2484" s="13"/>
      <c r="AD2484" s="13"/>
      <c r="AE2484" s="13"/>
      <c r="AT2484" s="245" t="s">
        <v>183</v>
      </c>
      <c r="AU2484" s="245" t="s">
        <v>84</v>
      </c>
      <c r="AV2484" s="13" t="s">
        <v>82</v>
      </c>
      <c r="AW2484" s="13" t="s">
        <v>37</v>
      </c>
      <c r="AX2484" s="13" t="s">
        <v>75</v>
      </c>
      <c r="AY2484" s="245" t="s">
        <v>170</v>
      </c>
    </row>
    <row r="2485" s="14" customFormat="1">
      <c r="A2485" s="14"/>
      <c r="B2485" s="246"/>
      <c r="C2485" s="247"/>
      <c r="D2485" s="229" t="s">
        <v>183</v>
      </c>
      <c r="E2485" s="248" t="s">
        <v>19</v>
      </c>
      <c r="F2485" s="249" t="s">
        <v>863</v>
      </c>
      <c r="G2485" s="247"/>
      <c r="H2485" s="250">
        <v>1</v>
      </c>
      <c r="I2485" s="251"/>
      <c r="J2485" s="247"/>
      <c r="K2485" s="247"/>
      <c r="L2485" s="252"/>
      <c r="M2485" s="253"/>
      <c r="N2485" s="254"/>
      <c r="O2485" s="254"/>
      <c r="P2485" s="254"/>
      <c r="Q2485" s="254"/>
      <c r="R2485" s="254"/>
      <c r="S2485" s="254"/>
      <c r="T2485" s="255"/>
      <c r="U2485" s="14"/>
      <c r="V2485" s="14"/>
      <c r="W2485" s="14"/>
      <c r="X2485" s="14"/>
      <c r="Y2485" s="14"/>
      <c r="Z2485" s="14"/>
      <c r="AA2485" s="14"/>
      <c r="AB2485" s="14"/>
      <c r="AC2485" s="14"/>
      <c r="AD2485" s="14"/>
      <c r="AE2485" s="14"/>
      <c r="AT2485" s="256" t="s">
        <v>183</v>
      </c>
      <c r="AU2485" s="256" t="s">
        <v>84</v>
      </c>
      <c r="AV2485" s="14" t="s">
        <v>84</v>
      </c>
      <c r="AW2485" s="14" t="s">
        <v>37</v>
      </c>
      <c r="AX2485" s="14" t="s">
        <v>75</v>
      </c>
      <c r="AY2485" s="256" t="s">
        <v>170</v>
      </c>
    </row>
    <row r="2486" s="15" customFormat="1">
      <c r="A2486" s="15"/>
      <c r="B2486" s="257"/>
      <c r="C2486" s="258"/>
      <c r="D2486" s="229" t="s">
        <v>183</v>
      </c>
      <c r="E2486" s="259" t="s">
        <v>19</v>
      </c>
      <c r="F2486" s="260" t="s">
        <v>186</v>
      </c>
      <c r="G2486" s="258"/>
      <c r="H2486" s="261">
        <v>1</v>
      </c>
      <c r="I2486" s="262"/>
      <c r="J2486" s="258"/>
      <c r="K2486" s="258"/>
      <c r="L2486" s="263"/>
      <c r="M2486" s="264"/>
      <c r="N2486" s="265"/>
      <c r="O2486" s="265"/>
      <c r="P2486" s="265"/>
      <c r="Q2486" s="265"/>
      <c r="R2486" s="265"/>
      <c r="S2486" s="265"/>
      <c r="T2486" s="266"/>
      <c r="U2486" s="15"/>
      <c r="V2486" s="15"/>
      <c r="W2486" s="15"/>
      <c r="X2486" s="15"/>
      <c r="Y2486" s="15"/>
      <c r="Z2486" s="15"/>
      <c r="AA2486" s="15"/>
      <c r="AB2486" s="15"/>
      <c r="AC2486" s="15"/>
      <c r="AD2486" s="15"/>
      <c r="AE2486" s="15"/>
      <c r="AT2486" s="267" t="s">
        <v>183</v>
      </c>
      <c r="AU2486" s="267" t="s">
        <v>84</v>
      </c>
      <c r="AV2486" s="15" t="s">
        <v>177</v>
      </c>
      <c r="AW2486" s="15" t="s">
        <v>37</v>
      </c>
      <c r="AX2486" s="15" t="s">
        <v>82</v>
      </c>
      <c r="AY2486" s="267" t="s">
        <v>170</v>
      </c>
    </row>
    <row r="2487" s="2" customFormat="1" ht="24.15" customHeight="1">
      <c r="A2487" s="41"/>
      <c r="B2487" s="42"/>
      <c r="C2487" s="216" t="s">
        <v>2782</v>
      </c>
      <c r="D2487" s="216" t="s">
        <v>172</v>
      </c>
      <c r="E2487" s="217" t="s">
        <v>2783</v>
      </c>
      <c r="F2487" s="218" t="s">
        <v>2784</v>
      </c>
      <c r="G2487" s="219" t="s">
        <v>266</v>
      </c>
      <c r="H2487" s="220">
        <v>1</v>
      </c>
      <c r="I2487" s="221"/>
      <c r="J2487" s="222">
        <f>ROUND(I2487*H2487,2)</f>
        <v>0</v>
      </c>
      <c r="K2487" s="218" t="s">
        <v>19</v>
      </c>
      <c r="L2487" s="47"/>
      <c r="M2487" s="223" t="s">
        <v>19</v>
      </c>
      <c r="N2487" s="224" t="s">
        <v>46</v>
      </c>
      <c r="O2487" s="87"/>
      <c r="P2487" s="225">
        <f>O2487*H2487</f>
        <v>0</v>
      </c>
      <c r="Q2487" s="225">
        <v>9.0000000000000006E-05</v>
      </c>
      <c r="R2487" s="225">
        <f>Q2487*H2487</f>
        <v>9.0000000000000006E-05</v>
      </c>
      <c r="S2487" s="225">
        <v>0</v>
      </c>
      <c r="T2487" s="226">
        <f>S2487*H2487</f>
        <v>0</v>
      </c>
      <c r="U2487" s="41"/>
      <c r="V2487" s="41"/>
      <c r="W2487" s="41"/>
      <c r="X2487" s="41"/>
      <c r="Y2487" s="41"/>
      <c r="Z2487" s="41"/>
      <c r="AA2487" s="41"/>
      <c r="AB2487" s="41"/>
      <c r="AC2487" s="41"/>
      <c r="AD2487" s="41"/>
      <c r="AE2487" s="41"/>
      <c r="AR2487" s="227" t="s">
        <v>287</v>
      </c>
      <c r="AT2487" s="227" t="s">
        <v>172</v>
      </c>
      <c r="AU2487" s="227" t="s">
        <v>84</v>
      </c>
      <c r="AY2487" s="20" t="s">
        <v>170</v>
      </c>
      <c r="BE2487" s="228">
        <f>IF(N2487="základní",J2487,0)</f>
        <v>0</v>
      </c>
      <c r="BF2487" s="228">
        <f>IF(N2487="snížená",J2487,0)</f>
        <v>0</v>
      </c>
      <c r="BG2487" s="228">
        <f>IF(N2487="zákl. přenesená",J2487,0)</f>
        <v>0</v>
      </c>
      <c r="BH2487" s="228">
        <f>IF(N2487="sníž. přenesená",J2487,0)</f>
        <v>0</v>
      </c>
      <c r="BI2487" s="228">
        <f>IF(N2487="nulová",J2487,0)</f>
        <v>0</v>
      </c>
      <c r="BJ2487" s="20" t="s">
        <v>82</v>
      </c>
      <c r="BK2487" s="228">
        <f>ROUND(I2487*H2487,2)</f>
        <v>0</v>
      </c>
      <c r="BL2487" s="20" t="s">
        <v>287</v>
      </c>
      <c r="BM2487" s="227" t="s">
        <v>2785</v>
      </c>
    </row>
    <row r="2488" s="2" customFormat="1">
      <c r="A2488" s="41"/>
      <c r="B2488" s="42"/>
      <c r="C2488" s="43"/>
      <c r="D2488" s="229" t="s">
        <v>179</v>
      </c>
      <c r="E2488" s="43"/>
      <c r="F2488" s="230" t="s">
        <v>2784</v>
      </c>
      <c r="G2488" s="43"/>
      <c r="H2488" s="43"/>
      <c r="I2488" s="231"/>
      <c r="J2488" s="43"/>
      <c r="K2488" s="43"/>
      <c r="L2488" s="47"/>
      <c r="M2488" s="232"/>
      <c r="N2488" s="233"/>
      <c r="O2488" s="87"/>
      <c r="P2488" s="87"/>
      <c r="Q2488" s="87"/>
      <c r="R2488" s="87"/>
      <c r="S2488" s="87"/>
      <c r="T2488" s="88"/>
      <c r="U2488" s="41"/>
      <c r="V2488" s="41"/>
      <c r="W2488" s="41"/>
      <c r="X2488" s="41"/>
      <c r="Y2488" s="41"/>
      <c r="Z2488" s="41"/>
      <c r="AA2488" s="41"/>
      <c r="AB2488" s="41"/>
      <c r="AC2488" s="41"/>
      <c r="AD2488" s="41"/>
      <c r="AE2488" s="41"/>
      <c r="AT2488" s="20" t="s">
        <v>179</v>
      </c>
      <c r="AU2488" s="20" t="s">
        <v>84</v>
      </c>
    </row>
    <row r="2489" s="2" customFormat="1">
      <c r="A2489" s="41"/>
      <c r="B2489" s="42"/>
      <c r="C2489" s="43"/>
      <c r="D2489" s="229" t="s">
        <v>231</v>
      </c>
      <c r="E2489" s="43"/>
      <c r="F2489" s="268" t="s">
        <v>1323</v>
      </c>
      <c r="G2489" s="43"/>
      <c r="H2489" s="43"/>
      <c r="I2489" s="231"/>
      <c r="J2489" s="43"/>
      <c r="K2489" s="43"/>
      <c r="L2489" s="47"/>
      <c r="M2489" s="232"/>
      <c r="N2489" s="233"/>
      <c r="O2489" s="87"/>
      <c r="P2489" s="87"/>
      <c r="Q2489" s="87"/>
      <c r="R2489" s="87"/>
      <c r="S2489" s="87"/>
      <c r="T2489" s="88"/>
      <c r="U2489" s="41"/>
      <c r="V2489" s="41"/>
      <c r="W2489" s="41"/>
      <c r="X2489" s="41"/>
      <c r="Y2489" s="41"/>
      <c r="Z2489" s="41"/>
      <c r="AA2489" s="41"/>
      <c r="AB2489" s="41"/>
      <c r="AC2489" s="41"/>
      <c r="AD2489" s="41"/>
      <c r="AE2489" s="41"/>
      <c r="AT2489" s="20" t="s">
        <v>231</v>
      </c>
      <c r="AU2489" s="20" t="s">
        <v>84</v>
      </c>
    </row>
    <row r="2490" s="13" customFormat="1">
      <c r="A2490" s="13"/>
      <c r="B2490" s="236"/>
      <c r="C2490" s="237"/>
      <c r="D2490" s="229" t="s">
        <v>183</v>
      </c>
      <c r="E2490" s="238" t="s">
        <v>19</v>
      </c>
      <c r="F2490" s="239" t="s">
        <v>1647</v>
      </c>
      <c r="G2490" s="237"/>
      <c r="H2490" s="238" t="s">
        <v>19</v>
      </c>
      <c r="I2490" s="240"/>
      <c r="J2490" s="237"/>
      <c r="K2490" s="237"/>
      <c r="L2490" s="241"/>
      <c r="M2490" s="242"/>
      <c r="N2490" s="243"/>
      <c r="O2490" s="243"/>
      <c r="P2490" s="243"/>
      <c r="Q2490" s="243"/>
      <c r="R2490" s="243"/>
      <c r="S2490" s="243"/>
      <c r="T2490" s="244"/>
      <c r="U2490" s="13"/>
      <c r="V2490" s="13"/>
      <c r="W2490" s="13"/>
      <c r="X2490" s="13"/>
      <c r="Y2490" s="13"/>
      <c r="Z2490" s="13"/>
      <c r="AA2490" s="13"/>
      <c r="AB2490" s="13"/>
      <c r="AC2490" s="13"/>
      <c r="AD2490" s="13"/>
      <c r="AE2490" s="13"/>
      <c r="AT2490" s="245" t="s">
        <v>183</v>
      </c>
      <c r="AU2490" s="245" t="s">
        <v>84</v>
      </c>
      <c r="AV2490" s="13" t="s">
        <v>82</v>
      </c>
      <c r="AW2490" s="13" t="s">
        <v>37</v>
      </c>
      <c r="AX2490" s="13" t="s">
        <v>75</v>
      </c>
      <c r="AY2490" s="245" t="s">
        <v>170</v>
      </c>
    </row>
    <row r="2491" s="13" customFormat="1">
      <c r="A2491" s="13"/>
      <c r="B2491" s="236"/>
      <c r="C2491" s="237"/>
      <c r="D2491" s="229" t="s">
        <v>183</v>
      </c>
      <c r="E2491" s="238" t="s">
        <v>19</v>
      </c>
      <c r="F2491" s="239" t="s">
        <v>2786</v>
      </c>
      <c r="G2491" s="237"/>
      <c r="H2491" s="238" t="s">
        <v>19</v>
      </c>
      <c r="I2491" s="240"/>
      <c r="J2491" s="237"/>
      <c r="K2491" s="237"/>
      <c r="L2491" s="241"/>
      <c r="M2491" s="242"/>
      <c r="N2491" s="243"/>
      <c r="O2491" s="243"/>
      <c r="P2491" s="243"/>
      <c r="Q2491" s="243"/>
      <c r="R2491" s="243"/>
      <c r="S2491" s="243"/>
      <c r="T2491" s="244"/>
      <c r="U2491" s="13"/>
      <c r="V2491" s="13"/>
      <c r="W2491" s="13"/>
      <c r="X2491" s="13"/>
      <c r="Y2491" s="13"/>
      <c r="Z2491" s="13"/>
      <c r="AA2491" s="13"/>
      <c r="AB2491" s="13"/>
      <c r="AC2491" s="13"/>
      <c r="AD2491" s="13"/>
      <c r="AE2491" s="13"/>
      <c r="AT2491" s="245" t="s">
        <v>183</v>
      </c>
      <c r="AU2491" s="245" t="s">
        <v>84</v>
      </c>
      <c r="AV2491" s="13" t="s">
        <v>82</v>
      </c>
      <c r="AW2491" s="13" t="s">
        <v>37</v>
      </c>
      <c r="AX2491" s="13" t="s">
        <v>75</v>
      </c>
      <c r="AY2491" s="245" t="s">
        <v>170</v>
      </c>
    </row>
    <row r="2492" s="13" customFormat="1">
      <c r="A2492" s="13"/>
      <c r="B2492" s="236"/>
      <c r="C2492" s="237"/>
      <c r="D2492" s="229" t="s">
        <v>183</v>
      </c>
      <c r="E2492" s="238" t="s">
        <v>19</v>
      </c>
      <c r="F2492" s="239" t="s">
        <v>2787</v>
      </c>
      <c r="G2492" s="237"/>
      <c r="H2492" s="238" t="s">
        <v>19</v>
      </c>
      <c r="I2492" s="240"/>
      <c r="J2492" s="237"/>
      <c r="K2492" s="237"/>
      <c r="L2492" s="241"/>
      <c r="M2492" s="242"/>
      <c r="N2492" s="243"/>
      <c r="O2492" s="243"/>
      <c r="P2492" s="243"/>
      <c r="Q2492" s="243"/>
      <c r="R2492" s="243"/>
      <c r="S2492" s="243"/>
      <c r="T2492" s="244"/>
      <c r="U2492" s="13"/>
      <c r="V2492" s="13"/>
      <c r="W2492" s="13"/>
      <c r="X2492" s="13"/>
      <c r="Y2492" s="13"/>
      <c r="Z2492" s="13"/>
      <c r="AA2492" s="13"/>
      <c r="AB2492" s="13"/>
      <c r="AC2492" s="13"/>
      <c r="AD2492" s="13"/>
      <c r="AE2492" s="13"/>
      <c r="AT2492" s="245" t="s">
        <v>183</v>
      </c>
      <c r="AU2492" s="245" t="s">
        <v>84</v>
      </c>
      <c r="AV2492" s="13" t="s">
        <v>82</v>
      </c>
      <c r="AW2492" s="13" t="s">
        <v>37</v>
      </c>
      <c r="AX2492" s="13" t="s">
        <v>75</v>
      </c>
      <c r="AY2492" s="245" t="s">
        <v>170</v>
      </c>
    </row>
    <row r="2493" s="13" customFormat="1">
      <c r="A2493" s="13"/>
      <c r="B2493" s="236"/>
      <c r="C2493" s="237"/>
      <c r="D2493" s="229" t="s">
        <v>183</v>
      </c>
      <c r="E2493" s="238" t="s">
        <v>19</v>
      </c>
      <c r="F2493" s="239" t="s">
        <v>2788</v>
      </c>
      <c r="G2493" s="237"/>
      <c r="H2493" s="238" t="s">
        <v>19</v>
      </c>
      <c r="I2493" s="240"/>
      <c r="J2493" s="237"/>
      <c r="K2493" s="237"/>
      <c r="L2493" s="241"/>
      <c r="M2493" s="242"/>
      <c r="N2493" s="243"/>
      <c r="O2493" s="243"/>
      <c r="P2493" s="243"/>
      <c r="Q2493" s="243"/>
      <c r="R2493" s="243"/>
      <c r="S2493" s="243"/>
      <c r="T2493" s="244"/>
      <c r="U2493" s="13"/>
      <c r="V2493" s="13"/>
      <c r="W2493" s="13"/>
      <c r="X2493" s="13"/>
      <c r="Y2493" s="13"/>
      <c r="Z2493" s="13"/>
      <c r="AA2493" s="13"/>
      <c r="AB2493" s="13"/>
      <c r="AC2493" s="13"/>
      <c r="AD2493" s="13"/>
      <c r="AE2493" s="13"/>
      <c r="AT2493" s="245" t="s">
        <v>183</v>
      </c>
      <c r="AU2493" s="245" t="s">
        <v>84</v>
      </c>
      <c r="AV2493" s="13" t="s">
        <v>82</v>
      </c>
      <c r="AW2493" s="13" t="s">
        <v>37</v>
      </c>
      <c r="AX2493" s="13" t="s">
        <v>75</v>
      </c>
      <c r="AY2493" s="245" t="s">
        <v>170</v>
      </c>
    </row>
    <row r="2494" s="13" customFormat="1">
      <c r="A2494" s="13"/>
      <c r="B2494" s="236"/>
      <c r="C2494" s="237"/>
      <c r="D2494" s="229" t="s">
        <v>183</v>
      </c>
      <c r="E2494" s="238" t="s">
        <v>19</v>
      </c>
      <c r="F2494" s="239" t="s">
        <v>2781</v>
      </c>
      <c r="G2494" s="237"/>
      <c r="H2494" s="238" t="s">
        <v>19</v>
      </c>
      <c r="I2494" s="240"/>
      <c r="J2494" s="237"/>
      <c r="K2494" s="237"/>
      <c r="L2494" s="241"/>
      <c r="M2494" s="242"/>
      <c r="N2494" s="243"/>
      <c r="O2494" s="243"/>
      <c r="P2494" s="243"/>
      <c r="Q2494" s="243"/>
      <c r="R2494" s="243"/>
      <c r="S2494" s="243"/>
      <c r="T2494" s="244"/>
      <c r="U2494" s="13"/>
      <c r="V2494" s="13"/>
      <c r="W2494" s="13"/>
      <c r="X2494" s="13"/>
      <c r="Y2494" s="13"/>
      <c r="Z2494" s="13"/>
      <c r="AA2494" s="13"/>
      <c r="AB2494" s="13"/>
      <c r="AC2494" s="13"/>
      <c r="AD2494" s="13"/>
      <c r="AE2494" s="13"/>
      <c r="AT2494" s="245" t="s">
        <v>183</v>
      </c>
      <c r="AU2494" s="245" t="s">
        <v>84</v>
      </c>
      <c r="AV2494" s="13" t="s">
        <v>82</v>
      </c>
      <c r="AW2494" s="13" t="s">
        <v>37</v>
      </c>
      <c r="AX2494" s="13" t="s">
        <v>75</v>
      </c>
      <c r="AY2494" s="245" t="s">
        <v>170</v>
      </c>
    </row>
    <row r="2495" s="14" customFormat="1">
      <c r="A2495" s="14"/>
      <c r="B2495" s="246"/>
      <c r="C2495" s="247"/>
      <c r="D2495" s="229" t="s">
        <v>183</v>
      </c>
      <c r="E2495" s="248" t="s">
        <v>19</v>
      </c>
      <c r="F2495" s="249" t="s">
        <v>863</v>
      </c>
      <c r="G2495" s="247"/>
      <c r="H2495" s="250">
        <v>1</v>
      </c>
      <c r="I2495" s="251"/>
      <c r="J2495" s="247"/>
      <c r="K2495" s="247"/>
      <c r="L2495" s="252"/>
      <c r="M2495" s="253"/>
      <c r="N2495" s="254"/>
      <c r="O2495" s="254"/>
      <c r="P2495" s="254"/>
      <c r="Q2495" s="254"/>
      <c r="R2495" s="254"/>
      <c r="S2495" s="254"/>
      <c r="T2495" s="255"/>
      <c r="U2495" s="14"/>
      <c r="V2495" s="14"/>
      <c r="W2495" s="14"/>
      <c r="X2495" s="14"/>
      <c r="Y2495" s="14"/>
      <c r="Z2495" s="14"/>
      <c r="AA2495" s="14"/>
      <c r="AB2495" s="14"/>
      <c r="AC2495" s="14"/>
      <c r="AD2495" s="14"/>
      <c r="AE2495" s="14"/>
      <c r="AT2495" s="256" t="s">
        <v>183</v>
      </c>
      <c r="AU2495" s="256" t="s">
        <v>84</v>
      </c>
      <c r="AV2495" s="14" t="s">
        <v>84</v>
      </c>
      <c r="AW2495" s="14" t="s">
        <v>37</v>
      </c>
      <c r="AX2495" s="14" t="s">
        <v>75</v>
      </c>
      <c r="AY2495" s="256" t="s">
        <v>170</v>
      </c>
    </row>
    <row r="2496" s="15" customFormat="1">
      <c r="A2496" s="15"/>
      <c r="B2496" s="257"/>
      <c r="C2496" s="258"/>
      <c r="D2496" s="229" t="s">
        <v>183</v>
      </c>
      <c r="E2496" s="259" t="s">
        <v>19</v>
      </c>
      <c r="F2496" s="260" t="s">
        <v>186</v>
      </c>
      <c r="G2496" s="258"/>
      <c r="H2496" s="261">
        <v>1</v>
      </c>
      <c r="I2496" s="262"/>
      <c r="J2496" s="258"/>
      <c r="K2496" s="258"/>
      <c r="L2496" s="263"/>
      <c r="M2496" s="264"/>
      <c r="N2496" s="265"/>
      <c r="O2496" s="265"/>
      <c r="P2496" s="265"/>
      <c r="Q2496" s="265"/>
      <c r="R2496" s="265"/>
      <c r="S2496" s="265"/>
      <c r="T2496" s="266"/>
      <c r="U2496" s="15"/>
      <c r="V2496" s="15"/>
      <c r="W2496" s="15"/>
      <c r="X2496" s="15"/>
      <c r="Y2496" s="15"/>
      <c r="Z2496" s="15"/>
      <c r="AA2496" s="15"/>
      <c r="AB2496" s="15"/>
      <c r="AC2496" s="15"/>
      <c r="AD2496" s="15"/>
      <c r="AE2496" s="15"/>
      <c r="AT2496" s="267" t="s">
        <v>183</v>
      </c>
      <c r="AU2496" s="267" t="s">
        <v>84</v>
      </c>
      <c r="AV2496" s="15" t="s">
        <v>177</v>
      </c>
      <c r="AW2496" s="15" t="s">
        <v>37</v>
      </c>
      <c r="AX2496" s="15" t="s">
        <v>82</v>
      </c>
      <c r="AY2496" s="267" t="s">
        <v>170</v>
      </c>
    </row>
    <row r="2497" s="2" customFormat="1" ht="24.15" customHeight="1">
      <c r="A2497" s="41"/>
      <c r="B2497" s="42"/>
      <c r="C2497" s="216" t="s">
        <v>2789</v>
      </c>
      <c r="D2497" s="216" t="s">
        <v>172</v>
      </c>
      <c r="E2497" s="217" t="s">
        <v>2790</v>
      </c>
      <c r="F2497" s="218" t="s">
        <v>2791</v>
      </c>
      <c r="G2497" s="219" t="s">
        <v>266</v>
      </c>
      <c r="H2497" s="220">
        <v>1</v>
      </c>
      <c r="I2497" s="221"/>
      <c r="J2497" s="222">
        <f>ROUND(I2497*H2497,2)</f>
        <v>0</v>
      </c>
      <c r="K2497" s="218" t="s">
        <v>19</v>
      </c>
      <c r="L2497" s="47"/>
      <c r="M2497" s="223" t="s">
        <v>19</v>
      </c>
      <c r="N2497" s="224" t="s">
        <v>46</v>
      </c>
      <c r="O2497" s="87"/>
      <c r="P2497" s="225">
        <f>O2497*H2497</f>
        <v>0</v>
      </c>
      <c r="Q2497" s="225">
        <v>9.0000000000000006E-05</v>
      </c>
      <c r="R2497" s="225">
        <f>Q2497*H2497</f>
        <v>9.0000000000000006E-05</v>
      </c>
      <c r="S2497" s="225">
        <v>0</v>
      </c>
      <c r="T2497" s="226">
        <f>S2497*H2497</f>
        <v>0</v>
      </c>
      <c r="U2497" s="41"/>
      <c r="V2497" s="41"/>
      <c r="W2497" s="41"/>
      <c r="X2497" s="41"/>
      <c r="Y2497" s="41"/>
      <c r="Z2497" s="41"/>
      <c r="AA2497" s="41"/>
      <c r="AB2497" s="41"/>
      <c r="AC2497" s="41"/>
      <c r="AD2497" s="41"/>
      <c r="AE2497" s="41"/>
      <c r="AR2497" s="227" t="s">
        <v>287</v>
      </c>
      <c r="AT2497" s="227" t="s">
        <v>172</v>
      </c>
      <c r="AU2497" s="227" t="s">
        <v>84</v>
      </c>
      <c r="AY2497" s="20" t="s">
        <v>170</v>
      </c>
      <c r="BE2497" s="228">
        <f>IF(N2497="základní",J2497,0)</f>
        <v>0</v>
      </c>
      <c r="BF2497" s="228">
        <f>IF(N2497="snížená",J2497,0)</f>
        <v>0</v>
      </c>
      <c r="BG2497" s="228">
        <f>IF(N2497="zákl. přenesená",J2497,0)</f>
        <v>0</v>
      </c>
      <c r="BH2497" s="228">
        <f>IF(N2497="sníž. přenesená",J2497,0)</f>
        <v>0</v>
      </c>
      <c r="BI2497" s="228">
        <f>IF(N2497="nulová",J2497,0)</f>
        <v>0</v>
      </c>
      <c r="BJ2497" s="20" t="s">
        <v>82</v>
      </c>
      <c r="BK2497" s="228">
        <f>ROUND(I2497*H2497,2)</f>
        <v>0</v>
      </c>
      <c r="BL2497" s="20" t="s">
        <v>287</v>
      </c>
      <c r="BM2497" s="227" t="s">
        <v>2792</v>
      </c>
    </row>
    <row r="2498" s="2" customFormat="1">
      <c r="A2498" s="41"/>
      <c r="B2498" s="42"/>
      <c r="C2498" s="43"/>
      <c r="D2498" s="229" t="s">
        <v>179</v>
      </c>
      <c r="E2498" s="43"/>
      <c r="F2498" s="230" t="s">
        <v>2791</v>
      </c>
      <c r="G2498" s="43"/>
      <c r="H2498" s="43"/>
      <c r="I2498" s="231"/>
      <c r="J2498" s="43"/>
      <c r="K2498" s="43"/>
      <c r="L2498" s="47"/>
      <c r="M2498" s="232"/>
      <c r="N2498" s="233"/>
      <c r="O2498" s="87"/>
      <c r="P2498" s="87"/>
      <c r="Q2498" s="87"/>
      <c r="R2498" s="87"/>
      <c r="S2498" s="87"/>
      <c r="T2498" s="88"/>
      <c r="U2498" s="41"/>
      <c r="V2498" s="41"/>
      <c r="W2498" s="41"/>
      <c r="X2498" s="41"/>
      <c r="Y2498" s="41"/>
      <c r="Z2498" s="41"/>
      <c r="AA2498" s="41"/>
      <c r="AB2498" s="41"/>
      <c r="AC2498" s="41"/>
      <c r="AD2498" s="41"/>
      <c r="AE2498" s="41"/>
      <c r="AT2498" s="20" t="s">
        <v>179</v>
      </c>
      <c r="AU2498" s="20" t="s">
        <v>84</v>
      </c>
    </row>
    <row r="2499" s="2" customFormat="1">
      <c r="A2499" s="41"/>
      <c r="B2499" s="42"/>
      <c r="C2499" s="43"/>
      <c r="D2499" s="229" t="s">
        <v>231</v>
      </c>
      <c r="E2499" s="43"/>
      <c r="F2499" s="268" t="s">
        <v>1323</v>
      </c>
      <c r="G2499" s="43"/>
      <c r="H2499" s="43"/>
      <c r="I2499" s="231"/>
      <c r="J2499" s="43"/>
      <c r="K2499" s="43"/>
      <c r="L2499" s="47"/>
      <c r="M2499" s="232"/>
      <c r="N2499" s="233"/>
      <c r="O2499" s="87"/>
      <c r="P2499" s="87"/>
      <c r="Q2499" s="87"/>
      <c r="R2499" s="87"/>
      <c r="S2499" s="87"/>
      <c r="T2499" s="88"/>
      <c r="U2499" s="41"/>
      <c r="V2499" s="41"/>
      <c r="W2499" s="41"/>
      <c r="X2499" s="41"/>
      <c r="Y2499" s="41"/>
      <c r="Z2499" s="41"/>
      <c r="AA2499" s="41"/>
      <c r="AB2499" s="41"/>
      <c r="AC2499" s="41"/>
      <c r="AD2499" s="41"/>
      <c r="AE2499" s="41"/>
      <c r="AT2499" s="20" t="s">
        <v>231</v>
      </c>
      <c r="AU2499" s="20" t="s">
        <v>84</v>
      </c>
    </row>
    <row r="2500" s="13" customFormat="1">
      <c r="A2500" s="13"/>
      <c r="B2500" s="236"/>
      <c r="C2500" s="237"/>
      <c r="D2500" s="229" t="s">
        <v>183</v>
      </c>
      <c r="E2500" s="238" t="s">
        <v>19</v>
      </c>
      <c r="F2500" s="239" t="s">
        <v>1647</v>
      </c>
      <c r="G2500" s="237"/>
      <c r="H2500" s="238" t="s">
        <v>19</v>
      </c>
      <c r="I2500" s="240"/>
      <c r="J2500" s="237"/>
      <c r="K2500" s="237"/>
      <c r="L2500" s="241"/>
      <c r="M2500" s="242"/>
      <c r="N2500" s="243"/>
      <c r="O2500" s="243"/>
      <c r="P2500" s="243"/>
      <c r="Q2500" s="243"/>
      <c r="R2500" s="243"/>
      <c r="S2500" s="243"/>
      <c r="T2500" s="244"/>
      <c r="U2500" s="13"/>
      <c r="V2500" s="13"/>
      <c r="W2500" s="13"/>
      <c r="X2500" s="13"/>
      <c r="Y2500" s="13"/>
      <c r="Z2500" s="13"/>
      <c r="AA2500" s="13"/>
      <c r="AB2500" s="13"/>
      <c r="AC2500" s="13"/>
      <c r="AD2500" s="13"/>
      <c r="AE2500" s="13"/>
      <c r="AT2500" s="245" t="s">
        <v>183</v>
      </c>
      <c r="AU2500" s="245" t="s">
        <v>84</v>
      </c>
      <c r="AV2500" s="13" t="s">
        <v>82</v>
      </c>
      <c r="AW2500" s="13" t="s">
        <v>37</v>
      </c>
      <c r="AX2500" s="13" t="s">
        <v>75</v>
      </c>
      <c r="AY2500" s="245" t="s">
        <v>170</v>
      </c>
    </row>
    <row r="2501" s="13" customFormat="1">
      <c r="A2501" s="13"/>
      <c r="B2501" s="236"/>
      <c r="C2501" s="237"/>
      <c r="D2501" s="229" t="s">
        <v>183</v>
      </c>
      <c r="E2501" s="238" t="s">
        <v>19</v>
      </c>
      <c r="F2501" s="239" t="s">
        <v>2787</v>
      </c>
      <c r="G2501" s="237"/>
      <c r="H2501" s="238" t="s">
        <v>19</v>
      </c>
      <c r="I2501" s="240"/>
      <c r="J2501" s="237"/>
      <c r="K2501" s="237"/>
      <c r="L2501" s="241"/>
      <c r="M2501" s="242"/>
      <c r="N2501" s="243"/>
      <c r="O2501" s="243"/>
      <c r="P2501" s="243"/>
      <c r="Q2501" s="243"/>
      <c r="R2501" s="243"/>
      <c r="S2501" s="243"/>
      <c r="T2501" s="244"/>
      <c r="U2501" s="13"/>
      <c r="V2501" s="13"/>
      <c r="W2501" s="13"/>
      <c r="X2501" s="13"/>
      <c r="Y2501" s="13"/>
      <c r="Z2501" s="13"/>
      <c r="AA2501" s="13"/>
      <c r="AB2501" s="13"/>
      <c r="AC2501" s="13"/>
      <c r="AD2501" s="13"/>
      <c r="AE2501" s="13"/>
      <c r="AT2501" s="245" t="s">
        <v>183</v>
      </c>
      <c r="AU2501" s="245" t="s">
        <v>84</v>
      </c>
      <c r="AV2501" s="13" t="s">
        <v>82</v>
      </c>
      <c r="AW2501" s="13" t="s">
        <v>37</v>
      </c>
      <c r="AX2501" s="13" t="s">
        <v>75</v>
      </c>
      <c r="AY2501" s="245" t="s">
        <v>170</v>
      </c>
    </row>
    <row r="2502" s="13" customFormat="1">
      <c r="A2502" s="13"/>
      <c r="B2502" s="236"/>
      <c r="C2502" s="237"/>
      <c r="D2502" s="229" t="s">
        <v>183</v>
      </c>
      <c r="E2502" s="238" t="s">
        <v>19</v>
      </c>
      <c r="F2502" s="239" t="s">
        <v>2793</v>
      </c>
      <c r="G2502" s="237"/>
      <c r="H2502" s="238" t="s">
        <v>19</v>
      </c>
      <c r="I2502" s="240"/>
      <c r="J2502" s="237"/>
      <c r="K2502" s="237"/>
      <c r="L2502" s="241"/>
      <c r="M2502" s="242"/>
      <c r="N2502" s="243"/>
      <c r="O2502" s="243"/>
      <c r="P2502" s="243"/>
      <c r="Q2502" s="243"/>
      <c r="R2502" s="243"/>
      <c r="S2502" s="243"/>
      <c r="T2502" s="244"/>
      <c r="U2502" s="13"/>
      <c r="V2502" s="13"/>
      <c r="W2502" s="13"/>
      <c r="X2502" s="13"/>
      <c r="Y2502" s="13"/>
      <c r="Z2502" s="13"/>
      <c r="AA2502" s="13"/>
      <c r="AB2502" s="13"/>
      <c r="AC2502" s="13"/>
      <c r="AD2502" s="13"/>
      <c r="AE2502" s="13"/>
      <c r="AT2502" s="245" t="s">
        <v>183</v>
      </c>
      <c r="AU2502" s="245" t="s">
        <v>84</v>
      </c>
      <c r="AV2502" s="13" t="s">
        <v>82</v>
      </c>
      <c r="AW2502" s="13" t="s">
        <v>37</v>
      </c>
      <c r="AX2502" s="13" t="s">
        <v>75</v>
      </c>
      <c r="AY2502" s="245" t="s">
        <v>170</v>
      </c>
    </row>
    <row r="2503" s="13" customFormat="1">
      <c r="A2503" s="13"/>
      <c r="B2503" s="236"/>
      <c r="C2503" s="237"/>
      <c r="D2503" s="229" t="s">
        <v>183</v>
      </c>
      <c r="E2503" s="238" t="s">
        <v>19</v>
      </c>
      <c r="F2503" s="239" t="s">
        <v>2781</v>
      </c>
      <c r="G2503" s="237"/>
      <c r="H2503" s="238" t="s">
        <v>19</v>
      </c>
      <c r="I2503" s="240"/>
      <c r="J2503" s="237"/>
      <c r="K2503" s="237"/>
      <c r="L2503" s="241"/>
      <c r="M2503" s="242"/>
      <c r="N2503" s="243"/>
      <c r="O2503" s="243"/>
      <c r="P2503" s="243"/>
      <c r="Q2503" s="243"/>
      <c r="R2503" s="243"/>
      <c r="S2503" s="243"/>
      <c r="T2503" s="244"/>
      <c r="U2503" s="13"/>
      <c r="V2503" s="13"/>
      <c r="W2503" s="13"/>
      <c r="X2503" s="13"/>
      <c r="Y2503" s="13"/>
      <c r="Z2503" s="13"/>
      <c r="AA2503" s="13"/>
      <c r="AB2503" s="13"/>
      <c r="AC2503" s="13"/>
      <c r="AD2503" s="13"/>
      <c r="AE2503" s="13"/>
      <c r="AT2503" s="245" t="s">
        <v>183</v>
      </c>
      <c r="AU2503" s="245" t="s">
        <v>84</v>
      </c>
      <c r="AV2503" s="13" t="s">
        <v>82</v>
      </c>
      <c r="AW2503" s="13" t="s">
        <v>37</v>
      </c>
      <c r="AX2503" s="13" t="s">
        <v>75</v>
      </c>
      <c r="AY2503" s="245" t="s">
        <v>170</v>
      </c>
    </row>
    <row r="2504" s="13" customFormat="1">
      <c r="A2504" s="13"/>
      <c r="B2504" s="236"/>
      <c r="C2504" s="237"/>
      <c r="D2504" s="229" t="s">
        <v>183</v>
      </c>
      <c r="E2504" s="238" t="s">
        <v>19</v>
      </c>
      <c r="F2504" s="239" t="s">
        <v>2794</v>
      </c>
      <c r="G2504" s="237"/>
      <c r="H2504" s="238" t="s">
        <v>19</v>
      </c>
      <c r="I2504" s="240"/>
      <c r="J2504" s="237"/>
      <c r="K2504" s="237"/>
      <c r="L2504" s="241"/>
      <c r="M2504" s="242"/>
      <c r="N2504" s="243"/>
      <c r="O2504" s="243"/>
      <c r="P2504" s="243"/>
      <c r="Q2504" s="243"/>
      <c r="R2504" s="243"/>
      <c r="S2504" s="243"/>
      <c r="T2504" s="244"/>
      <c r="U2504" s="13"/>
      <c r="V2504" s="13"/>
      <c r="W2504" s="13"/>
      <c r="X2504" s="13"/>
      <c r="Y2504" s="13"/>
      <c r="Z2504" s="13"/>
      <c r="AA2504" s="13"/>
      <c r="AB2504" s="13"/>
      <c r="AC2504" s="13"/>
      <c r="AD2504" s="13"/>
      <c r="AE2504" s="13"/>
      <c r="AT2504" s="245" t="s">
        <v>183</v>
      </c>
      <c r="AU2504" s="245" t="s">
        <v>84</v>
      </c>
      <c r="AV2504" s="13" t="s">
        <v>82</v>
      </c>
      <c r="AW2504" s="13" t="s">
        <v>37</v>
      </c>
      <c r="AX2504" s="13" t="s">
        <v>75</v>
      </c>
      <c r="AY2504" s="245" t="s">
        <v>170</v>
      </c>
    </row>
    <row r="2505" s="14" customFormat="1">
      <c r="A2505" s="14"/>
      <c r="B2505" s="246"/>
      <c r="C2505" s="247"/>
      <c r="D2505" s="229" t="s">
        <v>183</v>
      </c>
      <c r="E2505" s="248" t="s">
        <v>19</v>
      </c>
      <c r="F2505" s="249" t="s">
        <v>863</v>
      </c>
      <c r="G2505" s="247"/>
      <c r="H2505" s="250">
        <v>1</v>
      </c>
      <c r="I2505" s="251"/>
      <c r="J2505" s="247"/>
      <c r="K2505" s="247"/>
      <c r="L2505" s="252"/>
      <c r="M2505" s="253"/>
      <c r="N2505" s="254"/>
      <c r="O2505" s="254"/>
      <c r="P2505" s="254"/>
      <c r="Q2505" s="254"/>
      <c r="R2505" s="254"/>
      <c r="S2505" s="254"/>
      <c r="T2505" s="255"/>
      <c r="U2505" s="14"/>
      <c r="V2505" s="14"/>
      <c r="W2505" s="14"/>
      <c r="X2505" s="14"/>
      <c r="Y2505" s="14"/>
      <c r="Z2505" s="14"/>
      <c r="AA2505" s="14"/>
      <c r="AB2505" s="14"/>
      <c r="AC2505" s="14"/>
      <c r="AD2505" s="14"/>
      <c r="AE2505" s="14"/>
      <c r="AT2505" s="256" t="s">
        <v>183</v>
      </c>
      <c r="AU2505" s="256" t="s">
        <v>84</v>
      </c>
      <c r="AV2505" s="14" t="s">
        <v>84</v>
      </c>
      <c r="AW2505" s="14" t="s">
        <v>37</v>
      </c>
      <c r="AX2505" s="14" t="s">
        <v>75</v>
      </c>
      <c r="AY2505" s="256" t="s">
        <v>170</v>
      </c>
    </row>
    <row r="2506" s="15" customFormat="1">
      <c r="A2506" s="15"/>
      <c r="B2506" s="257"/>
      <c r="C2506" s="258"/>
      <c r="D2506" s="229" t="s">
        <v>183</v>
      </c>
      <c r="E2506" s="259" t="s">
        <v>19</v>
      </c>
      <c r="F2506" s="260" t="s">
        <v>186</v>
      </c>
      <c r="G2506" s="258"/>
      <c r="H2506" s="261">
        <v>1</v>
      </c>
      <c r="I2506" s="262"/>
      <c r="J2506" s="258"/>
      <c r="K2506" s="258"/>
      <c r="L2506" s="263"/>
      <c r="M2506" s="264"/>
      <c r="N2506" s="265"/>
      <c r="O2506" s="265"/>
      <c r="P2506" s="265"/>
      <c r="Q2506" s="265"/>
      <c r="R2506" s="265"/>
      <c r="S2506" s="265"/>
      <c r="T2506" s="266"/>
      <c r="U2506" s="15"/>
      <c r="V2506" s="15"/>
      <c r="W2506" s="15"/>
      <c r="X2506" s="15"/>
      <c r="Y2506" s="15"/>
      <c r="Z2506" s="15"/>
      <c r="AA2506" s="15"/>
      <c r="AB2506" s="15"/>
      <c r="AC2506" s="15"/>
      <c r="AD2506" s="15"/>
      <c r="AE2506" s="15"/>
      <c r="AT2506" s="267" t="s">
        <v>183</v>
      </c>
      <c r="AU2506" s="267" t="s">
        <v>84</v>
      </c>
      <c r="AV2506" s="15" t="s">
        <v>177</v>
      </c>
      <c r="AW2506" s="15" t="s">
        <v>37</v>
      </c>
      <c r="AX2506" s="15" t="s">
        <v>82</v>
      </c>
      <c r="AY2506" s="267" t="s">
        <v>170</v>
      </c>
    </row>
    <row r="2507" s="2" customFormat="1" ht="16.5" customHeight="1">
      <c r="A2507" s="41"/>
      <c r="B2507" s="42"/>
      <c r="C2507" s="216" t="s">
        <v>2795</v>
      </c>
      <c r="D2507" s="216" t="s">
        <v>172</v>
      </c>
      <c r="E2507" s="217" t="s">
        <v>2796</v>
      </c>
      <c r="F2507" s="218" t="s">
        <v>2797</v>
      </c>
      <c r="G2507" s="219" t="s">
        <v>266</v>
      </c>
      <c r="H2507" s="220">
        <v>1</v>
      </c>
      <c r="I2507" s="221"/>
      <c r="J2507" s="222">
        <f>ROUND(I2507*H2507,2)</f>
        <v>0</v>
      </c>
      <c r="K2507" s="218" t="s">
        <v>19</v>
      </c>
      <c r="L2507" s="47"/>
      <c r="M2507" s="223" t="s">
        <v>19</v>
      </c>
      <c r="N2507" s="224" t="s">
        <v>46</v>
      </c>
      <c r="O2507" s="87"/>
      <c r="P2507" s="225">
        <f>O2507*H2507</f>
        <v>0</v>
      </c>
      <c r="Q2507" s="225">
        <v>5.0000000000000002E-05</v>
      </c>
      <c r="R2507" s="225">
        <f>Q2507*H2507</f>
        <v>5.0000000000000002E-05</v>
      </c>
      <c r="S2507" s="225">
        <v>0</v>
      </c>
      <c r="T2507" s="226">
        <f>S2507*H2507</f>
        <v>0</v>
      </c>
      <c r="U2507" s="41"/>
      <c r="V2507" s="41"/>
      <c r="W2507" s="41"/>
      <c r="X2507" s="41"/>
      <c r="Y2507" s="41"/>
      <c r="Z2507" s="41"/>
      <c r="AA2507" s="41"/>
      <c r="AB2507" s="41"/>
      <c r="AC2507" s="41"/>
      <c r="AD2507" s="41"/>
      <c r="AE2507" s="41"/>
      <c r="AR2507" s="227" t="s">
        <v>287</v>
      </c>
      <c r="AT2507" s="227" t="s">
        <v>172</v>
      </c>
      <c r="AU2507" s="227" t="s">
        <v>84</v>
      </c>
      <c r="AY2507" s="20" t="s">
        <v>170</v>
      </c>
      <c r="BE2507" s="228">
        <f>IF(N2507="základní",J2507,0)</f>
        <v>0</v>
      </c>
      <c r="BF2507" s="228">
        <f>IF(N2507="snížená",J2507,0)</f>
        <v>0</v>
      </c>
      <c r="BG2507" s="228">
        <f>IF(N2507="zákl. přenesená",J2507,0)</f>
        <v>0</v>
      </c>
      <c r="BH2507" s="228">
        <f>IF(N2507="sníž. přenesená",J2507,0)</f>
        <v>0</v>
      </c>
      <c r="BI2507" s="228">
        <f>IF(N2507="nulová",J2507,0)</f>
        <v>0</v>
      </c>
      <c r="BJ2507" s="20" t="s">
        <v>82</v>
      </c>
      <c r="BK2507" s="228">
        <f>ROUND(I2507*H2507,2)</f>
        <v>0</v>
      </c>
      <c r="BL2507" s="20" t="s">
        <v>287</v>
      </c>
      <c r="BM2507" s="227" t="s">
        <v>2798</v>
      </c>
    </row>
    <row r="2508" s="2" customFormat="1">
      <c r="A2508" s="41"/>
      <c r="B2508" s="42"/>
      <c r="C2508" s="43"/>
      <c r="D2508" s="229" t="s">
        <v>179</v>
      </c>
      <c r="E2508" s="43"/>
      <c r="F2508" s="230" t="s">
        <v>2797</v>
      </c>
      <c r="G2508" s="43"/>
      <c r="H2508" s="43"/>
      <c r="I2508" s="231"/>
      <c r="J2508" s="43"/>
      <c r="K2508" s="43"/>
      <c r="L2508" s="47"/>
      <c r="M2508" s="232"/>
      <c r="N2508" s="233"/>
      <c r="O2508" s="87"/>
      <c r="P2508" s="87"/>
      <c r="Q2508" s="87"/>
      <c r="R2508" s="87"/>
      <c r="S2508" s="87"/>
      <c r="T2508" s="88"/>
      <c r="U2508" s="41"/>
      <c r="V2508" s="41"/>
      <c r="W2508" s="41"/>
      <c r="X2508" s="41"/>
      <c r="Y2508" s="41"/>
      <c r="Z2508" s="41"/>
      <c r="AA2508" s="41"/>
      <c r="AB2508" s="41"/>
      <c r="AC2508" s="41"/>
      <c r="AD2508" s="41"/>
      <c r="AE2508" s="41"/>
      <c r="AT2508" s="20" t="s">
        <v>179</v>
      </c>
      <c r="AU2508" s="20" t="s">
        <v>84</v>
      </c>
    </row>
    <row r="2509" s="2" customFormat="1">
      <c r="A2509" s="41"/>
      <c r="B2509" s="42"/>
      <c r="C2509" s="43"/>
      <c r="D2509" s="229" t="s">
        <v>231</v>
      </c>
      <c r="E2509" s="43"/>
      <c r="F2509" s="268" t="s">
        <v>1323</v>
      </c>
      <c r="G2509" s="43"/>
      <c r="H2509" s="43"/>
      <c r="I2509" s="231"/>
      <c r="J2509" s="43"/>
      <c r="K2509" s="43"/>
      <c r="L2509" s="47"/>
      <c r="M2509" s="232"/>
      <c r="N2509" s="233"/>
      <c r="O2509" s="87"/>
      <c r="P2509" s="87"/>
      <c r="Q2509" s="87"/>
      <c r="R2509" s="87"/>
      <c r="S2509" s="87"/>
      <c r="T2509" s="88"/>
      <c r="U2509" s="41"/>
      <c r="V2509" s="41"/>
      <c r="W2509" s="41"/>
      <c r="X2509" s="41"/>
      <c r="Y2509" s="41"/>
      <c r="Z2509" s="41"/>
      <c r="AA2509" s="41"/>
      <c r="AB2509" s="41"/>
      <c r="AC2509" s="41"/>
      <c r="AD2509" s="41"/>
      <c r="AE2509" s="41"/>
      <c r="AT2509" s="20" t="s">
        <v>231</v>
      </c>
      <c r="AU2509" s="20" t="s">
        <v>84</v>
      </c>
    </row>
    <row r="2510" s="13" customFormat="1">
      <c r="A2510" s="13"/>
      <c r="B2510" s="236"/>
      <c r="C2510" s="237"/>
      <c r="D2510" s="229" t="s">
        <v>183</v>
      </c>
      <c r="E2510" s="238" t="s">
        <v>19</v>
      </c>
      <c r="F2510" s="239" t="s">
        <v>2799</v>
      </c>
      <c r="G2510" s="237"/>
      <c r="H2510" s="238" t="s">
        <v>19</v>
      </c>
      <c r="I2510" s="240"/>
      <c r="J2510" s="237"/>
      <c r="K2510" s="237"/>
      <c r="L2510" s="241"/>
      <c r="M2510" s="242"/>
      <c r="N2510" s="243"/>
      <c r="O2510" s="243"/>
      <c r="P2510" s="243"/>
      <c r="Q2510" s="243"/>
      <c r="R2510" s="243"/>
      <c r="S2510" s="243"/>
      <c r="T2510" s="244"/>
      <c r="U2510" s="13"/>
      <c r="V2510" s="13"/>
      <c r="W2510" s="13"/>
      <c r="X2510" s="13"/>
      <c r="Y2510" s="13"/>
      <c r="Z2510" s="13"/>
      <c r="AA2510" s="13"/>
      <c r="AB2510" s="13"/>
      <c r="AC2510" s="13"/>
      <c r="AD2510" s="13"/>
      <c r="AE2510" s="13"/>
      <c r="AT2510" s="245" t="s">
        <v>183</v>
      </c>
      <c r="AU2510" s="245" t="s">
        <v>84</v>
      </c>
      <c r="AV2510" s="13" t="s">
        <v>82</v>
      </c>
      <c r="AW2510" s="13" t="s">
        <v>37</v>
      </c>
      <c r="AX2510" s="13" t="s">
        <v>75</v>
      </c>
      <c r="AY2510" s="245" t="s">
        <v>170</v>
      </c>
    </row>
    <row r="2511" s="13" customFormat="1">
      <c r="A2511" s="13"/>
      <c r="B2511" s="236"/>
      <c r="C2511" s="237"/>
      <c r="D2511" s="229" t="s">
        <v>183</v>
      </c>
      <c r="E2511" s="238" t="s">
        <v>19</v>
      </c>
      <c r="F2511" s="239" t="s">
        <v>2800</v>
      </c>
      <c r="G2511" s="237"/>
      <c r="H2511" s="238" t="s">
        <v>19</v>
      </c>
      <c r="I2511" s="240"/>
      <c r="J2511" s="237"/>
      <c r="K2511" s="237"/>
      <c r="L2511" s="241"/>
      <c r="M2511" s="242"/>
      <c r="N2511" s="243"/>
      <c r="O2511" s="243"/>
      <c r="P2511" s="243"/>
      <c r="Q2511" s="243"/>
      <c r="R2511" s="243"/>
      <c r="S2511" s="243"/>
      <c r="T2511" s="244"/>
      <c r="U2511" s="13"/>
      <c r="V2511" s="13"/>
      <c r="W2511" s="13"/>
      <c r="X2511" s="13"/>
      <c r="Y2511" s="13"/>
      <c r="Z2511" s="13"/>
      <c r="AA2511" s="13"/>
      <c r="AB2511" s="13"/>
      <c r="AC2511" s="13"/>
      <c r="AD2511" s="13"/>
      <c r="AE2511" s="13"/>
      <c r="AT2511" s="245" t="s">
        <v>183</v>
      </c>
      <c r="AU2511" s="245" t="s">
        <v>84</v>
      </c>
      <c r="AV2511" s="13" t="s">
        <v>82</v>
      </c>
      <c r="AW2511" s="13" t="s">
        <v>37</v>
      </c>
      <c r="AX2511" s="13" t="s">
        <v>75</v>
      </c>
      <c r="AY2511" s="245" t="s">
        <v>170</v>
      </c>
    </row>
    <row r="2512" s="14" customFormat="1">
      <c r="A2512" s="14"/>
      <c r="B2512" s="246"/>
      <c r="C2512" s="247"/>
      <c r="D2512" s="229" t="s">
        <v>183</v>
      </c>
      <c r="E2512" s="248" t="s">
        <v>19</v>
      </c>
      <c r="F2512" s="249" t="s">
        <v>863</v>
      </c>
      <c r="G2512" s="247"/>
      <c r="H2512" s="250">
        <v>1</v>
      </c>
      <c r="I2512" s="251"/>
      <c r="J2512" s="247"/>
      <c r="K2512" s="247"/>
      <c r="L2512" s="252"/>
      <c r="M2512" s="253"/>
      <c r="N2512" s="254"/>
      <c r="O2512" s="254"/>
      <c r="P2512" s="254"/>
      <c r="Q2512" s="254"/>
      <c r="R2512" s="254"/>
      <c r="S2512" s="254"/>
      <c r="T2512" s="255"/>
      <c r="U2512" s="14"/>
      <c r="V2512" s="14"/>
      <c r="W2512" s="14"/>
      <c r="X2512" s="14"/>
      <c r="Y2512" s="14"/>
      <c r="Z2512" s="14"/>
      <c r="AA2512" s="14"/>
      <c r="AB2512" s="14"/>
      <c r="AC2512" s="14"/>
      <c r="AD2512" s="14"/>
      <c r="AE2512" s="14"/>
      <c r="AT2512" s="256" t="s">
        <v>183</v>
      </c>
      <c r="AU2512" s="256" t="s">
        <v>84</v>
      </c>
      <c r="AV2512" s="14" t="s">
        <v>84</v>
      </c>
      <c r="AW2512" s="14" t="s">
        <v>37</v>
      </c>
      <c r="AX2512" s="14" t="s">
        <v>75</v>
      </c>
      <c r="AY2512" s="256" t="s">
        <v>170</v>
      </c>
    </row>
    <row r="2513" s="15" customFormat="1">
      <c r="A2513" s="15"/>
      <c r="B2513" s="257"/>
      <c r="C2513" s="258"/>
      <c r="D2513" s="229" t="s">
        <v>183</v>
      </c>
      <c r="E2513" s="259" t="s">
        <v>19</v>
      </c>
      <c r="F2513" s="260" t="s">
        <v>186</v>
      </c>
      <c r="G2513" s="258"/>
      <c r="H2513" s="261">
        <v>1</v>
      </c>
      <c r="I2513" s="262"/>
      <c r="J2513" s="258"/>
      <c r="K2513" s="258"/>
      <c r="L2513" s="263"/>
      <c r="M2513" s="264"/>
      <c r="N2513" s="265"/>
      <c r="O2513" s="265"/>
      <c r="P2513" s="265"/>
      <c r="Q2513" s="265"/>
      <c r="R2513" s="265"/>
      <c r="S2513" s="265"/>
      <c r="T2513" s="266"/>
      <c r="U2513" s="15"/>
      <c r="V2513" s="15"/>
      <c r="W2513" s="15"/>
      <c r="X2513" s="15"/>
      <c r="Y2513" s="15"/>
      <c r="Z2513" s="15"/>
      <c r="AA2513" s="15"/>
      <c r="AB2513" s="15"/>
      <c r="AC2513" s="15"/>
      <c r="AD2513" s="15"/>
      <c r="AE2513" s="15"/>
      <c r="AT2513" s="267" t="s">
        <v>183</v>
      </c>
      <c r="AU2513" s="267" t="s">
        <v>84</v>
      </c>
      <c r="AV2513" s="15" t="s">
        <v>177</v>
      </c>
      <c r="AW2513" s="15" t="s">
        <v>37</v>
      </c>
      <c r="AX2513" s="15" t="s">
        <v>82</v>
      </c>
      <c r="AY2513" s="267" t="s">
        <v>170</v>
      </c>
    </row>
    <row r="2514" s="2" customFormat="1" ht="16.5" customHeight="1">
      <c r="A2514" s="41"/>
      <c r="B2514" s="42"/>
      <c r="C2514" s="216" t="s">
        <v>2801</v>
      </c>
      <c r="D2514" s="216" t="s">
        <v>172</v>
      </c>
      <c r="E2514" s="217" t="s">
        <v>2802</v>
      </c>
      <c r="F2514" s="218" t="s">
        <v>2803</v>
      </c>
      <c r="G2514" s="219" t="s">
        <v>266</v>
      </c>
      <c r="H2514" s="220">
        <v>1</v>
      </c>
      <c r="I2514" s="221"/>
      <c r="J2514" s="222">
        <f>ROUND(I2514*H2514,2)</f>
        <v>0</v>
      </c>
      <c r="K2514" s="218" t="s">
        <v>19</v>
      </c>
      <c r="L2514" s="47"/>
      <c r="M2514" s="223" t="s">
        <v>19</v>
      </c>
      <c r="N2514" s="224" t="s">
        <v>46</v>
      </c>
      <c r="O2514" s="87"/>
      <c r="P2514" s="225">
        <f>O2514*H2514</f>
        <v>0</v>
      </c>
      <c r="Q2514" s="225">
        <v>5.0000000000000002E-05</v>
      </c>
      <c r="R2514" s="225">
        <f>Q2514*H2514</f>
        <v>5.0000000000000002E-05</v>
      </c>
      <c r="S2514" s="225">
        <v>0</v>
      </c>
      <c r="T2514" s="226">
        <f>S2514*H2514</f>
        <v>0</v>
      </c>
      <c r="U2514" s="41"/>
      <c r="V2514" s="41"/>
      <c r="W2514" s="41"/>
      <c r="X2514" s="41"/>
      <c r="Y2514" s="41"/>
      <c r="Z2514" s="41"/>
      <c r="AA2514" s="41"/>
      <c r="AB2514" s="41"/>
      <c r="AC2514" s="41"/>
      <c r="AD2514" s="41"/>
      <c r="AE2514" s="41"/>
      <c r="AR2514" s="227" t="s">
        <v>287</v>
      </c>
      <c r="AT2514" s="227" t="s">
        <v>172</v>
      </c>
      <c r="AU2514" s="227" t="s">
        <v>84</v>
      </c>
      <c r="AY2514" s="20" t="s">
        <v>170</v>
      </c>
      <c r="BE2514" s="228">
        <f>IF(N2514="základní",J2514,0)</f>
        <v>0</v>
      </c>
      <c r="BF2514" s="228">
        <f>IF(N2514="snížená",J2514,0)</f>
        <v>0</v>
      </c>
      <c r="BG2514" s="228">
        <f>IF(N2514="zákl. přenesená",J2514,0)</f>
        <v>0</v>
      </c>
      <c r="BH2514" s="228">
        <f>IF(N2514="sníž. přenesená",J2514,0)</f>
        <v>0</v>
      </c>
      <c r="BI2514" s="228">
        <f>IF(N2514="nulová",J2514,0)</f>
        <v>0</v>
      </c>
      <c r="BJ2514" s="20" t="s">
        <v>82</v>
      </c>
      <c r="BK2514" s="228">
        <f>ROUND(I2514*H2514,2)</f>
        <v>0</v>
      </c>
      <c r="BL2514" s="20" t="s">
        <v>287</v>
      </c>
      <c r="BM2514" s="227" t="s">
        <v>2804</v>
      </c>
    </row>
    <row r="2515" s="2" customFormat="1">
      <c r="A2515" s="41"/>
      <c r="B2515" s="42"/>
      <c r="C2515" s="43"/>
      <c r="D2515" s="229" t="s">
        <v>179</v>
      </c>
      <c r="E2515" s="43"/>
      <c r="F2515" s="230" t="s">
        <v>2803</v>
      </c>
      <c r="G2515" s="43"/>
      <c r="H2515" s="43"/>
      <c r="I2515" s="231"/>
      <c r="J2515" s="43"/>
      <c r="K2515" s="43"/>
      <c r="L2515" s="47"/>
      <c r="M2515" s="232"/>
      <c r="N2515" s="233"/>
      <c r="O2515" s="87"/>
      <c r="P2515" s="87"/>
      <c r="Q2515" s="87"/>
      <c r="R2515" s="87"/>
      <c r="S2515" s="87"/>
      <c r="T2515" s="88"/>
      <c r="U2515" s="41"/>
      <c r="V2515" s="41"/>
      <c r="W2515" s="41"/>
      <c r="X2515" s="41"/>
      <c r="Y2515" s="41"/>
      <c r="Z2515" s="41"/>
      <c r="AA2515" s="41"/>
      <c r="AB2515" s="41"/>
      <c r="AC2515" s="41"/>
      <c r="AD2515" s="41"/>
      <c r="AE2515" s="41"/>
      <c r="AT2515" s="20" t="s">
        <v>179</v>
      </c>
      <c r="AU2515" s="20" t="s">
        <v>84</v>
      </c>
    </row>
    <row r="2516" s="2" customFormat="1">
      <c r="A2516" s="41"/>
      <c r="B2516" s="42"/>
      <c r="C2516" s="43"/>
      <c r="D2516" s="229" t="s">
        <v>231</v>
      </c>
      <c r="E2516" s="43"/>
      <c r="F2516" s="268" t="s">
        <v>1323</v>
      </c>
      <c r="G2516" s="43"/>
      <c r="H2516" s="43"/>
      <c r="I2516" s="231"/>
      <c r="J2516" s="43"/>
      <c r="K2516" s="43"/>
      <c r="L2516" s="47"/>
      <c r="M2516" s="232"/>
      <c r="N2516" s="233"/>
      <c r="O2516" s="87"/>
      <c r="P2516" s="87"/>
      <c r="Q2516" s="87"/>
      <c r="R2516" s="87"/>
      <c r="S2516" s="87"/>
      <c r="T2516" s="88"/>
      <c r="U2516" s="41"/>
      <c r="V2516" s="41"/>
      <c r="W2516" s="41"/>
      <c r="X2516" s="41"/>
      <c r="Y2516" s="41"/>
      <c r="Z2516" s="41"/>
      <c r="AA2516" s="41"/>
      <c r="AB2516" s="41"/>
      <c r="AC2516" s="41"/>
      <c r="AD2516" s="41"/>
      <c r="AE2516" s="41"/>
      <c r="AT2516" s="20" t="s">
        <v>231</v>
      </c>
      <c r="AU2516" s="20" t="s">
        <v>84</v>
      </c>
    </row>
    <row r="2517" s="13" customFormat="1">
      <c r="A2517" s="13"/>
      <c r="B2517" s="236"/>
      <c r="C2517" s="237"/>
      <c r="D2517" s="229" t="s">
        <v>183</v>
      </c>
      <c r="E2517" s="238" t="s">
        <v>19</v>
      </c>
      <c r="F2517" s="239" t="s">
        <v>2805</v>
      </c>
      <c r="G2517" s="237"/>
      <c r="H2517" s="238" t="s">
        <v>19</v>
      </c>
      <c r="I2517" s="240"/>
      <c r="J2517" s="237"/>
      <c r="K2517" s="237"/>
      <c r="L2517" s="241"/>
      <c r="M2517" s="242"/>
      <c r="N2517" s="243"/>
      <c r="O2517" s="243"/>
      <c r="P2517" s="243"/>
      <c r="Q2517" s="243"/>
      <c r="R2517" s="243"/>
      <c r="S2517" s="243"/>
      <c r="T2517" s="244"/>
      <c r="U2517" s="13"/>
      <c r="V2517" s="13"/>
      <c r="W2517" s="13"/>
      <c r="X2517" s="13"/>
      <c r="Y2517" s="13"/>
      <c r="Z2517" s="13"/>
      <c r="AA2517" s="13"/>
      <c r="AB2517" s="13"/>
      <c r="AC2517" s="13"/>
      <c r="AD2517" s="13"/>
      <c r="AE2517" s="13"/>
      <c r="AT2517" s="245" t="s">
        <v>183</v>
      </c>
      <c r="AU2517" s="245" t="s">
        <v>84</v>
      </c>
      <c r="AV2517" s="13" t="s">
        <v>82</v>
      </c>
      <c r="AW2517" s="13" t="s">
        <v>37</v>
      </c>
      <c r="AX2517" s="13" t="s">
        <v>75</v>
      </c>
      <c r="AY2517" s="245" t="s">
        <v>170</v>
      </c>
    </row>
    <row r="2518" s="13" customFormat="1">
      <c r="A2518" s="13"/>
      <c r="B2518" s="236"/>
      <c r="C2518" s="237"/>
      <c r="D2518" s="229" t="s">
        <v>183</v>
      </c>
      <c r="E2518" s="238" t="s">
        <v>19</v>
      </c>
      <c r="F2518" s="239" t="s">
        <v>2800</v>
      </c>
      <c r="G2518" s="237"/>
      <c r="H2518" s="238" t="s">
        <v>19</v>
      </c>
      <c r="I2518" s="240"/>
      <c r="J2518" s="237"/>
      <c r="K2518" s="237"/>
      <c r="L2518" s="241"/>
      <c r="M2518" s="242"/>
      <c r="N2518" s="243"/>
      <c r="O2518" s="243"/>
      <c r="P2518" s="243"/>
      <c r="Q2518" s="243"/>
      <c r="R2518" s="243"/>
      <c r="S2518" s="243"/>
      <c r="T2518" s="244"/>
      <c r="U2518" s="13"/>
      <c r="V2518" s="13"/>
      <c r="W2518" s="13"/>
      <c r="X2518" s="13"/>
      <c r="Y2518" s="13"/>
      <c r="Z2518" s="13"/>
      <c r="AA2518" s="13"/>
      <c r="AB2518" s="13"/>
      <c r="AC2518" s="13"/>
      <c r="AD2518" s="13"/>
      <c r="AE2518" s="13"/>
      <c r="AT2518" s="245" t="s">
        <v>183</v>
      </c>
      <c r="AU2518" s="245" t="s">
        <v>84</v>
      </c>
      <c r="AV2518" s="13" t="s">
        <v>82</v>
      </c>
      <c r="AW2518" s="13" t="s">
        <v>37</v>
      </c>
      <c r="AX2518" s="13" t="s">
        <v>75</v>
      </c>
      <c r="AY2518" s="245" t="s">
        <v>170</v>
      </c>
    </row>
    <row r="2519" s="14" customFormat="1">
      <c r="A2519" s="14"/>
      <c r="B2519" s="246"/>
      <c r="C2519" s="247"/>
      <c r="D2519" s="229" t="s">
        <v>183</v>
      </c>
      <c r="E2519" s="248" t="s">
        <v>19</v>
      </c>
      <c r="F2519" s="249" t="s">
        <v>863</v>
      </c>
      <c r="G2519" s="247"/>
      <c r="H2519" s="250">
        <v>1</v>
      </c>
      <c r="I2519" s="251"/>
      <c r="J2519" s="247"/>
      <c r="K2519" s="247"/>
      <c r="L2519" s="252"/>
      <c r="M2519" s="253"/>
      <c r="N2519" s="254"/>
      <c r="O2519" s="254"/>
      <c r="P2519" s="254"/>
      <c r="Q2519" s="254"/>
      <c r="R2519" s="254"/>
      <c r="S2519" s="254"/>
      <c r="T2519" s="255"/>
      <c r="U2519" s="14"/>
      <c r="V2519" s="14"/>
      <c r="W2519" s="14"/>
      <c r="X2519" s="14"/>
      <c r="Y2519" s="14"/>
      <c r="Z2519" s="14"/>
      <c r="AA2519" s="14"/>
      <c r="AB2519" s="14"/>
      <c r="AC2519" s="14"/>
      <c r="AD2519" s="14"/>
      <c r="AE2519" s="14"/>
      <c r="AT2519" s="256" t="s">
        <v>183</v>
      </c>
      <c r="AU2519" s="256" t="s">
        <v>84</v>
      </c>
      <c r="AV2519" s="14" t="s">
        <v>84</v>
      </c>
      <c r="AW2519" s="14" t="s">
        <v>37</v>
      </c>
      <c r="AX2519" s="14" t="s">
        <v>75</v>
      </c>
      <c r="AY2519" s="256" t="s">
        <v>170</v>
      </c>
    </row>
    <row r="2520" s="15" customFormat="1">
      <c r="A2520" s="15"/>
      <c r="B2520" s="257"/>
      <c r="C2520" s="258"/>
      <c r="D2520" s="229" t="s">
        <v>183</v>
      </c>
      <c r="E2520" s="259" t="s">
        <v>19</v>
      </c>
      <c r="F2520" s="260" t="s">
        <v>186</v>
      </c>
      <c r="G2520" s="258"/>
      <c r="H2520" s="261">
        <v>1</v>
      </c>
      <c r="I2520" s="262"/>
      <c r="J2520" s="258"/>
      <c r="K2520" s="258"/>
      <c r="L2520" s="263"/>
      <c r="M2520" s="264"/>
      <c r="N2520" s="265"/>
      <c r="O2520" s="265"/>
      <c r="P2520" s="265"/>
      <c r="Q2520" s="265"/>
      <c r="R2520" s="265"/>
      <c r="S2520" s="265"/>
      <c r="T2520" s="266"/>
      <c r="U2520" s="15"/>
      <c r="V2520" s="15"/>
      <c r="W2520" s="15"/>
      <c r="X2520" s="15"/>
      <c r="Y2520" s="15"/>
      <c r="Z2520" s="15"/>
      <c r="AA2520" s="15"/>
      <c r="AB2520" s="15"/>
      <c r="AC2520" s="15"/>
      <c r="AD2520" s="15"/>
      <c r="AE2520" s="15"/>
      <c r="AT2520" s="267" t="s">
        <v>183</v>
      </c>
      <c r="AU2520" s="267" t="s">
        <v>84</v>
      </c>
      <c r="AV2520" s="15" t="s">
        <v>177</v>
      </c>
      <c r="AW2520" s="15" t="s">
        <v>37</v>
      </c>
      <c r="AX2520" s="15" t="s">
        <v>82</v>
      </c>
      <c r="AY2520" s="267" t="s">
        <v>170</v>
      </c>
    </row>
    <row r="2521" s="2" customFormat="1" ht="16.5" customHeight="1">
      <c r="A2521" s="41"/>
      <c r="B2521" s="42"/>
      <c r="C2521" s="216" t="s">
        <v>2806</v>
      </c>
      <c r="D2521" s="216" t="s">
        <v>172</v>
      </c>
      <c r="E2521" s="217" t="s">
        <v>2807</v>
      </c>
      <c r="F2521" s="218" t="s">
        <v>2808</v>
      </c>
      <c r="G2521" s="219" t="s">
        <v>266</v>
      </c>
      <c r="H2521" s="220">
        <v>2</v>
      </c>
      <c r="I2521" s="221"/>
      <c r="J2521" s="222">
        <f>ROUND(I2521*H2521,2)</f>
        <v>0</v>
      </c>
      <c r="K2521" s="218" t="s">
        <v>19</v>
      </c>
      <c r="L2521" s="47"/>
      <c r="M2521" s="223" t="s">
        <v>19</v>
      </c>
      <c r="N2521" s="224" t="s">
        <v>46</v>
      </c>
      <c r="O2521" s="87"/>
      <c r="P2521" s="225">
        <f>O2521*H2521</f>
        <v>0</v>
      </c>
      <c r="Q2521" s="225">
        <v>9.0000000000000006E-05</v>
      </c>
      <c r="R2521" s="225">
        <f>Q2521*H2521</f>
        <v>0.00018000000000000001</v>
      </c>
      <c r="S2521" s="225">
        <v>0</v>
      </c>
      <c r="T2521" s="226">
        <f>S2521*H2521</f>
        <v>0</v>
      </c>
      <c r="U2521" s="41"/>
      <c r="V2521" s="41"/>
      <c r="W2521" s="41"/>
      <c r="X2521" s="41"/>
      <c r="Y2521" s="41"/>
      <c r="Z2521" s="41"/>
      <c r="AA2521" s="41"/>
      <c r="AB2521" s="41"/>
      <c r="AC2521" s="41"/>
      <c r="AD2521" s="41"/>
      <c r="AE2521" s="41"/>
      <c r="AR2521" s="227" t="s">
        <v>287</v>
      </c>
      <c r="AT2521" s="227" t="s">
        <v>172</v>
      </c>
      <c r="AU2521" s="227" t="s">
        <v>84</v>
      </c>
      <c r="AY2521" s="20" t="s">
        <v>170</v>
      </c>
      <c r="BE2521" s="228">
        <f>IF(N2521="základní",J2521,0)</f>
        <v>0</v>
      </c>
      <c r="BF2521" s="228">
        <f>IF(N2521="snížená",J2521,0)</f>
        <v>0</v>
      </c>
      <c r="BG2521" s="228">
        <f>IF(N2521="zákl. přenesená",J2521,0)</f>
        <v>0</v>
      </c>
      <c r="BH2521" s="228">
        <f>IF(N2521="sníž. přenesená",J2521,0)</f>
        <v>0</v>
      </c>
      <c r="BI2521" s="228">
        <f>IF(N2521="nulová",J2521,0)</f>
        <v>0</v>
      </c>
      <c r="BJ2521" s="20" t="s">
        <v>82</v>
      </c>
      <c r="BK2521" s="228">
        <f>ROUND(I2521*H2521,2)</f>
        <v>0</v>
      </c>
      <c r="BL2521" s="20" t="s">
        <v>287</v>
      </c>
      <c r="BM2521" s="227" t="s">
        <v>2809</v>
      </c>
    </row>
    <row r="2522" s="2" customFormat="1">
      <c r="A2522" s="41"/>
      <c r="B2522" s="42"/>
      <c r="C2522" s="43"/>
      <c r="D2522" s="229" t="s">
        <v>179</v>
      </c>
      <c r="E2522" s="43"/>
      <c r="F2522" s="230" t="s">
        <v>2808</v>
      </c>
      <c r="G2522" s="43"/>
      <c r="H2522" s="43"/>
      <c r="I2522" s="231"/>
      <c r="J2522" s="43"/>
      <c r="K2522" s="43"/>
      <c r="L2522" s="47"/>
      <c r="M2522" s="232"/>
      <c r="N2522" s="233"/>
      <c r="O2522" s="87"/>
      <c r="P2522" s="87"/>
      <c r="Q2522" s="87"/>
      <c r="R2522" s="87"/>
      <c r="S2522" s="87"/>
      <c r="T2522" s="88"/>
      <c r="U2522" s="41"/>
      <c r="V2522" s="41"/>
      <c r="W2522" s="41"/>
      <c r="X2522" s="41"/>
      <c r="Y2522" s="41"/>
      <c r="Z2522" s="41"/>
      <c r="AA2522" s="41"/>
      <c r="AB2522" s="41"/>
      <c r="AC2522" s="41"/>
      <c r="AD2522" s="41"/>
      <c r="AE2522" s="41"/>
      <c r="AT2522" s="20" t="s">
        <v>179</v>
      </c>
      <c r="AU2522" s="20" t="s">
        <v>84</v>
      </c>
    </row>
    <row r="2523" s="2" customFormat="1">
      <c r="A2523" s="41"/>
      <c r="B2523" s="42"/>
      <c r="C2523" s="43"/>
      <c r="D2523" s="229" t="s">
        <v>231</v>
      </c>
      <c r="E2523" s="43"/>
      <c r="F2523" s="268" t="s">
        <v>1323</v>
      </c>
      <c r="G2523" s="43"/>
      <c r="H2523" s="43"/>
      <c r="I2523" s="231"/>
      <c r="J2523" s="43"/>
      <c r="K2523" s="43"/>
      <c r="L2523" s="47"/>
      <c r="M2523" s="232"/>
      <c r="N2523" s="233"/>
      <c r="O2523" s="87"/>
      <c r="P2523" s="87"/>
      <c r="Q2523" s="87"/>
      <c r="R2523" s="87"/>
      <c r="S2523" s="87"/>
      <c r="T2523" s="88"/>
      <c r="U2523" s="41"/>
      <c r="V2523" s="41"/>
      <c r="W2523" s="41"/>
      <c r="X2523" s="41"/>
      <c r="Y2523" s="41"/>
      <c r="Z2523" s="41"/>
      <c r="AA2523" s="41"/>
      <c r="AB2523" s="41"/>
      <c r="AC2523" s="41"/>
      <c r="AD2523" s="41"/>
      <c r="AE2523" s="41"/>
      <c r="AT2523" s="20" t="s">
        <v>231</v>
      </c>
      <c r="AU2523" s="20" t="s">
        <v>84</v>
      </c>
    </row>
    <row r="2524" s="13" customFormat="1">
      <c r="A2524" s="13"/>
      <c r="B2524" s="236"/>
      <c r="C2524" s="237"/>
      <c r="D2524" s="229" t="s">
        <v>183</v>
      </c>
      <c r="E2524" s="238" t="s">
        <v>19</v>
      </c>
      <c r="F2524" s="239" t="s">
        <v>1647</v>
      </c>
      <c r="G2524" s="237"/>
      <c r="H2524" s="238" t="s">
        <v>19</v>
      </c>
      <c r="I2524" s="240"/>
      <c r="J2524" s="237"/>
      <c r="K2524" s="237"/>
      <c r="L2524" s="241"/>
      <c r="M2524" s="242"/>
      <c r="N2524" s="243"/>
      <c r="O2524" s="243"/>
      <c r="P2524" s="243"/>
      <c r="Q2524" s="243"/>
      <c r="R2524" s="243"/>
      <c r="S2524" s="243"/>
      <c r="T2524" s="244"/>
      <c r="U2524" s="13"/>
      <c r="V2524" s="13"/>
      <c r="W2524" s="13"/>
      <c r="X2524" s="13"/>
      <c r="Y2524" s="13"/>
      <c r="Z2524" s="13"/>
      <c r="AA2524" s="13"/>
      <c r="AB2524" s="13"/>
      <c r="AC2524" s="13"/>
      <c r="AD2524" s="13"/>
      <c r="AE2524" s="13"/>
      <c r="AT2524" s="245" t="s">
        <v>183</v>
      </c>
      <c r="AU2524" s="245" t="s">
        <v>84</v>
      </c>
      <c r="AV2524" s="13" t="s">
        <v>82</v>
      </c>
      <c r="AW2524" s="13" t="s">
        <v>37</v>
      </c>
      <c r="AX2524" s="13" t="s">
        <v>75</v>
      </c>
      <c r="AY2524" s="245" t="s">
        <v>170</v>
      </c>
    </row>
    <row r="2525" s="13" customFormat="1">
      <c r="A2525" s="13"/>
      <c r="B2525" s="236"/>
      <c r="C2525" s="237"/>
      <c r="D2525" s="229" t="s">
        <v>183</v>
      </c>
      <c r="E2525" s="238" t="s">
        <v>19</v>
      </c>
      <c r="F2525" s="239" t="s">
        <v>2810</v>
      </c>
      <c r="G2525" s="237"/>
      <c r="H2525" s="238" t="s">
        <v>19</v>
      </c>
      <c r="I2525" s="240"/>
      <c r="J2525" s="237"/>
      <c r="K2525" s="237"/>
      <c r="L2525" s="241"/>
      <c r="M2525" s="242"/>
      <c r="N2525" s="243"/>
      <c r="O2525" s="243"/>
      <c r="P2525" s="243"/>
      <c r="Q2525" s="243"/>
      <c r="R2525" s="243"/>
      <c r="S2525" s="243"/>
      <c r="T2525" s="244"/>
      <c r="U2525" s="13"/>
      <c r="V2525" s="13"/>
      <c r="W2525" s="13"/>
      <c r="X2525" s="13"/>
      <c r="Y2525" s="13"/>
      <c r="Z2525" s="13"/>
      <c r="AA2525" s="13"/>
      <c r="AB2525" s="13"/>
      <c r="AC2525" s="13"/>
      <c r="AD2525" s="13"/>
      <c r="AE2525" s="13"/>
      <c r="AT2525" s="245" t="s">
        <v>183</v>
      </c>
      <c r="AU2525" s="245" t="s">
        <v>84</v>
      </c>
      <c r="AV2525" s="13" t="s">
        <v>82</v>
      </c>
      <c r="AW2525" s="13" t="s">
        <v>37</v>
      </c>
      <c r="AX2525" s="13" t="s">
        <v>75</v>
      </c>
      <c r="AY2525" s="245" t="s">
        <v>170</v>
      </c>
    </row>
    <row r="2526" s="13" customFormat="1">
      <c r="A2526" s="13"/>
      <c r="B2526" s="236"/>
      <c r="C2526" s="237"/>
      <c r="D2526" s="229" t="s">
        <v>183</v>
      </c>
      <c r="E2526" s="238" t="s">
        <v>19</v>
      </c>
      <c r="F2526" s="239" t="s">
        <v>2811</v>
      </c>
      <c r="G2526" s="237"/>
      <c r="H2526" s="238" t="s">
        <v>19</v>
      </c>
      <c r="I2526" s="240"/>
      <c r="J2526" s="237"/>
      <c r="K2526" s="237"/>
      <c r="L2526" s="241"/>
      <c r="M2526" s="242"/>
      <c r="N2526" s="243"/>
      <c r="O2526" s="243"/>
      <c r="P2526" s="243"/>
      <c r="Q2526" s="243"/>
      <c r="R2526" s="243"/>
      <c r="S2526" s="243"/>
      <c r="T2526" s="244"/>
      <c r="U2526" s="13"/>
      <c r="V2526" s="13"/>
      <c r="W2526" s="13"/>
      <c r="X2526" s="13"/>
      <c r="Y2526" s="13"/>
      <c r="Z2526" s="13"/>
      <c r="AA2526" s="13"/>
      <c r="AB2526" s="13"/>
      <c r="AC2526" s="13"/>
      <c r="AD2526" s="13"/>
      <c r="AE2526" s="13"/>
      <c r="AT2526" s="245" t="s">
        <v>183</v>
      </c>
      <c r="AU2526" s="245" t="s">
        <v>84</v>
      </c>
      <c r="AV2526" s="13" t="s">
        <v>82</v>
      </c>
      <c r="AW2526" s="13" t="s">
        <v>37</v>
      </c>
      <c r="AX2526" s="13" t="s">
        <v>75</v>
      </c>
      <c r="AY2526" s="245" t="s">
        <v>170</v>
      </c>
    </row>
    <row r="2527" s="13" customFormat="1">
      <c r="A2527" s="13"/>
      <c r="B2527" s="236"/>
      <c r="C2527" s="237"/>
      <c r="D2527" s="229" t="s">
        <v>183</v>
      </c>
      <c r="E2527" s="238" t="s">
        <v>19</v>
      </c>
      <c r="F2527" s="239" t="s">
        <v>2812</v>
      </c>
      <c r="G2527" s="237"/>
      <c r="H2527" s="238" t="s">
        <v>19</v>
      </c>
      <c r="I2527" s="240"/>
      <c r="J2527" s="237"/>
      <c r="K2527" s="237"/>
      <c r="L2527" s="241"/>
      <c r="M2527" s="242"/>
      <c r="N2527" s="243"/>
      <c r="O2527" s="243"/>
      <c r="P2527" s="243"/>
      <c r="Q2527" s="243"/>
      <c r="R2527" s="243"/>
      <c r="S2527" s="243"/>
      <c r="T2527" s="244"/>
      <c r="U2527" s="13"/>
      <c r="V2527" s="13"/>
      <c r="W2527" s="13"/>
      <c r="X2527" s="13"/>
      <c r="Y2527" s="13"/>
      <c r="Z2527" s="13"/>
      <c r="AA2527" s="13"/>
      <c r="AB2527" s="13"/>
      <c r="AC2527" s="13"/>
      <c r="AD2527" s="13"/>
      <c r="AE2527" s="13"/>
      <c r="AT2527" s="245" t="s">
        <v>183</v>
      </c>
      <c r="AU2527" s="245" t="s">
        <v>84</v>
      </c>
      <c r="AV2527" s="13" t="s">
        <v>82</v>
      </c>
      <c r="AW2527" s="13" t="s">
        <v>37</v>
      </c>
      <c r="AX2527" s="13" t="s">
        <v>75</v>
      </c>
      <c r="AY2527" s="245" t="s">
        <v>170</v>
      </c>
    </row>
    <row r="2528" s="13" customFormat="1">
      <c r="A2528" s="13"/>
      <c r="B2528" s="236"/>
      <c r="C2528" s="237"/>
      <c r="D2528" s="229" t="s">
        <v>183</v>
      </c>
      <c r="E2528" s="238" t="s">
        <v>19</v>
      </c>
      <c r="F2528" s="239" t="s">
        <v>2813</v>
      </c>
      <c r="G2528" s="237"/>
      <c r="H2528" s="238" t="s">
        <v>19</v>
      </c>
      <c r="I2528" s="240"/>
      <c r="J2528" s="237"/>
      <c r="K2528" s="237"/>
      <c r="L2528" s="241"/>
      <c r="M2528" s="242"/>
      <c r="N2528" s="243"/>
      <c r="O2528" s="243"/>
      <c r="P2528" s="243"/>
      <c r="Q2528" s="243"/>
      <c r="R2528" s="243"/>
      <c r="S2528" s="243"/>
      <c r="T2528" s="244"/>
      <c r="U2528" s="13"/>
      <c r="V2528" s="13"/>
      <c r="W2528" s="13"/>
      <c r="X2528" s="13"/>
      <c r="Y2528" s="13"/>
      <c r="Z2528" s="13"/>
      <c r="AA2528" s="13"/>
      <c r="AB2528" s="13"/>
      <c r="AC2528" s="13"/>
      <c r="AD2528" s="13"/>
      <c r="AE2528" s="13"/>
      <c r="AT2528" s="245" t="s">
        <v>183</v>
      </c>
      <c r="AU2528" s="245" t="s">
        <v>84</v>
      </c>
      <c r="AV2528" s="13" t="s">
        <v>82</v>
      </c>
      <c r="AW2528" s="13" t="s">
        <v>37</v>
      </c>
      <c r="AX2528" s="13" t="s">
        <v>75</v>
      </c>
      <c r="AY2528" s="245" t="s">
        <v>170</v>
      </c>
    </row>
    <row r="2529" s="14" customFormat="1">
      <c r="A2529" s="14"/>
      <c r="B2529" s="246"/>
      <c r="C2529" s="247"/>
      <c r="D2529" s="229" t="s">
        <v>183</v>
      </c>
      <c r="E2529" s="248" t="s">
        <v>19</v>
      </c>
      <c r="F2529" s="249" t="s">
        <v>847</v>
      </c>
      <c r="G2529" s="247"/>
      <c r="H2529" s="250">
        <v>2</v>
      </c>
      <c r="I2529" s="251"/>
      <c r="J2529" s="247"/>
      <c r="K2529" s="247"/>
      <c r="L2529" s="252"/>
      <c r="M2529" s="253"/>
      <c r="N2529" s="254"/>
      <c r="O2529" s="254"/>
      <c r="P2529" s="254"/>
      <c r="Q2529" s="254"/>
      <c r="R2529" s="254"/>
      <c r="S2529" s="254"/>
      <c r="T2529" s="255"/>
      <c r="U2529" s="14"/>
      <c r="V2529" s="14"/>
      <c r="W2529" s="14"/>
      <c r="X2529" s="14"/>
      <c r="Y2529" s="14"/>
      <c r="Z2529" s="14"/>
      <c r="AA2529" s="14"/>
      <c r="AB2529" s="14"/>
      <c r="AC2529" s="14"/>
      <c r="AD2529" s="14"/>
      <c r="AE2529" s="14"/>
      <c r="AT2529" s="256" t="s">
        <v>183</v>
      </c>
      <c r="AU2529" s="256" t="s">
        <v>84</v>
      </c>
      <c r="AV2529" s="14" t="s">
        <v>84</v>
      </c>
      <c r="AW2529" s="14" t="s">
        <v>37</v>
      </c>
      <c r="AX2529" s="14" t="s">
        <v>75</v>
      </c>
      <c r="AY2529" s="256" t="s">
        <v>170</v>
      </c>
    </row>
    <row r="2530" s="15" customFormat="1">
      <c r="A2530" s="15"/>
      <c r="B2530" s="257"/>
      <c r="C2530" s="258"/>
      <c r="D2530" s="229" t="s">
        <v>183</v>
      </c>
      <c r="E2530" s="259" t="s">
        <v>19</v>
      </c>
      <c r="F2530" s="260" t="s">
        <v>186</v>
      </c>
      <c r="G2530" s="258"/>
      <c r="H2530" s="261">
        <v>2</v>
      </c>
      <c r="I2530" s="262"/>
      <c r="J2530" s="258"/>
      <c r="K2530" s="258"/>
      <c r="L2530" s="263"/>
      <c r="M2530" s="264"/>
      <c r="N2530" s="265"/>
      <c r="O2530" s="265"/>
      <c r="P2530" s="265"/>
      <c r="Q2530" s="265"/>
      <c r="R2530" s="265"/>
      <c r="S2530" s="265"/>
      <c r="T2530" s="266"/>
      <c r="U2530" s="15"/>
      <c r="V2530" s="15"/>
      <c r="W2530" s="15"/>
      <c r="X2530" s="15"/>
      <c r="Y2530" s="15"/>
      <c r="Z2530" s="15"/>
      <c r="AA2530" s="15"/>
      <c r="AB2530" s="15"/>
      <c r="AC2530" s="15"/>
      <c r="AD2530" s="15"/>
      <c r="AE2530" s="15"/>
      <c r="AT2530" s="267" t="s">
        <v>183</v>
      </c>
      <c r="AU2530" s="267" t="s">
        <v>84</v>
      </c>
      <c r="AV2530" s="15" t="s">
        <v>177</v>
      </c>
      <c r="AW2530" s="15" t="s">
        <v>37</v>
      </c>
      <c r="AX2530" s="15" t="s">
        <v>82</v>
      </c>
      <c r="AY2530" s="267" t="s">
        <v>170</v>
      </c>
    </row>
    <row r="2531" s="2" customFormat="1" ht="24.15" customHeight="1">
      <c r="A2531" s="41"/>
      <c r="B2531" s="42"/>
      <c r="C2531" s="216" t="s">
        <v>2814</v>
      </c>
      <c r="D2531" s="216" t="s">
        <v>172</v>
      </c>
      <c r="E2531" s="217" t="s">
        <v>2815</v>
      </c>
      <c r="F2531" s="218" t="s">
        <v>2816</v>
      </c>
      <c r="G2531" s="219" t="s">
        <v>2817</v>
      </c>
      <c r="H2531" s="220">
        <v>1</v>
      </c>
      <c r="I2531" s="221"/>
      <c r="J2531" s="222">
        <f>ROUND(I2531*H2531,2)</f>
        <v>0</v>
      </c>
      <c r="K2531" s="218" t="s">
        <v>19</v>
      </c>
      <c r="L2531" s="47"/>
      <c r="M2531" s="223" t="s">
        <v>19</v>
      </c>
      <c r="N2531" s="224" t="s">
        <v>46</v>
      </c>
      <c r="O2531" s="87"/>
      <c r="P2531" s="225">
        <f>O2531*H2531</f>
        <v>0</v>
      </c>
      <c r="Q2531" s="225">
        <v>0</v>
      </c>
      <c r="R2531" s="225">
        <f>Q2531*H2531</f>
        <v>0</v>
      </c>
      <c r="S2531" s="225">
        <v>0</v>
      </c>
      <c r="T2531" s="226">
        <f>S2531*H2531</f>
        <v>0</v>
      </c>
      <c r="U2531" s="41"/>
      <c r="V2531" s="41"/>
      <c r="W2531" s="41"/>
      <c r="X2531" s="41"/>
      <c r="Y2531" s="41"/>
      <c r="Z2531" s="41"/>
      <c r="AA2531" s="41"/>
      <c r="AB2531" s="41"/>
      <c r="AC2531" s="41"/>
      <c r="AD2531" s="41"/>
      <c r="AE2531" s="41"/>
      <c r="AR2531" s="227" t="s">
        <v>287</v>
      </c>
      <c r="AT2531" s="227" t="s">
        <v>172</v>
      </c>
      <c r="AU2531" s="227" t="s">
        <v>84</v>
      </c>
      <c r="AY2531" s="20" t="s">
        <v>170</v>
      </c>
      <c r="BE2531" s="228">
        <f>IF(N2531="základní",J2531,0)</f>
        <v>0</v>
      </c>
      <c r="BF2531" s="228">
        <f>IF(N2531="snížená",J2531,0)</f>
        <v>0</v>
      </c>
      <c r="BG2531" s="228">
        <f>IF(N2531="zákl. přenesená",J2531,0)</f>
        <v>0</v>
      </c>
      <c r="BH2531" s="228">
        <f>IF(N2531="sníž. přenesená",J2531,0)</f>
        <v>0</v>
      </c>
      <c r="BI2531" s="228">
        <f>IF(N2531="nulová",J2531,0)</f>
        <v>0</v>
      </c>
      <c r="BJ2531" s="20" t="s">
        <v>82</v>
      </c>
      <c r="BK2531" s="228">
        <f>ROUND(I2531*H2531,2)</f>
        <v>0</v>
      </c>
      <c r="BL2531" s="20" t="s">
        <v>287</v>
      </c>
      <c r="BM2531" s="227" t="s">
        <v>2818</v>
      </c>
    </row>
    <row r="2532" s="2" customFormat="1">
      <c r="A2532" s="41"/>
      <c r="B2532" s="42"/>
      <c r="C2532" s="43"/>
      <c r="D2532" s="229" t="s">
        <v>179</v>
      </c>
      <c r="E2532" s="43"/>
      <c r="F2532" s="230" t="s">
        <v>2816</v>
      </c>
      <c r="G2532" s="43"/>
      <c r="H2532" s="43"/>
      <c r="I2532" s="231"/>
      <c r="J2532" s="43"/>
      <c r="K2532" s="43"/>
      <c r="L2532" s="47"/>
      <c r="M2532" s="232"/>
      <c r="N2532" s="233"/>
      <c r="O2532" s="87"/>
      <c r="P2532" s="87"/>
      <c r="Q2532" s="87"/>
      <c r="R2532" s="87"/>
      <c r="S2532" s="87"/>
      <c r="T2532" s="88"/>
      <c r="U2532" s="41"/>
      <c r="V2532" s="41"/>
      <c r="W2532" s="41"/>
      <c r="X2532" s="41"/>
      <c r="Y2532" s="41"/>
      <c r="Z2532" s="41"/>
      <c r="AA2532" s="41"/>
      <c r="AB2532" s="41"/>
      <c r="AC2532" s="41"/>
      <c r="AD2532" s="41"/>
      <c r="AE2532" s="41"/>
      <c r="AT2532" s="20" t="s">
        <v>179</v>
      </c>
      <c r="AU2532" s="20" t="s">
        <v>84</v>
      </c>
    </row>
    <row r="2533" s="2" customFormat="1">
      <c r="A2533" s="41"/>
      <c r="B2533" s="42"/>
      <c r="C2533" s="43"/>
      <c r="D2533" s="229" t="s">
        <v>231</v>
      </c>
      <c r="E2533" s="43"/>
      <c r="F2533" s="268" t="s">
        <v>1323</v>
      </c>
      <c r="G2533" s="43"/>
      <c r="H2533" s="43"/>
      <c r="I2533" s="231"/>
      <c r="J2533" s="43"/>
      <c r="K2533" s="43"/>
      <c r="L2533" s="47"/>
      <c r="M2533" s="232"/>
      <c r="N2533" s="233"/>
      <c r="O2533" s="87"/>
      <c r="P2533" s="87"/>
      <c r="Q2533" s="87"/>
      <c r="R2533" s="87"/>
      <c r="S2533" s="87"/>
      <c r="T2533" s="88"/>
      <c r="U2533" s="41"/>
      <c r="V2533" s="41"/>
      <c r="W2533" s="41"/>
      <c r="X2533" s="41"/>
      <c r="Y2533" s="41"/>
      <c r="Z2533" s="41"/>
      <c r="AA2533" s="41"/>
      <c r="AB2533" s="41"/>
      <c r="AC2533" s="41"/>
      <c r="AD2533" s="41"/>
      <c r="AE2533" s="41"/>
      <c r="AT2533" s="20" t="s">
        <v>231</v>
      </c>
      <c r="AU2533" s="20" t="s">
        <v>84</v>
      </c>
    </row>
    <row r="2534" s="13" customFormat="1">
      <c r="A2534" s="13"/>
      <c r="B2534" s="236"/>
      <c r="C2534" s="237"/>
      <c r="D2534" s="229" t="s">
        <v>183</v>
      </c>
      <c r="E2534" s="238" t="s">
        <v>19</v>
      </c>
      <c r="F2534" s="239" t="s">
        <v>1316</v>
      </c>
      <c r="G2534" s="237"/>
      <c r="H2534" s="238" t="s">
        <v>19</v>
      </c>
      <c r="I2534" s="240"/>
      <c r="J2534" s="237"/>
      <c r="K2534" s="237"/>
      <c r="L2534" s="241"/>
      <c r="M2534" s="242"/>
      <c r="N2534" s="243"/>
      <c r="O2534" s="243"/>
      <c r="P2534" s="243"/>
      <c r="Q2534" s="243"/>
      <c r="R2534" s="243"/>
      <c r="S2534" s="243"/>
      <c r="T2534" s="244"/>
      <c r="U2534" s="13"/>
      <c r="V2534" s="13"/>
      <c r="W2534" s="13"/>
      <c r="X2534" s="13"/>
      <c r="Y2534" s="13"/>
      <c r="Z2534" s="13"/>
      <c r="AA2534" s="13"/>
      <c r="AB2534" s="13"/>
      <c r="AC2534" s="13"/>
      <c r="AD2534" s="13"/>
      <c r="AE2534" s="13"/>
      <c r="AT2534" s="245" t="s">
        <v>183</v>
      </c>
      <c r="AU2534" s="245" t="s">
        <v>84</v>
      </c>
      <c r="AV2534" s="13" t="s">
        <v>82</v>
      </c>
      <c r="AW2534" s="13" t="s">
        <v>37</v>
      </c>
      <c r="AX2534" s="13" t="s">
        <v>75</v>
      </c>
      <c r="AY2534" s="245" t="s">
        <v>170</v>
      </c>
    </row>
    <row r="2535" s="14" customFormat="1">
      <c r="A2535" s="14"/>
      <c r="B2535" s="246"/>
      <c r="C2535" s="247"/>
      <c r="D2535" s="229" t="s">
        <v>183</v>
      </c>
      <c r="E2535" s="248" t="s">
        <v>19</v>
      </c>
      <c r="F2535" s="249" t="s">
        <v>863</v>
      </c>
      <c r="G2535" s="247"/>
      <c r="H2535" s="250">
        <v>1</v>
      </c>
      <c r="I2535" s="251"/>
      <c r="J2535" s="247"/>
      <c r="K2535" s="247"/>
      <c r="L2535" s="252"/>
      <c r="M2535" s="253"/>
      <c r="N2535" s="254"/>
      <c r="O2535" s="254"/>
      <c r="P2535" s="254"/>
      <c r="Q2535" s="254"/>
      <c r="R2535" s="254"/>
      <c r="S2535" s="254"/>
      <c r="T2535" s="255"/>
      <c r="U2535" s="14"/>
      <c r="V2535" s="14"/>
      <c r="W2535" s="14"/>
      <c r="X2535" s="14"/>
      <c r="Y2535" s="14"/>
      <c r="Z2535" s="14"/>
      <c r="AA2535" s="14"/>
      <c r="AB2535" s="14"/>
      <c r="AC2535" s="14"/>
      <c r="AD2535" s="14"/>
      <c r="AE2535" s="14"/>
      <c r="AT2535" s="256" t="s">
        <v>183</v>
      </c>
      <c r="AU2535" s="256" t="s">
        <v>84</v>
      </c>
      <c r="AV2535" s="14" t="s">
        <v>84</v>
      </c>
      <c r="AW2535" s="14" t="s">
        <v>37</v>
      </c>
      <c r="AX2535" s="14" t="s">
        <v>75</v>
      </c>
      <c r="AY2535" s="256" t="s">
        <v>170</v>
      </c>
    </row>
    <row r="2536" s="15" customFormat="1">
      <c r="A2536" s="15"/>
      <c r="B2536" s="257"/>
      <c r="C2536" s="258"/>
      <c r="D2536" s="229" t="s">
        <v>183</v>
      </c>
      <c r="E2536" s="259" t="s">
        <v>19</v>
      </c>
      <c r="F2536" s="260" t="s">
        <v>186</v>
      </c>
      <c r="G2536" s="258"/>
      <c r="H2536" s="261">
        <v>1</v>
      </c>
      <c r="I2536" s="262"/>
      <c r="J2536" s="258"/>
      <c r="K2536" s="258"/>
      <c r="L2536" s="263"/>
      <c r="M2536" s="264"/>
      <c r="N2536" s="265"/>
      <c r="O2536" s="265"/>
      <c r="P2536" s="265"/>
      <c r="Q2536" s="265"/>
      <c r="R2536" s="265"/>
      <c r="S2536" s="265"/>
      <c r="T2536" s="266"/>
      <c r="U2536" s="15"/>
      <c r="V2536" s="15"/>
      <c r="W2536" s="15"/>
      <c r="X2536" s="15"/>
      <c r="Y2536" s="15"/>
      <c r="Z2536" s="15"/>
      <c r="AA2536" s="15"/>
      <c r="AB2536" s="15"/>
      <c r="AC2536" s="15"/>
      <c r="AD2536" s="15"/>
      <c r="AE2536" s="15"/>
      <c r="AT2536" s="267" t="s">
        <v>183</v>
      </c>
      <c r="AU2536" s="267" t="s">
        <v>84</v>
      </c>
      <c r="AV2536" s="15" t="s">
        <v>177</v>
      </c>
      <c r="AW2536" s="15" t="s">
        <v>37</v>
      </c>
      <c r="AX2536" s="15" t="s">
        <v>82</v>
      </c>
      <c r="AY2536" s="267" t="s">
        <v>170</v>
      </c>
    </row>
    <row r="2537" s="2" customFormat="1" ht="16.5" customHeight="1">
      <c r="A2537" s="41"/>
      <c r="B2537" s="42"/>
      <c r="C2537" s="285" t="s">
        <v>2819</v>
      </c>
      <c r="D2537" s="285" t="s">
        <v>461</v>
      </c>
      <c r="E2537" s="286" t="s">
        <v>2820</v>
      </c>
      <c r="F2537" s="287" t="s">
        <v>2821</v>
      </c>
      <c r="G2537" s="288" t="s">
        <v>201</v>
      </c>
      <c r="H2537" s="289">
        <v>70</v>
      </c>
      <c r="I2537" s="290"/>
      <c r="J2537" s="291">
        <f>ROUND(I2537*H2537,2)</f>
        <v>0</v>
      </c>
      <c r="K2537" s="287" t="s">
        <v>19</v>
      </c>
      <c r="L2537" s="292"/>
      <c r="M2537" s="293" t="s">
        <v>19</v>
      </c>
      <c r="N2537" s="294" t="s">
        <v>46</v>
      </c>
      <c r="O2537" s="87"/>
      <c r="P2537" s="225">
        <f>O2537*H2537</f>
        <v>0</v>
      </c>
      <c r="Q2537" s="225">
        <v>0.00016000000000000001</v>
      </c>
      <c r="R2537" s="225">
        <f>Q2537*H2537</f>
        <v>0.011200000000000002</v>
      </c>
      <c r="S2537" s="225">
        <v>0</v>
      </c>
      <c r="T2537" s="226">
        <f>S2537*H2537</f>
        <v>0</v>
      </c>
      <c r="U2537" s="41"/>
      <c r="V2537" s="41"/>
      <c r="W2537" s="41"/>
      <c r="X2537" s="41"/>
      <c r="Y2537" s="41"/>
      <c r="Z2537" s="41"/>
      <c r="AA2537" s="41"/>
      <c r="AB2537" s="41"/>
      <c r="AC2537" s="41"/>
      <c r="AD2537" s="41"/>
      <c r="AE2537" s="41"/>
      <c r="AR2537" s="227" t="s">
        <v>629</v>
      </c>
      <c r="AT2537" s="227" t="s">
        <v>461</v>
      </c>
      <c r="AU2537" s="227" t="s">
        <v>84</v>
      </c>
      <c r="AY2537" s="20" t="s">
        <v>170</v>
      </c>
      <c r="BE2537" s="228">
        <f>IF(N2537="základní",J2537,0)</f>
        <v>0</v>
      </c>
      <c r="BF2537" s="228">
        <f>IF(N2537="snížená",J2537,0)</f>
        <v>0</v>
      </c>
      <c r="BG2537" s="228">
        <f>IF(N2537="zákl. přenesená",J2537,0)</f>
        <v>0</v>
      </c>
      <c r="BH2537" s="228">
        <f>IF(N2537="sníž. přenesená",J2537,0)</f>
        <v>0</v>
      </c>
      <c r="BI2537" s="228">
        <f>IF(N2537="nulová",J2537,0)</f>
        <v>0</v>
      </c>
      <c r="BJ2537" s="20" t="s">
        <v>82</v>
      </c>
      <c r="BK2537" s="228">
        <f>ROUND(I2537*H2537,2)</f>
        <v>0</v>
      </c>
      <c r="BL2537" s="20" t="s">
        <v>287</v>
      </c>
      <c r="BM2537" s="227" t="s">
        <v>2822</v>
      </c>
    </row>
    <row r="2538" s="2" customFormat="1">
      <c r="A2538" s="41"/>
      <c r="B2538" s="42"/>
      <c r="C2538" s="43"/>
      <c r="D2538" s="229" t="s">
        <v>179</v>
      </c>
      <c r="E2538" s="43"/>
      <c r="F2538" s="230" t="s">
        <v>2821</v>
      </c>
      <c r="G2538" s="43"/>
      <c r="H2538" s="43"/>
      <c r="I2538" s="231"/>
      <c r="J2538" s="43"/>
      <c r="K2538" s="43"/>
      <c r="L2538" s="47"/>
      <c r="M2538" s="232"/>
      <c r="N2538" s="233"/>
      <c r="O2538" s="87"/>
      <c r="P2538" s="87"/>
      <c r="Q2538" s="87"/>
      <c r="R2538" s="87"/>
      <c r="S2538" s="87"/>
      <c r="T2538" s="88"/>
      <c r="U2538" s="41"/>
      <c r="V2538" s="41"/>
      <c r="W2538" s="41"/>
      <c r="X2538" s="41"/>
      <c r="Y2538" s="41"/>
      <c r="Z2538" s="41"/>
      <c r="AA2538" s="41"/>
      <c r="AB2538" s="41"/>
      <c r="AC2538" s="41"/>
      <c r="AD2538" s="41"/>
      <c r="AE2538" s="41"/>
      <c r="AT2538" s="20" t="s">
        <v>179</v>
      </c>
      <c r="AU2538" s="20" t="s">
        <v>84</v>
      </c>
    </row>
    <row r="2539" s="2" customFormat="1">
      <c r="A2539" s="41"/>
      <c r="B2539" s="42"/>
      <c r="C2539" s="43"/>
      <c r="D2539" s="229" t="s">
        <v>231</v>
      </c>
      <c r="E2539" s="43"/>
      <c r="F2539" s="268" t="s">
        <v>1323</v>
      </c>
      <c r="G2539" s="43"/>
      <c r="H2539" s="43"/>
      <c r="I2539" s="231"/>
      <c r="J2539" s="43"/>
      <c r="K2539" s="43"/>
      <c r="L2539" s="47"/>
      <c r="M2539" s="232"/>
      <c r="N2539" s="233"/>
      <c r="O2539" s="87"/>
      <c r="P2539" s="87"/>
      <c r="Q2539" s="87"/>
      <c r="R2539" s="87"/>
      <c r="S2539" s="87"/>
      <c r="T2539" s="88"/>
      <c r="U2539" s="41"/>
      <c r="V2539" s="41"/>
      <c r="W2539" s="41"/>
      <c r="X2539" s="41"/>
      <c r="Y2539" s="41"/>
      <c r="Z2539" s="41"/>
      <c r="AA2539" s="41"/>
      <c r="AB2539" s="41"/>
      <c r="AC2539" s="41"/>
      <c r="AD2539" s="41"/>
      <c r="AE2539" s="41"/>
      <c r="AT2539" s="20" t="s">
        <v>231</v>
      </c>
      <c r="AU2539" s="20" t="s">
        <v>84</v>
      </c>
    </row>
    <row r="2540" s="2" customFormat="1" ht="16.5" customHeight="1">
      <c r="A2540" s="41"/>
      <c r="B2540" s="42"/>
      <c r="C2540" s="285" t="s">
        <v>2823</v>
      </c>
      <c r="D2540" s="285" t="s">
        <v>461</v>
      </c>
      <c r="E2540" s="286" t="s">
        <v>2824</v>
      </c>
      <c r="F2540" s="287" t="s">
        <v>2825</v>
      </c>
      <c r="G2540" s="288" t="s">
        <v>266</v>
      </c>
      <c r="H2540" s="289">
        <v>1</v>
      </c>
      <c r="I2540" s="290"/>
      <c r="J2540" s="291">
        <f>ROUND(I2540*H2540,2)</f>
        <v>0</v>
      </c>
      <c r="K2540" s="287" t="s">
        <v>19</v>
      </c>
      <c r="L2540" s="292"/>
      <c r="M2540" s="293" t="s">
        <v>19</v>
      </c>
      <c r="N2540" s="294" t="s">
        <v>46</v>
      </c>
      <c r="O2540" s="87"/>
      <c r="P2540" s="225">
        <f>O2540*H2540</f>
        <v>0</v>
      </c>
      <c r="Q2540" s="225">
        <v>0.00016000000000000001</v>
      </c>
      <c r="R2540" s="225">
        <f>Q2540*H2540</f>
        <v>0.00016000000000000001</v>
      </c>
      <c r="S2540" s="225">
        <v>0</v>
      </c>
      <c r="T2540" s="226">
        <f>S2540*H2540</f>
        <v>0</v>
      </c>
      <c r="U2540" s="41"/>
      <c r="V2540" s="41"/>
      <c r="W2540" s="41"/>
      <c r="X2540" s="41"/>
      <c r="Y2540" s="41"/>
      <c r="Z2540" s="41"/>
      <c r="AA2540" s="41"/>
      <c r="AB2540" s="41"/>
      <c r="AC2540" s="41"/>
      <c r="AD2540" s="41"/>
      <c r="AE2540" s="41"/>
      <c r="AR2540" s="227" t="s">
        <v>629</v>
      </c>
      <c r="AT2540" s="227" t="s">
        <v>461</v>
      </c>
      <c r="AU2540" s="227" t="s">
        <v>84</v>
      </c>
      <c r="AY2540" s="20" t="s">
        <v>170</v>
      </c>
      <c r="BE2540" s="228">
        <f>IF(N2540="základní",J2540,0)</f>
        <v>0</v>
      </c>
      <c r="BF2540" s="228">
        <f>IF(N2540="snížená",J2540,0)</f>
        <v>0</v>
      </c>
      <c r="BG2540" s="228">
        <f>IF(N2540="zákl. přenesená",J2540,0)</f>
        <v>0</v>
      </c>
      <c r="BH2540" s="228">
        <f>IF(N2540="sníž. přenesená",J2540,0)</f>
        <v>0</v>
      </c>
      <c r="BI2540" s="228">
        <f>IF(N2540="nulová",J2540,0)</f>
        <v>0</v>
      </c>
      <c r="BJ2540" s="20" t="s">
        <v>82</v>
      </c>
      <c r="BK2540" s="228">
        <f>ROUND(I2540*H2540,2)</f>
        <v>0</v>
      </c>
      <c r="BL2540" s="20" t="s">
        <v>287</v>
      </c>
      <c r="BM2540" s="227" t="s">
        <v>2826</v>
      </c>
    </row>
    <row r="2541" s="2" customFormat="1">
      <c r="A2541" s="41"/>
      <c r="B2541" s="42"/>
      <c r="C2541" s="43"/>
      <c r="D2541" s="229" t="s">
        <v>179</v>
      </c>
      <c r="E2541" s="43"/>
      <c r="F2541" s="230" t="s">
        <v>2825</v>
      </c>
      <c r="G2541" s="43"/>
      <c r="H2541" s="43"/>
      <c r="I2541" s="231"/>
      <c r="J2541" s="43"/>
      <c r="K2541" s="43"/>
      <c r="L2541" s="47"/>
      <c r="M2541" s="232"/>
      <c r="N2541" s="233"/>
      <c r="O2541" s="87"/>
      <c r="P2541" s="87"/>
      <c r="Q2541" s="87"/>
      <c r="R2541" s="87"/>
      <c r="S2541" s="87"/>
      <c r="T2541" s="88"/>
      <c r="U2541" s="41"/>
      <c r="V2541" s="41"/>
      <c r="W2541" s="41"/>
      <c r="X2541" s="41"/>
      <c r="Y2541" s="41"/>
      <c r="Z2541" s="41"/>
      <c r="AA2541" s="41"/>
      <c r="AB2541" s="41"/>
      <c r="AC2541" s="41"/>
      <c r="AD2541" s="41"/>
      <c r="AE2541" s="41"/>
      <c r="AT2541" s="20" t="s">
        <v>179</v>
      </c>
      <c r="AU2541" s="20" t="s">
        <v>84</v>
      </c>
    </row>
    <row r="2542" s="2" customFormat="1">
      <c r="A2542" s="41"/>
      <c r="B2542" s="42"/>
      <c r="C2542" s="43"/>
      <c r="D2542" s="229" t="s">
        <v>231</v>
      </c>
      <c r="E2542" s="43"/>
      <c r="F2542" s="268" t="s">
        <v>1323</v>
      </c>
      <c r="G2542" s="43"/>
      <c r="H2542" s="43"/>
      <c r="I2542" s="231"/>
      <c r="J2542" s="43"/>
      <c r="K2542" s="43"/>
      <c r="L2542" s="47"/>
      <c r="M2542" s="232"/>
      <c r="N2542" s="233"/>
      <c r="O2542" s="87"/>
      <c r="P2542" s="87"/>
      <c r="Q2542" s="87"/>
      <c r="R2542" s="87"/>
      <c r="S2542" s="87"/>
      <c r="T2542" s="88"/>
      <c r="U2542" s="41"/>
      <c r="V2542" s="41"/>
      <c r="W2542" s="41"/>
      <c r="X2542" s="41"/>
      <c r="Y2542" s="41"/>
      <c r="Z2542" s="41"/>
      <c r="AA2542" s="41"/>
      <c r="AB2542" s="41"/>
      <c r="AC2542" s="41"/>
      <c r="AD2542" s="41"/>
      <c r="AE2542" s="41"/>
      <c r="AT2542" s="20" t="s">
        <v>231</v>
      </c>
      <c r="AU2542" s="20" t="s">
        <v>84</v>
      </c>
    </row>
    <row r="2543" s="2" customFormat="1" ht="16.5" customHeight="1">
      <c r="A2543" s="41"/>
      <c r="B2543" s="42"/>
      <c r="C2543" s="285" t="s">
        <v>2827</v>
      </c>
      <c r="D2543" s="285" t="s">
        <v>461</v>
      </c>
      <c r="E2543" s="286" t="s">
        <v>2828</v>
      </c>
      <c r="F2543" s="287" t="s">
        <v>2829</v>
      </c>
      <c r="G2543" s="288" t="s">
        <v>266</v>
      </c>
      <c r="H2543" s="289">
        <v>1</v>
      </c>
      <c r="I2543" s="290"/>
      <c r="J2543" s="291">
        <f>ROUND(I2543*H2543,2)</f>
        <v>0</v>
      </c>
      <c r="K2543" s="287" t="s">
        <v>19</v>
      </c>
      <c r="L2543" s="292"/>
      <c r="M2543" s="293" t="s">
        <v>19</v>
      </c>
      <c r="N2543" s="294" t="s">
        <v>46</v>
      </c>
      <c r="O2543" s="87"/>
      <c r="P2543" s="225">
        <f>O2543*H2543</f>
        <v>0</v>
      </c>
      <c r="Q2543" s="225">
        <v>0.00016000000000000001</v>
      </c>
      <c r="R2543" s="225">
        <f>Q2543*H2543</f>
        <v>0.00016000000000000001</v>
      </c>
      <c r="S2543" s="225">
        <v>0</v>
      </c>
      <c r="T2543" s="226">
        <f>S2543*H2543</f>
        <v>0</v>
      </c>
      <c r="U2543" s="41"/>
      <c r="V2543" s="41"/>
      <c r="W2543" s="41"/>
      <c r="X2543" s="41"/>
      <c r="Y2543" s="41"/>
      <c r="Z2543" s="41"/>
      <c r="AA2543" s="41"/>
      <c r="AB2543" s="41"/>
      <c r="AC2543" s="41"/>
      <c r="AD2543" s="41"/>
      <c r="AE2543" s="41"/>
      <c r="AR2543" s="227" t="s">
        <v>629</v>
      </c>
      <c r="AT2543" s="227" t="s">
        <v>461</v>
      </c>
      <c r="AU2543" s="227" t="s">
        <v>84</v>
      </c>
      <c r="AY2543" s="20" t="s">
        <v>170</v>
      </c>
      <c r="BE2543" s="228">
        <f>IF(N2543="základní",J2543,0)</f>
        <v>0</v>
      </c>
      <c r="BF2543" s="228">
        <f>IF(N2543="snížená",J2543,0)</f>
        <v>0</v>
      </c>
      <c r="BG2543" s="228">
        <f>IF(N2543="zákl. přenesená",J2543,0)</f>
        <v>0</v>
      </c>
      <c r="BH2543" s="228">
        <f>IF(N2543="sníž. přenesená",J2543,0)</f>
        <v>0</v>
      </c>
      <c r="BI2543" s="228">
        <f>IF(N2543="nulová",J2543,0)</f>
        <v>0</v>
      </c>
      <c r="BJ2543" s="20" t="s">
        <v>82</v>
      </c>
      <c r="BK2543" s="228">
        <f>ROUND(I2543*H2543,2)</f>
        <v>0</v>
      </c>
      <c r="BL2543" s="20" t="s">
        <v>287</v>
      </c>
      <c r="BM2543" s="227" t="s">
        <v>2830</v>
      </c>
    </row>
    <row r="2544" s="2" customFormat="1">
      <c r="A2544" s="41"/>
      <c r="B2544" s="42"/>
      <c r="C2544" s="43"/>
      <c r="D2544" s="229" t="s">
        <v>179</v>
      </c>
      <c r="E2544" s="43"/>
      <c r="F2544" s="230" t="s">
        <v>2829</v>
      </c>
      <c r="G2544" s="43"/>
      <c r="H2544" s="43"/>
      <c r="I2544" s="231"/>
      <c r="J2544" s="43"/>
      <c r="K2544" s="43"/>
      <c r="L2544" s="47"/>
      <c r="M2544" s="232"/>
      <c r="N2544" s="233"/>
      <c r="O2544" s="87"/>
      <c r="P2544" s="87"/>
      <c r="Q2544" s="87"/>
      <c r="R2544" s="87"/>
      <c r="S2544" s="87"/>
      <c r="T2544" s="88"/>
      <c r="U2544" s="41"/>
      <c r="V2544" s="41"/>
      <c r="W2544" s="41"/>
      <c r="X2544" s="41"/>
      <c r="Y2544" s="41"/>
      <c r="Z2544" s="41"/>
      <c r="AA2544" s="41"/>
      <c r="AB2544" s="41"/>
      <c r="AC2544" s="41"/>
      <c r="AD2544" s="41"/>
      <c r="AE2544" s="41"/>
      <c r="AT2544" s="20" t="s">
        <v>179</v>
      </c>
      <c r="AU2544" s="20" t="s">
        <v>84</v>
      </c>
    </row>
    <row r="2545" s="2" customFormat="1">
      <c r="A2545" s="41"/>
      <c r="B2545" s="42"/>
      <c r="C2545" s="43"/>
      <c r="D2545" s="229" t="s">
        <v>231</v>
      </c>
      <c r="E2545" s="43"/>
      <c r="F2545" s="268" t="s">
        <v>1323</v>
      </c>
      <c r="G2545" s="43"/>
      <c r="H2545" s="43"/>
      <c r="I2545" s="231"/>
      <c r="J2545" s="43"/>
      <c r="K2545" s="43"/>
      <c r="L2545" s="47"/>
      <c r="M2545" s="232"/>
      <c r="N2545" s="233"/>
      <c r="O2545" s="87"/>
      <c r="P2545" s="87"/>
      <c r="Q2545" s="87"/>
      <c r="R2545" s="87"/>
      <c r="S2545" s="87"/>
      <c r="T2545" s="88"/>
      <c r="U2545" s="41"/>
      <c r="V2545" s="41"/>
      <c r="W2545" s="41"/>
      <c r="X2545" s="41"/>
      <c r="Y2545" s="41"/>
      <c r="Z2545" s="41"/>
      <c r="AA2545" s="41"/>
      <c r="AB2545" s="41"/>
      <c r="AC2545" s="41"/>
      <c r="AD2545" s="41"/>
      <c r="AE2545" s="41"/>
      <c r="AT2545" s="20" t="s">
        <v>231</v>
      </c>
      <c r="AU2545" s="20" t="s">
        <v>84</v>
      </c>
    </row>
    <row r="2546" s="2" customFormat="1" ht="16.5" customHeight="1">
      <c r="A2546" s="41"/>
      <c r="B2546" s="42"/>
      <c r="C2546" s="285" t="s">
        <v>2831</v>
      </c>
      <c r="D2546" s="285" t="s">
        <v>461</v>
      </c>
      <c r="E2546" s="286" t="s">
        <v>2832</v>
      </c>
      <c r="F2546" s="287" t="s">
        <v>2833</v>
      </c>
      <c r="G2546" s="288" t="s">
        <v>266</v>
      </c>
      <c r="H2546" s="289">
        <v>5</v>
      </c>
      <c r="I2546" s="290"/>
      <c r="J2546" s="291">
        <f>ROUND(I2546*H2546,2)</f>
        <v>0</v>
      </c>
      <c r="K2546" s="287" t="s">
        <v>19</v>
      </c>
      <c r="L2546" s="292"/>
      <c r="M2546" s="293" t="s">
        <v>19</v>
      </c>
      <c r="N2546" s="294" t="s">
        <v>46</v>
      </c>
      <c r="O2546" s="87"/>
      <c r="P2546" s="225">
        <f>O2546*H2546</f>
        <v>0</v>
      </c>
      <c r="Q2546" s="225">
        <v>0.00089999999999999998</v>
      </c>
      <c r="R2546" s="225">
        <f>Q2546*H2546</f>
        <v>0.0044999999999999997</v>
      </c>
      <c r="S2546" s="225">
        <v>0</v>
      </c>
      <c r="T2546" s="226">
        <f>S2546*H2546</f>
        <v>0</v>
      </c>
      <c r="U2546" s="41"/>
      <c r="V2546" s="41"/>
      <c r="W2546" s="41"/>
      <c r="X2546" s="41"/>
      <c r="Y2546" s="41"/>
      <c r="Z2546" s="41"/>
      <c r="AA2546" s="41"/>
      <c r="AB2546" s="41"/>
      <c r="AC2546" s="41"/>
      <c r="AD2546" s="41"/>
      <c r="AE2546" s="41"/>
      <c r="AR2546" s="227" t="s">
        <v>629</v>
      </c>
      <c r="AT2546" s="227" t="s">
        <v>461</v>
      </c>
      <c r="AU2546" s="227" t="s">
        <v>84</v>
      </c>
      <c r="AY2546" s="20" t="s">
        <v>170</v>
      </c>
      <c r="BE2546" s="228">
        <f>IF(N2546="základní",J2546,0)</f>
        <v>0</v>
      </c>
      <c r="BF2546" s="228">
        <f>IF(N2546="snížená",J2546,0)</f>
        <v>0</v>
      </c>
      <c r="BG2546" s="228">
        <f>IF(N2546="zákl. přenesená",J2546,0)</f>
        <v>0</v>
      </c>
      <c r="BH2546" s="228">
        <f>IF(N2546="sníž. přenesená",J2546,0)</f>
        <v>0</v>
      </c>
      <c r="BI2546" s="228">
        <f>IF(N2546="nulová",J2546,0)</f>
        <v>0</v>
      </c>
      <c r="BJ2546" s="20" t="s">
        <v>82</v>
      </c>
      <c r="BK2546" s="228">
        <f>ROUND(I2546*H2546,2)</f>
        <v>0</v>
      </c>
      <c r="BL2546" s="20" t="s">
        <v>287</v>
      </c>
      <c r="BM2546" s="227" t="s">
        <v>2834</v>
      </c>
    </row>
    <row r="2547" s="2" customFormat="1">
      <c r="A2547" s="41"/>
      <c r="B2547" s="42"/>
      <c r="C2547" s="43"/>
      <c r="D2547" s="229" t="s">
        <v>179</v>
      </c>
      <c r="E2547" s="43"/>
      <c r="F2547" s="230" t="s">
        <v>2833</v>
      </c>
      <c r="G2547" s="43"/>
      <c r="H2547" s="43"/>
      <c r="I2547" s="231"/>
      <c r="J2547" s="43"/>
      <c r="K2547" s="43"/>
      <c r="L2547" s="47"/>
      <c r="M2547" s="232"/>
      <c r="N2547" s="233"/>
      <c r="O2547" s="87"/>
      <c r="P2547" s="87"/>
      <c r="Q2547" s="87"/>
      <c r="R2547" s="87"/>
      <c r="S2547" s="87"/>
      <c r="T2547" s="88"/>
      <c r="U2547" s="41"/>
      <c r="V2547" s="41"/>
      <c r="W2547" s="41"/>
      <c r="X2547" s="41"/>
      <c r="Y2547" s="41"/>
      <c r="Z2547" s="41"/>
      <c r="AA2547" s="41"/>
      <c r="AB2547" s="41"/>
      <c r="AC2547" s="41"/>
      <c r="AD2547" s="41"/>
      <c r="AE2547" s="41"/>
      <c r="AT2547" s="20" t="s">
        <v>179</v>
      </c>
      <c r="AU2547" s="20" t="s">
        <v>84</v>
      </c>
    </row>
    <row r="2548" s="2" customFormat="1">
      <c r="A2548" s="41"/>
      <c r="B2548" s="42"/>
      <c r="C2548" s="43"/>
      <c r="D2548" s="229" t="s">
        <v>231</v>
      </c>
      <c r="E2548" s="43"/>
      <c r="F2548" s="268" t="s">
        <v>1323</v>
      </c>
      <c r="G2548" s="43"/>
      <c r="H2548" s="43"/>
      <c r="I2548" s="231"/>
      <c r="J2548" s="43"/>
      <c r="K2548" s="43"/>
      <c r="L2548" s="47"/>
      <c r="M2548" s="232"/>
      <c r="N2548" s="233"/>
      <c r="O2548" s="87"/>
      <c r="P2548" s="87"/>
      <c r="Q2548" s="87"/>
      <c r="R2548" s="87"/>
      <c r="S2548" s="87"/>
      <c r="T2548" s="88"/>
      <c r="U2548" s="41"/>
      <c r="V2548" s="41"/>
      <c r="W2548" s="41"/>
      <c r="X2548" s="41"/>
      <c r="Y2548" s="41"/>
      <c r="Z2548" s="41"/>
      <c r="AA2548" s="41"/>
      <c r="AB2548" s="41"/>
      <c r="AC2548" s="41"/>
      <c r="AD2548" s="41"/>
      <c r="AE2548" s="41"/>
      <c r="AT2548" s="20" t="s">
        <v>231</v>
      </c>
      <c r="AU2548" s="20" t="s">
        <v>84</v>
      </c>
    </row>
    <row r="2549" s="2" customFormat="1" ht="16.5" customHeight="1">
      <c r="A2549" s="41"/>
      <c r="B2549" s="42"/>
      <c r="C2549" s="285" t="s">
        <v>2835</v>
      </c>
      <c r="D2549" s="285" t="s">
        <v>461</v>
      </c>
      <c r="E2549" s="286" t="s">
        <v>2836</v>
      </c>
      <c r="F2549" s="287" t="s">
        <v>2837</v>
      </c>
      <c r="G2549" s="288" t="s">
        <v>266</v>
      </c>
      <c r="H2549" s="289">
        <v>5</v>
      </c>
      <c r="I2549" s="290"/>
      <c r="J2549" s="291">
        <f>ROUND(I2549*H2549,2)</f>
        <v>0</v>
      </c>
      <c r="K2549" s="287" t="s">
        <v>19</v>
      </c>
      <c r="L2549" s="292"/>
      <c r="M2549" s="293" t="s">
        <v>19</v>
      </c>
      <c r="N2549" s="294" t="s">
        <v>46</v>
      </c>
      <c r="O2549" s="87"/>
      <c r="P2549" s="225">
        <f>O2549*H2549</f>
        <v>0</v>
      </c>
      <c r="Q2549" s="225">
        <v>0.00089999999999999998</v>
      </c>
      <c r="R2549" s="225">
        <f>Q2549*H2549</f>
        <v>0.0044999999999999997</v>
      </c>
      <c r="S2549" s="225">
        <v>0</v>
      </c>
      <c r="T2549" s="226">
        <f>S2549*H2549</f>
        <v>0</v>
      </c>
      <c r="U2549" s="41"/>
      <c r="V2549" s="41"/>
      <c r="W2549" s="41"/>
      <c r="X2549" s="41"/>
      <c r="Y2549" s="41"/>
      <c r="Z2549" s="41"/>
      <c r="AA2549" s="41"/>
      <c r="AB2549" s="41"/>
      <c r="AC2549" s="41"/>
      <c r="AD2549" s="41"/>
      <c r="AE2549" s="41"/>
      <c r="AR2549" s="227" t="s">
        <v>629</v>
      </c>
      <c r="AT2549" s="227" t="s">
        <v>461</v>
      </c>
      <c r="AU2549" s="227" t="s">
        <v>84</v>
      </c>
      <c r="AY2549" s="20" t="s">
        <v>170</v>
      </c>
      <c r="BE2549" s="228">
        <f>IF(N2549="základní",J2549,0)</f>
        <v>0</v>
      </c>
      <c r="BF2549" s="228">
        <f>IF(N2549="snížená",J2549,0)</f>
        <v>0</v>
      </c>
      <c r="BG2549" s="228">
        <f>IF(N2549="zákl. přenesená",J2549,0)</f>
        <v>0</v>
      </c>
      <c r="BH2549" s="228">
        <f>IF(N2549="sníž. přenesená",J2549,0)</f>
        <v>0</v>
      </c>
      <c r="BI2549" s="228">
        <f>IF(N2549="nulová",J2549,0)</f>
        <v>0</v>
      </c>
      <c r="BJ2549" s="20" t="s">
        <v>82</v>
      </c>
      <c r="BK2549" s="228">
        <f>ROUND(I2549*H2549,2)</f>
        <v>0</v>
      </c>
      <c r="BL2549" s="20" t="s">
        <v>287</v>
      </c>
      <c r="BM2549" s="227" t="s">
        <v>2838</v>
      </c>
    </row>
    <row r="2550" s="2" customFormat="1">
      <c r="A2550" s="41"/>
      <c r="B2550" s="42"/>
      <c r="C2550" s="43"/>
      <c r="D2550" s="229" t="s">
        <v>179</v>
      </c>
      <c r="E2550" s="43"/>
      <c r="F2550" s="230" t="s">
        <v>2837</v>
      </c>
      <c r="G2550" s="43"/>
      <c r="H2550" s="43"/>
      <c r="I2550" s="231"/>
      <c r="J2550" s="43"/>
      <c r="K2550" s="43"/>
      <c r="L2550" s="47"/>
      <c r="M2550" s="232"/>
      <c r="N2550" s="233"/>
      <c r="O2550" s="87"/>
      <c r="P2550" s="87"/>
      <c r="Q2550" s="87"/>
      <c r="R2550" s="87"/>
      <c r="S2550" s="87"/>
      <c r="T2550" s="88"/>
      <c r="U2550" s="41"/>
      <c r="V2550" s="41"/>
      <c r="W2550" s="41"/>
      <c r="X2550" s="41"/>
      <c r="Y2550" s="41"/>
      <c r="Z2550" s="41"/>
      <c r="AA2550" s="41"/>
      <c r="AB2550" s="41"/>
      <c r="AC2550" s="41"/>
      <c r="AD2550" s="41"/>
      <c r="AE2550" s="41"/>
      <c r="AT2550" s="20" t="s">
        <v>179</v>
      </c>
      <c r="AU2550" s="20" t="s">
        <v>84</v>
      </c>
    </row>
    <row r="2551" s="2" customFormat="1">
      <c r="A2551" s="41"/>
      <c r="B2551" s="42"/>
      <c r="C2551" s="43"/>
      <c r="D2551" s="229" t="s">
        <v>231</v>
      </c>
      <c r="E2551" s="43"/>
      <c r="F2551" s="268" t="s">
        <v>1323</v>
      </c>
      <c r="G2551" s="43"/>
      <c r="H2551" s="43"/>
      <c r="I2551" s="231"/>
      <c r="J2551" s="43"/>
      <c r="K2551" s="43"/>
      <c r="L2551" s="47"/>
      <c r="M2551" s="232"/>
      <c r="N2551" s="233"/>
      <c r="O2551" s="87"/>
      <c r="P2551" s="87"/>
      <c r="Q2551" s="87"/>
      <c r="R2551" s="87"/>
      <c r="S2551" s="87"/>
      <c r="T2551" s="88"/>
      <c r="U2551" s="41"/>
      <c r="V2551" s="41"/>
      <c r="W2551" s="41"/>
      <c r="X2551" s="41"/>
      <c r="Y2551" s="41"/>
      <c r="Z2551" s="41"/>
      <c r="AA2551" s="41"/>
      <c r="AB2551" s="41"/>
      <c r="AC2551" s="41"/>
      <c r="AD2551" s="41"/>
      <c r="AE2551" s="41"/>
      <c r="AT2551" s="20" t="s">
        <v>231</v>
      </c>
      <c r="AU2551" s="20" t="s">
        <v>84</v>
      </c>
    </row>
    <row r="2552" s="2" customFormat="1" ht="16.5" customHeight="1">
      <c r="A2552" s="41"/>
      <c r="B2552" s="42"/>
      <c r="C2552" s="216" t="s">
        <v>2839</v>
      </c>
      <c r="D2552" s="216" t="s">
        <v>172</v>
      </c>
      <c r="E2552" s="217" t="s">
        <v>2840</v>
      </c>
      <c r="F2552" s="218" t="s">
        <v>2841</v>
      </c>
      <c r="G2552" s="219" t="s">
        <v>2817</v>
      </c>
      <c r="H2552" s="220">
        <v>1</v>
      </c>
      <c r="I2552" s="221"/>
      <c r="J2552" s="222">
        <f>ROUND(I2552*H2552,2)</f>
        <v>0</v>
      </c>
      <c r="K2552" s="218" t="s">
        <v>19</v>
      </c>
      <c r="L2552" s="47"/>
      <c r="M2552" s="223" t="s">
        <v>19</v>
      </c>
      <c r="N2552" s="224" t="s">
        <v>46</v>
      </c>
      <c r="O2552" s="87"/>
      <c r="P2552" s="225">
        <f>O2552*H2552</f>
        <v>0</v>
      </c>
      <c r="Q2552" s="225">
        <v>0</v>
      </c>
      <c r="R2552" s="225">
        <f>Q2552*H2552</f>
        <v>0</v>
      </c>
      <c r="S2552" s="225">
        <v>0</v>
      </c>
      <c r="T2552" s="226">
        <f>S2552*H2552</f>
        <v>0</v>
      </c>
      <c r="U2552" s="41"/>
      <c r="V2552" s="41"/>
      <c r="W2552" s="41"/>
      <c r="X2552" s="41"/>
      <c r="Y2552" s="41"/>
      <c r="Z2552" s="41"/>
      <c r="AA2552" s="41"/>
      <c r="AB2552" s="41"/>
      <c r="AC2552" s="41"/>
      <c r="AD2552" s="41"/>
      <c r="AE2552" s="41"/>
      <c r="AR2552" s="227" t="s">
        <v>287</v>
      </c>
      <c r="AT2552" s="227" t="s">
        <v>172</v>
      </c>
      <c r="AU2552" s="227" t="s">
        <v>84</v>
      </c>
      <c r="AY2552" s="20" t="s">
        <v>170</v>
      </c>
      <c r="BE2552" s="228">
        <f>IF(N2552="základní",J2552,0)</f>
        <v>0</v>
      </c>
      <c r="BF2552" s="228">
        <f>IF(N2552="snížená",J2552,0)</f>
        <v>0</v>
      </c>
      <c r="BG2552" s="228">
        <f>IF(N2552="zákl. přenesená",J2552,0)</f>
        <v>0</v>
      </c>
      <c r="BH2552" s="228">
        <f>IF(N2552="sníž. přenesená",J2552,0)</f>
        <v>0</v>
      </c>
      <c r="BI2552" s="228">
        <f>IF(N2552="nulová",J2552,0)</f>
        <v>0</v>
      </c>
      <c r="BJ2552" s="20" t="s">
        <v>82</v>
      </c>
      <c r="BK2552" s="228">
        <f>ROUND(I2552*H2552,2)</f>
        <v>0</v>
      </c>
      <c r="BL2552" s="20" t="s">
        <v>287</v>
      </c>
      <c r="BM2552" s="227" t="s">
        <v>2842</v>
      </c>
    </row>
    <row r="2553" s="2" customFormat="1">
      <c r="A2553" s="41"/>
      <c r="B2553" s="42"/>
      <c r="C2553" s="43"/>
      <c r="D2553" s="229" t="s">
        <v>179</v>
      </c>
      <c r="E2553" s="43"/>
      <c r="F2553" s="230" t="s">
        <v>2841</v>
      </c>
      <c r="G2553" s="43"/>
      <c r="H2553" s="43"/>
      <c r="I2553" s="231"/>
      <c r="J2553" s="43"/>
      <c r="K2553" s="43"/>
      <c r="L2553" s="47"/>
      <c r="M2553" s="232"/>
      <c r="N2553" s="233"/>
      <c r="O2553" s="87"/>
      <c r="P2553" s="87"/>
      <c r="Q2553" s="87"/>
      <c r="R2553" s="87"/>
      <c r="S2553" s="87"/>
      <c r="T2553" s="88"/>
      <c r="U2553" s="41"/>
      <c r="V2553" s="41"/>
      <c r="W2553" s="41"/>
      <c r="X2553" s="41"/>
      <c r="Y2553" s="41"/>
      <c r="Z2553" s="41"/>
      <c r="AA2553" s="41"/>
      <c r="AB2553" s="41"/>
      <c r="AC2553" s="41"/>
      <c r="AD2553" s="41"/>
      <c r="AE2553" s="41"/>
      <c r="AT2553" s="20" t="s">
        <v>179</v>
      </c>
      <c r="AU2553" s="20" t="s">
        <v>84</v>
      </c>
    </row>
    <row r="2554" s="2" customFormat="1">
      <c r="A2554" s="41"/>
      <c r="B2554" s="42"/>
      <c r="C2554" s="43"/>
      <c r="D2554" s="229" t="s">
        <v>231</v>
      </c>
      <c r="E2554" s="43"/>
      <c r="F2554" s="268" t="s">
        <v>1323</v>
      </c>
      <c r="G2554" s="43"/>
      <c r="H2554" s="43"/>
      <c r="I2554" s="231"/>
      <c r="J2554" s="43"/>
      <c r="K2554" s="43"/>
      <c r="L2554" s="47"/>
      <c r="M2554" s="232"/>
      <c r="N2554" s="233"/>
      <c r="O2554" s="87"/>
      <c r="P2554" s="87"/>
      <c r="Q2554" s="87"/>
      <c r="R2554" s="87"/>
      <c r="S2554" s="87"/>
      <c r="T2554" s="88"/>
      <c r="U2554" s="41"/>
      <c r="V2554" s="41"/>
      <c r="W2554" s="41"/>
      <c r="X2554" s="41"/>
      <c r="Y2554" s="41"/>
      <c r="Z2554" s="41"/>
      <c r="AA2554" s="41"/>
      <c r="AB2554" s="41"/>
      <c r="AC2554" s="41"/>
      <c r="AD2554" s="41"/>
      <c r="AE2554" s="41"/>
      <c r="AT2554" s="20" t="s">
        <v>231</v>
      </c>
      <c r="AU2554" s="20" t="s">
        <v>84</v>
      </c>
    </row>
    <row r="2555" s="2" customFormat="1" ht="16.5" customHeight="1">
      <c r="A2555" s="41"/>
      <c r="B2555" s="42"/>
      <c r="C2555" s="216" t="s">
        <v>2843</v>
      </c>
      <c r="D2555" s="216" t="s">
        <v>172</v>
      </c>
      <c r="E2555" s="217" t="s">
        <v>2844</v>
      </c>
      <c r="F2555" s="218" t="s">
        <v>2845</v>
      </c>
      <c r="G2555" s="219" t="s">
        <v>1823</v>
      </c>
      <c r="H2555" s="295"/>
      <c r="I2555" s="221"/>
      <c r="J2555" s="222">
        <f>ROUND(I2555*H2555,2)</f>
        <v>0</v>
      </c>
      <c r="K2555" s="218" t="s">
        <v>176</v>
      </c>
      <c r="L2555" s="47"/>
      <c r="M2555" s="223" t="s">
        <v>19</v>
      </c>
      <c r="N2555" s="224" t="s">
        <v>46</v>
      </c>
      <c r="O2555" s="87"/>
      <c r="P2555" s="225">
        <f>O2555*H2555</f>
        <v>0</v>
      </c>
      <c r="Q2555" s="225">
        <v>0</v>
      </c>
      <c r="R2555" s="225">
        <f>Q2555*H2555</f>
        <v>0</v>
      </c>
      <c r="S2555" s="225">
        <v>0</v>
      </c>
      <c r="T2555" s="226">
        <f>S2555*H2555</f>
        <v>0</v>
      </c>
      <c r="U2555" s="41"/>
      <c r="V2555" s="41"/>
      <c r="W2555" s="41"/>
      <c r="X2555" s="41"/>
      <c r="Y2555" s="41"/>
      <c r="Z2555" s="41"/>
      <c r="AA2555" s="41"/>
      <c r="AB2555" s="41"/>
      <c r="AC2555" s="41"/>
      <c r="AD2555" s="41"/>
      <c r="AE2555" s="41"/>
      <c r="AR2555" s="227" t="s">
        <v>287</v>
      </c>
      <c r="AT2555" s="227" t="s">
        <v>172</v>
      </c>
      <c r="AU2555" s="227" t="s">
        <v>84</v>
      </c>
      <c r="AY2555" s="20" t="s">
        <v>170</v>
      </c>
      <c r="BE2555" s="228">
        <f>IF(N2555="základní",J2555,0)</f>
        <v>0</v>
      </c>
      <c r="BF2555" s="228">
        <f>IF(N2555="snížená",J2555,0)</f>
        <v>0</v>
      </c>
      <c r="BG2555" s="228">
        <f>IF(N2555="zákl. přenesená",J2555,0)</f>
        <v>0</v>
      </c>
      <c r="BH2555" s="228">
        <f>IF(N2555="sníž. přenesená",J2555,0)</f>
        <v>0</v>
      </c>
      <c r="BI2555" s="228">
        <f>IF(N2555="nulová",J2555,0)</f>
        <v>0</v>
      </c>
      <c r="BJ2555" s="20" t="s">
        <v>82</v>
      </c>
      <c r="BK2555" s="228">
        <f>ROUND(I2555*H2555,2)</f>
        <v>0</v>
      </c>
      <c r="BL2555" s="20" t="s">
        <v>287</v>
      </c>
      <c r="BM2555" s="227" t="s">
        <v>2846</v>
      </c>
    </row>
    <row r="2556" s="2" customFormat="1">
      <c r="A2556" s="41"/>
      <c r="B2556" s="42"/>
      <c r="C2556" s="43"/>
      <c r="D2556" s="229" t="s">
        <v>179</v>
      </c>
      <c r="E2556" s="43"/>
      <c r="F2556" s="230" t="s">
        <v>2847</v>
      </c>
      <c r="G2556" s="43"/>
      <c r="H2556" s="43"/>
      <c r="I2556" s="231"/>
      <c r="J2556" s="43"/>
      <c r="K2556" s="43"/>
      <c r="L2556" s="47"/>
      <c r="M2556" s="232"/>
      <c r="N2556" s="233"/>
      <c r="O2556" s="87"/>
      <c r="P2556" s="87"/>
      <c r="Q2556" s="87"/>
      <c r="R2556" s="87"/>
      <c r="S2556" s="87"/>
      <c r="T2556" s="88"/>
      <c r="U2556" s="41"/>
      <c r="V2556" s="41"/>
      <c r="W2556" s="41"/>
      <c r="X2556" s="41"/>
      <c r="Y2556" s="41"/>
      <c r="Z2556" s="41"/>
      <c r="AA2556" s="41"/>
      <c r="AB2556" s="41"/>
      <c r="AC2556" s="41"/>
      <c r="AD2556" s="41"/>
      <c r="AE2556" s="41"/>
      <c r="AT2556" s="20" t="s">
        <v>179</v>
      </c>
      <c r="AU2556" s="20" t="s">
        <v>84</v>
      </c>
    </row>
    <row r="2557" s="2" customFormat="1">
      <c r="A2557" s="41"/>
      <c r="B2557" s="42"/>
      <c r="C2557" s="43"/>
      <c r="D2557" s="234" t="s">
        <v>181</v>
      </c>
      <c r="E2557" s="43"/>
      <c r="F2557" s="235" t="s">
        <v>2848</v>
      </c>
      <c r="G2557" s="43"/>
      <c r="H2557" s="43"/>
      <c r="I2557" s="231"/>
      <c r="J2557" s="43"/>
      <c r="K2557" s="43"/>
      <c r="L2557" s="47"/>
      <c r="M2557" s="232"/>
      <c r="N2557" s="233"/>
      <c r="O2557" s="87"/>
      <c r="P2557" s="87"/>
      <c r="Q2557" s="87"/>
      <c r="R2557" s="87"/>
      <c r="S2557" s="87"/>
      <c r="T2557" s="88"/>
      <c r="U2557" s="41"/>
      <c r="V2557" s="41"/>
      <c r="W2557" s="41"/>
      <c r="X2557" s="41"/>
      <c r="Y2557" s="41"/>
      <c r="Z2557" s="41"/>
      <c r="AA2557" s="41"/>
      <c r="AB2557" s="41"/>
      <c r="AC2557" s="41"/>
      <c r="AD2557" s="41"/>
      <c r="AE2557" s="41"/>
      <c r="AT2557" s="20" t="s">
        <v>181</v>
      </c>
      <c r="AU2557" s="20" t="s">
        <v>84</v>
      </c>
    </row>
    <row r="2558" s="2" customFormat="1" ht="16.5" customHeight="1">
      <c r="A2558" s="41"/>
      <c r="B2558" s="42"/>
      <c r="C2558" s="216" t="s">
        <v>2849</v>
      </c>
      <c r="D2558" s="216" t="s">
        <v>172</v>
      </c>
      <c r="E2558" s="217" t="s">
        <v>2850</v>
      </c>
      <c r="F2558" s="218" t="s">
        <v>2851</v>
      </c>
      <c r="G2558" s="219" t="s">
        <v>1823</v>
      </c>
      <c r="H2558" s="295"/>
      <c r="I2558" s="221"/>
      <c r="J2558" s="222">
        <f>ROUND(I2558*H2558,2)</f>
        <v>0</v>
      </c>
      <c r="K2558" s="218" t="s">
        <v>176</v>
      </c>
      <c r="L2558" s="47"/>
      <c r="M2558" s="223" t="s">
        <v>19</v>
      </c>
      <c r="N2558" s="224" t="s">
        <v>46</v>
      </c>
      <c r="O2558" s="87"/>
      <c r="P2558" s="225">
        <f>O2558*H2558</f>
        <v>0</v>
      </c>
      <c r="Q2558" s="225">
        <v>0</v>
      </c>
      <c r="R2558" s="225">
        <f>Q2558*H2558</f>
        <v>0</v>
      </c>
      <c r="S2558" s="225">
        <v>0</v>
      </c>
      <c r="T2558" s="226">
        <f>S2558*H2558</f>
        <v>0</v>
      </c>
      <c r="U2558" s="41"/>
      <c r="V2558" s="41"/>
      <c r="W2558" s="41"/>
      <c r="X2558" s="41"/>
      <c r="Y2558" s="41"/>
      <c r="Z2558" s="41"/>
      <c r="AA2558" s="41"/>
      <c r="AB2558" s="41"/>
      <c r="AC2558" s="41"/>
      <c r="AD2558" s="41"/>
      <c r="AE2558" s="41"/>
      <c r="AR2558" s="227" t="s">
        <v>287</v>
      </c>
      <c r="AT2558" s="227" t="s">
        <v>172</v>
      </c>
      <c r="AU2558" s="227" t="s">
        <v>84</v>
      </c>
      <c r="AY2558" s="20" t="s">
        <v>170</v>
      </c>
      <c r="BE2558" s="228">
        <f>IF(N2558="základní",J2558,0)</f>
        <v>0</v>
      </c>
      <c r="BF2558" s="228">
        <f>IF(N2558="snížená",J2558,0)</f>
        <v>0</v>
      </c>
      <c r="BG2558" s="228">
        <f>IF(N2558="zákl. přenesená",J2558,0)</f>
        <v>0</v>
      </c>
      <c r="BH2558" s="228">
        <f>IF(N2558="sníž. přenesená",J2558,0)</f>
        <v>0</v>
      </c>
      <c r="BI2558" s="228">
        <f>IF(N2558="nulová",J2558,0)</f>
        <v>0</v>
      </c>
      <c r="BJ2558" s="20" t="s">
        <v>82</v>
      </c>
      <c r="BK2558" s="228">
        <f>ROUND(I2558*H2558,2)</f>
        <v>0</v>
      </c>
      <c r="BL2558" s="20" t="s">
        <v>287</v>
      </c>
      <c r="BM2558" s="227" t="s">
        <v>2852</v>
      </c>
    </row>
    <row r="2559" s="2" customFormat="1">
      <c r="A2559" s="41"/>
      <c r="B2559" s="42"/>
      <c r="C2559" s="43"/>
      <c r="D2559" s="229" t="s">
        <v>179</v>
      </c>
      <c r="E2559" s="43"/>
      <c r="F2559" s="230" t="s">
        <v>2853</v>
      </c>
      <c r="G2559" s="43"/>
      <c r="H2559" s="43"/>
      <c r="I2559" s="231"/>
      <c r="J2559" s="43"/>
      <c r="K2559" s="43"/>
      <c r="L2559" s="47"/>
      <c r="M2559" s="232"/>
      <c r="N2559" s="233"/>
      <c r="O2559" s="87"/>
      <c r="P2559" s="87"/>
      <c r="Q2559" s="87"/>
      <c r="R2559" s="87"/>
      <c r="S2559" s="87"/>
      <c r="T2559" s="88"/>
      <c r="U2559" s="41"/>
      <c r="V2559" s="41"/>
      <c r="W2559" s="41"/>
      <c r="X2559" s="41"/>
      <c r="Y2559" s="41"/>
      <c r="Z2559" s="41"/>
      <c r="AA2559" s="41"/>
      <c r="AB2559" s="41"/>
      <c r="AC2559" s="41"/>
      <c r="AD2559" s="41"/>
      <c r="AE2559" s="41"/>
      <c r="AT2559" s="20" t="s">
        <v>179</v>
      </c>
      <c r="AU2559" s="20" t="s">
        <v>84</v>
      </c>
    </row>
    <row r="2560" s="2" customFormat="1">
      <c r="A2560" s="41"/>
      <c r="B2560" s="42"/>
      <c r="C2560" s="43"/>
      <c r="D2560" s="234" t="s">
        <v>181</v>
      </c>
      <c r="E2560" s="43"/>
      <c r="F2560" s="235" t="s">
        <v>2854</v>
      </c>
      <c r="G2560" s="43"/>
      <c r="H2560" s="43"/>
      <c r="I2560" s="231"/>
      <c r="J2560" s="43"/>
      <c r="K2560" s="43"/>
      <c r="L2560" s="47"/>
      <c r="M2560" s="232"/>
      <c r="N2560" s="233"/>
      <c r="O2560" s="87"/>
      <c r="P2560" s="87"/>
      <c r="Q2560" s="87"/>
      <c r="R2560" s="87"/>
      <c r="S2560" s="87"/>
      <c r="T2560" s="88"/>
      <c r="U2560" s="41"/>
      <c r="V2560" s="41"/>
      <c r="W2560" s="41"/>
      <c r="X2560" s="41"/>
      <c r="Y2560" s="41"/>
      <c r="Z2560" s="41"/>
      <c r="AA2560" s="41"/>
      <c r="AB2560" s="41"/>
      <c r="AC2560" s="41"/>
      <c r="AD2560" s="41"/>
      <c r="AE2560" s="41"/>
      <c r="AT2560" s="20" t="s">
        <v>181</v>
      </c>
      <c r="AU2560" s="20" t="s">
        <v>84</v>
      </c>
    </row>
    <row r="2561" s="12" customFormat="1" ht="22.8" customHeight="1">
      <c r="A2561" s="12"/>
      <c r="B2561" s="200"/>
      <c r="C2561" s="201"/>
      <c r="D2561" s="202" t="s">
        <v>74</v>
      </c>
      <c r="E2561" s="214" t="s">
        <v>2855</v>
      </c>
      <c r="F2561" s="214" t="s">
        <v>2856</v>
      </c>
      <c r="G2561" s="201"/>
      <c r="H2561" s="201"/>
      <c r="I2561" s="204"/>
      <c r="J2561" s="215">
        <f>BK2561</f>
        <v>0</v>
      </c>
      <c r="K2561" s="201"/>
      <c r="L2561" s="206"/>
      <c r="M2561" s="207"/>
      <c r="N2561" s="208"/>
      <c r="O2561" s="208"/>
      <c r="P2561" s="209">
        <f>SUM(P2562:P2716)</f>
        <v>0</v>
      </c>
      <c r="Q2561" s="208"/>
      <c r="R2561" s="209">
        <f>SUM(R2562:R2716)</f>
        <v>14.857976560000001</v>
      </c>
      <c r="S2561" s="208"/>
      <c r="T2561" s="210">
        <f>SUM(T2562:T2716)</f>
        <v>0</v>
      </c>
      <c r="U2561" s="12"/>
      <c r="V2561" s="12"/>
      <c r="W2561" s="12"/>
      <c r="X2561" s="12"/>
      <c r="Y2561" s="12"/>
      <c r="Z2561" s="12"/>
      <c r="AA2561" s="12"/>
      <c r="AB2561" s="12"/>
      <c r="AC2561" s="12"/>
      <c r="AD2561" s="12"/>
      <c r="AE2561" s="12"/>
      <c r="AR2561" s="211" t="s">
        <v>84</v>
      </c>
      <c r="AT2561" s="212" t="s">
        <v>74</v>
      </c>
      <c r="AU2561" s="212" t="s">
        <v>82</v>
      </c>
      <c r="AY2561" s="211" t="s">
        <v>170</v>
      </c>
      <c r="BK2561" s="213">
        <f>SUM(BK2562:BK2716)</f>
        <v>0</v>
      </c>
    </row>
    <row r="2562" s="2" customFormat="1" ht="21.75" customHeight="1">
      <c r="A2562" s="41"/>
      <c r="B2562" s="42"/>
      <c r="C2562" s="216" t="s">
        <v>2857</v>
      </c>
      <c r="D2562" s="216" t="s">
        <v>172</v>
      </c>
      <c r="E2562" s="217" t="s">
        <v>2858</v>
      </c>
      <c r="F2562" s="218" t="s">
        <v>2859</v>
      </c>
      <c r="G2562" s="219" t="s">
        <v>201</v>
      </c>
      <c r="H2562" s="220">
        <v>333.39499999999998</v>
      </c>
      <c r="I2562" s="221"/>
      <c r="J2562" s="222">
        <f>ROUND(I2562*H2562,2)</f>
        <v>0</v>
      </c>
      <c r="K2562" s="218" t="s">
        <v>176</v>
      </c>
      <c r="L2562" s="47"/>
      <c r="M2562" s="223" t="s">
        <v>19</v>
      </c>
      <c r="N2562" s="224" t="s">
        <v>46</v>
      </c>
      <c r="O2562" s="87"/>
      <c r="P2562" s="225">
        <f>O2562*H2562</f>
        <v>0</v>
      </c>
      <c r="Q2562" s="225">
        <v>0.00058</v>
      </c>
      <c r="R2562" s="225">
        <f>Q2562*H2562</f>
        <v>0.19336909999999999</v>
      </c>
      <c r="S2562" s="225">
        <v>0</v>
      </c>
      <c r="T2562" s="226">
        <f>S2562*H2562</f>
        <v>0</v>
      </c>
      <c r="U2562" s="41"/>
      <c r="V2562" s="41"/>
      <c r="W2562" s="41"/>
      <c r="X2562" s="41"/>
      <c r="Y2562" s="41"/>
      <c r="Z2562" s="41"/>
      <c r="AA2562" s="41"/>
      <c r="AB2562" s="41"/>
      <c r="AC2562" s="41"/>
      <c r="AD2562" s="41"/>
      <c r="AE2562" s="41"/>
      <c r="AR2562" s="227" t="s">
        <v>287</v>
      </c>
      <c r="AT2562" s="227" t="s">
        <v>172</v>
      </c>
      <c r="AU2562" s="227" t="s">
        <v>84</v>
      </c>
      <c r="AY2562" s="20" t="s">
        <v>170</v>
      </c>
      <c r="BE2562" s="228">
        <f>IF(N2562="základní",J2562,0)</f>
        <v>0</v>
      </c>
      <c r="BF2562" s="228">
        <f>IF(N2562="snížená",J2562,0)</f>
        <v>0</v>
      </c>
      <c r="BG2562" s="228">
        <f>IF(N2562="zákl. přenesená",J2562,0)</f>
        <v>0</v>
      </c>
      <c r="BH2562" s="228">
        <f>IF(N2562="sníž. přenesená",J2562,0)</f>
        <v>0</v>
      </c>
      <c r="BI2562" s="228">
        <f>IF(N2562="nulová",J2562,0)</f>
        <v>0</v>
      </c>
      <c r="BJ2562" s="20" t="s">
        <v>82</v>
      </c>
      <c r="BK2562" s="228">
        <f>ROUND(I2562*H2562,2)</f>
        <v>0</v>
      </c>
      <c r="BL2562" s="20" t="s">
        <v>287</v>
      </c>
      <c r="BM2562" s="227" t="s">
        <v>2860</v>
      </c>
    </row>
    <row r="2563" s="2" customFormat="1">
      <c r="A2563" s="41"/>
      <c r="B2563" s="42"/>
      <c r="C2563" s="43"/>
      <c r="D2563" s="229" t="s">
        <v>179</v>
      </c>
      <c r="E2563" s="43"/>
      <c r="F2563" s="230" t="s">
        <v>2861</v>
      </c>
      <c r="G2563" s="43"/>
      <c r="H2563" s="43"/>
      <c r="I2563" s="231"/>
      <c r="J2563" s="43"/>
      <c r="K2563" s="43"/>
      <c r="L2563" s="47"/>
      <c r="M2563" s="232"/>
      <c r="N2563" s="233"/>
      <c r="O2563" s="87"/>
      <c r="P2563" s="87"/>
      <c r="Q2563" s="87"/>
      <c r="R2563" s="87"/>
      <c r="S2563" s="87"/>
      <c r="T2563" s="88"/>
      <c r="U2563" s="41"/>
      <c r="V2563" s="41"/>
      <c r="W2563" s="41"/>
      <c r="X2563" s="41"/>
      <c r="Y2563" s="41"/>
      <c r="Z2563" s="41"/>
      <c r="AA2563" s="41"/>
      <c r="AB2563" s="41"/>
      <c r="AC2563" s="41"/>
      <c r="AD2563" s="41"/>
      <c r="AE2563" s="41"/>
      <c r="AT2563" s="20" t="s">
        <v>179</v>
      </c>
      <c r="AU2563" s="20" t="s">
        <v>84</v>
      </c>
    </row>
    <row r="2564" s="2" customFormat="1">
      <c r="A2564" s="41"/>
      <c r="B2564" s="42"/>
      <c r="C2564" s="43"/>
      <c r="D2564" s="234" t="s">
        <v>181</v>
      </c>
      <c r="E2564" s="43"/>
      <c r="F2564" s="235" t="s">
        <v>2862</v>
      </c>
      <c r="G2564" s="43"/>
      <c r="H2564" s="43"/>
      <c r="I2564" s="231"/>
      <c r="J2564" s="43"/>
      <c r="K2564" s="43"/>
      <c r="L2564" s="47"/>
      <c r="M2564" s="232"/>
      <c r="N2564" s="233"/>
      <c r="O2564" s="87"/>
      <c r="P2564" s="87"/>
      <c r="Q2564" s="87"/>
      <c r="R2564" s="87"/>
      <c r="S2564" s="87"/>
      <c r="T2564" s="88"/>
      <c r="U2564" s="41"/>
      <c r="V2564" s="41"/>
      <c r="W2564" s="41"/>
      <c r="X2564" s="41"/>
      <c r="Y2564" s="41"/>
      <c r="Z2564" s="41"/>
      <c r="AA2564" s="41"/>
      <c r="AB2564" s="41"/>
      <c r="AC2564" s="41"/>
      <c r="AD2564" s="41"/>
      <c r="AE2564" s="41"/>
      <c r="AT2564" s="20" t="s">
        <v>181</v>
      </c>
      <c r="AU2564" s="20" t="s">
        <v>84</v>
      </c>
    </row>
    <row r="2565" s="13" customFormat="1">
      <c r="A2565" s="13"/>
      <c r="B2565" s="236"/>
      <c r="C2565" s="237"/>
      <c r="D2565" s="229" t="s">
        <v>183</v>
      </c>
      <c r="E2565" s="238" t="s">
        <v>19</v>
      </c>
      <c r="F2565" s="239" t="s">
        <v>760</v>
      </c>
      <c r="G2565" s="237"/>
      <c r="H2565" s="238" t="s">
        <v>19</v>
      </c>
      <c r="I2565" s="240"/>
      <c r="J2565" s="237"/>
      <c r="K2565" s="237"/>
      <c r="L2565" s="241"/>
      <c r="M2565" s="242"/>
      <c r="N2565" s="243"/>
      <c r="O2565" s="243"/>
      <c r="P2565" s="243"/>
      <c r="Q2565" s="243"/>
      <c r="R2565" s="243"/>
      <c r="S2565" s="243"/>
      <c r="T2565" s="244"/>
      <c r="U2565" s="13"/>
      <c r="V2565" s="13"/>
      <c r="W2565" s="13"/>
      <c r="X2565" s="13"/>
      <c r="Y2565" s="13"/>
      <c r="Z2565" s="13"/>
      <c r="AA2565" s="13"/>
      <c r="AB2565" s="13"/>
      <c r="AC2565" s="13"/>
      <c r="AD2565" s="13"/>
      <c r="AE2565" s="13"/>
      <c r="AT2565" s="245" t="s">
        <v>183</v>
      </c>
      <c r="AU2565" s="245" t="s">
        <v>84</v>
      </c>
      <c r="AV2565" s="13" t="s">
        <v>82</v>
      </c>
      <c r="AW2565" s="13" t="s">
        <v>37</v>
      </c>
      <c r="AX2565" s="13" t="s">
        <v>75</v>
      </c>
      <c r="AY2565" s="245" t="s">
        <v>170</v>
      </c>
    </row>
    <row r="2566" s="14" customFormat="1">
      <c r="A2566" s="14"/>
      <c r="B2566" s="246"/>
      <c r="C2566" s="247"/>
      <c r="D2566" s="229" t="s">
        <v>183</v>
      </c>
      <c r="E2566" s="248" t="s">
        <v>19</v>
      </c>
      <c r="F2566" s="249" t="s">
        <v>2863</v>
      </c>
      <c r="G2566" s="247"/>
      <c r="H2566" s="250">
        <v>6.9699999999999998</v>
      </c>
      <c r="I2566" s="251"/>
      <c r="J2566" s="247"/>
      <c r="K2566" s="247"/>
      <c r="L2566" s="252"/>
      <c r="M2566" s="253"/>
      <c r="N2566" s="254"/>
      <c r="O2566" s="254"/>
      <c r="P2566" s="254"/>
      <c r="Q2566" s="254"/>
      <c r="R2566" s="254"/>
      <c r="S2566" s="254"/>
      <c r="T2566" s="255"/>
      <c r="U2566" s="14"/>
      <c r="V2566" s="14"/>
      <c r="W2566" s="14"/>
      <c r="X2566" s="14"/>
      <c r="Y2566" s="14"/>
      <c r="Z2566" s="14"/>
      <c r="AA2566" s="14"/>
      <c r="AB2566" s="14"/>
      <c r="AC2566" s="14"/>
      <c r="AD2566" s="14"/>
      <c r="AE2566" s="14"/>
      <c r="AT2566" s="256" t="s">
        <v>183</v>
      </c>
      <c r="AU2566" s="256" t="s">
        <v>84</v>
      </c>
      <c r="AV2566" s="14" t="s">
        <v>84</v>
      </c>
      <c r="AW2566" s="14" t="s">
        <v>37</v>
      </c>
      <c r="AX2566" s="14" t="s">
        <v>75</v>
      </c>
      <c r="AY2566" s="256" t="s">
        <v>170</v>
      </c>
    </row>
    <row r="2567" s="14" customFormat="1">
      <c r="A2567" s="14"/>
      <c r="B2567" s="246"/>
      <c r="C2567" s="247"/>
      <c r="D2567" s="229" t="s">
        <v>183</v>
      </c>
      <c r="E2567" s="248" t="s">
        <v>19</v>
      </c>
      <c r="F2567" s="249" t="s">
        <v>2864</v>
      </c>
      <c r="G2567" s="247"/>
      <c r="H2567" s="250">
        <v>11.1</v>
      </c>
      <c r="I2567" s="251"/>
      <c r="J2567" s="247"/>
      <c r="K2567" s="247"/>
      <c r="L2567" s="252"/>
      <c r="M2567" s="253"/>
      <c r="N2567" s="254"/>
      <c r="O2567" s="254"/>
      <c r="P2567" s="254"/>
      <c r="Q2567" s="254"/>
      <c r="R2567" s="254"/>
      <c r="S2567" s="254"/>
      <c r="T2567" s="255"/>
      <c r="U2567" s="14"/>
      <c r="V2567" s="14"/>
      <c r="W2567" s="14"/>
      <c r="X2567" s="14"/>
      <c r="Y2567" s="14"/>
      <c r="Z2567" s="14"/>
      <c r="AA2567" s="14"/>
      <c r="AB2567" s="14"/>
      <c r="AC2567" s="14"/>
      <c r="AD2567" s="14"/>
      <c r="AE2567" s="14"/>
      <c r="AT2567" s="256" t="s">
        <v>183</v>
      </c>
      <c r="AU2567" s="256" t="s">
        <v>84</v>
      </c>
      <c r="AV2567" s="14" t="s">
        <v>84</v>
      </c>
      <c r="AW2567" s="14" t="s">
        <v>37</v>
      </c>
      <c r="AX2567" s="14" t="s">
        <v>75</v>
      </c>
      <c r="AY2567" s="256" t="s">
        <v>170</v>
      </c>
    </row>
    <row r="2568" s="14" customFormat="1">
      <c r="A2568" s="14"/>
      <c r="B2568" s="246"/>
      <c r="C2568" s="247"/>
      <c r="D2568" s="229" t="s">
        <v>183</v>
      </c>
      <c r="E2568" s="248" t="s">
        <v>19</v>
      </c>
      <c r="F2568" s="249" t="s">
        <v>2865</v>
      </c>
      <c r="G2568" s="247"/>
      <c r="H2568" s="250">
        <v>11.82</v>
      </c>
      <c r="I2568" s="251"/>
      <c r="J2568" s="247"/>
      <c r="K2568" s="247"/>
      <c r="L2568" s="252"/>
      <c r="M2568" s="253"/>
      <c r="N2568" s="254"/>
      <c r="O2568" s="254"/>
      <c r="P2568" s="254"/>
      <c r="Q2568" s="254"/>
      <c r="R2568" s="254"/>
      <c r="S2568" s="254"/>
      <c r="T2568" s="255"/>
      <c r="U2568" s="14"/>
      <c r="V2568" s="14"/>
      <c r="W2568" s="14"/>
      <c r="X2568" s="14"/>
      <c r="Y2568" s="14"/>
      <c r="Z2568" s="14"/>
      <c r="AA2568" s="14"/>
      <c r="AB2568" s="14"/>
      <c r="AC2568" s="14"/>
      <c r="AD2568" s="14"/>
      <c r="AE2568" s="14"/>
      <c r="AT2568" s="256" t="s">
        <v>183</v>
      </c>
      <c r="AU2568" s="256" t="s">
        <v>84</v>
      </c>
      <c r="AV2568" s="14" t="s">
        <v>84</v>
      </c>
      <c r="AW2568" s="14" t="s">
        <v>37</v>
      </c>
      <c r="AX2568" s="14" t="s">
        <v>75</v>
      </c>
      <c r="AY2568" s="256" t="s">
        <v>170</v>
      </c>
    </row>
    <row r="2569" s="14" customFormat="1">
      <c r="A2569" s="14"/>
      <c r="B2569" s="246"/>
      <c r="C2569" s="247"/>
      <c r="D2569" s="229" t="s">
        <v>183</v>
      </c>
      <c r="E2569" s="248" t="s">
        <v>19</v>
      </c>
      <c r="F2569" s="249" t="s">
        <v>2866</v>
      </c>
      <c r="G2569" s="247"/>
      <c r="H2569" s="250">
        <v>7.21</v>
      </c>
      <c r="I2569" s="251"/>
      <c r="J2569" s="247"/>
      <c r="K2569" s="247"/>
      <c r="L2569" s="252"/>
      <c r="M2569" s="253"/>
      <c r="N2569" s="254"/>
      <c r="O2569" s="254"/>
      <c r="P2569" s="254"/>
      <c r="Q2569" s="254"/>
      <c r="R2569" s="254"/>
      <c r="S2569" s="254"/>
      <c r="T2569" s="255"/>
      <c r="U2569" s="14"/>
      <c r="V2569" s="14"/>
      <c r="W2569" s="14"/>
      <c r="X2569" s="14"/>
      <c r="Y2569" s="14"/>
      <c r="Z2569" s="14"/>
      <c r="AA2569" s="14"/>
      <c r="AB2569" s="14"/>
      <c r="AC2569" s="14"/>
      <c r="AD2569" s="14"/>
      <c r="AE2569" s="14"/>
      <c r="AT2569" s="256" t="s">
        <v>183</v>
      </c>
      <c r="AU2569" s="256" t="s">
        <v>84</v>
      </c>
      <c r="AV2569" s="14" t="s">
        <v>84</v>
      </c>
      <c r="AW2569" s="14" t="s">
        <v>37</v>
      </c>
      <c r="AX2569" s="14" t="s">
        <v>75</v>
      </c>
      <c r="AY2569" s="256" t="s">
        <v>170</v>
      </c>
    </row>
    <row r="2570" s="14" customFormat="1">
      <c r="A2570" s="14"/>
      <c r="B2570" s="246"/>
      <c r="C2570" s="247"/>
      <c r="D2570" s="229" t="s">
        <v>183</v>
      </c>
      <c r="E2570" s="248" t="s">
        <v>19</v>
      </c>
      <c r="F2570" s="249" t="s">
        <v>2867</v>
      </c>
      <c r="G2570" s="247"/>
      <c r="H2570" s="250">
        <v>23.300000000000001</v>
      </c>
      <c r="I2570" s="251"/>
      <c r="J2570" s="247"/>
      <c r="K2570" s="247"/>
      <c r="L2570" s="252"/>
      <c r="M2570" s="253"/>
      <c r="N2570" s="254"/>
      <c r="O2570" s="254"/>
      <c r="P2570" s="254"/>
      <c r="Q2570" s="254"/>
      <c r="R2570" s="254"/>
      <c r="S2570" s="254"/>
      <c r="T2570" s="255"/>
      <c r="U2570" s="14"/>
      <c r="V2570" s="14"/>
      <c r="W2570" s="14"/>
      <c r="X2570" s="14"/>
      <c r="Y2570" s="14"/>
      <c r="Z2570" s="14"/>
      <c r="AA2570" s="14"/>
      <c r="AB2570" s="14"/>
      <c r="AC2570" s="14"/>
      <c r="AD2570" s="14"/>
      <c r="AE2570" s="14"/>
      <c r="AT2570" s="256" t="s">
        <v>183</v>
      </c>
      <c r="AU2570" s="256" t="s">
        <v>84</v>
      </c>
      <c r="AV2570" s="14" t="s">
        <v>84</v>
      </c>
      <c r="AW2570" s="14" t="s">
        <v>37</v>
      </c>
      <c r="AX2570" s="14" t="s">
        <v>75</v>
      </c>
      <c r="AY2570" s="256" t="s">
        <v>170</v>
      </c>
    </row>
    <row r="2571" s="14" customFormat="1">
      <c r="A2571" s="14"/>
      <c r="B2571" s="246"/>
      <c r="C2571" s="247"/>
      <c r="D2571" s="229" t="s">
        <v>183</v>
      </c>
      <c r="E2571" s="248" t="s">
        <v>19</v>
      </c>
      <c r="F2571" s="249" t="s">
        <v>2868</v>
      </c>
      <c r="G2571" s="247"/>
      <c r="H2571" s="250">
        <v>17.199999999999999</v>
      </c>
      <c r="I2571" s="251"/>
      <c r="J2571" s="247"/>
      <c r="K2571" s="247"/>
      <c r="L2571" s="252"/>
      <c r="M2571" s="253"/>
      <c r="N2571" s="254"/>
      <c r="O2571" s="254"/>
      <c r="P2571" s="254"/>
      <c r="Q2571" s="254"/>
      <c r="R2571" s="254"/>
      <c r="S2571" s="254"/>
      <c r="T2571" s="255"/>
      <c r="U2571" s="14"/>
      <c r="V2571" s="14"/>
      <c r="W2571" s="14"/>
      <c r="X2571" s="14"/>
      <c r="Y2571" s="14"/>
      <c r="Z2571" s="14"/>
      <c r="AA2571" s="14"/>
      <c r="AB2571" s="14"/>
      <c r="AC2571" s="14"/>
      <c r="AD2571" s="14"/>
      <c r="AE2571" s="14"/>
      <c r="AT2571" s="256" t="s">
        <v>183</v>
      </c>
      <c r="AU2571" s="256" t="s">
        <v>84</v>
      </c>
      <c r="AV2571" s="14" t="s">
        <v>84</v>
      </c>
      <c r="AW2571" s="14" t="s">
        <v>37</v>
      </c>
      <c r="AX2571" s="14" t="s">
        <v>75</v>
      </c>
      <c r="AY2571" s="256" t="s">
        <v>170</v>
      </c>
    </row>
    <row r="2572" s="14" customFormat="1">
      <c r="A2572" s="14"/>
      <c r="B2572" s="246"/>
      <c r="C2572" s="247"/>
      <c r="D2572" s="229" t="s">
        <v>183</v>
      </c>
      <c r="E2572" s="248" t="s">
        <v>19</v>
      </c>
      <c r="F2572" s="249" t="s">
        <v>2869</v>
      </c>
      <c r="G2572" s="247"/>
      <c r="H2572" s="250">
        <v>13.220000000000001</v>
      </c>
      <c r="I2572" s="251"/>
      <c r="J2572" s="247"/>
      <c r="K2572" s="247"/>
      <c r="L2572" s="252"/>
      <c r="M2572" s="253"/>
      <c r="N2572" s="254"/>
      <c r="O2572" s="254"/>
      <c r="P2572" s="254"/>
      <c r="Q2572" s="254"/>
      <c r="R2572" s="254"/>
      <c r="S2572" s="254"/>
      <c r="T2572" s="255"/>
      <c r="U2572" s="14"/>
      <c r="V2572" s="14"/>
      <c r="W2572" s="14"/>
      <c r="X2572" s="14"/>
      <c r="Y2572" s="14"/>
      <c r="Z2572" s="14"/>
      <c r="AA2572" s="14"/>
      <c r="AB2572" s="14"/>
      <c r="AC2572" s="14"/>
      <c r="AD2572" s="14"/>
      <c r="AE2572" s="14"/>
      <c r="AT2572" s="256" t="s">
        <v>183</v>
      </c>
      <c r="AU2572" s="256" t="s">
        <v>84</v>
      </c>
      <c r="AV2572" s="14" t="s">
        <v>84</v>
      </c>
      <c r="AW2572" s="14" t="s">
        <v>37</v>
      </c>
      <c r="AX2572" s="14" t="s">
        <v>75</v>
      </c>
      <c r="AY2572" s="256" t="s">
        <v>170</v>
      </c>
    </row>
    <row r="2573" s="14" customFormat="1">
      <c r="A2573" s="14"/>
      <c r="B2573" s="246"/>
      <c r="C2573" s="247"/>
      <c r="D2573" s="229" t="s">
        <v>183</v>
      </c>
      <c r="E2573" s="248" t="s">
        <v>19</v>
      </c>
      <c r="F2573" s="249" t="s">
        <v>2870</v>
      </c>
      <c r="G2573" s="247"/>
      <c r="H2573" s="250">
        <v>13.220000000000001</v>
      </c>
      <c r="I2573" s="251"/>
      <c r="J2573" s="247"/>
      <c r="K2573" s="247"/>
      <c r="L2573" s="252"/>
      <c r="M2573" s="253"/>
      <c r="N2573" s="254"/>
      <c r="O2573" s="254"/>
      <c r="P2573" s="254"/>
      <c r="Q2573" s="254"/>
      <c r="R2573" s="254"/>
      <c r="S2573" s="254"/>
      <c r="T2573" s="255"/>
      <c r="U2573" s="14"/>
      <c r="V2573" s="14"/>
      <c r="W2573" s="14"/>
      <c r="X2573" s="14"/>
      <c r="Y2573" s="14"/>
      <c r="Z2573" s="14"/>
      <c r="AA2573" s="14"/>
      <c r="AB2573" s="14"/>
      <c r="AC2573" s="14"/>
      <c r="AD2573" s="14"/>
      <c r="AE2573" s="14"/>
      <c r="AT2573" s="256" t="s">
        <v>183</v>
      </c>
      <c r="AU2573" s="256" t="s">
        <v>84</v>
      </c>
      <c r="AV2573" s="14" t="s">
        <v>84</v>
      </c>
      <c r="AW2573" s="14" t="s">
        <v>37</v>
      </c>
      <c r="AX2573" s="14" t="s">
        <v>75</v>
      </c>
      <c r="AY2573" s="256" t="s">
        <v>170</v>
      </c>
    </row>
    <row r="2574" s="14" customFormat="1">
      <c r="A2574" s="14"/>
      <c r="B2574" s="246"/>
      <c r="C2574" s="247"/>
      <c r="D2574" s="229" t="s">
        <v>183</v>
      </c>
      <c r="E2574" s="248" t="s">
        <v>19</v>
      </c>
      <c r="F2574" s="249" t="s">
        <v>2871</v>
      </c>
      <c r="G2574" s="247"/>
      <c r="H2574" s="250">
        <v>13.220000000000001</v>
      </c>
      <c r="I2574" s="251"/>
      <c r="J2574" s="247"/>
      <c r="K2574" s="247"/>
      <c r="L2574" s="252"/>
      <c r="M2574" s="253"/>
      <c r="N2574" s="254"/>
      <c r="O2574" s="254"/>
      <c r="P2574" s="254"/>
      <c r="Q2574" s="254"/>
      <c r="R2574" s="254"/>
      <c r="S2574" s="254"/>
      <c r="T2574" s="255"/>
      <c r="U2574" s="14"/>
      <c r="V2574" s="14"/>
      <c r="W2574" s="14"/>
      <c r="X2574" s="14"/>
      <c r="Y2574" s="14"/>
      <c r="Z2574" s="14"/>
      <c r="AA2574" s="14"/>
      <c r="AB2574" s="14"/>
      <c r="AC2574" s="14"/>
      <c r="AD2574" s="14"/>
      <c r="AE2574" s="14"/>
      <c r="AT2574" s="256" t="s">
        <v>183</v>
      </c>
      <c r="AU2574" s="256" t="s">
        <v>84</v>
      </c>
      <c r="AV2574" s="14" t="s">
        <v>84</v>
      </c>
      <c r="AW2574" s="14" t="s">
        <v>37</v>
      </c>
      <c r="AX2574" s="14" t="s">
        <v>75</v>
      </c>
      <c r="AY2574" s="256" t="s">
        <v>170</v>
      </c>
    </row>
    <row r="2575" s="14" customFormat="1">
      <c r="A2575" s="14"/>
      <c r="B2575" s="246"/>
      <c r="C2575" s="247"/>
      <c r="D2575" s="229" t="s">
        <v>183</v>
      </c>
      <c r="E2575" s="248" t="s">
        <v>19</v>
      </c>
      <c r="F2575" s="249" t="s">
        <v>2872</v>
      </c>
      <c r="G2575" s="247"/>
      <c r="H2575" s="250">
        <v>13.9</v>
      </c>
      <c r="I2575" s="251"/>
      <c r="J2575" s="247"/>
      <c r="K2575" s="247"/>
      <c r="L2575" s="252"/>
      <c r="M2575" s="253"/>
      <c r="N2575" s="254"/>
      <c r="O2575" s="254"/>
      <c r="P2575" s="254"/>
      <c r="Q2575" s="254"/>
      <c r="R2575" s="254"/>
      <c r="S2575" s="254"/>
      <c r="T2575" s="255"/>
      <c r="U2575" s="14"/>
      <c r="V2575" s="14"/>
      <c r="W2575" s="14"/>
      <c r="X2575" s="14"/>
      <c r="Y2575" s="14"/>
      <c r="Z2575" s="14"/>
      <c r="AA2575" s="14"/>
      <c r="AB2575" s="14"/>
      <c r="AC2575" s="14"/>
      <c r="AD2575" s="14"/>
      <c r="AE2575" s="14"/>
      <c r="AT2575" s="256" t="s">
        <v>183</v>
      </c>
      <c r="AU2575" s="256" t="s">
        <v>84</v>
      </c>
      <c r="AV2575" s="14" t="s">
        <v>84</v>
      </c>
      <c r="AW2575" s="14" t="s">
        <v>37</v>
      </c>
      <c r="AX2575" s="14" t="s">
        <v>75</v>
      </c>
      <c r="AY2575" s="256" t="s">
        <v>170</v>
      </c>
    </row>
    <row r="2576" s="14" customFormat="1">
      <c r="A2576" s="14"/>
      <c r="B2576" s="246"/>
      <c r="C2576" s="247"/>
      <c r="D2576" s="229" t="s">
        <v>183</v>
      </c>
      <c r="E2576" s="248" t="s">
        <v>19</v>
      </c>
      <c r="F2576" s="249" t="s">
        <v>2873</v>
      </c>
      <c r="G2576" s="247"/>
      <c r="H2576" s="250">
        <v>30.09</v>
      </c>
      <c r="I2576" s="251"/>
      <c r="J2576" s="247"/>
      <c r="K2576" s="247"/>
      <c r="L2576" s="252"/>
      <c r="M2576" s="253"/>
      <c r="N2576" s="254"/>
      <c r="O2576" s="254"/>
      <c r="P2576" s="254"/>
      <c r="Q2576" s="254"/>
      <c r="R2576" s="254"/>
      <c r="S2576" s="254"/>
      <c r="T2576" s="255"/>
      <c r="U2576" s="14"/>
      <c r="V2576" s="14"/>
      <c r="W2576" s="14"/>
      <c r="X2576" s="14"/>
      <c r="Y2576" s="14"/>
      <c r="Z2576" s="14"/>
      <c r="AA2576" s="14"/>
      <c r="AB2576" s="14"/>
      <c r="AC2576" s="14"/>
      <c r="AD2576" s="14"/>
      <c r="AE2576" s="14"/>
      <c r="AT2576" s="256" t="s">
        <v>183</v>
      </c>
      <c r="AU2576" s="256" t="s">
        <v>84</v>
      </c>
      <c r="AV2576" s="14" t="s">
        <v>84</v>
      </c>
      <c r="AW2576" s="14" t="s">
        <v>37</v>
      </c>
      <c r="AX2576" s="14" t="s">
        <v>75</v>
      </c>
      <c r="AY2576" s="256" t="s">
        <v>170</v>
      </c>
    </row>
    <row r="2577" s="14" customFormat="1">
      <c r="A2577" s="14"/>
      <c r="B2577" s="246"/>
      <c r="C2577" s="247"/>
      <c r="D2577" s="229" t="s">
        <v>183</v>
      </c>
      <c r="E2577" s="248" t="s">
        <v>19</v>
      </c>
      <c r="F2577" s="249" t="s">
        <v>2874</v>
      </c>
      <c r="G2577" s="247"/>
      <c r="H2577" s="250">
        <v>20.100000000000001</v>
      </c>
      <c r="I2577" s="251"/>
      <c r="J2577" s="247"/>
      <c r="K2577" s="247"/>
      <c r="L2577" s="252"/>
      <c r="M2577" s="253"/>
      <c r="N2577" s="254"/>
      <c r="O2577" s="254"/>
      <c r="P2577" s="254"/>
      <c r="Q2577" s="254"/>
      <c r="R2577" s="254"/>
      <c r="S2577" s="254"/>
      <c r="T2577" s="255"/>
      <c r="U2577" s="14"/>
      <c r="V2577" s="14"/>
      <c r="W2577" s="14"/>
      <c r="X2577" s="14"/>
      <c r="Y2577" s="14"/>
      <c r="Z2577" s="14"/>
      <c r="AA2577" s="14"/>
      <c r="AB2577" s="14"/>
      <c r="AC2577" s="14"/>
      <c r="AD2577" s="14"/>
      <c r="AE2577" s="14"/>
      <c r="AT2577" s="256" t="s">
        <v>183</v>
      </c>
      <c r="AU2577" s="256" t="s">
        <v>84</v>
      </c>
      <c r="AV2577" s="14" t="s">
        <v>84</v>
      </c>
      <c r="AW2577" s="14" t="s">
        <v>37</v>
      </c>
      <c r="AX2577" s="14" t="s">
        <v>75</v>
      </c>
      <c r="AY2577" s="256" t="s">
        <v>170</v>
      </c>
    </row>
    <row r="2578" s="14" customFormat="1">
      <c r="A2578" s="14"/>
      <c r="B2578" s="246"/>
      <c r="C2578" s="247"/>
      <c r="D2578" s="229" t="s">
        <v>183</v>
      </c>
      <c r="E2578" s="248" t="s">
        <v>19</v>
      </c>
      <c r="F2578" s="249" t="s">
        <v>2875</v>
      </c>
      <c r="G2578" s="247"/>
      <c r="H2578" s="250">
        <v>44.130000000000003</v>
      </c>
      <c r="I2578" s="251"/>
      <c r="J2578" s="247"/>
      <c r="K2578" s="247"/>
      <c r="L2578" s="252"/>
      <c r="M2578" s="253"/>
      <c r="N2578" s="254"/>
      <c r="O2578" s="254"/>
      <c r="P2578" s="254"/>
      <c r="Q2578" s="254"/>
      <c r="R2578" s="254"/>
      <c r="S2578" s="254"/>
      <c r="T2578" s="255"/>
      <c r="U2578" s="14"/>
      <c r="V2578" s="14"/>
      <c r="W2578" s="14"/>
      <c r="X2578" s="14"/>
      <c r="Y2578" s="14"/>
      <c r="Z2578" s="14"/>
      <c r="AA2578" s="14"/>
      <c r="AB2578" s="14"/>
      <c r="AC2578" s="14"/>
      <c r="AD2578" s="14"/>
      <c r="AE2578" s="14"/>
      <c r="AT2578" s="256" t="s">
        <v>183</v>
      </c>
      <c r="AU2578" s="256" t="s">
        <v>84</v>
      </c>
      <c r="AV2578" s="14" t="s">
        <v>84</v>
      </c>
      <c r="AW2578" s="14" t="s">
        <v>37</v>
      </c>
      <c r="AX2578" s="14" t="s">
        <v>75</v>
      </c>
      <c r="AY2578" s="256" t="s">
        <v>170</v>
      </c>
    </row>
    <row r="2579" s="14" customFormat="1">
      <c r="A2579" s="14"/>
      <c r="B2579" s="246"/>
      <c r="C2579" s="247"/>
      <c r="D2579" s="229" t="s">
        <v>183</v>
      </c>
      <c r="E2579" s="248" t="s">
        <v>19</v>
      </c>
      <c r="F2579" s="249" t="s">
        <v>2876</v>
      </c>
      <c r="G2579" s="247"/>
      <c r="H2579" s="250">
        <v>14.720000000000001</v>
      </c>
      <c r="I2579" s="251"/>
      <c r="J2579" s="247"/>
      <c r="K2579" s="247"/>
      <c r="L2579" s="252"/>
      <c r="M2579" s="253"/>
      <c r="N2579" s="254"/>
      <c r="O2579" s="254"/>
      <c r="P2579" s="254"/>
      <c r="Q2579" s="254"/>
      <c r="R2579" s="254"/>
      <c r="S2579" s="254"/>
      <c r="T2579" s="255"/>
      <c r="U2579" s="14"/>
      <c r="V2579" s="14"/>
      <c r="W2579" s="14"/>
      <c r="X2579" s="14"/>
      <c r="Y2579" s="14"/>
      <c r="Z2579" s="14"/>
      <c r="AA2579" s="14"/>
      <c r="AB2579" s="14"/>
      <c r="AC2579" s="14"/>
      <c r="AD2579" s="14"/>
      <c r="AE2579" s="14"/>
      <c r="AT2579" s="256" t="s">
        <v>183</v>
      </c>
      <c r="AU2579" s="256" t="s">
        <v>84</v>
      </c>
      <c r="AV2579" s="14" t="s">
        <v>84</v>
      </c>
      <c r="AW2579" s="14" t="s">
        <v>37</v>
      </c>
      <c r="AX2579" s="14" t="s">
        <v>75</v>
      </c>
      <c r="AY2579" s="256" t="s">
        <v>170</v>
      </c>
    </row>
    <row r="2580" s="14" customFormat="1">
      <c r="A2580" s="14"/>
      <c r="B2580" s="246"/>
      <c r="C2580" s="247"/>
      <c r="D2580" s="229" t="s">
        <v>183</v>
      </c>
      <c r="E2580" s="248" t="s">
        <v>19</v>
      </c>
      <c r="F2580" s="249" t="s">
        <v>2877</v>
      </c>
      <c r="G2580" s="247"/>
      <c r="H2580" s="250">
        <v>11.279999999999999</v>
      </c>
      <c r="I2580" s="251"/>
      <c r="J2580" s="247"/>
      <c r="K2580" s="247"/>
      <c r="L2580" s="252"/>
      <c r="M2580" s="253"/>
      <c r="N2580" s="254"/>
      <c r="O2580" s="254"/>
      <c r="P2580" s="254"/>
      <c r="Q2580" s="254"/>
      <c r="R2580" s="254"/>
      <c r="S2580" s="254"/>
      <c r="T2580" s="255"/>
      <c r="U2580" s="14"/>
      <c r="V2580" s="14"/>
      <c r="W2580" s="14"/>
      <c r="X2580" s="14"/>
      <c r="Y2580" s="14"/>
      <c r="Z2580" s="14"/>
      <c r="AA2580" s="14"/>
      <c r="AB2580" s="14"/>
      <c r="AC2580" s="14"/>
      <c r="AD2580" s="14"/>
      <c r="AE2580" s="14"/>
      <c r="AT2580" s="256" t="s">
        <v>183</v>
      </c>
      <c r="AU2580" s="256" t="s">
        <v>84</v>
      </c>
      <c r="AV2580" s="14" t="s">
        <v>84</v>
      </c>
      <c r="AW2580" s="14" t="s">
        <v>37</v>
      </c>
      <c r="AX2580" s="14" t="s">
        <v>75</v>
      </c>
      <c r="AY2580" s="256" t="s">
        <v>170</v>
      </c>
    </row>
    <row r="2581" s="14" customFormat="1">
      <c r="A2581" s="14"/>
      <c r="B2581" s="246"/>
      <c r="C2581" s="247"/>
      <c r="D2581" s="229" t="s">
        <v>183</v>
      </c>
      <c r="E2581" s="248" t="s">
        <v>19</v>
      </c>
      <c r="F2581" s="249" t="s">
        <v>2878</v>
      </c>
      <c r="G2581" s="247"/>
      <c r="H2581" s="250">
        <v>10.380000000000001</v>
      </c>
      <c r="I2581" s="251"/>
      <c r="J2581" s="247"/>
      <c r="K2581" s="247"/>
      <c r="L2581" s="252"/>
      <c r="M2581" s="253"/>
      <c r="N2581" s="254"/>
      <c r="O2581" s="254"/>
      <c r="P2581" s="254"/>
      <c r="Q2581" s="254"/>
      <c r="R2581" s="254"/>
      <c r="S2581" s="254"/>
      <c r="T2581" s="255"/>
      <c r="U2581" s="14"/>
      <c r="V2581" s="14"/>
      <c r="W2581" s="14"/>
      <c r="X2581" s="14"/>
      <c r="Y2581" s="14"/>
      <c r="Z2581" s="14"/>
      <c r="AA2581" s="14"/>
      <c r="AB2581" s="14"/>
      <c r="AC2581" s="14"/>
      <c r="AD2581" s="14"/>
      <c r="AE2581" s="14"/>
      <c r="AT2581" s="256" t="s">
        <v>183</v>
      </c>
      <c r="AU2581" s="256" t="s">
        <v>84</v>
      </c>
      <c r="AV2581" s="14" t="s">
        <v>84</v>
      </c>
      <c r="AW2581" s="14" t="s">
        <v>37</v>
      </c>
      <c r="AX2581" s="14" t="s">
        <v>75</v>
      </c>
      <c r="AY2581" s="256" t="s">
        <v>170</v>
      </c>
    </row>
    <row r="2582" s="14" customFormat="1">
      <c r="A2582" s="14"/>
      <c r="B2582" s="246"/>
      <c r="C2582" s="247"/>
      <c r="D2582" s="229" t="s">
        <v>183</v>
      </c>
      <c r="E2582" s="248" t="s">
        <v>19</v>
      </c>
      <c r="F2582" s="249" t="s">
        <v>2879</v>
      </c>
      <c r="G2582" s="247"/>
      <c r="H2582" s="250">
        <v>18.510000000000002</v>
      </c>
      <c r="I2582" s="251"/>
      <c r="J2582" s="247"/>
      <c r="K2582" s="247"/>
      <c r="L2582" s="252"/>
      <c r="M2582" s="253"/>
      <c r="N2582" s="254"/>
      <c r="O2582" s="254"/>
      <c r="P2582" s="254"/>
      <c r="Q2582" s="254"/>
      <c r="R2582" s="254"/>
      <c r="S2582" s="254"/>
      <c r="T2582" s="255"/>
      <c r="U2582" s="14"/>
      <c r="V2582" s="14"/>
      <c r="W2582" s="14"/>
      <c r="X2582" s="14"/>
      <c r="Y2582" s="14"/>
      <c r="Z2582" s="14"/>
      <c r="AA2582" s="14"/>
      <c r="AB2582" s="14"/>
      <c r="AC2582" s="14"/>
      <c r="AD2582" s="14"/>
      <c r="AE2582" s="14"/>
      <c r="AT2582" s="256" t="s">
        <v>183</v>
      </c>
      <c r="AU2582" s="256" t="s">
        <v>84</v>
      </c>
      <c r="AV2582" s="14" t="s">
        <v>84</v>
      </c>
      <c r="AW2582" s="14" t="s">
        <v>37</v>
      </c>
      <c r="AX2582" s="14" t="s">
        <v>75</v>
      </c>
      <c r="AY2582" s="256" t="s">
        <v>170</v>
      </c>
    </row>
    <row r="2583" s="14" customFormat="1">
      <c r="A2583" s="14"/>
      <c r="B2583" s="246"/>
      <c r="C2583" s="247"/>
      <c r="D2583" s="229" t="s">
        <v>183</v>
      </c>
      <c r="E2583" s="248" t="s">
        <v>19</v>
      </c>
      <c r="F2583" s="249" t="s">
        <v>2880</v>
      </c>
      <c r="G2583" s="247"/>
      <c r="H2583" s="250">
        <v>27.23</v>
      </c>
      <c r="I2583" s="251"/>
      <c r="J2583" s="247"/>
      <c r="K2583" s="247"/>
      <c r="L2583" s="252"/>
      <c r="M2583" s="253"/>
      <c r="N2583" s="254"/>
      <c r="O2583" s="254"/>
      <c r="P2583" s="254"/>
      <c r="Q2583" s="254"/>
      <c r="R2583" s="254"/>
      <c r="S2583" s="254"/>
      <c r="T2583" s="255"/>
      <c r="U2583" s="14"/>
      <c r="V2583" s="14"/>
      <c r="W2583" s="14"/>
      <c r="X2583" s="14"/>
      <c r="Y2583" s="14"/>
      <c r="Z2583" s="14"/>
      <c r="AA2583" s="14"/>
      <c r="AB2583" s="14"/>
      <c r="AC2583" s="14"/>
      <c r="AD2583" s="14"/>
      <c r="AE2583" s="14"/>
      <c r="AT2583" s="256" t="s">
        <v>183</v>
      </c>
      <c r="AU2583" s="256" t="s">
        <v>84</v>
      </c>
      <c r="AV2583" s="14" t="s">
        <v>84</v>
      </c>
      <c r="AW2583" s="14" t="s">
        <v>37</v>
      </c>
      <c r="AX2583" s="14" t="s">
        <v>75</v>
      </c>
      <c r="AY2583" s="256" t="s">
        <v>170</v>
      </c>
    </row>
    <row r="2584" s="13" customFormat="1">
      <c r="A2584" s="13"/>
      <c r="B2584" s="236"/>
      <c r="C2584" s="237"/>
      <c r="D2584" s="229" t="s">
        <v>183</v>
      </c>
      <c r="E2584" s="238" t="s">
        <v>19</v>
      </c>
      <c r="F2584" s="239" t="s">
        <v>764</v>
      </c>
      <c r="G2584" s="237"/>
      <c r="H2584" s="238" t="s">
        <v>19</v>
      </c>
      <c r="I2584" s="240"/>
      <c r="J2584" s="237"/>
      <c r="K2584" s="237"/>
      <c r="L2584" s="241"/>
      <c r="M2584" s="242"/>
      <c r="N2584" s="243"/>
      <c r="O2584" s="243"/>
      <c r="P2584" s="243"/>
      <c r="Q2584" s="243"/>
      <c r="R2584" s="243"/>
      <c r="S2584" s="243"/>
      <c r="T2584" s="244"/>
      <c r="U2584" s="13"/>
      <c r="V2584" s="13"/>
      <c r="W2584" s="13"/>
      <c r="X2584" s="13"/>
      <c r="Y2584" s="13"/>
      <c r="Z2584" s="13"/>
      <c r="AA2584" s="13"/>
      <c r="AB2584" s="13"/>
      <c r="AC2584" s="13"/>
      <c r="AD2584" s="13"/>
      <c r="AE2584" s="13"/>
      <c r="AT2584" s="245" t="s">
        <v>183</v>
      </c>
      <c r="AU2584" s="245" t="s">
        <v>84</v>
      </c>
      <c r="AV2584" s="13" t="s">
        <v>82</v>
      </c>
      <c r="AW2584" s="13" t="s">
        <v>37</v>
      </c>
      <c r="AX2584" s="13" t="s">
        <v>75</v>
      </c>
      <c r="AY2584" s="245" t="s">
        <v>170</v>
      </c>
    </row>
    <row r="2585" s="14" customFormat="1">
      <c r="A2585" s="14"/>
      <c r="B2585" s="246"/>
      <c r="C2585" s="247"/>
      <c r="D2585" s="229" t="s">
        <v>183</v>
      </c>
      <c r="E2585" s="248" t="s">
        <v>19</v>
      </c>
      <c r="F2585" s="249" t="s">
        <v>2881</v>
      </c>
      <c r="G2585" s="247"/>
      <c r="H2585" s="250">
        <v>14.625</v>
      </c>
      <c r="I2585" s="251"/>
      <c r="J2585" s="247"/>
      <c r="K2585" s="247"/>
      <c r="L2585" s="252"/>
      <c r="M2585" s="253"/>
      <c r="N2585" s="254"/>
      <c r="O2585" s="254"/>
      <c r="P2585" s="254"/>
      <c r="Q2585" s="254"/>
      <c r="R2585" s="254"/>
      <c r="S2585" s="254"/>
      <c r="T2585" s="255"/>
      <c r="U2585" s="14"/>
      <c r="V2585" s="14"/>
      <c r="W2585" s="14"/>
      <c r="X2585" s="14"/>
      <c r="Y2585" s="14"/>
      <c r="Z2585" s="14"/>
      <c r="AA2585" s="14"/>
      <c r="AB2585" s="14"/>
      <c r="AC2585" s="14"/>
      <c r="AD2585" s="14"/>
      <c r="AE2585" s="14"/>
      <c r="AT2585" s="256" t="s">
        <v>183</v>
      </c>
      <c r="AU2585" s="256" t="s">
        <v>84</v>
      </c>
      <c r="AV2585" s="14" t="s">
        <v>84</v>
      </c>
      <c r="AW2585" s="14" t="s">
        <v>37</v>
      </c>
      <c r="AX2585" s="14" t="s">
        <v>75</v>
      </c>
      <c r="AY2585" s="256" t="s">
        <v>170</v>
      </c>
    </row>
    <row r="2586" s="14" customFormat="1">
      <c r="A2586" s="14"/>
      <c r="B2586" s="246"/>
      <c r="C2586" s="247"/>
      <c r="D2586" s="229" t="s">
        <v>183</v>
      </c>
      <c r="E2586" s="248" t="s">
        <v>19</v>
      </c>
      <c r="F2586" s="249" t="s">
        <v>2882</v>
      </c>
      <c r="G2586" s="247"/>
      <c r="H2586" s="250">
        <v>11.17</v>
      </c>
      <c r="I2586" s="251"/>
      <c r="J2586" s="247"/>
      <c r="K2586" s="247"/>
      <c r="L2586" s="252"/>
      <c r="M2586" s="253"/>
      <c r="N2586" s="254"/>
      <c r="O2586" s="254"/>
      <c r="P2586" s="254"/>
      <c r="Q2586" s="254"/>
      <c r="R2586" s="254"/>
      <c r="S2586" s="254"/>
      <c r="T2586" s="255"/>
      <c r="U2586" s="14"/>
      <c r="V2586" s="14"/>
      <c r="W2586" s="14"/>
      <c r="X2586" s="14"/>
      <c r="Y2586" s="14"/>
      <c r="Z2586" s="14"/>
      <c r="AA2586" s="14"/>
      <c r="AB2586" s="14"/>
      <c r="AC2586" s="14"/>
      <c r="AD2586" s="14"/>
      <c r="AE2586" s="14"/>
      <c r="AT2586" s="256" t="s">
        <v>183</v>
      </c>
      <c r="AU2586" s="256" t="s">
        <v>84</v>
      </c>
      <c r="AV2586" s="14" t="s">
        <v>84</v>
      </c>
      <c r="AW2586" s="14" t="s">
        <v>37</v>
      </c>
      <c r="AX2586" s="14" t="s">
        <v>75</v>
      </c>
      <c r="AY2586" s="256" t="s">
        <v>170</v>
      </c>
    </row>
    <row r="2587" s="15" customFormat="1">
      <c r="A2587" s="15"/>
      <c r="B2587" s="257"/>
      <c r="C2587" s="258"/>
      <c r="D2587" s="229" t="s">
        <v>183</v>
      </c>
      <c r="E2587" s="259" t="s">
        <v>19</v>
      </c>
      <c r="F2587" s="260" t="s">
        <v>186</v>
      </c>
      <c r="G2587" s="258"/>
      <c r="H2587" s="261">
        <v>333.39499999999998</v>
      </c>
      <c r="I2587" s="262"/>
      <c r="J2587" s="258"/>
      <c r="K2587" s="258"/>
      <c r="L2587" s="263"/>
      <c r="M2587" s="264"/>
      <c r="N2587" s="265"/>
      <c r="O2587" s="265"/>
      <c r="P2587" s="265"/>
      <c r="Q2587" s="265"/>
      <c r="R2587" s="265"/>
      <c r="S2587" s="265"/>
      <c r="T2587" s="266"/>
      <c r="U2587" s="15"/>
      <c r="V2587" s="15"/>
      <c r="W2587" s="15"/>
      <c r="X2587" s="15"/>
      <c r="Y2587" s="15"/>
      <c r="Z2587" s="15"/>
      <c r="AA2587" s="15"/>
      <c r="AB2587" s="15"/>
      <c r="AC2587" s="15"/>
      <c r="AD2587" s="15"/>
      <c r="AE2587" s="15"/>
      <c r="AT2587" s="267" t="s">
        <v>183</v>
      </c>
      <c r="AU2587" s="267" t="s">
        <v>84</v>
      </c>
      <c r="AV2587" s="15" t="s">
        <v>177</v>
      </c>
      <c r="AW2587" s="15" t="s">
        <v>37</v>
      </c>
      <c r="AX2587" s="15" t="s">
        <v>82</v>
      </c>
      <c r="AY2587" s="267" t="s">
        <v>170</v>
      </c>
    </row>
    <row r="2588" s="2" customFormat="1" ht="16.5" customHeight="1">
      <c r="A2588" s="41"/>
      <c r="B2588" s="42"/>
      <c r="C2588" s="285" t="s">
        <v>2883</v>
      </c>
      <c r="D2588" s="285" t="s">
        <v>461</v>
      </c>
      <c r="E2588" s="286" t="s">
        <v>2884</v>
      </c>
      <c r="F2588" s="287" t="s">
        <v>2885</v>
      </c>
      <c r="G2588" s="288" t="s">
        <v>266</v>
      </c>
      <c r="H2588" s="289">
        <v>1111.317</v>
      </c>
      <c r="I2588" s="290"/>
      <c r="J2588" s="291">
        <f>ROUND(I2588*H2588,2)</f>
        <v>0</v>
      </c>
      <c r="K2588" s="287" t="s">
        <v>19</v>
      </c>
      <c r="L2588" s="292"/>
      <c r="M2588" s="293" t="s">
        <v>19</v>
      </c>
      <c r="N2588" s="294" t="s">
        <v>46</v>
      </c>
      <c r="O2588" s="87"/>
      <c r="P2588" s="225">
        <f>O2588*H2588</f>
        <v>0</v>
      </c>
      <c r="Q2588" s="225">
        <v>0.00044999999999999999</v>
      </c>
      <c r="R2588" s="225">
        <f>Q2588*H2588</f>
        <v>0.50009265000000003</v>
      </c>
      <c r="S2588" s="225">
        <v>0</v>
      </c>
      <c r="T2588" s="226">
        <f>S2588*H2588</f>
        <v>0</v>
      </c>
      <c r="U2588" s="41"/>
      <c r="V2588" s="41"/>
      <c r="W2588" s="41"/>
      <c r="X2588" s="41"/>
      <c r="Y2588" s="41"/>
      <c r="Z2588" s="41"/>
      <c r="AA2588" s="41"/>
      <c r="AB2588" s="41"/>
      <c r="AC2588" s="41"/>
      <c r="AD2588" s="41"/>
      <c r="AE2588" s="41"/>
      <c r="AR2588" s="227" t="s">
        <v>629</v>
      </c>
      <c r="AT2588" s="227" t="s">
        <v>461</v>
      </c>
      <c r="AU2588" s="227" t="s">
        <v>84</v>
      </c>
      <c r="AY2588" s="20" t="s">
        <v>170</v>
      </c>
      <c r="BE2588" s="228">
        <f>IF(N2588="základní",J2588,0)</f>
        <v>0</v>
      </c>
      <c r="BF2588" s="228">
        <f>IF(N2588="snížená",J2588,0)</f>
        <v>0</v>
      </c>
      <c r="BG2588" s="228">
        <f>IF(N2588="zákl. přenesená",J2588,0)</f>
        <v>0</v>
      </c>
      <c r="BH2588" s="228">
        <f>IF(N2588="sníž. přenesená",J2588,0)</f>
        <v>0</v>
      </c>
      <c r="BI2588" s="228">
        <f>IF(N2588="nulová",J2588,0)</f>
        <v>0</v>
      </c>
      <c r="BJ2588" s="20" t="s">
        <v>82</v>
      </c>
      <c r="BK2588" s="228">
        <f>ROUND(I2588*H2588,2)</f>
        <v>0</v>
      </c>
      <c r="BL2588" s="20" t="s">
        <v>287</v>
      </c>
      <c r="BM2588" s="227" t="s">
        <v>2886</v>
      </c>
    </row>
    <row r="2589" s="2" customFormat="1">
      <c r="A2589" s="41"/>
      <c r="B2589" s="42"/>
      <c r="C2589" s="43"/>
      <c r="D2589" s="229" t="s">
        <v>179</v>
      </c>
      <c r="E2589" s="43"/>
      <c r="F2589" s="230" t="s">
        <v>2885</v>
      </c>
      <c r="G2589" s="43"/>
      <c r="H2589" s="43"/>
      <c r="I2589" s="231"/>
      <c r="J2589" s="43"/>
      <c r="K2589" s="43"/>
      <c r="L2589" s="47"/>
      <c r="M2589" s="232"/>
      <c r="N2589" s="233"/>
      <c r="O2589" s="87"/>
      <c r="P2589" s="87"/>
      <c r="Q2589" s="87"/>
      <c r="R2589" s="87"/>
      <c r="S2589" s="87"/>
      <c r="T2589" s="88"/>
      <c r="U2589" s="41"/>
      <c r="V2589" s="41"/>
      <c r="W2589" s="41"/>
      <c r="X2589" s="41"/>
      <c r="Y2589" s="41"/>
      <c r="Z2589" s="41"/>
      <c r="AA2589" s="41"/>
      <c r="AB2589" s="41"/>
      <c r="AC2589" s="41"/>
      <c r="AD2589" s="41"/>
      <c r="AE2589" s="41"/>
      <c r="AT2589" s="20" t="s">
        <v>179</v>
      </c>
      <c r="AU2589" s="20" t="s">
        <v>84</v>
      </c>
    </row>
    <row r="2590" s="2" customFormat="1">
      <c r="A2590" s="41"/>
      <c r="B2590" s="42"/>
      <c r="C2590" s="43"/>
      <c r="D2590" s="229" t="s">
        <v>231</v>
      </c>
      <c r="E2590" s="43"/>
      <c r="F2590" s="268" t="s">
        <v>1323</v>
      </c>
      <c r="G2590" s="43"/>
      <c r="H2590" s="43"/>
      <c r="I2590" s="231"/>
      <c r="J2590" s="43"/>
      <c r="K2590" s="43"/>
      <c r="L2590" s="47"/>
      <c r="M2590" s="232"/>
      <c r="N2590" s="233"/>
      <c r="O2590" s="87"/>
      <c r="P2590" s="87"/>
      <c r="Q2590" s="87"/>
      <c r="R2590" s="87"/>
      <c r="S2590" s="87"/>
      <c r="T2590" s="88"/>
      <c r="U2590" s="41"/>
      <c r="V2590" s="41"/>
      <c r="W2590" s="41"/>
      <c r="X2590" s="41"/>
      <c r="Y2590" s="41"/>
      <c r="Z2590" s="41"/>
      <c r="AA2590" s="41"/>
      <c r="AB2590" s="41"/>
      <c r="AC2590" s="41"/>
      <c r="AD2590" s="41"/>
      <c r="AE2590" s="41"/>
      <c r="AT2590" s="20" t="s">
        <v>231</v>
      </c>
      <c r="AU2590" s="20" t="s">
        <v>84</v>
      </c>
    </row>
    <row r="2591" s="14" customFormat="1">
      <c r="A2591" s="14"/>
      <c r="B2591" s="246"/>
      <c r="C2591" s="247"/>
      <c r="D2591" s="229" t="s">
        <v>183</v>
      </c>
      <c r="E2591" s="248" t="s">
        <v>19</v>
      </c>
      <c r="F2591" s="249" t="s">
        <v>2887</v>
      </c>
      <c r="G2591" s="247"/>
      <c r="H2591" s="250">
        <v>1010.288</v>
      </c>
      <c r="I2591" s="251"/>
      <c r="J2591" s="247"/>
      <c r="K2591" s="247"/>
      <c r="L2591" s="252"/>
      <c r="M2591" s="253"/>
      <c r="N2591" s="254"/>
      <c r="O2591" s="254"/>
      <c r="P2591" s="254"/>
      <c r="Q2591" s="254"/>
      <c r="R2591" s="254"/>
      <c r="S2591" s="254"/>
      <c r="T2591" s="255"/>
      <c r="U2591" s="14"/>
      <c r="V2591" s="14"/>
      <c r="W2591" s="14"/>
      <c r="X2591" s="14"/>
      <c r="Y2591" s="14"/>
      <c r="Z2591" s="14"/>
      <c r="AA2591" s="14"/>
      <c r="AB2591" s="14"/>
      <c r="AC2591" s="14"/>
      <c r="AD2591" s="14"/>
      <c r="AE2591" s="14"/>
      <c r="AT2591" s="256" t="s">
        <v>183</v>
      </c>
      <c r="AU2591" s="256" t="s">
        <v>84</v>
      </c>
      <c r="AV2591" s="14" t="s">
        <v>84</v>
      </c>
      <c r="AW2591" s="14" t="s">
        <v>37</v>
      </c>
      <c r="AX2591" s="14" t="s">
        <v>75</v>
      </c>
      <c r="AY2591" s="256" t="s">
        <v>170</v>
      </c>
    </row>
    <row r="2592" s="15" customFormat="1">
      <c r="A2592" s="15"/>
      <c r="B2592" s="257"/>
      <c r="C2592" s="258"/>
      <c r="D2592" s="229" t="s">
        <v>183</v>
      </c>
      <c r="E2592" s="259" t="s">
        <v>19</v>
      </c>
      <c r="F2592" s="260" t="s">
        <v>186</v>
      </c>
      <c r="G2592" s="258"/>
      <c r="H2592" s="261">
        <v>1010.288</v>
      </c>
      <c r="I2592" s="262"/>
      <c r="J2592" s="258"/>
      <c r="K2592" s="258"/>
      <c r="L2592" s="263"/>
      <c r="M2592" s="264"/>
      <c r="N2592" s="265"/>
      <c r="O2592" s="265"/>
      <c r="P2592" s="265"/>
      <c r="Q2592" s="265"/>
      <c r="R2592" s="265"/>
      <c r="S2592" s="265"/>
      <c r="T2592" s="266"/>
      <c r="U2592" s="15"/>
      <c r="V2592" s="15"/>
      <c r="W2592" s="15"/>
      <c r="X2592" s="15"/>
      <c r="Y2592" s="15"/>
      <c r="Z2592" s="15"/>
      <c r="AA2592" s="15"/>
      <c r="AB2592" s="15"/>
      <c r="AC2592" s="15"/>
      <c r="AD2592" s="15"/>
      <c r="AE2592" s="15"/>
      <c r="AT2592" s="267" t="s">
        <v>183</v>
      </c>
      <c r="AU2592" s="267" t="s">
        <v>84</v>
      </c>
      <c r="AV2592" s="15" t="s">
        <v>177</v>
      </c>
      <c r="AW2592" s="15" t="s">
        <v>37</v>
      </c>
      <c r="AX2592" s="15" t="s">
        <v>75</v>
      </c>
      <c r="AY2592" s="267" t="s">
        <v>170</v>
      </c>
    </row>
    <row r="2593" s="14" customFormat="1">
      <c r="A2593" s="14"/>
      <c r="B2593" s="246"/>
      <c r="C2593" s="247"/>
      <c r="D2593" s="229" t="s">
        <v>183</v>
      </c>
      <c r="E2593" s="248" t="s">
        <v>19</v>
      </c>
      <c r="F2593" s="249" t="s">
        <v>2888</v>
      </c>
      <c r="G2593" s="247"/>
      <c r="H2593" s="250">
        <v>1111.317</v>
      </c>
      <c r="I2593" s="251"/>
      <c r="J2593" s="247"/>
      <c r="K2593" s="247"/>
      <c r="L2593" s="252"/>
      <c r="M2593" s="253"/>
      <c r="N2593" s="254"/>
      <c r="O2593" s="254"/>
      <c r="P2593" s="254"/>
      <c r="Q2593" s="254"/>
      <c r="R2593" s="254"/>
      <c r="S2593" s="254"/>
      <c r="T2593" s="255"/>
      <c r="U2593" s="14"/>
      <c r="V2593" s="14"/>
      <c r="W2593" s="14"/>
      <c r="X2593" s="14"/>
      <c r="Y2593" s="14"/>
      <c r="Z2593" s="14"/>
      <c r="AA2593" s="14"/>
      <c r="AB2593" s="14"/>
      <c r="AC2593" s="14"/>
      <c r="AD2593" s="14"/>
      <c r="AE2593" s="14"/>
      <c r="AT2593" s="256" t="s">
        <v>183</v>
      </c>
      <c r="AU2593" s="256" t="s">
        <v>84</v>
      </c>
      <c r="AV2593" s="14" t="s">
        <v>84</v>
      </c>
      <c r="AW2593" s="14" t="s">
        <v>37</v>
      </c>
      <c r="AX2593" s="14" t="s">
        <v>82</v>
      </c>
      <c r="AY2593" s="256" t="s">
        <v>170</v>
      </c>
    </row>
    <row r="2594" s="2" customFormat="1" ht="24.15" customHeight="1">
      <c r="A2594" s="41"/>
      <c r="B2594" s="42"/>
      <c r="C2594" s="216" t="s">
        <v>2889</v>
      </c>
      <c r="D2594" s="216" t="s">
        <v>172</v>
      </c>
      <c r="E2594" s="217" t="s">
        <v>2890</v>
      </c>
      <c r="F2594" s="218" t="s">
        <v>2891</v>
      </c>
      <c r="G2594" s="219" t="s">
        <v>201</v>
      </c>
      <c r="H2594" s="220">
        <v>54.829999999999998</v>
      </c>
      <c r="I2594" s="221"/>
      <c r="J2594" s="222">
        <f>ROUND(I2594*H2594,2)</f>
        <v>0</v>
      </c>
      <c r="K2594" s="218" t="s">
        <v>176</v>
      </c>
      <c r="L2594" s="47"/>
      <c r="M2594" s="223" t="s">
        <v>19</v>
      </c>
      <c r="N2594" s="224" t="s">
        <v>46</v>
      </c>
      <c r="O2594" s="87"/>
      <c r="P2594" s="225">
        <f>O2594*H2594</f>
        <v>0</v>
      </c>
      <c r="Q2594" s="225">
        <v>0.00058</v>
      </c>
      <c r="R2594" s="225">
        <f>Q2594*H2594</f>
        <v>0.0318014</v>
      </c>
      <c r="S2594" s="225">
        <v>0</v>
      </c>
      <c r="T2594" s="226">
        <f>S2594*H2594</f>
        <v>0</v>
      </c>
      <c r="U2594" s="41"/>
      <c r="V2594" s="41"/>
      <c r="W2594" s="41"/>
      <c r="X2594" s="41"/>
      <c r="Y2594" s="41"/>
      <c r="Z2594" s="41"/>
      <c r="AA2594" s="41"/>
      <c r="AB2594" s="41"/>
      <c r="AC2594" s="41"/>
      <c r="AD2594" s="41"/>
      <c r="AE2594" s="41"/>
      <c r="AR2594" s="227" t="s">
        <v>287</v>
      </c>
      <c r="AT2594" s="227" t="s">
        <v>172</v>
      </c>
      <c r="AU2594" s="227" t="s">
        <v>84</v>
      </c>
      <c r="AY2594" s="20" t="s">
        <v>170</v>
      </c>
      <c r="BE2594" s="228">
        <f>IF(N2594="základní",J2594,0)</f>
        <v>0</v>
      </c>
      <c r="BF2594" s="228">
        <f>IF(N2594="snížená",J2594,0)</f>
        <v>0</v>
      </c>
      <c r="BG2594" s="228">
        <f>IF(N2594="zákl. přenesená",J2594,0)</f>
        <v>0</v>
      </c>
      <c r="BH2594" s="228">
        <f>IF(N2594="sníž. přenesená",J2594,0)</f>
        <v>0</v>
      </c>
      <c r="BI2594" s="228">
        <f>IF(N2594="nulová",J2594,0)</f>
        <v>0</v>
      </c>
      <c r="BJ2594" s="20" t="s">
        <v>82</v>
      </c>
      <c r="BK2594" s="228">
        <f>ROUND(I2594*H2594,2)</f>
        <v>0</v>
      </c>
      <c r="BL2594" s="20" t="s">
        <v>287</v>
      </c>
      <c r="BM2594" s="227" t="s">
        <v>2892</v>
      </c>
    </row>
    <row r="2595" s="2" customFormat="1">
      <c r="A2595" s="41"/>
      <c r="B2595" s="42"/>
      <c r="C2595" s="43"/>
      <c r="D2595" s="229" t="s">
        <v>179</v>
      </c>
      <c r="E2595" s="43"/>
      <c r="F2595" s="230" t="s">
        <v>2893</v>
      </c>
      <c r="G2595" s="43"/>
      <c r="H2595" s="43"/>
      <c r="I2595" s="231"/>
      <c r="J2595" s="43"/>
      <c r="K2595" s="43"/>
      <c r="L2595" s="47"/>
      <c r="M2595" s="232"/>
      <c r="N2595" s="233"/>
      <c r="O2595" s="87"/>
      <c r="P2595" s="87"/>
      <c r="Q2595" s="87"/>
      <c r="R2595" s="87"/>
      <c r="S2595" s="87"/>
      <c r="T2595" s="88"/>
      <c r="U2595" s="41"/>
      <c r="V2595" s="41"/>
      <c r="W2595" s="41"/>
      <c r="X2595" s="41"/>
      <c r="Y2595" s="41"/>
      <c r="Z2595" s="41"/>
      <c r="AA2595" s="41"/>
      <c r="AB2595" s="41"/>
      <c r="AC2595" s="41"/>
      <c r="AD2595" s="41"/>
      <c r="AE2595" s="41"/>
      <c r="AT2595" s="20" t="s">
        <v>179</v>
      </c>
      <c r="AU2595" s="20" t="s">
        <v>84</v>
      </c>
    </row>
    <row r="2596" s="2" customFormat="1">
      <c r="A2596" s="41"/>
      <c r="B2596" s="42"/>
      <c r="C2596" s="43"/>
      <c r="D2596" s="234" t="s">
        <v>181</v>
      </c>
      <c r="E2596" s="43"/>
      <c r="F2596" s="235" t="s">
        <v>2894</v>
      </c>
      <c r="G2596" s="43"/>
      <c r="H2596" s="43"/>
      <c r="I2596" s="231"/>
      <c r="J2596" s="43"/>
      <c r="K2596" s="43"/>
      <c r="L2596" s="47"/>
      <c r="M2596" s="232"/>
      <c r="N2596" s="233"/>
      <c r="O2596" s="87"/>
      <c r="P2596" s="87"/>
      <c r="Q2596" s="87"/>
      <c r="R2596" s="87"/>
      <c r="S2596" s="87"/>
      <c r="T2596" s="88"/>
      <c r="U2596" s="41"/>
      <c r="V2596" s="41"/>
      <c r="W2596" s="41"/>
      <c r="X2596" s="41"/>
      <c r="Y2596" s="41"/>
      <c r="Z2596" s="41"/>
      <c r="AA2596" s="41"/>
      <c r="AB2596" s="41"/>
      <c r="AC2596" s="41"/>
      <c r="AD2596" s="41"/>
      <c r="AE2596" s="41"/>
      <c r="AT2596" s="20" t="s">
        <v>181</v>
      </c>
      <c r="AU2596" s="20" t="s">
        <v>84</v>
      </c>
    </row>
    <row r="2597" s="13" customFormat="1">
      <c r="A2597" s="13"/>
      <c r="B2597" s="236"/>
      <c r="C2597" s="237"/>
      <c r="D2597" s="229" t="s">
        <v>183</v>
      </c>
      <c r="E2597" s="238" t="s">
        <v>19</v>
      </c>
      <c r="F2597" s="239" t="s">
        <v>760</v>
      </c>
      <c r="G2597" s="237"/>
      <c r="H2597" s="238" t="s">
        <v>19</v>
      </c>
      <c r="I2597" s="240"/>
      <c r="J2597" s="237"/>
      <c r="K2597" s="237"/>
      <c r="L2597" s="241"/>
      <c r="M2597" s="242"/>
      <c r="N2597" s="243"/>
      <c r="O2597" s="243"/>
      <c r="P2597" s="243"/>
      <c r="Q2597" s="243"/>
      <c r="R2597" s="243"/>
      <c r="S2597" s="243"/>
      <c r="T2597" s="244"/>
      <c r="U2597" s="13"/>
      <c r="V2597" s="13"/>
      <c r="W2597" s="13"/>
      <c r="X2597" s="13"/>
      <c r="Y2597" s="13"/>
      <c r="Z2597" s="13"/>
      <c r="AA2597" s="13"/>
      <c r="AB2597" s="13"/>
      <c r="AC2597" s="13"/>
      <c r="AD2597" s="13"/>
      <c r="AE2597" s="13"/>
      <c r="AT2597" s="245" t="s">
        <v>183</v>
      </c>
      <c r="AU2597" s="245" t="s">
        <v>84</v>
      </c>
      <c r="AV2597" s="13" t="s">
        <v>82</v>
      </c>
      <c r="AW2597" s="13" t="s">
        <v>37</v>
      </c>
      <c r="AX2597" s="13" t="s">
        <v>75</v>
      </c>
      <c r="AY2597" s="245" t="s">
        <v>170</v>
      </c>
    </row>
    <row r="2598" s="14" customFormat="1">
      <c r="A2598" s="14"/>
      <c r="B2598" s="246"/>
      <c r="C2598" s="247"/>
      <c r="D2598" s="229" t="s">
        <v>183</v>
      </c>
      <c r="E2598" s="248" t="s">
        <v>19</v>
      </c>
      <c r="F2598" s="249" t="s">
        <v>2895</v>
      </c>
      <c r="G2598" s="247"/>
      <c r="H2598" s="250">
        <v>6.5999999999999996</v>
      </c>
      <c r="I2598" s="251"/>
      <c r="J2598" s="247"/>
      <c r="K2598" s="247"/>
      <c r="L2598" s="252"/>
      <c r="M2598" s="253"/>
      <c r="N2598" s="254"/>
      <c r="O2598" s="254"/>
      <c r="P2598" s="254"/>
      <c r="Q2598" s="254"/>
      <c r="R2598" s="254"/>
      <c r="S2598" s="254"/>
      <c r="T2598" s="255"/>
      <c r="U2598" s="14"/>
      <c r="V2598" s="14"/>
      <c r="W2598" s="14"/>
      <c r="X2598" s="14"/>
      <c r="Y2598" s="14"/>
      <c r="Z2598" s="14"/>
      <c r="AA2598" s="14"/>
      <c r="AB2598" s="14"/>
      <c r="AC2598" s="14"/>
      <c r="AD2598" s="14"/>
      <c r="AE2598" s="14"/>
      <c r="AT2598" s="256" t="s">
        <v>183</v>
      </c>
      <c r="AU2598" s="256" t="s">
        <v>84</v>
      </c>
      <c r="AV2598" s="14" t="s">
        <v>84</v>
      </c>
      <c r="AW2598" s="14" t="s">
        <v>37</v>
      </c>
      <c r="AX2598" s="14" t="s">
        <v>75</v>
      </c>
      <c r="AY2598" s="256" t="s">
        <v>170</v>
      </c>
    </row>
    <row r="2599" s="14" customFormat="1">
      <c r="A2599" s="14"/>
      <c r="B2599" s="246"/>
      <c r="C2599" s="247"/>
      <c r="D2599" s="229" t="s">
        <v>183</v>
      </c>
      <c r="E2599" s="248" t="s">
        <v>19</v>
      </c>
      <c r="F2599" s="249" t="s">
        <v>2896</v>
      </c>
      <c r="G2599" s="247"/>
      <c r="H2599" s="250">
        <v>15.85</v>
      </c>
      <c r="I2599" s="251"/>
      <c r="J2599" s="247"/>
      <c r="K2599" s="247"/>
      <c r="L2599" s="252"/>
      <c r="M2599" s="253"/>
      <c r="N2599" s="254"/>
      <c r="O2599" s="254"/>
      <c r="P2599" s="254"/>
      <c r="Q2599" s="254"/>
      <c r="R2599" s="254"/>
      <c r="S2599" s="254"/>
      <c r="T2599" s="255"/>
      <c r="U2599" s="14"/>
      <c r="V2599" s="14"/>
      <c r="W2599" s="14"/>
      <c r="X2599" s="14"/>
      <c r="Y2599" s="14"/>
      <c r="Z2599" s="14"/>
      <c r="AA2599" s="14"/>
      <c r="AB2599" s="14"/>
      <c r="AC2599" s="14"/>
      <c r="AD2599" s="14"/>
      <c r="AE2599" s="14"/>
      <c r="AT2599" s="256" t="s">
        <v>183</v>
      </c>
      <c r="AU2599" s="256" t="s">
        <v>84</v>
      </c>
      <c r="AV2599" s="14" t="s">
        <v>84</v>
      </c>
      <c r="AW2599" s="14" t="s">
        <v>37</v>
      </c>
      <c r="AX2599" s="14" t="s">
        <v>75</v>
      </c>
      <c r="AY2599" s="256" t="s">
        <v>170</v>
      </c>
    </row>
    <row r="2600" s="13" customFormat="1">
      <c r="A2600" s="13"/>
      <c r="B2600" s="236"/>
      <c r="C2600" s="237"/>
      <c r="D2600" s="229" t="s">
        <v>183</v>
      </c>
      <c r="E2600" s="238" t="s">
        <v>19</v>
      </c>
      <c r="F2600" s="239" t="s">
        <v>764</v>
      </c>
      <c r="G2600" s="237"/>
      <c r="H2600" s="238" t="s">
        <v>19</v>
      </c>
      <c r="I2600" s="240"/>
      <c r="J2600" s="237"/>
      <c r="K2600" s="237"/>
      <c r="L2600" s="241"/>
      <c r="M2600" s="242"/>
      <c r="N2600" s="243"/>
      <c r="O2600" s="243"/>
      <c r="P2600" s="243"/>
      <c r="Q2600" s="243"/>
      <c r="R2600" s="243"/>
      <c r="S2600" s="243"/>
      <c r="T2600" s="244"/>
      <c r="U2600" s="13"/>
      <c r="V2600" s="13"/>
      <c r="W2600" s="13"/>
      <c r="X2600" s="13"/>
      <c r="Y2600" s="13"/>
      <c r="Z2600" s="13"/>
      <c r="AA2600" s="13"/>
      <c r="AB2600" s="13"/>
      <c r="AC2600" s="13"/>
      <c r="AD2600" s="13"/>
      <c r="AE2600" s="13"/>
      <c r="AT2600" s="245" t="s">
        <v>183</v>
      </c>
      <c r="AU2600" s="245" t="s">
        <v>84</v>
      </c>
      <c r="AV2600" s="13" t="s">
        <v>82</v>
      </c>
      <c r="AW2600" s="13" t="s">
        <v>37</v>
      </c>
      <c r="AX2600" s="13" t="s">
        <v>75</v>
      </c>
      <c r="AY2600" s="245" t="s">
        <v>170</v>
      </c>
    </row>
    <row r="2601" s="14" customFormat="1">
      <c r="A2601" s="14"/>
      <c r="B2601" s="246"/>
      <c r="C2601" s="247"/>
      <c r="D2601" s="229" t="s">
        <v>183</v>
      </c>
      <c r="E2601" s="248" t="s">
        <v>19</v>
      </c>
      <c r="F2601" s="249" t="s">
        <v>2897</v>
      </c>
      <c r="G2601" s="247"/>
      <c r="H2601" s="250">
        <v>7.04</v>
      </c>
      <c r="I2601" s="251"/>
      <c r="J2601" s="247"/>
      <c r="K2601" s="247"/>
      <c r="L2601" s="252"/>
      <c r="M2601" s="253"/>
      <c r="N2601" s="254"/>
      <c r="O2601" s="254"/>
      <c r="P2601" s="254"/>
      <c r="Q2601" s="254"/>
      <c r="R2601" s="254"/>
      <c r="S2601" s="254"/>
      <c r="T2601" s="255"/>
      <c r="U2601" s="14"/>
      <c r="V2601" s="14"/>
      <c r="W2601" s="14"/>
      <c r="X2601" s="14"/>
      <c r="Y2601" s="14"/>
      <c r="Z2601" s="14"/>
      <c r="AA2601" s="14"/>
      <c r="AB2601" s="14"/>
      <c r="AC2601" s="14"/>
      <c r="AD2601" s="14"/>
      <c r="AE2601" s="14"/>
      <c r="AT2601" s="256" t="s">
        <v>183</v>
      </c>
      <c r="AU2601" s="256" t="s">
        <v>84</v>
      </c>
      <c r="AV2601" s="14" t="s">
        <v>84</v>
      </c>
      <c r="AW2601" s="14" t="s">
        <v>37</v>
      </c>
      <c r="AX2601" s="14" t="s">
        <v>75</v>
      </c>
      <c r="AY2601" s="256" t="s">
        <v>170</v>
      </c>
    </row>
    <row r="2602" s="14" customFormat="1">
      <c r="A2602" s="14"/>
      <c r="B2602" s="246"/>
      <c r="C2602" s="247"/>
      <c r="D2602" s="229" t="s">
        <v>183</v>
      </c>
      <c r="E2602" s="248" t="s">
        <v>19</v>
      </c>
      <c r="F2602" s="249" t="s">
        <v>2898</v>
      </c>
      <c r="G2602" s="247"/>
      <c r="H2602" s="250">
        <v>18.300000000000001</v>
      </c>
      <c r="I2602" s="251"/>
      <c r="J2602" s="247"/>
      <c r="K2602" s="247"/>
      <c r="L2602" s="252"/>
      <c r="M2602" s="253"/>
      <c r="N2602" s="254"/>
      <c r="O2602" s="254"/>
      <c r="P2602" s="254"/>
      <c r="Q2602" s="254"/>
      <c r="R2602" s="254"/>
      <c r="S2602" s="254"/>
      <c r="T2602" s="255"/>
      <c r="U2602" s="14"/>
      <c r="V2602" s="14"/>
      <c r="W2602" s="14"/>
      <c r="X2602" s="14"/>
      <c r="Y2602" s="14"/>
      <c r="Z2602" s="14"/>
      <c r="AA2602" s="14"/>
      <c r="AB2602" s="14"/>
      <c r="AC2602" s="14"/>
      <c r="AD2602" s="14"/>
      <c r="AE2602" s="14"/>
      <c r="AT2602" s="256" t="s">
        <v>183</v>
      </c>
      <c r="AU2602" s="256" t="s">
        <v>84</v>
      </c>
      <c r="AV2602" s="14" t="s">
        <v>84</v>
      </c>
      <c r="AW2602" s="14" t="s">
        <v>37</v>
      </c>
      <c r="AX2602" s="14" t="s">
        <v>75</v>
      </c>
      <c r="AY2602" s="256" t="s">
        <v>170</v>
      </c>
    </row>
    <row r="2603" s="13" customFormat="1">
      <c r="A2603" s="13"/>
      <c r="B2603" s="236"/>
      <c r="C2603" s="237"/>
      <c r="D2603" s="229" t="s">
        <v>183</v>
      </c>
      <c r="E2603" s="238" t="s">
        <v>19</v>
      </c>
      <c r="F2603" s="239" t="s">
        <v>767</v>
      </c>
      <c r="G2603" s="237"/>
      <c r="H2603" s="238" t="s">
        <v>19</v>
      </c>
      <c r="I2603" s="240"/>
      <c r="J2603" s="237"/>
      <c r="K2603" s="237"/>
      <c r="L2603" s="241"/>
      <c r="M2603" s="242"/>
      <c r="N2603" s="243"/>
      <c r="O2603" s="243"/>
      <c r="P2603" s="243"/>
      <c r="Q2603" s="243"/>
      <c r="R2603" s="243"/>
      <c r="S2603" s="243"/>
      <c r="T2603" s="244"/>
      <c r="U2603" s="13"/>
      <c r="V2603" s="13"/>
      <c r="W2603" s="13"/>
      <c r="X2603" s="13"/>
      <c r="Y2603" s="13"/>
      <c r="Z2603" s="13"/>
      <c r="AA2603" s="13"/>
      <c r="AB2603" s="13"/>
      <c r="AC2603" s="13"/>
      <c r="AD2603" s="13"/>
      <c r="AE2603" s="13"/>
      <c r="AT2603" s="245" t="s">
        <v>183</v>
      </c>
      <c r="AU2603" s="245" t="s">
        <v>84</v>
      </c>
      <c r="AV2603" s="13" t="s">
        <v>82</v>
      </c>
      <c r="AW2603" s="13" t="s">
        <v>37</v>
      </c>
      <c r="AX2603" s="13" t="s">
        <v>75</v>
      </c>
      <c r="AY2603" s="245" t="s">
        <v>170</v>
      </c>
    </row>
    <row r="2604" s="14" customFormat="1">
      <c r="A2604" s="14"/>
      <c r="B2604" s="246"/>
      <c r="C2604" s="247"/>
      <c r="D2604" s="229" t="s">
        <v>183</v>
      </c>
      <c r="E2604" s="248" t="s">
        <v>19</v>
      </c>
      <c r="F2604" s="249" t="s">
        <v>2899</v>
      </c>
      <c r="G2604" s="247"/>
      <c r="H2604" s="250">
        <v>7.04</v>
      </c>
      <c r="I2604" s="251"/>
      <c r="J2604" s="247"/>
      <c r="K2604" s="247"/>
      <c r="L2604" s="252"/>
      <c r="M2604" s="253"/>
      <c r="N2604" s="254"/>
      <c r="O2604" s="254"/>
      <c r="P2604" s="254"/>
      <c r="Q2604" s="254"/>
      <c r="R2604" s="254"/>
      <c r="S2604" s="254"/>
      <c r="T2604" s="255"/>
      <c r="U2604" s="14"/>
      <c r="V2604" s="14"/>
      <c r="W2604" s="14"/>
      <c r="X2604" s="14"/>
      <c r="Y2604" s="14"/>
      <c r="Z2604" s="14"/>
      <c r="AA2604" s="14"/>
      <c r="AB2604" s="14"/>
      <c r="AC2604" s="14"/>
      <c r="AD2604" s="14"/>
      <c r="AE2604" s="14"/>
      <c r="AT2604" s="256" t="s">
        <v>183</v>
      </c>
      <c r="AU2604" s="256" t="s">
        <v>84</v>
      </c>
      <c r="AV2604" s="14" t="s">
        <v>84</v>
      </c>
      <c r="AW2604" s="14" t="s">
        <v>37</v>
      </c>
      <c r="AX2604" s="14" t="s">
        <v>75</v>
      </c>
      <c r="AY2604" s="256" t="s">
        <v>170</v>
      </c>
    </row>
    <row r="2605" s="15" customFormat="1">
      <c r="A2605" s="15"/>
      <c r="B2605" s="257"/>
      <c r="C2605" s="258"/>
      <c r="D2605" s="229" t="s">
        <v>183</v>
      </c>
      <c r="E2605" s="259" t="s">
        <v>19</v>
      </c>
      <c r="F2605" s="260" t="s">
        <v>186</v>
      </c>
      <c r="G2605" s="258"/>
      <c r="H2605" s="261">
        <v>54.829999999999998</v>
      </c>
      <c r="I2605" s="262"/>
      <c r="J2605" s="258"/>
      <c r="K2605" s="258"/>
      <c r="L2605" s="263"/>
      <c r="M2605" s="264"/>
      <c r="N2605" s="265"/>
      <c r="O2605" s="265"/>
      <c r="P2605" s="265"/>
      <c r="Q2605" s="265"/>
      <c r="R2605" s="265"/>
      <c r="S2605" s="265"/>
      <c r="T2605" s="266"/>
      <c r="U2605" s="15"/>
      <c r="V2605" s="15"/>
      <c r="W2605" s="15"/>
      <c r="X2605" s="15"/>
      <c r="Y2605" s="15"/>
      <c r="Z2605" s="15"/>
      <c r="AA2605" s="15"/>
      <c r="AB2605" s="15"/>
      <c r="AC2605" s="15"/>
      <c r="AD2605" s="15"/>
      <c r="AE2605" s="15"/>
      <c r="AT2605" s="267" t="s">
        <v>183</v>
      </c>
      <c r="AU2605" s="267" t="s">
        <v>84</v>
      </c>
      <c r="AV2605" s="15" t="s">
        <v>177</v>
      </c>
      <c r="AW2605" s="15" t="s">
        <v>37</v>
      </c>
      <c r="AX2605" s="15" t="s">
        <v>82</v>
      </c>
      <c r="AY2605" s="267" t="s">
        <v>170</v>
      </c>
    </row>
    <row r="2606" s="2" customFormat="1" ht="16.5" customHeight="1">
      <c r="A2606" s="41"/>
      <c r="B2606" s="42"/>
      <c r="C2606" s="285" t="s">
        <v>2900</v>
      </c>
      <c r="D2606" s="285" t="s">
        <v>461</v>
      </c>
      <c r="E2606" s="286" t="s">
        <v>2884</v>
      </c>
      <c r="F2606" s="287" t="s">
        <v>2885</v>
      </c>
      <c r="G2606" s="288" t="s">
        <v>266</v>
      </c>
      <c r="H2606" s="289">
        <v>182.767</v>
      </c>
      <c r="I2606" s="290"/>
      <c r="J2606" s="291">
        <f>ROUND(I2606*H2606,2)</f>
        <v>0</v>
      </c>
      <c r="K2606" s="287" t="s">
        <v>19</v>
      </c>
      <c r="L2606" s="292"/>
      <c r="M2606" s="293" t="s">
        <v>19</v>
      </c>
      <c r="N2606" s="294" t="s">
        <v>46</v>
      </c>
      <c r="O2606" s="87"/>
      <c r="P2606" s="225">
        <f>O2606*H2606</f>
        <v>0</v>
      </c>
      <c r="Q2606" s="225">
        <v>0.00044999999999999999</v>
      </c>
      <c r="R2606" s="225">
        <f>Q2606*H2606</f>
        <v>0.082245149999999989</v>
      </c>
      <c r="S2606" s="225">
        <v>0</v>
      </c>
      <c r="T2606" s="226">
        <f>S2606*H2606</f>
        <v>0</v>
      </c>
      <c r="U2606" s="41"/>
      <c r="V2606" s="41"/>
      <c r="W2606" s="41"/>
      <c r="X2606" s="41"/>
      <c r="Y2606" s="41"/>
      <c r="Z2606" s="41"/>
      <c r="AA2606" s="41"/>
      <c r="AB2606" s="41"/>
      <c r="AC2606" s="41"/>
      <c r="AD2606" s="41"/>
      <c r="AE2606" s="41"/>
      <c r="AR2606" s="227" t="s">
        <v>629</v>
      </c>
      <c r="AT2606" s="227" t="s">
        <v>461</v>
      </c>
      <c r="AU2606" s="227" t="s">
        <v>84</v>
      </c>
      <c r="AY2606" s="20" t="s">
        <v>170</v>
      </c>
      <c r="BE2606" s="228">
        <f>IF(N2606="základní",J2606,0)</f>
        <v>0</v>
      </c>
      <c r="BF2606" s="228">
        <f>IF(N2606="snížená",J2606,0)</f>
        <v>0</v>
      </c>
      <c r="BG2606" s="228">
        <f>IF(N2606="zákl. přenesená",J2606,0)</f>
        <v>0</v>
      </c>
      <c r="BH2606" s="228">
        <f>IF(N2606="sníž. přenesená",J2606,0)</f>
        <v>0</v>
      </c>
      <c r="BI2606" s="228">
        <f>IF(N2606="nulová",J2606,0)</f>
        <v>0</v>
      </c>
      <c r="BJ2606" s="20" t="s">
        <v>82</v>
      </c>
      <c r="BK2606" s="228">
        <f>ROUND(I2606*H2606,2)</f>
        <v>0</v>
      </c>
      <c r="BL2606" s="20" t="s">
        <v>287</v>
      </c>
      <c r="BM2606" s="227" t="s">
        <v>2901</v>
      </c>
    </row>
    <row r="2607" s="2" customFormat="1">
      <c r="A2607" s="41"/>
      <c r="B2607" s="42"/>
      <c r="C2607" s="43"/>
      <c r="D2607" s="229" t="s">
        <v>179</v>
      </c>
      <c r="E2607" s="43"/>
      <c r="F2607" s="230" t="s">
        <v>2885</v>
      </c>
      <c r="G2607" s="43"/>
      <c r="H2607" s="43"/>
      <c r="I2607" s="231"/>
      <c r="J2607" s="43"/>
      <c r="K2607" s="43"/>
      <c r="L2607" s="47"/>
      <c r="M2607" s="232"/>
      <c r="N2607" s="233"/>
      <c r="O2607" s="87"/>
      <c r="P2607" s="87"/>
      <c r="Q2607" s="87"/>
      <c r="R2607" s="87"/>
      <c r="S2607" s="87"/>
      <c r="T2607" s="88"/>
      <c r="U2607" s="41"/>
      <c r="V2607" s="41"/>
      <c r="W2607" s="41"/>
      <c r="X2607" s="41"/>
      <c r="Y2607" s="41"/>
      <c r="Z2607" s="41"/>
      <c r="AA2607" s="41"/>
      <c r="AB2607" s="41"/>
      <c r="AC2607" s="41"/>
      <c r="AD2607" s="41"/>
      <c r="AE2607" s="41"/>
      <c r="AT2607" s="20" t="s">
        <v>179</v>
      </c>
      <c r="AU2607" s="20" t="s">
        <v>84</v>
      </c>
    </row>
    <row r="2608" s="2" customFormat="1">
      <c r="A2608" s="41"/>
      <c r="B2608" s="42"/>
      <c r="C2608" s="43"/>
      <c r="D2608" s="229" t="s">
        <v>231</v>
      </c>
      <c r="E2608" s="43"/>
      <c r="F2608" s="268" t="s">
        <v>1323</v>
      </c>
      <c r="G2608" s="43"/>
      <c r="H2608" s="43"/>
      <c r="I2608" s="231"/>
      <c r="J2608" s="43"/>
      <c r="K2608" s="43"/>
      <c r="L2608" s="47"/>
      <c r="M2608" s="232"/>
      <c r="N2608" s="233"/>
      <c r="O2608" s="87"/>
      <c r="P2608" s="87"/>
      <c r="Q2608" s="87"/>
      <c r="R2608" s="87"/>
      <c r="S2608" s="87"/>
      <c r="T2608" s="88"/>
      <c r="U2608" s="41"/>
      <c r="V2608" s="41"/>
      <c r="W2608" s="41"/>
      <c r="X2608" s="41"/>
      <c r="Y2608" s="41"/>
      <c r="Z2608" s="41"/>
      <c r="AA2608" s="41"/>
      <c r="AB2608" s="41"/>
      <c r="AC2608" s="41"/>
      <c r="AD2608" s="41"/>
      <c r="AE2608" s="41"/>
      <c r="AT2608" s="20" t="s">
        <v>231</v>
      </c>
      <c r="AU2608" s="20" t="s">
        <v>84</v>
      </c>
    </row>
    <row r="2609" s="14" customFormat="1">
      <c r="A2609" s="14"/>
      <c r="B2609" s="246"/>
      <c r="C2609" s="247"/>
      <c r="D2609" s="229" t="s">
        <v>183</v>
      </c>
      <c r="E2609" s="248" t="s">
        <v>19</v>
      </c>
      <c r="F2609" s="249" t="s">
        <v>2902</v>
      </c>
      <c r="G2609" s="247"/>
      <c r="H2609" s="250">
        <v>166.15199999999999</v>
      </c>
      <c r="I2609" s="251"/>
      <c r="J2609" s="247"/>
      <c r="K2609" s="247"/>
      <c r="L2609" s="252"/>
      <c r="M2609" s="253"/>
      <c r="N2609" s="254"/>
      <c r="O2609" s="254"/>
      <c r="P2609" s="254"/>
      <c r="Q2609" s="254"/>
      <c r="R2609" s="254"/>
      <c r="S2609" s="254"/>
      <c r="T2609" s="255"/>
      <c r="U2609" s="14"/>
      <c r="V2609" s="14"/>
      <c r="W2609" s="14"/>
      <c r="X2609" s="14"/>
      <c r="Y2609" s="14"/>
      <c r="Z2609" s="14"/>
      <c r="AA2609" s="14"/>
      <c r="AB2609" s="14"/>
      <c r="AC2609" s="14"/>
      <c r="AD2609" s="14"/>
      <c r="AE2609" s="14"/>
      <c r="AT2609" s="256" t="s">
        <v>183</v>
      </c>
      <c r="AU2609" s="256" t="s">
        <v>84</v>
      </c>
      <c r="AV2609" s="14" t="s">
        <v>84</v>
      </c>
      <c r="AW2609" s="14" t="s">
        <v>37</v>
      </c>
      <c r="AX2609" s="14" t="s">
        <v>75</v>
      </c>
      <c r="AY2609" s="256" t="s">
        <v>170</v>
      </c>
    </row>
    <row r="2610" s="15" customFormat="1">
      <c r="A2610" s="15"/>
      <c r="B2610" s="257"/>
      <c r="C2610" s="258"/>
      <c r="D2610" s="229" t="s">
        <v>183</v>
      </c>
      <c r="E2610" s="259" t="s">
        <v>19</v>
      </c>
      <c r="F2610" s="260" t="s">
        <v>186</v>
      </c>
      <c r="G2610" s="258"/>
      <c r="H2610" s="261">
        <v>166.15199999999999</v>
      </c>
      <c r="I2610" s="262"/>
      <c r="J2610" s="258"/>
      <c r="K2610" s="258"/>
      <c r="L2610" s="263"/>
      <c r="M2610" s="264"/>
      <c r="N2610" s="265"/>
      <c r="O2610" s="265"/>
      <c r="P2610" s="265"/>
      <c r="Q2610" s="265"/>
      <c r="R2610" s="265"/>
      <c r="S2610" s="265"/>
      <c r="T2610" s="266"/>
      <c r="U2610" s="15"/>
      <c r="V2610" s="15"/>
      <c r="W2610" s="15"/>
      <c r="X2610" s="15"/>
      <c r="Y2610" s="15"/>
      <c r="Z2610" s="15"/>
      <c r="AA2610" s="15"/>
      <c r="AB2610" s="15"/>
      <c r="AC2610" s="15"/>
      <c r="AD2610" s="15"/>
      <c r="AE2610" s="15"/>
      <c r="AT2610" s="267" t="s">
        <v>183</v>
      </c>
      <c r="AU2610" s="267" t="s">
        <v>84</v>
      </c>
      <c r="AV2610" s="15" t="s">
        <v>177</v>
      </c>
      <c r="AW2610" s="15" t="s">
        <v>37</v>
      </c>
      <c r="AX2610" s="15" t="s">
        <v>75</v>
      </c>
      <c r="AY2610" s="267" t="s">
        <v>170</v>
      </c>
    </row>
    <row r="2611" s="14" customFormat="1">
      <c r="A2611" s="14"/>
      <c r="B2611" s="246"/>
      <c r="C2611" s="247"/>
      <c r="D2611" s="229" t="s">
        <v>183</v>
      </c>
      <c r="E2611" s="248" t="s">
        <v>19</v>
      </c>
      <c r="F2611" s="249" t="s">
        <v>2903</v>
      </c>
      <c r="G2611" s="247"/>
      <c r="H2611" s="250">
        <v>182.767</v>
      </c>
      <c r="I2611" s="251"/>
      <c r="J2611" s="247"/>
      <c r="K2611" s="247"/>
      <c r="L2611" s="252"/>
      <c r="M2611" s="253"/>
      <c r="N2611" s="254"/>
      <c r="O2611" s="254"/>
      <c r="P2611" s="254"/>
      <c r="Q2611" s="254"/>
      <c r="R2611" s="254"/>
      <c r="S2611" s="254"/>
      <c r="T2611" s="255"/>
      <c r="U2611" s="14"/>
      <c r="V2611" s="14"/>
      <c r="W2611" s="14"/>
      <c r="X2611" s="14"/>
      <c r="Y2611" s="14"/>
      <c r="Z2611" s="14"/>
      <c r="AA2611" s="14"/>
      <c r="AB2611" s="14"/>
      <c r="AC2611" s="14"/>
      <c r="AD2611" s="14"/>
      <c r="AE2611" s="14"/>
      <c r="AT2611" s="256" t="s">
        <v>183</v>
      </c>
      <c r="AU2611" s="256" t="s">
        <v>84</v>
      </c>
      <c r="AV2611" s="14" t="s">
        <v>84</v>
      </c>
      <c r="AW2611" s="14" t="s">
        <v>37</v>
      </c>
      <c r="AX2611" s="14" t="s">
        <v>82</v>
      </c>
      <c r="AY2611" s="256" t="s">
        <v>170</v>
      </c>
    </row>
    <row r="2612" s="2" customFormat="1" ht="21.75" customHeight="1">
      <c r="A2612" s="41"/>
      <c r="B2612" s="42"/>
      <c r="C2612" s="216" t="s">
        <v>2904</v>
      </c>
      <c r="D2612" s="216" t="s">
        <v>172</v>
      </c>
      <c r="E2612" s="217" t="s">
        <v>2905</v>
      </c>
      <c r="F2612" s="218" t="s">
        <v>2906</v>
      </c>
      <c r="G2612" s="219" t="s">
        <v>175</v>
      </c>
      <c r="H2612" s="220">
        <v>507.92000000000002</v>
      </c>
      <c r="I2612" s="221"/>
      <c r="J2612" s="222">
        <f>ROUND(I2612*H2612,2)</f>
        <v>0</v>
      </c>
      <c r="K2612" s="218" t="s">
        <v>176</v>
      </c>
      <c r="L2612" s="47"/>
      <c r="M2612" s="223" t="s">
        <v>19</v>
      </c>
      <c r="N2612" s="224" t="s">
        <v>46</v>
      </c>
      <c r="O2612" s="87"/>
      <c r="P2612" s="225">
        <f>O2612*H2612</f>
        <v>0</v>
      </c>
      <c r="Q2612" s="225">
        <v>0.0053</v>
      </c>
      <c r="R2612" s="225">
        <f>Q2612*H2612</f>
        <v>2.6919759999999999</v>
      </c>
      <c r="S2612" s="225">
        <v>0</v>
      </c>
      <c r="T2612" s="226">
        <f>S2612*H2612</f>
        <v>0</v>
      </c>
      <c r="U2612" s="41"/>
      <c r="V2612" s="41"/>
      <c r="W2612" s="41"/>
      <c r="X2612" s="41"/>
      <c r="Y2612" s="41"/>
      <c r="Z2612" s="41"/>
      <c r="AA2612" s="41"/>
      <c r="AB2612" s="41"/>
      <c r="AC2612" s="41"/>
      <c r="AD2612" s="41"/>
      <c r="AE2612" s="41"/>
      <c r="AR2612" s="227" t="s">
        <v>287</v>
      </c>
      <c r="AT2612" s="227" t="s">
        <v>172</v>
      </c>
      <c r="AU2612" s="227" t="s">
        <v>84</v>
      </c>
      <c r="AY2612" s="20" t="s">
        <v>170</v>
      </c>
      <c r="BE2612" s="228">
        <f>IF(N2612="základní",J2612,0)</f>
        <v>0</v>
      </c>
      <c r="BF2612" s="228">
        <f>IF(N2612="snížená",J2612,0)</f>
        <v>0</v>
      </c>
      <c r="BG2612" s="228">
        <f>IF(N2612="zákl. přenesená",J2612,0)</f>
        <v>0</v>
      </c>
      <c r="BH2612" s="228">
        <f>IF(N2612="sníž. přenesená",J2612,0)</f>
        <v>0</v>
      </c>
      <c r="BI2612" s="228">
        <f>IF(N2612="nulová",J2612,0)</f>
        <v>0</v>
      </c>
      <c r="BJ2612" s="20" t="s">
        <v>82</v>
      </c>
      <c r="BK2612" s="228">
        <f>ROUND(I2612*H2612,2)</f>
        <v>0</v>
      </c>
      <c r="BL2612" s="20" t="s">
        <v>287</v>
      </c>
      <c r="BM2612" s="227" t="s">
        <v>2907</v>
      </c>
    </row>
    <row r="2613" s="2" customFormat="1">
      <c r="A2613" s="41"/>
      <c r="B2613" s="42"/>
      <c r="C2613" s="43"/>
      <c r="D2613" s="229" t="s">
        <v>179</v>
      </c>
      <c r="E2613" s="43"/>
      <c r="F2613" s="230" t="s">
        <v>2908</v>
      </c>
      <c r="G2613" s="43"/>
      <c r="H2613" s="43"/>
      <c r="I2613" s="231"/>
      <c r="J2613" s="43"/>
      <c r="K2613" s="43"/>
      <c r="L2613" s="47"/>
      <c r="M2613" s="232"/>
      <c r="N2613" s="233"/>
      <c r="O2613" s="87"/>
      <c r="P2613" s="87"/>
      <c r="Q2613" s="87"/>
      <c r="R2613" s="87"/>
      <c r="S2613" s="87"/>
      <c r="T2613" s="88"/>
      <c r="U2613" s="41"/>
      <c r="V2613" s="41"/>
      <c r="W2613" s="41"/>
      <c r="X2613" s="41"/>
      <c r="Y2613" s="41"/>
      <c r="Z2613" s="41"/>
      <c r="AA2613" s="41"/>
      <c r="AB2613" s="41"/>
      <c r="AC2613" s="41"/>
      <c r="AD2613" s="41"/>
      <c r="AE2613" s="41"/>
      <c r="AT2613" s="20" t="s">
        <v>179</v>
      </c>
      <c r="AU2613" s="20" t="s">
        <v>84</v>
      </c>
    </row>
    <row r="2614" s="2" customFormat="1">
      <c r="A2614" s="41"/>
      <c r="B2614" s="42"/>
      <c r="C2614" s="43"/>
      <c r="D2614" s="234" t="s">
        <v>181</v>
      </c>
      <c r="E2614" s="43"/>
      <c r="F2614" s="235" t="s">
        <v>2909</v>
      </c>
      <c r="G2614" s="43"/>
      <c r="H2614" s="43"/>
      <c r="I2614" s="231"/>
      <c r="J2614" s="43"/>
      <c r="K2614" s="43"/>
      <c r="L2614" s="47"/>
      <c r="M2614" s="232"/>
      <c r="N2614" s="233"/>
      <c r="O2614" s="87"/>
      <c r="P2614" s="87"/>
      <c r="Q2614" s="87"/>
      <c r="R2614" s="87"/>
      <c r="S2614" s="87"/>
      <c r="T2614" s="88"/>
      <c r="U2614" s="41"/>
      <c r="V2614" s="41"/>
      <c r="W2614" s="41"/>
      <c r="X2614" s="41"/>
      <c r="Y2614" s="41"/>
      <c r="Z2614" s="41"/>
      <c r="AA2614" s="41"/>
      <c r="AB2614" s="41"/>
      <c r="AC2614" s="41"/>
      <c r="AD2614" s="41"/>
      <c r="AE2614" s="41"/>
      <c r="AT2614" s="20" t="s">
        <v>181</v>
      </c>
      <c r="AU2614" s="20" t="s">
        <v>84</v>
      </c>
    </row>
    <row r="2615" s="13" customFormat="1">
      <c r="A2615" s="13"/>
      <c r="B2615" s="236"/>
      <c r="C2615" s="237"/>
      <c r="D2615" s="229" t="s">
        <v>183</v>
      </c>
      <c r="E2615" s="238" t="s">
        <v>19</v>
      </c>
      <c r="F2615" s="239" t="s">
        <v>760</v>
      </c>
      <c r="G2615" s="237"/>
      <c r="H2615" s="238" t="s">
        <v>19</v>
      </c>
      <c r="I2615" s="240"/>
      <c r="J2615" s="237"/>
      <c r="K2615" s="237"/>
      <c r="L2615" s="241"/>
      <c r="M2615" s="242"/>
      <c r="N2615" s="243"/>
      <c r="O2615" s="243"/>
      <c r="P2615" s="243"/>
      <c r="Q2615" s="243"/>
      <c r="R2615" s="243"/>
      <c r="S2615" s="243"/>
      <c r="T2615" s="244"/>
      <c r="U2615" s="13"/>
      <c r="V2615" s="13"/>
      <c r="W2615" s="13"/>
      <c r="X2615" s="13"/>
      <c r="Y2615" s="13"/>
      <c r="Z2615" s="13"/>
      <c r="AA2615" s="13"/>
      <c r="AB2615" s="13"/>
      <c r="AC2615" s="13"/>
      <c r="AD2615" s="13"/>
      <c r="AE2615" s="13"/>
      <c r="AT2615" s="245" t="s">
        <v>183</v>
      </c>
      <c r="AU2615" s="245" t="s">
        <v>84</v>
      </c>
      <c r="AV2615" s="13" t="s">
        <v>82</v>
      </c>
      <c r="AW2615" s="13" t="s">
        <v>37</v>
      </c>
      <c r="AX2615" s="13" t="s">
        <v>75</v>
      </c>
      <c r="AY2615" s="245" t="s">
        <v>170</v>
      </c>
    </row>
    <row r="2616" s="13" customFormat="1">
      <c r="A2616" s="13"/>
      <c r="B2616" s="236"/>
      <c r="C2616" s="237"/>
      <c r="D2616" s="229" t="s">
        <v>183</v>
      </c>
      <c r="E2616" s="238" t="s">
        <v>19</v>
      </c>
      <c r="F2616" s="239" t="s">
        <v>1435</v>
      </c>
      <c r="G2616" s="237"/>
      <c r="H2616" s="238" t="s">
        <v>19</v>
      </c>
      <c r="I2616" s="240"/>
      <c r="J2616" s="237"/>
      <c r="K2616" s="237"/>
      <c r="L2616" s="241"/>
      <c r="M2616" s="242"/>
      <c r="N2616" s="243"/>
      <c r="O2616" s="243"/>
      <c r="P2616" s="243"/>
      <c r="Q2616" s="243"/>
      <c r="R2616" s="243"/>
      <c r="S2616" s="243"/>
      <c r="T2616" s="244"/>
      <c r="U2616" s="13"/>
      <c r="V2616" s="13"/>
      <c r="W2616" s="13"/>
      <c r="X2616" s="13"/>
      <c r="Y2616" s="13"/>
      <c r="Z2616" s="13"/>
      <c r="AA2616" s="13"/>
      <c r="AB2616" s="13"/>
      <c r="AC2616" s="13"/>
      <c r="AD2616" s="13"/>
      <c r="AE2616" s="13"/>
      <c r="AT2616" s="245" t="s">
        <v>183</v>
      </c>
      <c r="AU2616" s="245" t="s">
        <v>84</v>
      </c>
      <c r="AV2616" s="13" t="s">
        <v>82</v>
      </c>
      <c r="AW2616" s="13" t="s">
        <v>37</v>
      </c>
      <c r="AX2616" s="13" t="s">
        <v>75</v>
      </c>
      <c r="AY2616" s="245" t="s">
        <v>170</v>
      </c>
    </row>
    <row r="2617" s="14" customFormat="1">
      <c r="A2617" s="14"/>
      <c r="B2617" s="246"/>
      <c r="C2617" s="247"/>
      <c r="D2617" s="229" t="s">
        <v>183</v>
      </c>
      <c r="E2617" s="248" t="s">
        <v>19</v>
      </c>
      <c r="F2617" s="249" t="s">
        <v>1932</v>
      </c>
      <c r="G2617" s="247"/>
      <c r="H2617" s="250">
        <v>288.19999999999999</v>
      </c>
      <c r="I2617" s="251"/>
      <c r="J2617" s="247"/>
      <c r="K2617" s="247"/>
      <c r="L2617" s="252"/>
      <c r="M2617" s="253"/>
      <c r="N2617" s="254"/>
      <c r="O2617" s="254"/>
      <c r="P2617" s="254"/>
      <c r="Q2617" s="254"/>
      <c r="R2617" s="254"/>
      <c r="S2617" s="254"/>
      <c r="T2617" s="255"/>
      <c r="U2617" s="14"/>
      <c r="V2617" s="14"/>
      <c r="W2617" s="14"/>
      <c r="X2617" s="14"/>
      <c r="Y2617" s="14"/>
      <c r="Z2617" s="14"/>
      <c r="AA2617" s="14"/>
      <c r="AB2617" s="14"/>
      <c r="AC2617" s="14"/>
      <c r="AD2617" s="14"/>
      <c r="AE2617" s="14"/>
      <c r="AT2617" s="256" t="s">
        <v>183</v>
      </c>
      <c r="AU2617" s="256" t="s">
        <v>84</v>
      </c>
      <c r="AV2617" s="14" t="s">
        <v>84</v>
      </c>
      <c r="AW2617" s="14" t="s">
        <v>37</v>
      </c>
      <c r="AX2617" s="14" t="s">
        <v>75</v>
      </c>
      <c r="AY2617" s="256" t="s">
        <v>170</v>
      </c>
    </row>
    <row r="2618" s="13" customFormat="1">
      <c r="A2618" s="13"/>
      <c r="B2618" s="236"/>
      <c r="C2618" s="237"/>
      <c r="D2618" s="229" t="s">
        <v>183</v>
      </c>
      <c r="E2618" s="238" t="s">
        <v>19</v>
      </c>
      <c r="F2618" s="239" t="s">
        <v>1437</v>
      </c>
      <c r="G2618" s="237"/>
      <c r="H2618" s="238" t="s">
        <v>19</v>
      </c>
      <c r="I2618" s="240"/>
      <c r="J2618" s="237"/>
      <c r="K2618" s="237"/>
      <c r="L2618" s="241"/>
      <c r="M2618" s="242"/>
      <c r="N2618" s="243"/>
      <c r="O2618" s="243"/>
      <c r="P2618" s="243"/>
      <c r="Q2618" s="243"/>
      <c r="R2618" s="243"/>
      <c r="S2618" s="243"/>
      <c r="T2618" s="244"/>
      <c r="U2618" s="13"/>
      <c r="V2618" s="13"/>
      <c r="W2618" s="13"/>
      <c r="X2618" s="13"/>
      <c r="Y2618" s="13"/>
      <c r="Z2618" s="13"/>
      <c r="AA2618" s="13"/>
      <c r="AB2618" s="13"/>
      <c r="AC2618" s="13"/>
      <c r="AD2618" s="13"/>
      <c r="AE2618" s="13"/>
      <c r="AT2618" s="245" t="s">
        <v>183</v>
      </c>
      <c r="AU2618" s="245" t="s">
        <v>84</v>
      </c>
      <c r="AV2618" s="13" t="s">
        <v>82</v>
      </c>
      <c r="AW2618" s="13" t="s">
        <v>37</v>
      </c>
      <c r="AX2618" s="13" t="s">
        <v>75</v>
      </c>
      <c r="AY2618" s="245" t="s">
        <v>170</v>
      </c>
    </row>
    <row r="2619" s="14" customFormat="1">
      <c r="A2619" s="14"/>
      <c r="B2619" s="246"/>
      <c r="C2619" s="247"/>
      <c r="D2619" s="229" t="s">
        <v>183</v>
      </c>
      <c r="E2619" s="248" t="s">
        <v>19</v>
      </c>
      <c r="F2619" s="249" t="s">
        <v>1933</v>
      </c>
      <c r="G2619" s="247"/>
      <c r="H2619" s="250">
        <v>84.299999999999997</v>
      </c>
      <c r="I2619" s="251"/>
      <c r="J2619" s="247"/>
      <c r="K2619" s="247"/>
      <c r="L2619" s="252"/>
      <c r="M2619" s="253"/>
      <c r="N2619" s="254"/>
      <c r="O2619" s="254"/>
      <c r="P2619" s="254"/>
      <c r="Q2619" s="254"/>
      <c r="R2619" s="254"/>
      <c r="S2619" s="254"/>
      <c r="T2619" s="255"/>
      <c r="U2619" s="14"/>
      <c r="V2619" s="14"/>
      <c r="W2619" s="14"/>
      <c r="X2619" s="14"/>
      <c r="Y2619" s="14"/>
      <c r="Z2619" s="14"/>
      <c r="AA2619" s="14"/>
      <c r="AB2619" s="14"/>
      <c r="AC2619" s="14"/>
      <c r="AD2619" s="14"/>
      <c r="AE2619" s="14"/>
      <c r="AT2619" s="256" t="s">
        <v>183</v>
      </c>
      <c r="AU2619" s="256" t="s">
        <v>84</v>
      </c>
      <c r="AV2619" s="14" t="s">
        <v>84</v>
      </c>
      <c r="AW2619" s="14" t="s">
        <v>37</v>
      </c>
      <c r="AX2619" s="14" t="s">
        <v>75</v>
      </c>
      <c r="AY2619" s="256" t="s">
        <v>170</v>
      </c>
    </row>
    <row r="2620" s="13" customFormat="1">
      <c r="A2620" s="13"/>
      <c r="B2620" s="236"/>
      <c r="C2620" s="237"/>
      <c r="D2620" s="229" t="s">
        <v>183</v>
      </c>
      <c r="E2620" s="238" t="s">
        <v>19</v>
      </c>
      <c r="F2620" s="239" t="s">
        <v>2910</v>
      </c>
      <c r="G2620" s="237"/>
      <c r="H2620" s="238" t="s">
        <v>19</v>
      </c>
      <c r="I2620" s="240"/>
      <c r="J2620" s="237"/>
      <c r="K2620" s="237"/>
      <c r="L2620" s="241"/>
      <c r="M2620" s="242"/>
      <c r="N2620" s="243"/>
      <c r="O2620" s="243"/>
      <c r="P2620" s="243"/>
      <c r="Q2620" s="243"/>
      <c r="R2620" s="243"/>
      <c r="S2620" s="243"/>
      <c r="T2620" s="244"/>
      <c r="U2620" s="13"/>
      <c r="V2620" s="13"/>
      <c r="W2620" s="13"/>
      <c r="X2620" s="13"/>
      <c r="Y2620" s="13"/>
      <c r="Z2620" s="13"/>
      <c r="AA2620" s="13"/>
      <c r="AB2620" s="13"/>
      <c r="AC2620" s="13"/>
      <c r="AD2620" s="13"/>
      <c r="AE2620" s="13"/>
      <c r="AT2620" s="245" t="s">
        <v>183</v>
      </c>
      <c r="AU2620" s="245" t="s">
        <v>84</v>
      </c>
      <c r="AV2620" s="13" t="s">
        <v>82</v>
      </c>
      <c r="AW2620" s="13" t="s">
        <v>37</v>
      </c>
      <c r="AX2620" s="13" t="s">
        <v>75</v>
      </c>
      <c r="AY2620" s="245" t="s">
        <v>170</v>
      </c>
    </row>
    <row r="2621" s="14" customFormat="1">
      <c r="A2621" s="14"/>
      <c r="B2621" s="246"/>
      <c r="C2621" s="247"/>
      <c r="D2621" s="229" t="s">
        <v>183</v>
      </c>
      <c r="E2621" s="248" t="s">
        <v>19</v>
      </c>
      <c r="F2621" s="249" t="s">
        <v>2911</v>
      </c>
      <c r="G2621" s="247"/>
      <c r="H2621" s="250">
        <v>118.58</v>
      </c>
      <c r="I2621" s="251"/>
      <c r="J2621" s="247"/>
      <c r="K2621" s="247"/>
      <c r="L2621" s="252"/>
      <c r="M2621" s="253"/>
      <c r="N2621" s="254"/>
      <c r="O2621" s="254"/>
      <c r="P2621" s="254"/>
      <c r="Q2621" s="254"/>
      <c r="R2621" s="254"/>
      <c r="S2621" s="254"/>
      <c r="T2621" s="255"/>
      <c r="U2621" s="14"/>
      <c r="V2621" s="14"/>
      <c r="W2621" s="14"/>
      <c r="X2621" s="14"/>
      <c r="Y2621" s="14"/>
      <c r="Z2621" s="14"/>
      <c r="AA2621" s="14"/>
      <c r="AB2621" s="14"/>
      <c r="AC2621" s="14"/>
      <c r="AD2621" s="14"/>
      <c r="AE2621" s="14"/>
      <c r="AT2621" s="256" t="s">
        <v>183</v>
      </c>
      <c r="AU2621" s="256" t="s">
        <v>84</v>
      </c>
      <c r="AV2621" s="14" t="s">
        <v>84</v>
      </c>
      <c r="AW2621" s="14" t="s">
        <v>37</v>
      </c>
      <c r="AX2621" s="14" t="s">
        <v>75</v>
      </c>
      <c r="AY2621" s="256" t="s">
        <v>170</v>
      </c>
    </row>
    <row r="2622" s="13" customFormat="1">
      <c r="A2622" s="13"/>
      <c r="B2622" s="236"/>
      <c r="C2622" s="237"/>
      <c r="D2622" s="229" t="s">
        <v>183</v>
      </c>
      <c r="E2622" s="238" t="s">
        <v>19</v>
      </c>
      <c r="F2622" s="239" t="s">
        <v>2912</v>
      </c>
      <c r="G2622" s="237"/>
      <c r="H2622" s="238" t="s">
        <v>19</v>
      </c>
      <c r="I2622" s="240"/>
      <c r="J2622" s="237"/>
      <c r="K2622" s="237"/>
      <c r="L2622" s="241"/>
      <c r="M2622" s="242"/>
      <c r="N2622" s="243"/>
      <c r="O2622" s="243"/>
      <c r="P2622" s="243"/>
      <c r="Q2622" s="243"/>
      <c r="R2622" s="243"/>
      <c r="S2622" s="243"/>
      <c r="T2622" s="244"/>
      <c r="U2622" s="13"/>
      <c r="V2622" s="13"/>
      <c r="W2622" s="13"/>
      <c r="X2622" s="13"/>
      <c r="Y2622" s="13"/>
      <c r="Z2622" s="13"/>
      <c r="AA2622" s="13"/>
      <c r="AB2622" s="13"/>
      <c r="AC2622" s="13"/>
      <c r="AD2622" s="13"/>
      <c r="AE2622" s="13"/>
      <c r="AT2622" s="245" t="s">
        <v>183</v>
      </c>
      <c r="AU2622" s="245" t="s">
        <v>84</v>
      </c>
      <c r="AV2622" s="13" t="s">
        <v>82</v>
      </c>
      <c r="AW2622" s="13" t="s">
        <v>37</v>
      </c>
      <c r="AX2622" s="13" t="s">
        <v>75</v>
      </c>
      <c r="AY2622" s="245" t="s">
        <v>170</v>
      </c>
    </row>
    <row r="2623" s="14" customFormat="1">
      <c r="A2623" s="14"/>
      <c r="B2623" s="246"/>
      <c r="C2623" s="247"/>
      <c r="D2623" s="229" t="s">
        <v>183</v>
      </c>
      <c r="E2623" s="248" t="s">
        <v>19</v>
      </c>
      <c r="F2623" s="249" t="s">
        <v>2913</v>
      </c>
      <c r="G2623" s="247"/>
      <c r="H2623" s="250">
        <v>16.84</v>
      </c>
      <c r="I2623" s="251"/>
      <c r="J2623" s="247"/>
      <c r="K2623" s="247"/>
      <c r="L2623" s="252"/>
      <c r="M2623" s="253"/>
      <c r="N2623" s="254"/>
      <c r="O2623" s="254"/>
      <c r="P2623" s="254"/>
      <c r="Q2623" s="254"/>
      <c r="R2623" s="254"/>
      <c r="S2623" s="254"/>
      <c r="T2623" s="255"/>
      <c r="U2623" s="14"/>
      <c r="V2623" s="14"/>
      <c r="W2623" s="14"/>
      <c r="X2623" s="14"/>
      <c r="Y2623" s="14"/>
      <c r="Z2623" s="14"/>
      <c r="AA2623" s="14"/>
      <c r="AB2623" s="14"/>
      <c r="AC2623" s="14"/>
      <c r="AD2623" s="14"/>
      <c r="AE2623" s="14"/>
      <c r="AT2623" s="256" t="s">
        <v>183</v>
      </c>
      <c r="AU2623" s="256" t="s">
        <v>84</v>
      </c>
      <c r="AV2623" s="14" t="s">
        <v>84</v>
      </c>
      <c r="AW2623" s="14" t="s">
        <v>37</v>
      </c>
      <c r="AX2623" s="14" t="s">
        <v>75</v>
      </c>
      <c r="AY2623" s="256" t="s">
        <v>170</v>
      </c>
    </row>
    <row r="2624" s="15" customFormat="1">
      <c r="A2624" s="15"/>
      <c r="B2624" s="257"/>
      <c r="C2624" s="258"/>
      <c r="D2624" s="229" t="s">
        <v>183</v>
      </c>
      <c r="E2624" s="259" t="s">
        <v>19</v>
      </c>
      <c r="F2624" s="260" t="s">
        <v>186</v>
      </c>
      <c r="G2624" s="258"/>
      <c r="H2624" s="261">
        <v>507.92000000000002</v>
      </c>
      <c r="I2624" s="262"/>
      <c r="J2624" s="258"/>
      <c r="K2624" s="258"/>
      <c r="L2624" s="263"/>
      <c r="M2624" s="264"/>
      <c r="N2624" s="265"/>
      <c r="O2624" s="265"/>
      <c r="P2624" s="265"/>
      <c r="Q2624" s="265"/>
      <c r="R2624" s="265"/>
      <c r="S2624" s="265"/>
      <c r="T2624" s="266"/>
      <c r="U2624" s="15"/>
      <c r="V2624" s="15"/>
      <c r="W2624" s="15"/>
      <c r="X2624" s="15"/>
      <c r="Y2624" s="15"/>
      <c r="Z2624" s="15"/>
      <c r="AA2624" s="15"/>
      <c r="AB2624" s="15"/>
      <c r="AC2624" s="15"/>
      <c r="AD2624" s="15"/>
      <c r="AE2624" s="15"/>
      <c r="AT2624" s="267" t="s">
        <v>183</v>
      </c>
      <c r="AU2624" s="267" t="s">
        <v>84</v>
      </c>
      <c r="AV2624" s="15" t="s">
        <v>177</v>
      </c>
      <c r="AW2624" s="15" t="s">
        <v>37</v>
      </c>
      <c r="AX2624" s="15" t="s">
        <v>82</v>
      </c>
      <c r="AY2624" s="267" t="s">
        <v>170</v>
      </c>
    </row>
    <row r="2625" s="2" customFormat="1" ht="16.5" customHeight="1">
      <c r="A2625" s="41"/>
      <c r="B2625" s="42"/>
      <c r="C2625" s="285" t="s">
        <v>2914</v>
      </c>
      <c r="D2625" s="285" t="s">
        <v>461</v>
      </c>
      <c r="E2625" s="286" t="s">
        <v>2915</v>
      </c>
      <c r="F2625" s="287" t="s">
        <v>2916</v>
      </c>
      <c r="G2625" s="288" t="s">
        <v>175</v>
      </c>
      <c r="H2625" s="289">
        <v>53.262</v>
      </c>
      <c r="I2625" s="290"/>
      <c r="J2625" s="291">
        <f>ROUND(I2625*H2625,2)</f>
        <v>0</v>
      </c>
      <c r="K2625" s="287" t="s">
        <v>19</v>
      </c>
      <c r="L2625" s="292"/>
      <c r="M2625" s="293" t="s">
        <v>19</v>
      </c>
      <c r="N2625" s="294" t="s">
        <v>46</v>
      </c>
      <c r="O2625" s="87"/>
      <c r="P2625" s="225">
        <f>O2625*H2625</f>
        <v>0</v>
      </c>
      <c r="Q2625" s="225">
        <v>0.018200000000000001</v>
      </c>
      <c r="R2625" s="225">
        <f>Q2625*H2625</f>
        <v>0.96936840000000002</v>
      </c>
      <c r="S2625" s="225">
        <v>0</v>
      </c>
      <c r="T2625" s="226">
        <f>S2625*H2625</f>
        <v>0</v>
      </c>
      <c r="U2625" s="41"/>
      <c r="V2625" s="41"/>
      <c r="W2625" s="41"/>
      <c r="X2625" s="41"/>
      <c r="Y2625" s="41"/>
      <c r="Z2625" s="41"/>
      <c r="AA2625" s="41"/>
      <c r="AB2625" s="41"/>
      <c r="AC2625" s="41"/>
      <c r="AD2625" s="41"/>
      <c r="AE2625" s="41"/>
      <c r="AR2625" s="227" t="s">
        <v>629</v>
      </c>
      <c r="AT2625" s="227" t="s">
        <v>461</v>
      </c>
      <c r="AU2625" s="227" t="s">
        <v>84</v>
      </c>
      <c r="AY2625" s="20" t="s">
        <v>170</v>
      </c>
      <c r="BE2625" s="228">
        <f>IF(N2625="základní",J2625,0)</f>
        <v>0</v>
      </c>
      <c r="BF2625" s="228">
        <f>IF(N2625="snížená",J2625,0)</f>
        <v>0</v>
      </c>
      <c r="BG2625" s="228">
        <f>IF(N2625="zákl. přenesená",J2625,0)</f>
        <v>0</v>
      </c>
      <c r="BH2625" s="228">
        <f>IF(N2625="sníž. přenesená",J2625,0)</f>
        <v>0</v>
      </c>
      <c r="BI2625" s="228">
        <f>IF(N2625="nulová",J2625,0)</f>
        <v>0</v>
      </c>
      <c r="BJ2625" s="20" t="s">
        <v>82</v>
      </c>
      <c r="BK2625" s="228">
        <f>ROUND(I2625*H2625,2)</f>
        <v>0</v>
      </c>
      <c r="BL2625" s="20" t="s">
        <v>287</v>
      </c>
      <c r="BM2625" s="227" t="s">
        <v>2917</v>
      </c>
    </row>
    <row r="2626" s="2" customFormat="1">
      <c r="A2626" s="41"/>
      <c r="B2626" s="42"/>
      <c r="C2626" s="43"/>
      <c r="D2626" s="229" t="s">
        <v>179</v>
      </c>
      <c r="E2626" s="43"/>
      <c r="F2626" s="230" t="s">
        <v>2916</v>
      </c>
      <c r="G2626" s="43"/>
      <c r="H2626" s="43"/>
      <c r="I2626" s="231"/>
      <c r="J2626" s="43"/>
      <c r="K2626" s="43"/>
      <c r="L2626" s="47"/>
      <c r="M2626" s="232"/>
      <c r="N2626" s="233"/>
      <c r="O2626" s="87"/>
      <c r="P2626" s="87"/>
      <c r="Q2626" s="87"/>
      <c r="R2626" s="87"/>
      <c r="S2626" s="87"/>
      <c r="T2626" s="88"/>
      <c r="U2626" s="41"/>
      <c r="V2626" s="41"/>
      <c r="W2626" s="41"/>
      <c r="X2626" s="41"/>
      <c r="Y2626" s="41"/>
      <c r="Z2626" s="41"/>
      <c r="AA2626" s="41"/>
      <c r="AB2626" s="41"/>
      <c r="AC2626" s="41"/>
      <c r="AD2626" s="41"/>
      <c r="AE2626" s="41"/>
      <c r="AT2626" s="20" t="s">
        <v>179</v>
      </c>
      <c r="AU2626" s="20" t="s">
        <v>84</v>
      </c>
    </row>
    <row r="2627" s="2" customFormat="1">
      <c r="A2627" s="41"/>
      <c r="B2627" s="42"/>
      <c r="C2627" s="43"/>
      <c r="D2627" s="229" t="s">
        <v>231</v>
      </c>
      <c r="E2627" s="43"/>
      <c r="F2627" s="268" t="s">
        <v>1323</v>
      </c>
      <c r="G2627" s="43"/>
      <c r="H2627" s="43"/>
      <c r="I2627" s="231"/>
      <c r="J2627" s="43"/>
      <c r="K2627" s="43"/>
      <c r="L2627" s="47"/>
      <c r="M2627" s="232"/>
      <c r="N2627" s="233"/>
      <c r="O2627" s="87"/>
      <c r="P2627" s="87"/>
      <c r="Q2627" s="87"/>
      <c r="R2627" s="87"/>
      <c r="S2627" s="87"/>
      <c r="T2627" s="88"/>
      <c r="U2627" s="41"/>
      <c r="V2627" s="41"/>
      <c r="W2627" s="41"/>
      <c r="X2627" s="41"/>
      <c r="Y2627" s="41"/>
      <c r="Z2627" s="41"/>
      <c r="AA2627" s="41"/>
      <c r="AB2627" s="41"/>
      <c r="AC2627" s="41"/>
      <c r="AD2627" s="41"/>
      <c r="AE2627" s="41"/>
      <c r="AT2627" s="20" t="s">
        <v>231</v>
      </c>
      <c r="AU2627" s="20" t="s">
        <v>84</v>
      </c>
    </row>
    <row r="2628" s="13" customFormat="1">
      <c r="A2628" s="13"/>
      <c r="B2628" s="236"/>
      <c r="C2628" s="237"/>
      <c r="D2628" s="229" t="s">
        <v>183</v>
      </c>
      <c r="E2628" s="238" t="s">
        <v>19</v>
      </c>
      <c r="F2628" s="239" t="s">
        <v>2918</v>
      </c>
      <c r="G2628" s="237"/>
      <c r="H2628" s="238" t="s">
        <v>19</v>
      </c>
      <c r="I2628" s="240"/>
      <c r="J2628" s="237"/>
      <c r="K2628" s="237"/>
      <c r="L2628" s="241"/>
      <c r="M2628" s="242"/>
      <c r="N2628" s="243"/>
      <c r="O2628" s="243"/>
      <c r="P2628" s="243"/>
      <c r="Q2628" s="243"/>
      <c r="R2628" s="243"/>
      <c r="S2628" s="243"/>
      <c r="T2628" s="244"/>
      <c r="U2628" s="13"/>
      <c r="V2628" s="13"/>
      <c r="W2628" s="13"/>
      <c r="X2628" s="13"/>
      <c r="Y2628" s="13"/>
      <c r="Z2628" s="13"/>
      <c r="AA2628" s="13"/>
      <c r="AB2628" s="13"/>
      <c r="AC2628" s="13"/>
      <c r="AD2628" s="13"/>
      <c r="AE2628" s="13"/>
      <c r="AT2628" s="245" t="s">
        <v>183</v>
      </c>
      <c r="AU2628" s="245" t="s">
        <v>84</v>
      </c>
      <c r="AV2628" s="13" t="s">
        <v>82</v>
      </c>
      <c r="AW2628" s="13" t="s">
        <v>37</v>
      </c>
      <c r="AX2628" s="13" t="s">
        <v>75</v>
      </c>
      <c r="AY2628" s="245" t="s">
        <v>170</v>
      </c>
    </row>
    <row r="2629" s="14" customFormat="1">
      <c r="A2629" s="14"/>
      <c r="B2629" s="246"/>
      <c r="C2629" s="247"/>
      <c r="D2629" s="229" t="s">
        <v>183</v>
      </c>
      <c r="E2629" s="248" t="s">
        <v>19</v>
      </c>
      <c r="F2629" s="249" t="s">
        <v>2919</v>
      </c>
      <c r="G2629" s="247"/>
      <c r="H2629" s="250">
        <v>48.420000000000002</v>
      </c>
      <c r="I2629" s="251"/>
      <c r="J2629" s="247"/>
      <c r="K2629" s="247"/>
      <c r="L2629" s="252"/>
      <c r="M2629" s="253"/>
      <c r="N2629" s="254"/>
      <c r="O2629" s="254"/>
      <c r="P2629" s="254"/>
      <c r="Q2629" s="254"/>
      <c r="R2629" s="254"/>
      <c r="S2629" s="254"/>
      <c r="T2629" s="255"/>
      <c r="U2629" s="14"/>
      <c r="V2629" s="14"/>
      <c r="W2629" s="14"/>
      <c r="X2629" s="14"/>
      <c r="Y2629" s="14"/>
      <c r="Z2629" s="14"/>
      <c r="AA2629" s="14"/>
      <c r="AB2629" s="14"/>
      <c r="AC2629" s="14"/>
      <c r="AD2629" s="14"/>
      <c r="AE2629" s="14"/>
      <c r="AT2629" s="256" t="s">
        <v>183</v>
      </c>
      <c r="AU2629" s="256" t="s">
        <v>84</v>
      </c>
      <c r="AV2629" s="14" t="s">
        <v>84</v>
      </c>
      <c r="AW2629" s="14" t="s">
        <v>37</v>
      </c>
      <c r="AX2629" s="14" t="s">
        <v>75</v>
      </c>
      <c r="AY2629" s="256" t="s">
        <v>170</v>
      </c>
    </row>
    <row r="2630" s="15" customFormat="1">
      <c r="A2630" s="15"/>
      <c r="B2630" s="257"/>
      <c r="C2630" s="258"/>
      <c r="D2630" s="229" t="s">
        <v>183</v>
      </c>
      <c r="E2630" s="259" t="s">
        <v>19</v>
      </c>
      <c r="F2630" s="260" t="s">
        <v>186</v>
      </c>
      <c r="G2630" s="258"/>
      <c r="H2630" s="261">
        <v>48.420000000000002</v>
      </c>
      <c r="I2630" s="262"/>
      <c r="J2630" s="258"/>
      <c r="K2630" s="258"/>
      <c r="L2630" s="263"/>
      <c r="M2630" s="264"/>
      <c r="N2630" s="265"/>
      <c r="O2630" s="265"/>
      <c r="P2630" s="265"/>
      <c r="Q2630" s="265"/>
      <c r="R2630" s="265"/>
      <c r="S2630" s="265"/>
      <c r="T2630" s="266"/>
      <c r="U2630" s="15"/>
      <c r="V2630" s="15"/>
      <c r="W2630" s="15"/>
      <c r="X2630" s="15"/>
      <c r="Y2630" s="15"/>
      <c r="Z2630" s="15"/>
      <c r="AA2630" s="15"/>
      <c r="AB2630" s="15"/>
      <c r="AC2630" s="15"/>
      <c r="AD2630" s="15"/>
      <c r="AE2630" s="15"/>
      <c r="AT2630" s="267" t="s">
        <v>183</v>
      </c>
      <c r="AU2630" s="267" t="s">
        <v>84</v>
      </c>
      <c r="AV2630" s="15" t="s">
        <v>177</v>
      </c>
      <c r="AW2630" s="15" t="s">
        <v>37</v>
      </c>
      <c r="AX2630" s="15" t="s">
        <v>75</v>
      </c>
      <c r="AY2630" s="267" t="s">
        <v>170</v>
      </c>
    </row>
    <row r="2631" s="14" customFormat="1">
      <c r="A2631" s="14"/>
      <c r="B2631" s="246"/>
      <c r="C2631" s="247"/>
      <c r="D2631" s="229" t="s">
        <v>183</v>
      </c>
      <c r="E2631" s="248" t="s">
        <v>19</v>
      </c>
      <c r="F2631" s="249" t="s">
        <v>2920</v>
      </c>
      <c r="G2631" s="247"/>
      <c r="H2631" s="250">
        <v>53.262</v>
      </c>
      <c r="I2631" s="251"/>
      <c r="J2631" s="247"/>
      <c r="K2631" s="247"/>
      <c r="L2631" s="252"/>
      <c r="M2631" s="253"/>
      <c r="N2631" s="254"/>
      <c r="O2631" s="254"/>
      <c r="P2631" s="254"/>
      <c r="Q2631" s="254"/>
      <c r="R2631" s="254"/>
      <c r="S2631" s="254"/>
      <c r="T2631" s="255"/>
      <c r="U2631" s="14"/>
      <c r="V2631" s="14"/>
      <c r="W2631" s="14"/>
      <c r="X2631" s="14"/>
      <c r="Y2631" s="14"/>
      <c r="Z2631" s="14"/>
      <c r="AA2631" s="14"/>
      <c r="AB2631" s="14"/>
      <c r="AC2631" s="14"/>
      <c r="AD2631" s="14"/>
      <c r="AE2631" s="14"/>
      <c r="AT2631" s="256" t="s">
        <v>183</v>
      </c>
      <c r="AU2631" s="256" t="s">
        <v>84</v>
      </c>
      <c r="AV2631" s="14" t="s">
        <v>84</v>
      </c>
      <c r="AW2631" s="14" t="s">
        <v>37</v>
      </c>
      <c r="AX2631" s="14" t="s">
        <v>82</v>
      </c>
      <c r="AY2631" s="256" t="s">
        <v>170</v>
      </c>
    </row>
    <row r="2632" s="2" customFormat="1" ht="16.5" customHeight="1">
      <c r="A2632" s="41"/>
      <c r="B2632" s="42"/>
      <c r="C2632" s="285" t="s">
        <v>2921</v>
      </c>
      <c r="D2632" s="285" t="s">
        <v>461</v>
      </c>
      <c r="E2632" s="286" t="s">
        <v>2922</v>
      </c>
      <c r="F2632" s="287" t="s">
        <v>2923</v>
      </c>
      <c r="G2632" s="288" t="s">
        <v>175</v>
      </c>
      <c r="H2632" s="289">
        <v>95.700000000000003</v>
      </c>
      <c r="I2632" s="290"/>
      <c r="J2632" s="291">
        <f>ROUND(I2632*H2632,2)</f>
        <v>0</v>
      </c>
      <c r="K2632" s="287" t="s">
        <v>19</v>
      </c>
      <c r="L2632" s="292"/>
      <c r="M2632" s="293" t="s">
        <v>19</v>
      </c>
      <c r="N2632" s="294" t="s">
        <v>46</v>
      </c>
      <c r="O2632" s="87"/>
      <c r="P2632" s="225">
        <f>O2632*H2632</f>
        <v>0</v>
      </c>
      <c r="Q2632" s="225">
        <v>0.018200000000000001</v>
      </c>
      <c r="R2632" s="225">
        <f>Q2632*H2632</f>
        <v>1.7417400000000001</v>
      </c>
      <c r="S2632" s="225">
        <v>0</v>
      </c>
      <c r="T2632" s="226">
        <f>S2632*H2632</f>
        <v>0</v>
      </c>
      <c r="U2632" s="41"/>
      <c r="V2632" s="41"/>
      <c r="W2632" s="41"/>
      <c r="X2632" s="41"/>
      <c r="Y2632" s="41"/>
      <c r="Z2632" s="41"/>
      <c r="AA2632" s="41"/>
      <c r="AB2632" s="41"/>
      <c r="AC2632" s="41"/>
      <c r="AD2632" s="41"/>
      <c r="AE2632" s="41"/>
      <c r="AR2632" s="227" t="s">
        <v>629</v>
      </c>
      <c r="AT2632" s="227" t="s">
        <v>461</v>
      </c>
      <c r="AU2632" s="227" t="s">
        <v>84</v>
      </c>
      <c r="AY2632" s="20" t="s">
        <v>170</v>
      </c>
      <c r="BE2632" s="228">
        <f>IF(N2632="základní",J2632,0)</f>
        <v>0</v>
      </c>
      <c r="BF2632" s="228">
        <f>IF(N2632="snížená",J2632,0)</f>
        <v>0</v>
      </c>
      <c r="BG2632" s="228">
        <f>IF(N2632="zákl. přenesená",J2632,0)</f>
        <v>0</v>
      </c>
      <c r="BH2632" s="228">
        <f>IF(N2632="sníž. přenesená",J2632,0)</f>
        <v>0</v>
      </c>
      <c r="BI2632" s="228">
        <f>IF(N2632="nulová",J2632,0)</f>
        <v>0</v>
      </c>
      <c r="BJ2632" s="20" t="s">
        <v>82</v>
      </c>
      <c r="BK2632" s="228">
        <f>ROUND(I2632*H2632,2)</f>
        <v>0</v>
      </c>
      <c r="BL2632" s="20" t="s">
        <v>287</v>
      </c>
      <c r="BM2632" s="227" t="s">
        <v>2924</v>
      </c>
    </row>
    <row r="2633" s="2" customFormat="1">
      <c r="A2633" s="41"/>
      <c r="B2633" s="42"/>
      <c r="C2633" s="43"/>
      <c r="D2633" s="229" t="s">
        <v>179</v>
      </c>
      <c r="E2633" s="43"/>
      <c r="F2633" s="230" t="s">
        <v>2923</v>
      </c>
      <c r="G2633" s="43"/>
      <c r="H2633" s="43"/>
      <c r="I2633" s="231"/>
      <c r="J2633" s="43"/>
      <c r="K2633" s="43"/>
      <c r="L2633" s="47"/>
      <c r="M2633" s="232"/>
      <c r="N2633" s="233"/>
      <c r="O2633" s="87"/>
      <c r="P2633" s="87"/>
      <c r="Q2633" s="87"/>
      <c r="R2633" s="87"/>
      <c r="S2633" s="87"/>
      <c r="T2633" s="88"/>
      <c r="U2633" s="41"/>
      <c r="V2633" s="41"/>
      <c r="W2633" s="41"/>
      <c r="X2633" s="41"/>
      <c r="Y2633" s="41"/>
      <c r="Z2633" s="41"/>
      <c r="AA2633" s="41"/>
      <c r="AB2633" s="41"/>
      <c r="AC2633" s="41"/>
      <c r="AD2633" s="41"/>
      <c r="AE2633" s="41"/>
      <c r="AT2633" s="20" t="s">
        <v>179</v>
      </c>
      <c r="AU2633" s="20" t="s">
        <v>84</v>
      </c>
    </row>
    <row r="2634" s="2" customFormat="1">
      <c r="A2634" s="41"/>
      <c r="B2634" s="42"/>
      <c r="C2634" s="43"/>
      <c r="D2634" s="229" t="s">
        <v>231</v>
      </c>
      <c r="E2634" s="43"/>
      <c r="F2634" s="268" t="s">
        <v>1323</v>
      </c>
      <c r="G2634" s="43"/>
      <c r="H2634" s="43"/>
      <c r="I2634" s="231"/>
      <c r="J2634" s="43"/>
      <c r="K2634" s="43"/>
      <c r="L2634" s="47"/>
      <c r="M2634" s="232"/>
      <c r="N2634" s="233"/>
      <c r="O2634" s="87"/>
      <c r="P2634" s="87"/>
      <c r="Q2634" s="87"/>
      <c r="R2634" s="87"/>
      <c r="S2634" s="87"/>
      <c r="T2634" s="88"/>
      <c r="U2634" s="41"/>
      <c r="V2634" s="41"/>
      <c r="W2634" s="41"/>
      <c r="X2634" s="41"/>
      <c r="Y2634" s="41"/>
      <c r="Z2634" s="41"/>
      <c r="AA2634" s="41"/>
      <c r="AB2634" s="41"/>
      <c r="AC2634" s="41"/>
      <c r="AD2634" s="41"/>
      <c r="AE2634" s="41"/>
      <c r="AT2634" s="20" t="s">
        <v>231</v>
      </c>
      <c r="AU2634" s="20" t="s">
        <v>84</v>
      </c>
    </row>
    <row r="2635" s="13" customFormat="1">
      <c r="A2635" s="13"/>
      <c r="B2635" s="236"/>
      <c r="C2635" s="237"/>
      <c r="D2635" s="229" t="s">
        <v>183</v>
      </c>
      <c r="E2635" s="238" t="s">
        <v>19</v>
      </c>
      <c r="F2635" s="239" t="s">
        <v>2925</v>
      </c>
      <c r="G2635" s="237"/>
      <c r="H2635" s="238" t="s">
        <v>19</v>
      </c>
      <c r="I2635" s="240"/>
      <c r="J2635" s="237"/>
      <c r="K2635" s="237"/>
      <c r="L2635" s="241"/>
      <c r="M2635" s="242"/>
      <c r="N2635" s="243"/>
      <c r="O2635" s="243"/>
      <c r="P2635" s="243"/>
      <c r="Q2635" s="243"/>
      <c r="R2635" s="243"/>
      <c r="S2635" s="243"/>
      <c r="T2635" s="244"/>
      <c r="U2635" s="13"/>
      <c r="V2635" s="13"/>
      <c r="W2635" s="13"/>
      <c r="X2635" s="13"/>
      <c r="Y2635" s="13"/>
      <c r="Z2635" s="13"/>
      <c r="AA2635" s="13"/>
      <c r="AB2635" s="13"/>
      <c r="AC2635" s="13"/>
      <c r="AD2635" s="13"/>
      <c r="AE2635" s="13"/>
      <c r="AT2635" s="245" t="s">
        <v>183</v>
      </c>
      <c r="AU2635" s="245" t="s">
        <v>84</v>
      </c>
      <c r="AV2635" s="13" t="s">
        <v>82</v>
      </c>
      <c r="AW2635" s="13" t="s">
        <v>37</v>
      </c>
      <c r="AX2635" s="13" t="s">
        <v>75</v>
      </c>
      <c r="AY2635" s="245" t="s">
        <v>170</v>
      </c>
    </row>
    <row r="2636" s="14" customFormat="1">
      <c r="A2636" s="14"/>
      <c r="B2636" s="246"/>
      <c r="C2636" s="247"/>
      <c r="D2636" s="229" t="s">
        <v>183</v>
      </c>
      <c r="E2636" s="248" t="s">
        <v>19</v>
      </c>
      <c r="F2636" s="249" t="s">
        <v>2926</v>
      </c>
      <c r="G2636" s="247"/>
      <c r="H2636" s="250">
        <v>70.159999999999997</v>
      </c>
      <c r="I2636" s="251"/>
      <c r="J2636" s="247"/>
      <c r="K2636" s="247"/>
      <c r="L2636" s="252"/>
      <c r="M2636" s="253"/>
      <c r="N2636" s="254"/>
      <c r="O2636" s="254"/>
      <c r="P2636" s="254"/>
      <c r="Q2636" s="254"/>
      <c r="R2636" s="254"/>
      <c r="S2636" s="254"/>
      <c r="T2636" s="255"/>
      <c r="U2636" s="14"/>
      <c r="V2636" s="14"/>
      <c r="W2636" s="14"/>
      <c r="X2636" s="14"/>
      <c r="Y2636" s="14"/>
      <c r="Z2636" s="14"/>
      <c r="AA2636" s="14"/>
      <c r="AB2636" s="14"/>
      <c r="AC2636" s="14"/>
      <c r="AD2636" s="14"/>
      <c r="AE2636" s="14"/>
      <c r="AT2636" s="256" t="s">
        <v>183</v>
      </c>
      <c r="AU2636" s="256" t="s">
        <v>84</v>
      </c>
      <c r="AV2636" s="14" t="s">
        <v>84</v>
      </c>
      <c r="AW2636" s="14" t="s">
        <v>37</v>
      </c>
      <c r="AX2636" s="14" t="s">
        <v>75</v>
      </c>
      <c r="AY2636" s="256" t="s">
        <v>170</v>
      </c>
    </row>
    <row r="2637" s="13" customFormat="1">
      <c r="A2637" s="13"/>
      <c r="B2637" s="236"/>
      <c r="C2637" s="237"/>
      <c r="D2637" s="229" t="s">
        <v>183</v>
      </c>
      <c r="E2637" s="238" t="s">
        <v>19</v>
      </c>
      <c r="F2637" s="239" t="s">
        <v>2912</v>
      </c>
      <c r="G2637" s="237"/>
      <c r="H2637" s="238" t="s">
        <v>19</v>
      </c>
      <c r="I2637" s="240"/>
      <c r="J2637" s="237"/>
      <c r="K2637" s="237"/>
      <c r="L2637" s="241"/>
      <c r="M2637" s="242"/>
      <c r="N2637" s="243"/>
      <c r="O2637" s="243"/>
      <c r="P2637" s="243"/>
      <c r="Q2637" s="243"/>
      <c r="R2637" s="243"/>
      <c r="S2637" s="243"/>
      <c r="T2637" s="244"/>
      <c r="U2637" s="13"/>
      <c r="V2637" s="13"/>
      <c r="W2637" s="13"/>
      <c r="X2637" s="13"/>
      <c r="Y2637" s="13"/>
      <c r="Z2637" s="13"/>
      <c r="AA2637" s="13"/>
      <c r="AB2637" s="13"/>
      <c r="AC2637" s="13"/>
      <c r="AD2637" s="13"/>
      <c r="AE2637" s="13"/>
      <c r="AT2637" s="245" t="s">
        <v>183</v>
      </c>
      <c r="AU2637" s="245" t="s">
        <v>84</v>
      </c>
      <c r="AV2637" s="13" t="s">
        <v>82</v>
      </c>
      <c r="AW2637" s="13" t="s">
        <v>37</v>
      </c>
      <c r="AX2637" s="13" t="s">
        <v>75</v>
      </c>
      <c r="AY2637" s="245" t="s">
        <v>170</v>
      </c>
    </row>
    <row r="2638" s="14" customFormat="1">
      <c r="A2638" s="14"/>
      <c r="B2638" s="246"/>
      <c r="C2638" s="247"/>
      <c r="D2638" s="229" t="s">
        <v>183</v>
      </c>
      <c r="E2638" s="248" t="s">
        <v>19</v>
      </c>
      <c r="F2638" s="249" t="s">
        <v>2913</v>
      </c>
      <c r="G2638" s="247"/>
      <c r="H2638" s="250">
        <v>16.84</v>
      </c>
      <c r="I2638" s="251"/>
      <c r="J2638" s="247"/>
      <c r="K2638" s="247"/>
      <c r="L2638" s="252"/>
      <c r="M2638" s="253"/>
      <c r="N2638" s="254"/>
      <c r="O2638" s="254"/>
      <c r="P2638" s="254"/>
      <c r="Q2638" s="254"/>
      <c r="R2638" s="254"/>
      <c r="S2638" s="254"/>
      <c r="T2638" s="255"/>
      <c r="U2638" s="14"/>
      <c r="V2638" s="14"/>
      <c r="W2638" s="14"/>
      <c r="X2638" s="14"/>
      <c r="Y2638" s="14"/>
      <c r="Z2638" s="14"/>
      <c r="AA2638" s="14"/>
      <c r="AB2638" s="14"/>
      <c r="AC2638" s="14"/>
      <c r="AD2638" s="14"/>
      <c r="AE2638" s="14"/>
      <c r="AT2638" s="256" t="s">
        <v>183</v>
      </c>
      <c r="AU2638" s="256" t="s">
        <v>84</v>
      </c>
      <c r="AV2638" s="14" t="s">
        <v>84</v>
      </c>
      <c r="AW2638" s="14" t="s">
        <v>37</v>
      </c>
      <c r="AX2638" s="14" t="s">
        <v>75</v>
      </c>
      <c r="AY2638" s="256" t="s">
        <v>170</v>
      </c>
    </row>
    <row r="2639" s="15" customFormat="1">
      <c r="A2639" s="15"/>
      <c r="B2639" s="257"/>
      <c r="C2639" s="258"/>
      <c r="D2639" s="229" t="s">
        <v>183</v>
      </c>
      <c r="E2639" s="259" t="s">
        <v>19</v>
      </c>
      <c r="F2639" s="260" t="s">
        <v>186</v>
      </c>
      <c r="G2639" s="258"/>
      <c r="H2639" s="261">
        <v>87</v>
      </c>
      <c r="I2639" s="262"/>
      <c r="J2639" s="258"/>
      <c r="K2639" s="258"/>
      <c r="L2639" s="263"/>
      <c r="M2639" s="264"/>
      <c r="N2639" s="265"/>
      <c r="O2639" s="265"/>
      <c r="P2639" s="265"/>
      <c r="Q2639" s="265"/>
      <c r="R2639" s="265"/>
      <c r="S2639" s="265"/>
      <c r="T2639" s="266"/>
      <c r="U2639" s="15"/>
      <c r="V2639" s="15"/>
      <c r="W2639" s="15"/>
      <c r="X2639" s="15"/>
      <c r="Y2639" s="15"/>
      <c r="Z2639" s="15"/>
      <c r="AA2639" s="15"/>
      <c r="AB2639" s="15"/>
      <c r="AC2639" s="15"/>
      <c r="AD2639" s="15"/>
      <c r="AE2639" s="15"/>
      <c r="AT2639" s="267" t="s">
        <v>183</v>
      </c>
      <c r="AU2639" s="267" t="s">
        <v>84</v>
      </c>
      <c r="AV2639" s="15" t="s">
        <v>177</v>
      </c>
      <c r="AW2639" s="15" t="s">
        <v>37</v>
      </c>
      <c r="AX2639" s="15" t="s">
        <v>75</v>
      </c>
      <c r="AY2639" s="267" t="s">
        <v>170</v>
      </c>
    </row>
    <row r="2640" s="14" customFormat="1">
      <c r="A2640" s="14"/>
      <c r="B2640" s="246"/>
      <c r="C2640" s="247"/>
      <c r="D2640" s="229" t="s">
        <v>183</v>
      </c>
      <c r="E2640" s="248" t="s">
        <v>19</v>
      </c>
      <c r="F2640" s="249" t="s">
        <v>2927</v>
      </c>
      <c r="G2640" s="247"/>
      <c r="H2640" s="250">
        <v>95.700000000000003</v>
      </c>
      <c r="I2640" s="251"/>
      <c r="J2640" s="247"/>
      <c r="K2640" s="247"/>
      <c r="L2640" s="252"/>
      <c r="M2640" s="253"/>
      <c r="N2640" s="254"/>
      <c r="O2640" s="254"/>
      <c r="P2640" s="254"/>
      <c r="Q2640" s="254"/>
      <c r="R2640" s="254"/>
      <c r="S2640" s="254"/>
      <c r="T2640" s="255"/>
      <c r="U2640" s="14"/>
      <c r="V2640" s="14"/>
      <c r="W2640" s="14"/>
      <c r="X2640" s="14"/>
      <c r="Y2640" s="14"/>
      <c r="Z2640" s="14"/>
      <c r="AA2640" s="14"/>
      <c r="AB2640" s="14"/>
      <c r="AC2640" s="14"/>
      <c r="AD2640" s="14"/>
      <c r="AE2640" s="14"/>
      <c r="AT2640" s="256" t="s">
        <v>183</v>
      </c>
      <c r="AU2640" s="256" t="s">
        <v>84</v>
      </c>
      <c r="AV2640" s="14" t="s">
        <v>84</v>
      </c>
      <c r="AW2640" s="14" t="s">
        <v>37</v>
      </c>
      <c r="AX2640" s="14" t="s">
        <v>82</v>
      </c>
      <c r="AY2640" s="256" t="s">
        <v>170</v>
      </c>
    </row>
    <row r="2641" s="2" customFormat="1" ht="24.15" customHeight="1">
      <c r="A2641" s="41"/>
      <c r="B2641" s="42"/>
      <c r="C2641" s="285" t="s">
        <v>2928</v>
      </c>
      <c r="D2641" s="285" t="s">
        <v>461</v>
      </c>
      <c r="E2641" s="286" t="s">
        <v>2929</v>
      </c>
      <c r="F2641" s="287" t="s">
        <v>2930</v>
      </c>
      <c r="G2641" s="288" t="s">
        <v>175</v>
      </c>
      <c r="H2641" s="289">
        <v>317.01999999999998</v>
      </c>
      <c r="I2641" s="290"/>
      <c r="J2641" s="291">
        <f>ROUND(I2641*H2641,2)</f>
        <v>0</v>
      </c>
      <c r="K2641" s="287" t="s">
        <v>19</v>
      </c>
      <c r="L2641" s="292"/>
      <c r="M2641" s="293" t="s">
        <v>19</v>
      </c>
      <c r="N2641" s="294" t="s">
        <v>46</v>
      </c>
      <c r="O2641" s="87"/>
      <c r="P2641" s="225">
        <f>O2641*H2641</f>
        <v>0</v>
      </c>
      <c r="Q2641" s="225">
        <v>0.019199999999999998</v>
      </c>
      <c r="R2641" s="225">
        <f>Q2641*H2641</f>
        <v>6.0867839999999989</v>
      </c>
      <c r="S2641" s="225">
        <v>0</v>
      </c>
      <c r="T2641" s="226">
        <f>S2641*H2641</f>
        <v>0</v>
      </c>
      <c r="U2641" s="41"/>
      <c r="V2641" s="41"/>
      <c r="W2641" s="41"/>
      <c r="X2641" s="41"/>
      <c r="Y2641" s="41"/>
      <c r="Z2641" s="41"/>
      <c r="AA2641" s="41"/>
      <c r="AB2641" s="41"/>
      <c r="AC2641" s="41"/>
      <c r="AD2641" s="41"/>
      <c r="AE2641" s="41"/>
      <c r="AR2641" s="227" t="s">
        <v>629</v>
      </c>
      <c r="AT2641" s="227" t="s">
        <v>461</v>
      </c>
      <c r="AU2641" s="227" t="s">
        <v>84</v>
      </c>
      <c r="AY2641" s="20" t="s">
        <v>170</v>
      </c>
      <c r="BE2641" s="228">
        <f>IF(N2641="základní",J2641,0)</f>
        <v>0</v>
      </c>
      <c r="BF2641" s="228">
        <f>IF(N2641="snížená",J2641,0)</f>
        <v>0</v>
      </c>
      <c r="BG2641" s="228">
        <f>IF(N2641="zákl. přenesená",J2641,0)</f>
        <v>0</v>
      </c>
      <c r="BH2641" s="228">
        <f>IF(N2641="sníž. přenesená",J2641,0)</f>
        <v>0</v>
      </c>
      <c r="BI2641" s="228">
        <f>IF(N2641="nulová",J2641,0)</f>
        <v>0</v>
      </c>
      <c r="BJ2641" s="20" t="s">
        <v>82</v>
      </c>
      <c r="BK2641" s="228">
        <f>ROUND(I2641*H2641,2)</f>
        <v>0</v>
      </c>
      <c r="BL2641" s="20" t="s">
        <v>287</v>
      </c>
      <c r="BM2641" s="227" t="s">
        <v>2931</v>
      </c>
    </row>
    <row r="2642" s="2" customFormat="1">
      <c r="A2642" s="41"/>
      <c r="B2642" s="42"/>
      <c r="C2642" s="43"/>
      <c r="D2642" s="229" t="s">
        <v>179</v>
      </c>
      <c r="E2642" s="43"/>
      <c r="F2642" s="230" t="s">
        <v>2930</v>
      </c>
      <c r="G2642" s="43"/>
      <c r="H2642" s="43"/>
      <c r="I2642" s="231"/>
      <c r="J2642" s="43"/>
      <c r="K2642" s="43"/>
      <c r="L2642" s="47"/>
      <c r="M2642" s="232"/>
      <c r="N2642" s="233"/>
      <c r="O2642" s="87"/>
      <c r="P2642" s="87"/>
      <c r="Q2642" s="87"/>
      <c r="R2642" s="87"/>
      <c r="S2642" s="87"/>
      <c r="T2642" s="88"/>
      <c r="U2642" s="41"/>
      <c r="V2642" s="41"/>
      <c r="W2642" s="41"/>
      <c r="X2642" s="41"/>
      <c r="Y2642" s="41"/>
      <c r="Z2642" s="41"/>
      <c r="AA2642" s="41"/>
      <c r="AB2642" s="41"/>
      <c r="AC2642" s="41"/>
      <c r="AD2642" s="41"/>
      <c r="AE2642" s="41"/>
      <c r="AT2642" s="20" t="s">
        <v>179</v>
      </c>
      <c r="AU2642" s="20" t="s">
        <v>84</v>
      </c>
    </row>
    <row r="2643" s="2" customFormat="1">
      <c r="A2643" s="41"/>
      <c r="B2643" s="42"/>
      <c r="C2643" s="43"/>
      <c r="D2643" s="229" t="s">
        <v>231</v>
      </c>
      <c r="E2643" s="43"/>
      <c r="F2643" s="268" t="s">
        <v>1323</v>
      </c>
      <c r="G2643" s="43"/>
      <c r="H2643" s="43"/>
      <c r="I2643" s="231"/>
      <c r="J2643" s="43"/>
      <c r="K2643" s="43"/>
      <c r="L2643" s="47"/>
      <c r="M2643" s="232"/>
      <c r="N2643" s="233"/>
      <c r="O2643" s="87"/>
      <c r="P2643" s="87"/>
      <c r="Q2643" s="87"/>
      <c r="R2643" s="87"/>
      <c r="S2643" s="87"/>
      <c r="T2643" s="88"/>
      <c r="U2643" s="41"/>
      <c r="V2643" s="41"/>
      <c r="W2643" s="41"/>
      <c r="X2643" s="41"/>
      <c r="Y2643" s="41"/>
      <c r="Z2643" s="41"/>
      <c r="AA2643" s="41"/>
      <c r="AB2643" s="41"/>
      <c r="AC2643" s="41"/>
      <c r="AD2643" s="41"/>
      <c r="AE2643" s="41"/>
      <c r="AT2643" s="20" t="s">
        <v>231</v>
      </c>
      <c r="AU2643" s="20" t="s">
        <v>84</v>
      </c>
    </row>
    <row r="2644" s="13" customFormat="1">
      <c r="A2644" s="13"/>
      <c r="B2644" s="236"/>
      <c r="C2644" s="237"/>
      <c r="D2644" s="229" t="s">
        <v>183</v>
      </c>
      <c r="E2644" s="238" t="s">
        <v>19</v>
      </c>
      <c r="F2644" s="239" t="s">
        <v>760</v>
      </c>
      <c r="G2644" s="237"/>
      <c r="H2644" s="238" t="s">
        <v>19</v>
      </c>
      <c r="I2644" s="240"/>
      <c r="J2644" s="237"/>
      <c r="K2644" s="237"/>
      <c r="L2644" s="241"/>
      <c r="M2644" s="242"/>
      <c r="N2644" s="243"/>
      <c r="O2644" s="243"/>
      <c r="P2644" s="243"/>
      <c r="Q2644" s="243"/>
      <c r="R2644" s="243"/>
      <c r="S2644" s="243"/>
      <c r="T2644" s="244"/>
      <c r="U2644" s="13"/>
      <c r="V2644" s="13"/>
      <c r="W2644" s="13"/>
      <c r="X2644" s="13"/>
      <c r="Y2644" s="13"/>
      <c r="Z2644" s="13"/>
      <c r="AA2644" s="13"/>
      <c r="AB2644" s="13"/>
      <c r="AC2644" s="13"/>
      <c r="AD2644" s="13"/>
      <c r="AE2644" s="13"/>
      <c r="AT2644" s="245" t="s">
        <v>183</v>
      </c>
      <c r="AU2644" s="245" t="s">
        <v>84</v>
      </c>
      <c r="AV2644" s="13" t="s">
        <v>82</v>
      </c>
      <c r="AW2644" s="13" t="s">
        <v>37</v>
      </c>
      <c r="AX2644" s="13" t="s">
        <v>75</v>
      </c>
      <c r="AY2644" s="245" t="s">
        <v>170</v>
      </c>
    </row>
    <row r="2645" s="13" customFormat="1">
      <c r="A2645" s="13"/>
      <c r="B2645" s="236"/>
      <c r="C2645" s="237"/>
      <c r="D2645" s="229" t="s">
        <v>183</v>
      </c>
      <c r="E2645" s="238" t="s">
        <v>19</v>
      </c>
      <c r="F2645" s="239" t="s">
        <v>1435</v>
      </c>
      <c r="G2645" s="237"/>
      <c r="H2645" s="238" t="s">
        <v>19</v>
      </c>
      <c r="I2645" s="240"/>
      <c r="J2645" s="237"/>
      <c r="K2645" s="237"/>
      <c r="L2645" s="241"/>
      <c r="M2645" s="242"/>
      <c r="N2645" s="243"/>
      <c r="O2645" s="243"/>
      <c r="P2645" s="243"/>
      <c r="Q2645" s="243"/>
      <c r="R2645" s="243"/>
      <c r="S2645" s="243"/>
      <c r="T2645" s="244"/>
      <c r="U2645" s="13"/>
      <c r="V2645" s="13"/>
      <c r="W2645" s="13"/>
      <c r="X2645" s="13"/>
      <c r="Y2645" s="13"/>
      <c r="Z2645" s="13"/>
      <c r="AA2645" s="13"/>
      <c r="AB2645" s="13"/>
      <c r="AC2645" s="13"/>
      <c r="AD2645" s="13"/>
      <c r="AE2645" s="13"/>
      <c r="AT2645" s="245" t="s">
        <v>183</v>
      </c>
      <c r="AU2645" s="245" t="s">
        <v>84</v>
      </c>
      <c r="AV2645" s="13" t="s">
        <v>82</v>
      </c>
      <c r="AW2645" s="13" t="s">
        <v>37</v>
      </c>
      <c r="AX2645" s="13" t="s">
        <v>75</v>
      </c>
      <c r="AY2645" s="245" t="s">
        <v>170</v>
      </c>
    </row>
    <row r="2646" s="14" customFormat="1">
      <c r="A2646" s="14"/>
      <c r="B2646" s="246"/>
      <c r="C2646" s="247"/>
      <c r="D2646" s="229" t="s">
        <v>183</v>
      </c>
      <c r="E2646" s="248" t="s">
        <v>19</v>
      </c>
      <c r="F2646" s="249" t="s">
        <v>1932</v>
      </c>
      <c r="G2646" s="247"/>
      <c r="H2646" s="250">
        <v>288.19999999999999</v>
      </c>
      <c r="I2646" s="251"/>
      <c r="J2646" s="247"/>
      <c r="K2646" s="247"/>
      <c r="L2646" s="252"/>
      <c r="M2646" s="253"/>
      <c r="N2646" s="254"/>
      <c r="O2646" s="254"/>
      <c r="P2646" s="254"/>
      <c r="Q2646" s="254"/>
      <c r="R2646" s="254"/>
      <c r="S2646" s="254"/>
      <c r="T2646" s="255"/>
      <c r="U2646" s="14"/>
      <c r="V2646" s="14"/>
      <c r="W2646" s="14"/>
      <c r="X2646" s="14"/>
      <c r="Y2646" s="14"/>
      <c r="Z2646" s="14"/>
      <c r="AA2646" s="14"/>
      <c r="AB2646" s="14"/>
      <c r="AC2646" s="14"/>
      <c r="AD2646" s="14"/>
      <c r="AE2646" s="14"/>
      <c r="AT2646" s="256" t="s">
        <v>183</v>
      </c>
      <c r="AU2646" s="256" t="s">
        <v>84</v>
      </c>
      <c r="AV2646" s="14" t="s">
        <v>84</v>
      </c>
      <c r="AW2646" s="14" t="s">
        <v>37</v>
      </c>
      <c r="AX2646" s="14" t="s">
        <v>75</v>
      </c>
      <c r="AY2646" s="256" t="s">
        <v>170</v>
      </c>
    </row>
    <row r="2647" s="15" customFormat="1">
      <c r="A2647" s="15"/>
      <c r="B2647" s="257"/>
      <c r="C2647" s="258"/>
      <c r="D2647" s="229" t="s">
        <v>183</v>
      </c>
      <c r="E2647" s="259" t="s">
        <v>19</v>
      </c>
      <c r="F2647" s="260" t="s">
        <v>186</v>
      </c>
      <c r="G2647" s="258"/>
      <c r="H2647" s="261">
        <v>288.19999999999999</v>
      </c>
      <c r="I2647" s="262"/>
      <c r="J2647" s="258"/>
      <c r="K2647" s="258"/>
      <c r="L2647" s="263"/>
      <c r="M2647" s="264"/>
      <c r="N2647" s="265"/>
      <c r="O2647" s="265"/>
      <c r="P2647" s="265"/>
      <c r="Q2647" s="265"/>
      <c r="R2647" s="265"/>
      <c r="S2647" s="265"/>
      <c r="T2647" s="266"/>
      <c r="U2647" s="15"/>
      <c r="V2647" s="15"/>
      <c r="W2647" s="15"/>
      <c r="X2647" s="15"/>
      <c r="Y2647" s="15"/>
      <c r="Z2647" s="15"/>
      <c r="AA2647" s="15"/>
      <c r="AB2647" s="15"/>
      <c r="AC2647" s="15"/>
      <c r="AD2647" s="15"/>
      <c r="AE2647" s="15"/>
      <c r="AT2647" s="267" t="s">
        <v>183</v>
      </c>
      <c r="AU2647" s="267" t="s">
        <v>84</v>
      </c>
      <c r="AV2647" s="15" t="s">
        <v>177</v>
      </c>
      <c r="AW2647" s="15" t="s">
        <v>37</v>
      </c>
      <c r="AX2647" s="15" t="s">
        <v>75</v>
      </c>
      <c r="AY2647" s="267" t="s">
        <v>170</v>
      </c>
    </row>
    <row r="2648" s="14" customFormat="1">
      <c r="A2648" s="14"/>
      <c r="B2648" s="246"/>
      <c r="C2648" s="247"/>
      <c r="D2648" s="229" t="s">
        <v>183</v>
      </c>
      <c r="E2648" s="248" t="s">
        <v>19</v>
      </c>
      <c r="F2648" s="249" t="s">
        <v>2932</v>
      </c>
      <c r="G2648" s="247"/>
      <c r="H2648" s="250">
        <v>317.01999999999998</v>
      </c>
      <c r="I2648" s="251"/>
      <c r="J2648" s="247"/>
      <c r="K2648" s="247"/>
      <c r="L2648" s="252"/>
      <c r="M2648" s="253"/>
      <c r="N2648" s="254"/>
      <c r="O2648" s="254"/>
      <c r="P2648" s="254"/>
      <c r="Q2648" s="254"/>
      <c r="R2648" s="254"/>
      <c r="S2648" s="254"/>
      <c r="T2648" s="255"/>
      <c r="U2648" s="14"/>
      <c r="V2648" s="14"/>
      <c r="W2648" s="14"/>
      <c r="X2648" s="14"/>
      <c r="Y2648" s="14"/>
      <c r="Z2648" s="14"/>
      <c r="AA2648" s="14"/>
      <c r="AB2648" s="14"/>
      <c r="AC2648" s="14"/>
      <c r="AD2648" s="14"/>
      <c r="AE2648" s="14"/>
      <c r="AT2648" s="256" t="s">
        <v>183</v>
      </c>
      <c r="AU2648" s="256" t="s">
        <v>84</v>
      </c>
      <c r="AV2648" s="14" t="s">
        <v>84</v>
      </c>
      <c r="AW2648" s="14" t="s">
        <v>37</v>
      </c>
      <c r="AX2648" s="14" t="s">
        <v>82</v>
      </c>
      <c r="AY2648" s="256" t="s">
        <v>170</v>
      </c>
    </row>
    <row r="2649" s="2" customFormat="1" ht="21.75" customHeight="1">
      <c r="A2649" s="41"/>
      <c r="B2649" s="42"/>
      <c r="C2649" s="285" t="s">
        <v>2933</v>
      </c>
      <c r="D2649" s="285" t="s">
        <v>461</v>
      </c>
      <c r="E2649" s="286" t="s">
        <v>2934</v>
      </c>
      <c r="F2649" s="287" t="s">
        <v>2935</v>
      </c>
      <c r="G2649" s="288" t="s">
        <v>175</v>
      </c>
      <c r="H2649" s="289">
        <v>92.730000000000004</v>
      </c>
      <c r="I2649" s="290"/>
      <c r="J2649" s="291">
        <f>ROUND(I2649*H2649,2)</f>
        <v>0</v>
      </c>
      <c r="K2649" s="287" t="s">
        <v>19</v>
      </c>
      <c r="L2649" s="292"/>
      <c r="M2649" s="293" t="s">
        <v>19</v>
      </c>
      <c r="N2649" s="294" t="s">
        <v>46</v>
      </c>
      <c r="O2649" s="87"/>
      <c r="P2649" s="225">
        <f>O2649*H2649</f>
        <v>0</v>
      </c>
      <c r="Q2649" s="225">
        <v>0.019199999999999998</v>
      </c>
      <c r="R2649" s="225">
        <f>Q2649*H2649</f>
        <v>1.780416</v>
      </c>
      <c r="S2649" s="225">
        <v>0</v>
      </c>
      <c r="T2649" s="226">
        <f>S2649*H2649</f>
        <v>0</v>
      </c>
      <c r="U2649" s="41"/>
      <c r="V2649" s="41"/>
      <c r="W2649" s="41"/>
      <c r="X2649" s="41"/>
      <c r="Y2649" s="41"/>
      <c r="Z2649" s="41"/>
      <c r="AA2649" s="41"/>
      <c r="AB2649" s="41"/>
      <c r="AC2649" s="41"/>
      <c r="AD2649" s="41"/>
      <c r="AE2649" s="41"/>
      <c r="AR2649" s="227" t="s">
        <v>629</v>
      </c>
      <c r="AT2649" s="227" t="s">
        <v>461</v>
      </c>
      <c r="AU2649" s="227" t="s">
        <v>84</v>
      </c>
      <c r="AY2649" s="20" t="s">
        <v>170</v>
      </c>
      <c r="BE2649" s="228">
        <f>IF(N2649="základní",J2649,0)</f>
        <v>0</v>
      </c>
      <c r="BF2649" s="228">
        <f>IF(N2649="snížená",J2649,0)</f>
        <v>0</v>
      </c>
      <c r="BG2649" s="228">
        <f>IF(N2649="zákl. přenesená",J2649,0)</f>
        <v>0</v>
      </c>
      <c r="BH2649" s="228">
        <f>IF(N2649="sníž. přenesená",J2649,0)</f>
        <v>0</v>
      </c>
      <c r="BI2649" s="228">
        <f>IF(N2649="nulová",J2649,0)</f>
        <v>0</v>
      </c>
      <c r="BJ2649" s="20" t="s">
        <v>82</v>
      </c>
      <c r="BK2649" s="228">
        <f>ROUND(I2649*H2649,2)</f>
        <v>0</v>
      </c>
      <c r="BL2649" s="20" t="s">
        <v>287</v>
      </c>
      <c r="BM2649" s="227" t="s">
        <v>2936</v>
      </c>
    </row>
    <row r="2650" s="2" customFormat="1">
      <c r="A2650" s="41"/>
      <c r="B2650" s="42"/>
      <c r="C2650" s="43"/>
      <c r="D2650" s="229" t="s">
        <v>179</v>
      </c>
      <c r="E2650" s="43"/>
      <c r="F2650" s="230" t="s">
        <v>2935</v>
      </c>
      <c r="G2650" s="43"/>
      <c r="H2650" s="43"/>
      <c r="I2650" s="231"/>
      <c r="J2650" s="43"/>
      <c r="K2650" s="43"/>
      <c r="L2650" s="47"/>
      <c r="M2650" s="232"/>
      <c r="N2650" s="233"/>
      <c r="O2650" s="87"/>
      <c r="P2650" s="87"/>
      <c r="Q2650" s="87"/>
      <c r="R2650" s="87"/>
      <c r="S2650" s="87"/>
      <c r="T2650" s="88"/>
      <c r="U2650" s="41"/>
      <c r="V2650" s="41"/>
      <c r="W2650" s="41"/>
      <c r="X2650" s="41"/>
      <c r="Y2650" s="41"/>
      <c r="Z2650" s="41"/>
      <c r="AA2650" s="41"/>
      <c r="AB2650" s="41"/>
      <c r="AC2650" s="41"/>
      <c r="AD2650" s="41"/>
      <c r="AE2650" s="41"/>
      <c r="AT2650" s="20" t="s">
        <v>179</v>
      </c>
      <c r="AU2650" s="20" t="s">
        <v>84</v>
      </c>
    </row>
    <row r="2651" s="2" customFormat="1">
      <c r="A2651" s="41"/>
      <c r="B2651" s="42"/>
      <c r="C2651" s="43"/>
      <c r="D2651" s="229" t="s">
        <v>231</v>
      </c>
      <c r="E2651" s="43"/>
      <c r="F2651" s="268" t="s">
        <v>1323</v>
      </c>
      <c r="G2651" s="43"/>
      <c r="H2651" s="43"/>
      <c r="I2651" s="231"/>
      <c r="J2651" s="43"/>
      <c r="K2651" s="43"/>
      <c r="L2651" s="47"/>
      <c r="M2651" s="232"/>
      <c r="N2651" s="233"/>
      <c r="O2651" s="87"/>
      <c r="P2651" s="87"/>
      <c r="Q2651" s="87"/>
      <c r="R2651" s="87"/>
      <c r="S2651" s="87"/>
      <c r="T2651" s="88"/>
      <c r="U2651" s="41"/>
      <c r="V2651" s="41"/>
      <c r="W2651" s="41"/>
      <c r="X2651" s="41"/>
      <c r="Y2651" s="41"/>
      <c r="Z2651" s="41"/>
      <c r="AA2651" s="41"/>
      <c r="AB2651" s="41"/>
      <c r="AC2651" s="41"/>
      <c r="AD2651" s="41"/>
      <c r="AE2651" s="41"/>
      <c r="AT2651" s="20" t="s">
        <v>231</v>
      </c>
      <c r="AU2651" s="20" t="s">
        <v>84</v>
      </c>
    </row>
    <row r="2652" s="13" customFormat="1">
      <c r="A2652" s="13"/>
      <c r="B2652" s="236"/>
      <c r="C2652" s="237"/>
      <c r="D2652" s="229" t="s">
        <v>183</v>
      </c>
      <c r="E2652" s="238" t="s">
        <v>19</v>
      </c>
      <c r="F2652" s="239" t="s">
        <v>760</v>
      </c>
      <c r="G2652" s="237"/>
      <c r="H2652" s="238" t="s">
        <v>19</v>
      </c>
      <c r="I2652" s="240"/>
      <c r="J2652" s="237"/>
      <c r="K2652" s="237"/>
      <c r="L2652" s="241"/>
      <c r="M2652" s="242"/>
      <c r="N2652" s="243"/>
      <c r="O2652" s="243"/>
      <c r="P2652" s="243"/>
      <c r="Q2652" s="243"/>
      <c r="R2652" s="243"/>
      <c r="S2652" s="243"/>
      <c r="T2652" s="244"/>
      <c r="U2652" s="13"/>
      <c r="V2652" s="13"/>
      <c r="W2652" s="13"/>
      <c r="X2652" s="13"/>
      <c r="Y2652" s="13"/>
      <c r="Z2652" s="13"/>
      <c r="AA2652" s="13"/>
      <c r="AB2652" s="13"/>
      <c r="AC2652" s="13"/>
      <c r="AD2652" s="13"/>
      <c r="AE2652" s="13"/>
      <c r="AT2652" s="245" t="s">
        <v>183</v>
      </c>
      <c r="AU2652" s="245" t="s">
        <v>84</v>
      </c>
      <c r="AV2652" s="13" t="s">
        <v>82</v>
      </c>
      <c r="AW2652" s="13" t="s">
        <v>37</v>
      </c>
      <c r="AX2652" s="13" t="s">
        <v>75</v>
      </c>
      <c r="AY2652" s="245" t="s">
        <v>170</v>
      </c>
    </row>
    <row r="2653" s="13" customFormat="1">
      <c r="A2653" s="13"/>
      <c r="B2653" s="236"/>
      <c r="C2653" s="237"/>
      <c r="D2653" s="229" t="s">
        <v>183</v>
      </c>
      <c r="E2653" s="238" t="s">
        <v>19</v>
      </c>
      <c r="F2653" s="239" t="s">
        <v>1437</v>
      </c>
      <c r="G2653" s="237"/>
      <c r="H2653" s="238" t="s">
        <v>19</v>
      </c>
      <c r="I2653" s="240"/>
      <c r="J2653" s="237"/>
      <c r="K2653" s="237"/>
      <c r="L2653" s="241"/>
      <c r="M2653" s="242"/>
      <c r="N2653" s="243"/>
      <c r="O2653" s="243"/>
      <c r="P2653" s="243"/>
      <c r="Q2653" s="243"/>
      <c r="R2653" s="243"/>
      <c r="S2653" s="243"/>
      <c r="T2653" s="244"/>
      <c r="U2653" s="13"/>
      <c r="V2653" s="13"/>
      <c r="W2653" s="13"/>
      <c r="X2653" s="13"/>
      <c r="Y2653" s="13"/>
      <c r="Z2653" s="13"/>
      <c r="AA2653" s="13"/>
      <c r="AB2653" s="13"/>
      <c r="AC2653" s="13"/>
      <c r="AD2653" s="13"/>
      <c r="AE2653" s="13"/>
      <c r="AT2653" s="245" t="s">
        <v>183</v>
      </c>
      <c r="AU2653" s="245" t="s">
        <v>84</v>
      </c>
      <c r="AV2653" s="13" t="s">
        <v>82</v>
      </c>
      <c r="AW2653" s="13" t="s">
        <v>37</v>
      </c>
      <c r="AX2653" s="13" t="s">
        <v>75</v>
      </c>
      <c r="AY2653" s="245" t="s">
        <v>170</v>
      </c>
    </row>
    <row r="2654" s="14" customFormat="1">
      <c r="A2654" s="14"/>
      <c r="B2654" s="246"/>
      <c r="C2654" s="247"/>
      <c r="D2654" s="229" t="s">
        <v>183</v>
      </c>
      <c r="E2654" s="248" t="s">
        <v>19</v>
      </c>
      <c r="F2654" s="249" t="s">
        <v>1933</v>
      </c>
      <c r="G2654" s="247"/>
      <c r="H2654" s="250">
        <v>84.299999999999997</v>
      </c>
      <c r="I2654" s="251"/>
      <c r="J2654" s="247"/>
      <c r="K2654" s="247"/>
      <c r="L2654" s="252"/>
      <c r="M2654" s="253"/>
      <c r="N2654" s="254"/>
      <c r="O2654" s="254"/>
      <c r="P2654" s="254"/>
      <c r="Q2654" s="254"/>
      <c r="R2654" s="254"/>
      <c r="S2654" s="254"/>
      <c r="T2654" s="255"/>
      <c r="U2654" s="14"/>
      <c r="V2654" s="14"/>
      <c r="W2654" s="14"/>
      <c r="X2654" s="14"/>
      <c r="Y2654" s="14"/>
      <c r="Z2654" s="14"/>
      <c r="AA2654" s="14"/>
      <c r="AB2654" s="14"/>
      <c r="AC2654" s="14"/>
      <c r="AD2654" s="14"/>
      <c r="AE2654" s="14"/>
      <c r="AT2654" s="256" t="s">
        <v>183</v>
      </c>
      <c r="AU2654" s="256" t="s">
        <v>84</v>
      </c>
      <c r="AV2654" s="14" t="s">
        <v>84</v>
      </c>
      <c r="AW2654" s="14" t="s">
        <v>37</v>
      </c>
      <c r="AX2654" s="14" t="s">
        <v>75</v>
      </c>
      <c r="AY2654" s="256" t="s">
        <v>170</v>
      </c>
    </row>
    <row r="2655" s="15" customFormat="1">
      <c r="A2655" s="15"/>
      <c r="B2655" s="257"/>
      <c r="C2655" s="258"/>
      <c r="D2655" s="229" t="s">
        <v>183</v>
      </c>
      <c r="E2655" s="259" t="s">
        <v>19</v>
      </c>
      <c r="F2655" s="260" t="s">
        <v>186</v>
      </c>
      <c r="G2655" s="258"/>
      <c r="H2655" s="261">
        <v>84.299999999999997</v>
      </c>
      <c r="I2655" s="262"/>
      <c r="J2655" s="258"/>
      <c r="K2655" s="258"/>
      <c r="L2655" s="263"/>
      <c r="M2655" s="264"/>
      <c r="N2655" s="265"/>
      <c r="O2655" s="265"/>
      <c r="P2655" s="265"/>
      <c r="Q2655" s="265"/>
      <c r="R2655" s="265"/>
      <c r="S2655" s="265"/>
      <c r="T2655" s="266"/>
      <c r="U2655" s="15"/>
      <c r="V2655" s="15"/>
      <c r="W2655" s="15"/>
      <c r="X2655" s="15"/>
      <c r="Y2655" s="15"/>
      <c r="Z2655" s="15"/>
      <c r="AA2655" s="15"/>
      <c r="AB2655" s="15"/>
      <c r="AC2655" s="15"/>
      <c r="AD2655" s="15"/>
      <c r="AE2655" s="15"/>
      <c r="AT2655" s="267" t="s">
        <v>183</v>
      </c>
      <c r="AU2655" s="267" t="s">
        <v>84</v>
      </c>
      <c r="AV2655" s="15" t="s">
        <v>177</v>
      </c>
      <c r="AW2655" s="15" t="s">
        <v>37</v>
      </c>
      <c r="AX2655" s="15" t="s">
        <v>75</v>
      </c>
      <c r="AY2655" s="267" t="s">
        <v>170</v>
      </c>
    </row>
    <row r="2656" s="14" customFormat="1">
      <c r="A2656" s="14"/>
      <c r="B2656" s="246"/>
      <c r="C2656" s="247"/>
      <c r="D2656" s="229" t="s">
        <v>183</v>
      </c>
      <c r="E2656" s="248" t="s">
        <v>19</v>
      </c>
      <c r="F2656" s="249" t="s">
        <v>2937</v>
      </c>
      <c r="G2656" s="247"/>
      <c r="H2656" s="250">
        <v>92.730000000000004</v>
      </c>
      <c r="I2656" s="251"/>
      <c r="J2656" s="247"/>
      <c r="K2656" s="247"/>
      <c r="L2656" s="252"/>
      <c r="M2656" s="253"/>
      <c r="N2656" s="254"/>
      <c r="O2656" s="254"/>
      <c r="P2656" s="254"/>
      <c r="Q2656" s="254"/>
      <c r="R2656" s="254"/>
      <c r="S2656" s="254"/>
      <c r="T2656" s="255"/>
      <c r="U2656" s="14"/>
      <c r="V2656" s="14"/>
      <c r="W2656" s="14"/>
      <c r="X2656" s="14"/>
      <c r="Y2656" s="14"/>
      <c r="Z2656" s="14"/>
      <c r="AA2656" s="14"/>
      <c r="AB2656" s="14"/>
      <c r="AC2656" s="14"/>
      <c r="AD2656" s="14"/>
      <c r="AE2656" s="14"/>
      <c r="AT2656" s="256" t="s">
        <v>183</v>
      </c>
      <c r="AU2656" s="256" t="s">
        <v>84</v>
      </c>
      <c r="AV2656" s="14" t="s">
        <v>84</v>
      </c>
      <c r="AW2656" s="14" t="s">
        <v>37</v>
      </c>
      <c r="AX2656" s="14" t="s">
        <v>82</v>
      </c>
      <c r="AY2656" s="256" t="s">
        <v>170</v>
      </c>
    </row>
    <row r="2657" s="2" customFormat="1" ht="16.5" customHeight="1">
      <c r="A2657" s="41"/>
      <c r="B2657" s="42"/>
      <c r="C2657" s="216" t="s">
        <v>2938</v>
      </c>
      <c r="D2657" s="216" t="s">
        <v>172</v>
      </c>
      <c r="E2657" s="217" t="s">
        <v>2939</v>
      </c>
      <c r="F2657" s="218" t="s">
        <v>2940</v>
      </c>
      <c r="G2657" s="219" t="s">
        <v>175</v>
      </c>
      <c r="H2657" s="220">
        <v>507.92000000000002</v>
      </c>
      <c r="I2657" s="221"/>
      <c r="J2657" s="222">
        <f>ROUND(I2657*H2657,2)</f>
        <v>0</v>
      </c>
      <c r="K2657" s="218" t="s">
        <v>176</v>
      </c>
      <c r="L2657" s="47"/>
      <c r="M2657" s="223" t="s">
        <v>19</v>
      </c>
      <c r="N2657" s="224" t="s">
        <v>46</v>
      </c>
      <c r="O2657" s="87"/>
      <c r="P2657" s="225">
        <f>O2657*H2657</f>
        <v>0</v>
      </c>
      <c r="Q2657" s="225">
        <v>0.00029999999999999997</v>
      </c>
      <c r="R2657" s="225">
        <f>Q2657*H2657</f>
        <v>0.15237599999999998</v>
      </c>
      <c r="S2657" s="225">
        <v>0</v>
      </c>
      <c r="T2657" s="226">
        <f>S2657*H2657</f>
        <v>0</v>
      </c>
      <c r="U2657" s="41"/>
      <c r="V2657" s="41"/>
      <c r="W2657" s="41"/>
      <c r="X2657" s="41"/>
      <c r="Y2657" s="41"/>
      <c r="Z2657" s="41"/>
      <c r="AA2657" s="41"/>
      <c r="AB2657" s="41"/>
      <c r="AC2657" s="41"/>
      <c r="AD2657" s="41"/>
      <c r="AE2657" s="41"/>
      <c r="AR2657" s="227" t="s">
        <v>287</v>
      </c>
      <c r="AT2657" s="227" t="s">
        <v>172</v>
      </c>
      <c r="AU2657" s="227" t="s">
        <v>84</v>
      </c>
      <c r="AY2657" s="20" t="s">
        <v>170</v>
      </c>
      <c r="BE2657" s="228">
        <f>IF(N2657="základní",J2657,0)</f>
        <v>0</v>
      </c>
      <c r="BF2657" s="228">
        <f>IF(N2657="snížená",J2657,0)</f>
        <v>0</v>
      </c>
      <c r="BG2657" s="228">
        <f>IF(N2657="zákl. přenesená",J2657,0)</f>
        <v>0</v>
      </c>
      <c r="BH2657" s="228">
        <f>IF(N2657="sníž. přenesená",J2657,0)</f>
        <v>0</v>
      </c>
      <c r="BI2657" s="228">
        <f>IF(N2657="nulová",J2657,0)</f>
        <v>0</v>
      </c>
      <c r="BJ2657" s="20" t="s">
        <v>82</v>
      </c>
      <c r="BK2657" s="228">
        <f>ROUND(I2657*H2657,2)</f>
        <v>0</v>
      </c>
      <c r="BL2657" s="20" t="s">
        <v>287</v>
      </c>
      <c r="BM2657" s="227" t="s">
        <v>2941</v>
      </c>
    </row>
    <row r="2658" s="2" customFormat="1">
      <c r="A2658" s="41"/>
      <c r="B2658" s="42"/>
      <c r="C2658" s="43"/>
      <c r="D2658" s="229" t="s">
        <v>179</v>
      </c>
      <c r="E2658" s="43"/>
      <c r="F2658" s="230" t="s">
        <v>2942</v>
      </c>
      <c r="G2658" s="43"/>
      <c r="H2658" s="43"/>
      <c r="I2658" s="231"/>
      <c r="J2658" s="43"/>
      <c r="K2658" s="43"/>
      <c r="L2658" s="47"/>
      <c r="M2658" s="232"/>
      <c r="N2658" s="233"/>
      <c r="O2658" s="87"/>
      <c r="P2658" s="87"/>
      <c r="Q2658" s="87"/>
      <c r="R2658" s="87"/>
      <c r="S2658" s="87"/>
      <c r="T2658" s="88"/>
      <c r="U2658" s="41"/>
      <c r="V2658" s="41"/>
      <c r="W2658" s="41"/>
      <c r="X2658" s="41"/>
      <c r="Y2658" s="41"/>
      <c r="Z2658" s="41"/>
      <c r="AA2658" s="41"/>
      <c r="AB2658" s="41"/>
      <c r="AC2658" s="41"/>
      <c r="AD2658" s="41"/>
      <c r="AE2658" s="41"/>
      <c r="AT2658" s="20" t="s">
        <v>179</v>
      </c>
      <c r="AU2658" s="20" t="s">
        <v>84</v>
      </c>
    </row>
    <row r="2659" s="2" customFormat="1">
      <c r="A2659" s="41"/>
      <c r="B2659" s="42"/>
      <c r="C2659" s="43"/>
      <c r="D2659" s="234" t="s">
        <v>181</v>
      </c>
      <c r="E2659" s="43"/>
      <c r="F2659" s="235" t="s">
        <v>2943</v>
      </c>
      <c r="G2659" s="43"/>
      <c r="H2659" s="43"/>
      <c r="I2659" s="231"/>
      <c r="J2659" s="43"/>
      <c r="K2659" s="43"/>
      <c r="L2659" s="47"/>
      <c r="M2659" s="232"/>
      <c r="N2659" s="233"/>
      <c r="O2659" s="87"/>
      <c r="P2659" s="87"/>
      <c r="Q2659" s="87"/>
      <c r="R2659" s="87"/>
      <c r="S2659" s="87"/>
      <c r="T2659" s="88"/>
      <c r="U2659" s="41"/>
      <c r="V2659" s="41"/>
      <c r="W2659" s="41"/>
      <c r="X2659" s="41"/>
      <c r="Y2659" s="41"/>
      <c r="Z2659" s="41"/>
      <c r="AA2659" s="41"/>
      <c r="AB2659" s="41"/>
      <c r="AC2659" s="41"/>
      <c r="AD2659" s="41"/>
      <c r="AE2659" s="41"/>
      <c r="AT2659" s="20" t="s">
        <v>181</v>
      </c>
      <c r="AU2659" s="20" t="s">
        <v>84</v>
      </c>
    </row>
    <row r="2660" s="13" customFormat="1">
      <c r="A2660" s="13"/>
      <c r="B2660" s="236"/>
      <c r="C2660" s="237"/>
      <c r="D2660" s="229" t="s">
        <v>183</v>
      </c>
      <c r="E2660" s="238" t="s">
        <v>19</v>
      </c>
      <c r="F2660" s="239" t="s">
        <v>760</v>
      </c>
      <c r="G2660" s="237"/>
      <c r="H2660" s="238" t="s">
        <v>19</v>
      </c>
      <c r="I2660" s="240"/>
      <c r="J2660" s="237"/>
      <c r="K2660" s="237"/>
      <c r="L2660" s="241"/>
      <c r="M2660" s="242"/>
      <c r="N2660" s="243"/>
      <c r="O2660" s="243"/>
      <c r="P2660" s="243"/>
      <c r="Q2660" s="243"/>
      <c r="R2660" s="243"/>
      <c r="S2660" s="243"/>
      <c r="T2660" s="244"/>
      <c r="U2660" s="13"/>
      <c r="V2660" s="13"/>
      <c r="W2660" s="13"/>
      <c r="X2660" s="13"/>
      <c r="Y2660" s="13"/>
      <c r="Z2660" s="13"/>
      <c r="AA2660" s="13"/>
      <c r="AB2660" s="13"/>
      <c r="AC2660" s="13"/>
      <c r="AD2660" s="13"/>
      <c r="AE2660" s="13"/>
      <c r="AT2660" s="245" t="s">
        <v>183</v>
      </c>
      <c r="AU2660" s="245" t="s">
        <v>84</v>
      </c>
      <c r="AV2660" s="13" t="s">
        <v>82</v>
      </c>
      <c r="AW2660" s="13" t="s">
        <v>37</v>
      </c>
      <c r="AX2660" s="13" t="s">
        <v>75</v>
      </c>
      <c r="AY2660" s="245" t="s">
        <v>170</v>
      </c>
    </row>
    <row r="2661" s="13" customFormat="1">
      <c r="A2661" s="13"/>
      <c r="B2661" s="236"/>
      <c r="C2661" s="237"/>
      <c r="D2661" s="229" t="s">
        <v>183</v>
      </c>
      <c r="E2661" s="238" t="s">
        <v>19</v>
      </c>
      <c r="F2661" s="239" t="s">
        <v>1435</v>
      </c>
      <c r="G2661" s="237"/>
      <c r="H2661" s="238" t="s">
        <v>19</v>
      </c>
      <c r="I2661" s="240"/>
      <c r="J2661" s="237"/>
      <c r="K2661" s="237"/>
      <c r="L2661" s="241"/>
      <c r="M2661" s="242"/>
      <c r="N2661" s="243"/>
      <c r="O2661" s="243"/>
      <c r="P2661" s="243"/>
      <c r="Q2661" s="243"/>
      <c r="R2661" s="243"/>
      <c r="S2661" s="243"/>
      <c r="T2661" s="244"/>
      <c r="U2661" s="13"/>
      <c r="V2661" s="13"/>
      <c r="W2661" s="13"/>
      <c r="X2661" s="13"/>
      <c r="Y2661" s="13"/>
      <c r="Z2661" s="13"/>
      <c r="AA2661" s="13"/>
      <c r="AB2661" s="13"/>
      <c r="AC2661" s="13"/>
      <c r="AD2661" s="13"/>
      <c r="AE2661" s="13"/>
      <c r="AT2661" s="245" t="s">
        <v>183</v>
      </c>
      <c r="AU2661" s="245" t="s">
        <v>84</v>
      </c>
      <c r="AV2661" s="13" t="s">
        <v>82</v>
      </c>
      <c r="AW2661" s="13" t="s">
        <v>37</v>
      </c>
      <c r="AX2661" s="13" t="s">
        <v>75</v>
      </c>
      <c r="AY2661" s="245" t="s">
        <v>170</v>
      </c>
    </row>
    <row r="2662" s="14" customFormat="1">
      <c r="A2662" s="14"/>
      <c r="B2662" s="246"/>
      <c r="C2662" s="247"/>
      <c r="D2662" s="229" t="s">
        <v>183</v>
      </c>
      <c r="E2662" s="248" t="s">
        <v>19</v>
      </c>
      <c r="F2662" s="249" t="s">
        <v>1932</v>
      </c>
      <c r="G2662" s="247"/>
      <c r="H2662" s="250">
        <v>288.19999999999999</v>
      </c>
      <c r="I2662" s="251"/>
      <c r="J2662" s="247"/>
      <c r="K2662" s="247"/>
      <c r="L2662" s="252"/>
      <c r="M2662" s="253"/>
      <c r="N2662" s="254"/>
      <c r="O2662" s="254"/>
      <c r="P2662" s="254"/>
      <c r="Q2662" s="254"/>
      <c r="R2662" s="254"/>
      <c r="S2662" s="254"/>
      <c r="T2662" s="255"/>
      <c r="U2662" s="14"/>
      <c r="V2662" s="14"/>
      <c r="W2662" s="14"/>
      <c r="X2662" s="14"/>
      <c r="Y2662" s="14"/>
      <c r="Z2662" s="14"/>
      <c r="AA2662" s="14"/>
      <c r="AB2662" s="14"/>
      <c r="AC2662" s="14"/>
      <c r="AD2662" s="14"/>
      <c r="AE2662" s="14"/>
      <c r="AT2662" s="256" t="s">
        <v>183</v>
      </c>
      <c r="AU2662" s="256" t="s">
        <v>84</v>
      </c>
      <c r="AV2662" s="14" t="s">
        <v>84</v>
      </c>
      <c r="AW2662" s="14" t="s">
        <v>37</v>
      </c>
      <c r="AX2662" s="14" t="s">
        <v>75</v>
      </c>
      <c r="AY2662" s="256" t="s">
        <v>170</v>
      </c>
    </row>
    <row r="2663" s="13" customFormat="1">
      <c r="A2663" s="13"/>
      <c r="B2663" s="236"/>
      <c r="C2663" s="237"/>
      <c r="D2663" s="229" t="s">
        <v>183</v>
      </c>
      <c r="E2663" s="238" t="s">
        <v>19</v>
      </c>
      <c r="F2663" s="239" t="s">
        <v>1437</v>
      </c>
      <c r="G2663" s="237"/>
      <c r="H2663" s="238" t="s">
        <v>19</v>
      </c>
      <c r="I2663" s="240"/>
      <c r="J2663" s="237"/>
      <c r="K2663" s="237"/>
      <c r="L2663" s="241"/>
      <c r="M2663" s="242"/>
      <c r="N2663" s="243"/>
      <c r="O2663" s="243"/>
      <c r="P2663" s="243"/>
      <c r="Q2663" s="243"/>
      <c r="R2663" s="243"/>
      <c r="S2663" s="243"/>
      <c r="T2663" s="244"/>
      <c r="U2663" s="13"/>
      <c r="V2663" s="13"/>
      <c r="W2663" s="13"/>
      <c r="X2663" s="13"/>
      <c r="Y2663" s="13"/>
      <c r="Z2663" s="13"/>
      <c r="AA2663" s="13"/>
      <c r="AB2663" s="13"/>
      <c r="AC2663" s="13"/>
      <c r="AD2663" s="13"/>
      <c r="AE2663" s="13"/>
      <c r="AT2663" s="245" t="s">
        <v>183</v>
      </c>
      <c r="AU2663" s="245" t="s">
        <v>84</v>
      </c>
      <c r="AV2663" s="13" t="s">
        <v>82</v>
      </c>
      <c r="AW2663" s="13" t="s">
        <v>37</v>
      </c>
      <c r="AX2663" s="13" t="s">
        <v>75</v>
      </c>
      <c r="AY2663" s="245" t="s">
        <v>170</v>
      </c>
    </row>
    <row r="2664" s="14" customFormat="1">
      <c r="A2664" s="14"/>
      <c r="B2664" s="246"/>
      <c r="C2664" s="247"/>
      <c r="D2664" s="229" t="s">
        <v>183</v>
      </c>
      <c r="E2664" s="248" t="s">
        <v>19</v>
      </c>
      <c r="F2664" s="249" t="s">
        <v>1933</v>
      </c>
      <c r="G2664" s="247"/>
      <c r="H2664" s="250">
        <v>84.299999999999997</v>
      </c>
      <c r="I2664" s="251"/>
      <c r="J2664" s="247"/>
      <c r="K2664" s="247"/>
      <c r="L2664" s="252"/>
      <c r="M2664" s="253"/>
      <c r="N2664" s="254"/>
      <c r="O2664" s="254"/>
      <c r="P2664" s="254"/>
      <c r="Q2664" s="254"/>
      <c r="R2664" s="254"/>
      <c r="S2664" s="254"/>
      <c r="T2664" s="255"/>
      <c r="U2664" s="14"/>
      <c r="V2664" s="14"/>
      <c r="W2664" s="14"/>
      <c r="X2664" s="14"/>
      <c r="Y2664" s="14"/>
      <c r="Z2664" s="14"/>
      <c r="AA2664" s="14"/>
      <c r="AB2664" s="14"/>
      <c r="AC2664" s="14"/>
      <c r="AD2664" s="14"/>
      <c r="AE2664" s="14"/>
      <c r="AT2664" s="256" t="s">
        <v>183</v>
      </c>
      <c r="AU2664" s="256" t="s">
        <v>84</v>
      </c>
      <c r="AV2664" s="14" t="s">
        <v>84</v>
      </c>
      <c r="AW2664" s="14" t="s">
        <v>37</v>
      </c>
      <c r="AX2664" s="14" t="s">
        <v>75</v>
      </c>
      <c r="AY2664" s="256" t="s">
        <v>170</v>
      </c>
    </row>
    <row r="2665" s="13" customFormat="1">
      <c r="A2665" s="13"/>
      <c r="B2665" s="236"/>
      <c r="C2665" s="237"/>
      <c r="D2665" s="229" t="s">
        <v>183</v>
      </c>
      <c r="E2665" s="238" t="s">
        <v>19</v>
      </c>
      <c r="F2665" s="239" t="s">
        <v>2910</v>
      </c>
      <c r="G2665" s="237"/>
      <c r="H2665" s="238" t="s">
        <v>19</v>
      </c>
      <c r="I2665" s="240"/>
      <c r="J2665" s="237"/>
      <c r="K2665" s="237"/>
      <c r="L2665" s="241"/>
      <c r="M2665" s="242"/>
      <c r="N2665" s="243"/>
      <c r="O2665" s="243"/>
      <c r="P2665" s="243"/>
      <c r="Q2665" s="243"/>
      <c r="R2665" s="243"/>
      <c r="S2665" s="243"/>
      <c r="T2665" s="244"/>
      <c r="U2665" s="13"/>
      <c r="V2665" s="13"/>
      <c r="W2665" s="13"/>
      <c r="X2665" s="13"/>
      <c r="Y2665" s="13"/>
      <c r="Z2665" s="13"/>
      <c r="AA2665" s="13"/>
      <c r="AB2665" s="13"/>
      <c r="AC2665" s="13"/>
      <c r="AD2665" s="13"/>
      <c r="AE2665" s="13"/>
      <c r="AT2665" s="245" t="s">
        <v>183</v>
      </c>
      <c r="AU2665" s="245" t="s">
        <v>84</v>
      </c>
      <c r="AV2665" s="13" t="s">
        <v>82</v>
      </c>
      <c r="AW2665" s="13" t="s">
        <v>37</v>
      </c>
      <c r="AX2665" s="13" t="s">
        <v>75</v>
      </c>
      <c r="AY2665" s="245" t="s">
        <v>170</v>
      </c>
    </row>
    <row r="2666" s="14" customFormat="1">
      <c r="A2666" s="14"/>
      <c r="B2666" s="246"/>
      <c r="C2666" s="247"/>
      <c r="D2666" s="229" t="s">
        <v>183</v>
      </c>
      <c r="E2666" s="248" t="s">
        <v>19</v>
      </c>
      <c r="F2666" s="249" t="s">
        <v>2911</v>
      </c>
      <c r="G2666" s="247"/>
      <c r="H2666" s="250">
        <v>118.58</v>
      </c>
      <c r="I2666" s="251"/>
      <c r="J2666" s="247"/>
      <c r="K2666" s="247"/>
      <c r="L2666" s="252"/>
      <c r="M2666" s="253"/>
      <c r="N2666" s="254"/>
      <c r="O2666" s="254"/>
      <c r="P2666" s="254"/>
      <c r="Q2666" s="254"/>
      <c r="R2666" s="254"/>
      <c r="S2666" s="254"/>
      <c r="T2666" s="255"/>
      <c r="U2666" s="14"/>
      <c r="V2666" s="14"/>
      <c r="W2666" s="14"/>
      <c r="X2666" s="14"/>
      <c r="Y2666" s="14"/>
      <c r="Z2666" s="14"/>
      <c r="AA2666" s="14"/>
      <c r="AB2666" s="14"/>
      <c r="AC2666" s="14"/>
      <c r="AD2666" s="14"/>
      <c r="AE2666" s="14"/>
      <c r="AT2666" s="256" t="s">
        <v>183</v>
      </c>
      <c r="AU2666" s="256" t="s">
        <v>84</v>
      </c>
      <c r="AV2666" s="14" t="s">
        <v>84</v>
      </c>
      <c r="AW2666" s="14" t="s">
        <v>37</v>
      </c>
      <c r="AX2666" s="14" t="s">
        <v>75</v>
      </c>
      <c r="AY2666" s="256" t="s">
        <v>170</v>
      </c>
    </row>
    <row r="2667" s="13" customFormat="1">
      <c r="A2667" s="13"/>
      <c r="B2667" s="236"/>
      <c r="C2667" s="237"/>
      <c r="D2667" s="229" t="s">
        <v>183</v>
      </c>
      <c r="E2667" s="238" t="s">
        <v>19</v>
      </c>
      <c r="F2667" s="239" t="s">
        <v>2912</v>
      </c>
      <c r="G2667" s="237"/>
      <c r="H2667" s="238" t="s">
        <v>19</v>
      </c>
      <c r="I2667" s="240"/>
      <c r="J2667" s="237"/>
      <c r="K2667" s="237"/>
      <c r="L2667" s="241"/>
      <c r="M2667" s="242"/>
      <c r="N2667" s="243"/>
      <c r="O2667" s="243"/>
      <c r="P2667" s="243"/>
      <c r="Q2667" s="243"/>
      <c r="R2667" s="243"/>
      <c r="S2667" s="243"/>
      <c r="T2667" s="244"/>
      <c r="U2667" s="13"/>
      <c r="V2667" s="13"/>
      <c r="W2667" s="13"/>
      <c r="X2667" s="13"/>
      <c r="Y2667" s="13"/>
      <c r="Z2667" s="13"/>
      <c r="AA2667" s="13"/>
      <c r="AB2667" s="13"/>
      <c r="AC2667" s="13"/>
      <c r="AD2667" s="13"/>
      <c r="AE2667" s="13"/>
      <c r="AT2667" s="245" t="s">
        <v>183</v>
      </c>
      <c r="AU2667" s="245" t="s">
        <v>84</v>
      </c>
      <c r="AV2667" s="13" t="s">
        <v>82</v>
      </c>
      <c r="AW2667" s="13" t="s">
        <v>37</v>
      </c>
      <c r="AX2667" s="13" t="s">
        <v>75</v>
      </c>
      <c r="AY2667" s="245" t="s">
        <v>170</v>
      </c>
    </row>
    <row r="2668" s="14" customFormat="1">
      <c r="A2668" s="14"/>
      <c r="B2668" s="246"/>
      <c r="C2668" s="247"/>
      <c r="D2668" s="229" t="s">
        <v>183</v>
      </c>
      <c r="E2668" s="248" t="s">
        <v>19</v>
      </c>
      <c r="F2668" s="249" t="s">
        <v>2913</v>
      </c>
      <c r="G2668" s="247"/>
      <c r="H2668" s="250">
        <v>16.84</v>
      </c>
      <c r="I2668" s="251"/>
      <c r="J2668" s="247"/>
      <c r="K2668" s="247"/>
      <c r="L2668" s="252"/>
      <c r="M2668" s="253"/>
      <c r="N2668" s="254"/>
      <c r="O2668" s="254"/>
      <c r="P2668" s="254"/>
      <c r="Q2668" s="254"/>
      <c r="R2668" s="254"/>
      <c r="S2668" s="254"/>
      <c r="T2668" s="255"/>
      <c r="U2668" s="14"/>
      <c r="V2668" s="14"/>
      <c r="W2668" s="14"/>
      <c r="X2668" s="14"/>
      <c r="Y2668" s="14"/>
      <c r="Z2668" s="14"/>
      <c r="AA2668" s="14"/>
      <c r="AB2668" s="14"/>
      <c r="AC2668" s="14"/>
      <c r="AD2668" s="14"/>
      <c r="AE2668" s="14"/>
      <c r="AT2668" s="256" t="s">
        <v>183</v>
      </c>
      <c r="AU2668" s="256" t="s">
        <v>84</v>
      </c>
      <c r="AV2668" s="14" t="s">
        <v>84</v>
      </c>
      <c r="AW2668" s="14" t="s">
        <v>37</v>
      </c>
      <c r="AX2668" s="14" t="s">
        <v>75</v>
      </c>
      <c r="AY2668" s="256" t="s">
        <v>170</v>
      </c>
    </row>
    <row r="2669" s="15" customFormat="1">
      <c r="A2669" s="15"/>
      <c r="B2669" s="257"/>
      <c r="C2669" s="258"/>
      <c r="D2669" s="229" t="s">
        <v>183</v>
      </c>
      <c r="E2669" s="259" t="s">
        <v>19</v>
      </c>
      <c r="F2669" s="260" t="s">
        <v>186</v>
      </c>
      <c r="G2669" s="258"/>
      <c r="H2669" s="261">
        <v>507.92000000000002</v>
      </c>
      <c r="I2669" s="262"/>
      <c r="J2669" s="258"/>
      <c r="K2669" s="258"/>
      <c r="L2669" s="263"/>
      <c r="M2669" s="264"/>
      <c r="N2669" s="265"/>
      <c r="O2669" s="265"/>
      <c r="P2669" s="265"/>
      <c r="Q2669" s="265"/>
      <c r="R2669" s="265"/>
      <c r="S2669" s="265"/>
      <c r="T2669" s="266"/>
      <c r="U2669" s="15"/>
      <c r="V2669" s="15"/>
      <c r="W2669" s="15"/>
      <c r="X2669" s="15"/>
      <c r="Y2669" s="15"/>
      <c r="Z2669" s="15"/>
      <c r="AA2669" s="15"/>
      <c r="AB2669" s="15"/>
      <c r="AC2669" s="15"/>
      <c r="AD2669" s="15"/>
      <c r="AE2669" s="15"/>
      <c r="AT2669" s="267" t="s">
        <v>183</v>
      </c>
      <c r="AU2669" s="267" t="s">
        <v>84</v>
      </c>
      <c r="AV2669" s="15" t="s">
        <v>177</v>
      </c>
      <c r="AW2669" s="15" t="s">
        <v>37</v>
      </c>
      <c r="AX2669" s="15" t="s">
        <v>82</v>
      </c>
      <c r="AY2669" s="267" t="s">
        <v>170</v>
      </c>
    </row>
    <row r="2670" s="2" customFormat="1" ht="16.5" customHeight="1">
      <c r="A2670" s="41"/>
      <c r="B2670" s="42"/>
      <c r="C2670" s="216" t="s">
        <v>2944</v>
      </c>
      <c r="D2670" s="216" t="s">
        <v>172</v>
      </c>
      <c r="E2670" s="217" t="s">
        <v>2945</v>
      </c>
      <c r="F2670" s="218" t="s">
        <v>2946</v>
      </c>
      <c r="G2670" s="219" t="s">
        <v>175</v>
      </c>
      <c r="H2670" s="220">
        <v>171.80000000000001</v>
      </c>
      <c r="I2670" s="221"/>
      <c r="J2670" s="222">
        <f>ROUND(I2670*H2670,2)</f>
        <v>0</v>
      </c>
      <c r="K2670" s="218" t="s">
        <v>176</v>
      </c>
      <c r="L2670" s="47"/>
      <c r="M2670" s="223" t="s">
        <v>19</v>
      </c>
      <c r="N2670" s="224" t="s">
        <v>46</v>
      </c>
      <c r="O2670" s="87"/>
      <c r="P2670" s="225">
        <f>O2670*H2670</f>
        <v>0</v>
      </c>
      <c r="Q2670" s="225">
        <v>0.0015</v>
      </c>
      <c r="R2670" s="225">
        <f>Q2670*H2670</f>
        <v>0.25770000000000004</v>
      </c>
      <c r="S2670" s="225">
        <v>0</v>
      </c>
      <c r="T2670" s="226">
        <f>S2670*H2670</f>
        <v>0</v>
      </c>
      <c r="U2670" s="41"/>
      <c r="V2670" s="41"/>
      <c r="W2670" s="41"/>
      <c r="X2670" s="41"/>
      <c r="Y2670" s="41"/>
      <c r="Z2670" s="41"/>
      <c r="AA2670" s="41"/>
      <c r="AB2670" s="41"/>
      <c r="AC2670" s="41"/>
      <c r="AD2670" s="41"/>
      <c r="AE2670" s="41"/>
      <c r="AR2670" s="227" t="s">
        <v>287</v>
      </c>
      <c r="AT2670" s="227" t="s">
        <v>172</v>
      </c>
      <c r="AU2670" s="227" t="s">
        <v>84</v>
      </c>
      <c r="AY2670" s="20" t="s">
        <v>170</v>
      </c>
      <c r="BE2670" s="228">
        <f>IF(N2670="základní",J2670,0)</f>
        <v>0</v>
      </c>
      <c r="BF2670" s="228">
        <f>IF(N2670="snížená",J2670,0)</f>
        <v>0</v>
      </c>
      <c r="BG2670" s="228">
        <f>IF(N2670="zákl. přenesená",J2670,0)</f>
        <v>0</v>
      </c>
      <c r="BH2670" s="228">
        <f>IF(N2670="sníž. přenesená",J2670,0)</f>
        <v>0</v>
      </c>
      <c r="BI2670" s="228">
        <f>IF(N2670="nulová",J2670,0)</f>
        <v>0</v>
      </c>
      <c r="BJ2670" s="20" t="s">
        <v>82</v>
      </c>
      <c r="BK2670" s="228">
        <f>ROUND(I2670*H2670,2)</f>
        <v>0</v>
      </c>
      <c r="BL2670" s="20" t="s">
        <v>287</v>
      </c>
      <c r="BM2670" s="227" t="s">
        <v>2947</v>
      </c>
    </row>
    <row r="2671" s="2" customFormat="1">
      <c r="A2671" s="41"/>
      <c r="B2671" s="42"/>
      <c r="C2671" s="43"/>
      <c r="D2671" s="229" t="s">
        <v>179</v>
      </c>
      <c r="E2671" s="43"/>
      <c r="F2671" s="230" t="s">
        <v>2948</v>
      </c>
      <c r="G2671" s="43"/>
      <c r="H2671" s="43"/>
      <c r="I2671" s="231"/>
      <c r="J2671" s="43"/>
      <c r="K2671" s="43"/>
      <c r="L2671" s="47"/>
      <c r="M2671" s="232"/>
      <c r="N2671" s="233"/>
      <c r="O2671" s="87"/>
      <c r="P2671" s="87"/>
      <c r="Q2671" s="87"/>
      <c r="R2671" s="87"/>
      <c r="S2671" s="87"/>
      <c r="T2671" s="88"/>
      <c r="U2671" s="41"/>
      <c r="V2671" s="41"/>
      <c r="W2671" s="41"/>
      <c r="X2671" s="41"/>
      <c r="Y2671" s="41"/>
      <c r="Z2671" s="41"/>
      <c r="AA2671" s="41"/>
      <c r="AB2671" s="41"/>
      <c r="AC2671" s="41"/>
      <c r="AD2671" s="41"/>
      <c r="AE2671" s="41"/>
      <c r="AT2671" s="20" t="s">
        <v>179</v>
      </c>
      <c r="AU2671" s="20" t="s">
        <v>84</v>
      </c>
    </row>
    <row r="2672" s="2" customFormat="1">
      <c r="A2672" s="41"/>
      <c r="B2672" s="42"/>
      <c r="C2672" s="43"/>
      <c r="D2672" s="234" t="s">
        <v>181</v>
      </c>
      <c r="E2672" s="43"/>
      <c r="F2672" s="235" t="s">
        <v>2949</v>
      </c>
      <c r="G2672" s="43"/>
      <c r="H2672" s="43"/>
      <c r="I2672" s="231"/>
      <c r="J2672" s="43"/>
      <c r="K2672" s="43"/>
      <c r="L2672" s="47"/>
      <c r="M2672" s="232"/>
      <c r="N2672" s="233"/>
      <c r="O2672" s="87"/>
      <c r="P2672" s="87"/>
      <c r="Q2672" s="87"/>
      <c r="R2672" s="87"/>
      <c r="S2672" s="87"/>
      <c r="T2672" s="88"/>
      <c r="U2672" s="41"/>
      <c r="V2672" s="41"/>
      <c r="W2672" s="41"/>
      <c r="X2672" s="41"/>
      <c r="Y2672" s="41"/>
      <c r="Z2672" s="41"/>
      <c r="AA2672" s="41"/>
      <c r="AB2672" s="41"/>
      <c r="AC2672" s="41"/>
      <c r="AD2672" s="41"/>
      <c r="AE2672" s="41"/>
      <c r="AT2672" s="20" t="s">
        <v>181</v>
      </c>
      <c r="AU2672" s="20" t="s">
        <v>84</v>
      </c>
    </row>
    <row r="2673" s="13" customFormat="1">
      <c r="A2673" s="13"/>
      <c r="B2673" s="236"/>
      <c r="C2673" s="237"/>
      <c r="D2673" s="229" t="s">
        <v>183</v>
      </c>
      <c r="E2673" s="238" t="s">
        <v>19</v>
      </c>
      <c r="F2673" s="239" t="s">
        <v>760</v>
      </c>
      <c r="G2673" s="237"/>
      <c r="H2673" s="238" t="s">
        <v>19</v>
      </c>
      <c r="I2673" s="240"/>
      <c r="J2673" s="237"/>
      <c r="K2673" s="237"/>
      <c r="L2673" s="241"/>
      <c r="M2673" s="242"/>
      <c r="N2673" s="243"/>
      <c r="O2673" s="243"/>
      <c r="P2673" s="243"/>
      <c r="Q2673" s="243"/>
      <c r="R2673" s="243"/>
      <c r="S2673" s="243"/>
      <c r="T2673" s="244"/>
      <c r="U2673" s="13"/>
      <c r="V2673" s="13"/>
      <c r="W2673" s="13"/>
      <c r="X2673" s="13"/>
      <c r="Y2673" s="13"/>
      <c r="Z2673" s="13"/>
      <c r="AA2673" s="13"/>
      <c r="AB2673" s="13"/>
      <c r="AC2673" s="13"/>
      <c r="AD2673" s="13"/>
      <c r="AE2673" s="13"/>
      <c r="AT2673" s="245" t="s">
        <v>183</v>
      </c>
      <c r="AU2673" s="245" t="s">
        <v>84</v>
      </c>
      <c r="AV2673" s="13" t="s">
        <v>82</v>
      </c>
      <c r="AW2673" s="13" t="s">
        <v>37</v>
      </c>
      <c r="AX2673" s="13" t="s">
        <v>75</v>
      </c>
      <c r="AY2673" s="245" t="s">
        <v>170</v>
      </c>
    </row>
    <row r="2674" s="13" customFormat="1">
      <c r="A2674" s="13"/>
      <c r="B2674" s="236"/>
      <c r="C2674" s="237"/>
      <c r="D2674" s="229" t="s">
        <v>183</v>
      </c>
      <c r="E2674" s="238" t="s">
        <v>19</v>
      </c>
      <c r="F2674" s="239" t="s">
        <v>1437</v>
      </c>
      <c r="G2674" s="237"/>
      <c r="H2674" s="238" t="s">
        <v>19</v>
      </c>
      <c r="I2674" s="240"/>
      <c r="J2674" s="237"/>
      <c r="K2674" s="237"/>
      <c r="L2674" s="241"/>
      <c r="M2674" s="242"/>
      <c r="N2674" s="243"/>
      <c r="O2674" s="243"/>
      <c r="P2674" s="243"/>
      <c r="Q2674" s="243"/>
      <c r="R2674" s="243"/>
      <c r="S2674" s="243"/>
      <c r="T2674" s="244"/>
      <c r="U2674" s="13"/>
      <c r="V2674" s="13"/>
      <c r="W2674" s="13"/>
      <c r="X2674" s="13"/>
      <c r="Y2674" s="13"/>
      <c r="Z2674" s="13"/>
      <c r="AA2674" s="13"/>
      <c r="AB2674" s="13"/>
      <c r="AC2674" s="13"/>
      <c r="AD2674" s="13"/>
      <c r="AE2674" s="13"/>
      <c r="AT2674" s="245" t="s">
        <v>183</v>
      </c>
      <c r="AU2674" s="245" t="s">
        <v>84</v>
      </c>
      <c r="AV2674" s="13" t="s">
        <v>82</v>
      </c>
      <c r="AW2674" s="13" t="s">
        <v>37</v>
      </c>
      <c r="AX2674" s="13" t="s">
        <v>75</v>
      </c>
      <c r="AY2674" s="245" t="s">
        <v>170</v>
      </c>
    </row>
    <row r="2675" s="14" customFormat="1">
      <c r="A2675" s="14"/>
      <c r="B2675" s="246"/>
      <c r="C2675" s="247"/>
      <c r="D2675" s="229" t="s">
        <v>183</v>
      </c>
      <c r="E2675" s="248" t="s">
        <v>19</v>
      </c>
      <c r="F2675" s="249" t="s">
        <v>1933</v>
      </c>
      <c r="G2675" s="247"/>
      <c r="H2675" s="250">
        <v>84.299999999999997</v>
      </c>
      <c r="I2675" s="251"/>
      <c r="J2675" s="247"/>
      <c r="K2675" s="247"/>
      <c r="L2675" s="252"/>
      <c r="M2675" s="253"/>
      <c r="N2675" s="254"/>
      <c r="O2675" s="254"/>
      <c r="P2675" s="254"/>
      <c r="Q2675" s="254"/>
      <c r="R2675" s="254"/>
      <c r="S2675" s="254"/>
      <c r="T2675" s="255"/>
      <c r="U2675" s="14"/>
      <c r="V2675" s="14"/>
      <c r="W2675" s="14"/>
      <c r="X2675" s="14"/>
      <c r="Y2675" s="14"/>
      <c r="Z2675" s="14"/>
      <c r="AA2675" s="14"/>
      <c r="AB2675" s="14"/>
      <c r="AC2675" s="14"/>
      <c r="AD2675" s="14"/>
      <c r="AE2675" s="14"/>
      <c r="AT2675" s="256" t="s">
        <v>183</v>
      </c>
      <c r="AU2675" s="256" t="s">
        <v>84</v>
      </c>
      <c r="AV2675" s="14" t="s">
        <v>84</v>
      </c>
      <c r="AW2675" s="14" t="s">
        <v>37</v>
      </c>
      <c r="AX2675" s="14" t="s">
        <v>75</v>
      </c>
      <c r="AY2675" s="256" t="s">
        <v>170</v>
      </c>
    </row>
    <row r="2676" s="13" customFormat="1">
      <c r="A2676" s="13"/>
      <c r="B2676" s="236"/>
      <c r="C2676" s="237"/>
      <c r="D2676" s="229" t="s">
        <v>183</v>
      </c>
      <c r="E2676" s="238" t="s">
        <v>19</v>
      </c>
      <c r="F2676" s="239" t="s">
        <v>2925</v>
      </c>
      <c r="G2676" s="237"/>
      <c r="H2676" s="238" t="s">
        <v>19</v>
      </c>
      <c r="I2676" s="240"/>
      <c r="J2676" s="237"/>
      <c r="K2676" s="237"/>
      <c r="L2676" s="241"/>
      <c r="M2676" s="242"/>
      <c r="N2676" s="243"/>
      <c r="O2676" s="243"/>
      <c r="P2676" s="243"/>
      <c r="Q2676" s="243"/>
      <c r="R2676" s="243"/>
      <c r="S2676" s="243"/>
      <c r="T2676" s="244"/>
      <c r="U2676" s="13"/>
      <c r="V2676" s="13"/>
      <c r="W2676" s="13"/>
      <c r="X2676" s="13"/>
      <c r="Y2676" s="13"/>
      <c r="Z2676" s="13"/>
      <c r="AA2676" s="13"/>
      <c r="AB2676" s="13"/>
      <c r="AC2676" s="13"/>
      <c r="AD2676" s="13"/>
      <c r="AE2676" s="13"/>
      <c r="AT2676" s="245" t="s">
        <v>183</v>
      </c>
      <c r="AU2676" s="245" t="s">
        <v>84</v>
      </c>
      <c r="AV2676" s="13" t="s">
        <v>82</v>
      </c>
      <c r="AW2676" s="13" t="s">
        <v>37</v>
      </c>
      <c r="AX2676" s="13" t="s">
        <v>75</v>
      </c>
      <c r="AY2676" s="245" t="s">
        <v>170</v>
      </c>
    </row>
    <row r="2677" s="14" customFormat="1">
      <c r="A2677" s="14"/>
      <c r="B2677" s="246"/>
      <c r="C2677" s="247"/>
      <c r="D2677" s="229" t="s">
        <v>183</v>
      </c>
      <c r="E2677" s="248" t="s">
        <v>19</v>
      </c>
      <c r="F2677" s="249" t="s">
        <v>2950</v>
      </c>
      <c r="G2677" s="247"/>
      <c r="H2677" s="250">
        <v>87.5</v>
      </c>
      <c r="I2677" s="251"/>
      <c r="J2677" s="247"/>
      <c r="K2677" s="247"/>
      <c r="L2677" s="252"/>
      <c r="M2677" s="253"/>
      <c r="N2677" s="254"/>
      <c r="O2677" s="254"/>
      <c r="P2677" s="254"/>
      <c r="Q2677" s="254"/>
      <c r="R2677" s="254"/>
      <c r="S2677" s="254"/>
      <c r="T2677" s="255"/>
      <c r="U2677" s="14"/>
      <c r="V2677" s="14"/>
      <c r="W2677" s="14"/>
      <c r="X2677" s="14"/>
      <c r="Y2677" s="14"/>
      <c r="Z2677" s="14"/>
      <c r="AA2677" s="14"/>
      <c r="AB2677" s="14"/>
      <c r="AC2677" s="14"/>
      <c r="AD2677" s="14"/>
      <c r="AE2677" s="14"/>
      <c r="AT2677" s="256" t="s">
        <v>183</v>
      </c>
      <c r="AU2677" s="256" t="s">
        <v>84</v>
      </c>
      <c r="AV2677" s="14" t="s">
        <v>84</v>
      </c>
      <c r="AW2677" s="14" t="s">
        <v>37</v>
      </c>
      <c r="AX2677" s="14" t="s">
        <v>75</v>
      </c>
      <c r="AY2677" s="256" t="s">
        <v>170</v>
      </c>
    </row>
    <row r="2678" s="15" customFormat="1">
      <c r="A2678" s="15"/>
      <c r="B2678" s="257"/>
      <c r="C2678" s="258"/>
      <c r="D2678" s="229" t="s">
        <v>183</v>
      </c>
      <c r="E2678" s="259" t="s">
        <v>19</v>
      </c>
      <c r="F2678" s="260" t="s">
        <v>186</v>
      </c>
      <c r="G2678" s="258"/>
      <c r="H2678" s="261">
        <v>171.80000000000001</v>
      </c>
      <c r="I2678" s="262"/>
      <c r="J2678" s="258"/>
      <c r="K2678" s="258"/>
      <c r="L2678" s="263"/>
      <c r="M2678" s="264"/>
      <c r="N2678" s="265"/>
      <c r="O2678" s="265"/>
      <c r="P2678" s="265"/>
      <c r="Q2678" s="265"/>
      <c r="R2678" s="265"/>
      <c r="S2678" s="265"/>
      <c r="T2678" s="266"/>
      <c r="U2678" s="15"/>
      <c r="V2678" s="15"/>
      <c r="W2678" s="15"/>
      <c r="X2678" s="15"/>
      <c r="Y2678" s="15"/>
      <c r="Z2678" s="15"/>
      <c r="AA2678" s="15"/>
      <c r="AB2678" s="15"/>
      <c r="AC2678" s="15"/>
      <c r="AD2678" s="15"/>
      <c r="AE2678" s="15"/>
      <c r="AT2678" s="267" t="s">
        <v>183</v>
      </c>
      <c r="AU2678" s="267" t="s">
        <v>84</v>
      </c>
      <c r="AV2678" s="15" t="s">
        <v>177</v>
      </c>
      <c r="AW2678" s="15" t="s">
        <v>37</v>
      </c>
      <c r="AX2678" s="15" t="s">
        <v>82</v>
      </c>
      <c r="AY2678" s="267" t="s">
        <v>170</v>
      </c>
    </row>
    <row r="2679" s="2" customFormat="1" ht="16.5" customHeight="1">
      <c r="A2679" s="41"/>
      <c r="B2679" s="42"/>
      <c r="C2679" s="216" t="s">
        <v>2951</v>
      </c>
      <c r="D2679" s="216" t="s">
        <v>172</v>
      </c>
      <c r="E2679" s="217" t="s">
        <v>2952</v>
      </c>
      <c r="F2679" s="218" t="s">
        <v>2953</v>
      </c>
      <c r="G2679" s="219" t="s">
        <v>201</v>
      </c>
      <c r="H2679" s="220">
        <v>264.52600000000001</v>
      </c>
      <c r="I2679" s="221"/>
      <c r="J2679" s="222">
        <f>ROUND(I2679*H2679,2)</f>
        <v>0</v>
      </c>
      <c r="K2679" s="218" t="s">
        <v>176</v>
      </c>
      <c r="L2679" s="47"/>
      <c r="M2679" s="223" t="s">
        <v>19</v>
      </c>
      <c r="N2679" s="224" t="s">
        <v>46</v>
      </c>
      <c r="O2679" s="87"/>
      <c r="P2679" s="225">
        <f>O2679*H2679</f>
        <v>0</v>
      </c>
      <c r="Q2679" s="225">
        <v>9.0000000000000006E-05</v>
      </c>
      <c r="R2679" s="225">
        <f>Q2679*H2679</f>
        <v>0.023807340000000003</v>
      </c>
      <c r="S2679" s="225">
        <v>0</v>
      </c>
      <c r="T2679" s="226">
        <f>S2679*H2679</f>
        <v>0</v>
      </c>
      <c r="U2679" s="41"/>
      <c r="V2679" s="41"/>
      <c r="W2679" s="41"/>
      <c r="X2679" s="41"/>
      <c r="Y2679" s="41"/>
      <c r="Z2679" s="41"/>
      <c r="AA2679" s="41"/>
      <c r="AB2679" s="41"/>
      <c r="AC2679" s="41"/>
      <c r="AD2679" s="41"/>
      <c r="AE2679" s="41"/>
      <c r="AR2679" s="227" t="s">
        <v>287</v>
      </c>
      <c r="AT2679" s="227" t="s">
        <v>172</v>
      </c>
      <c r="AU2679" s="227" t="s">
        <v>84</v>
      </c>
      <c r="AY2679" s="20" t="s">
        <v>170</v>
      </c>
      <c r="BE2679" s="228">
        <f>IF(N2679="základní",J2679,0)</f>
        <v>0</v>
      </c>
      <c r="BF2679" s="228">
        <f>IF(N2679="snížená",J2679,0)</f>
        <v>0</v>
      </c>
      <c r="BG2679" s="228">
        <f>IF(N2679="zákl. přenesená",J2679,0)</f>
        <v>0</v>
      </c>
      <c r="BH2679" s="228">
        <f>IF(N2679="sníž. přenesená",J2679,0)</f>
        <v>0</v>
      </c>
      <c r="BI2679" s="228">
        <f>IF(N2679="nulová",J2679,0)</f>
        <v>0</v>
      </c>
      <c r="BJ2679" s="20" t="s">
        <v>82</v>
      </c>
      <c r="BK2679" s="228">
        <f>ROUND(I2679*H2679,2)</f>
        <v>0</v>
      </c>
      <c r="BL2679" s="20" t="s">
        <v>287</v>
      </c>
      <c r="BM2679" s="227" t="s">
        <v>2954</v>
      </c>
    </row>
    <row r="2680" s="2" customFormat="1">
      <c r="A2680" s="41"/>
      <c r="B2680" s="42"/>
      <c r="C2680" s="43"/>
      <c r="D2680" s="229" t="s">
        <v>179</v>
      </c>
      <c r="E2680" s="43"/>
      <c r="F2680" s="230" t="s">
        <v>2955</v>
      </c>
      <c r="G2680" s="43"/>
      <c r="H2680" s="43"/>
      <c r="I2680" s="231"/>
      <c r="J2680" s="43"/>
      <c r="K2680" s="43"/>
      <c r="L2680" s="47"/>
      <c r="M2680" s="232"/>
      <c r="N2680" s="233"/>
      <c r="O2680" s="87"/>
      <c r="P2680" s="87"/>
      <c r="Q2680" s="87"/>
      <c r="R2680" s="87"/>
      <c r="S2680" s="87"/>
      <c r="T2680" s="88"/>
      <c r="U2680" s="41"/>
      <c r="V2680" s="41"/>
      <c r="W2680" s="41"/>
      <c r="X2680" s="41"/>
      <c r="Y2680" s="41"/>
      <c r="Z2680" s="41"/>
      <c r="AA2680" s="41"/>
      <c r="AB2680" s="41"/>
      <c r="AC2680" s="41"/>
      <c r="AD2680" s="41"/>
      <c r="AE2680" s="41"/>
      <c r="AT2680" s="20" t="s">
        <v>179</v>
      </c>
      <c r="AU2680" s="20" t="s">
        <v>84</v>
      </c>
    </row>
    <row r="2681" s="2" customFormat="1">
      <c r="A2681" s="41"/>
      <c r="B2681" s="42"/>
      <c r="C2681" s="43"/>
      <c r="D2681" s="234" t="s">
        <v>181</v>
      </c>
      <c r="E2681" s="43"/>
      <c r="F2681" s="235" t="s">
        <v>2956</v>
      </c>
      <c r="G2681" s="43"/>
      <c r="H2681" s="43"/>
      <c r="I2681" s="231"/>
      <c r="J2681" s="43"/>
      <c r="K2681" s="43"/>
      <c r="L2681" s="47"/>
      <c r="M2681" s="232"/>
      <c r="N2681" s="233"/>
      <c r="O2681" s="87"/>
      <c r="P2681" s="87"/>
      <c r="Q2681" s="87"/>
      <c r="R2681" s="87"/>
      <c r="S2681" s="87"/>
      <c r="T2681" s="88"/>
      <c r="U2681" s="41"/>
      <c r="V2681" s="41"/>
      <c r="W2681" s="41"/>
      <c r="X2681" s="41"/>
      <c r="Y2681" s="41"/>
      <c r="Z2681" s="41"/>
      <c r="AA2681" s="41"/>
      <c r="AB2681" s="41"/>
      <c r="AC2681" s="41"/>
      <c r="AD2681" s="41"/>
      <c r="AE2681" s="41"/>
      <c r="AT2681" s="20" t="s">
        <v>181</v>
      </c>
      <c r="AU2681" s="20" t="s">
        <v>84</v>
      </c>
    </row>
    <row r="2682" s="14" customFormat="1">
      <c r="A2682" s="14"/>
      <c r="B2682" s="246"/>
      <c r="C2682" s="247"/>
      <c r="D2682" s="229" t="s">
        <v>183</v>
      </c>
      <c r="E2682" s="248" t="s">
        <v>19</v>
      </c>
      <c r="F2682" s="249" t="s">
        <v>2957</v>
      </c>
      <c r="G2682" s="247"/>
      <c r="H2682" s="250">
        <v>54.829999999999998</v>
      </c>
      <c r="I2682" s="251"/>
      <c r="J2682" s="247"/>
      <c r="K2682" s="247"/>
      <c r="L2682" s="252"/>
      <c r="M2682" s="253"/>
      <c r="N2682" s="254"/>
      <c r="O2682" s="254"/>
      <c r="P2682" s="254"/>
      <c r="Q2682" s="254"/>
      <c r="R2682" s="254"/>
      <c r="S2682" s="254"/>
      <c r="T2682" s="255"/>
      <c r="U2682" s="14"/>
      <c r="V2682" s="14"/>
      <c r="W2682" s="14"/>
      <c r="X2682" s="14"/>
      <c r="Y2682" s="14"/>
      <c r="Z2682" s="14"/>
      <c r="AA2682" s="14"/>
      <c r="AB2682" s="14"/>
      <c r="AC2682" s="14"/>
      <c r="AD2682" s="14"/>
      <c r="AE2682" s="14"/>
      <c r="AT2682" s="256" t="s">
        <v>183</v>
      </c>
      <c r="AU2682" s="256" t="s">
        <v>84</v>
      </c>
      <c r="AV2682" s="14" t="s">
        <v>84</v>
      </c>
      <c r="AW2682" s="14" t="s">
        <v>37</v>
      </c>
      <c r="AX2682" s="14" t="s">
        <v>75</v>
      </c>
      <c r="AY2682" s="256" t="s">
        <v>170</v>
      </c>
    </row>
    <row r="2683" s="14" customFormat="1">
      <c r="A2683" s="14"/>
      <c r="B2683" s="246"/>
      <c r="C2683" s="247"/>
      <c r="D2683" s="229" t="s">
        <v>183</v>
      </c>
      <c r="E2683" s="248" t="s">
        <v>19</v>
      </c>
      <c r="F2683" s="249" t="s">
        <v>2958</v>
      </c>
      <c r="G2683" s="247"/>
      <c r="H2683" s="250">
        <v>209.696</v>
      </c>
      <c r="I2683" s="251"/>
      <c r="J2683" s="247"/>
      <c r="K2683" s="247"/>
      <c r="L2683" s="252"/>
      <c r="M2683" s="253"/>
      <c r="N2683" s="254"/>
      <c r="O2683" s="254"/>
      <c r="P2683" s="254"/>
      <c r="Q2683" s="254"/>
      <c r="R2683" s="254"/>
      <c r="S2683" s="254"/>
      <c r="T2683" s="255"/>
      <c r="U2683" s="14"/>
      <c r="V2683" s="14"/>
      <c r="W2683" s="14"/>
      <c r="X2683" s="14"/>
      <c r="Y2683" s="14"/>
      <c r="Z2683" s="14"/>
      <c r="AA2683" s="14"/>
      <c r="AB2683" s="14"/>
      <c r="AC2683" s="14"/>
      <c r="AD2683" s="14"/>
      <c r="AE2683" s="14"/>
      <c r="AT2683" s="256" t="s">
        <v>183</v>
      </c>
      <c r="AU2683" s="256" t="s">
        <v>84</v>
      </c>
      <c r="AV2683" s="14" t="s">
        <v>84</v>
      </c>
      <c r="AW2683" s="14" t="s">
        <v>37</v>
      </c>
      <c r="AX2683" s="14" t="s">
        <v>75</v>
      </c>
      <c r="AY2683" s="256" t="s">
        <v>170</v>
      </c>
    </row>
    <row r="2684" s="15" customFormat="1">
      <c r="A2684" s="15"/>
      <c r="B2684" s="257"/>
      <c r="C2684" s="258"/>
      <c r="D2684" s="229" t="s">
        <v>183</v>
      </c>
      <c r="E2684" s="259" t="s">
        <v>19</v>
      </c>
      <c r="F2684" s="260" t="s">
        <v>186</v>
      </c>
      <c r="G2684" s="258"/>
      <c r="H2684" s="261">
        <v>264.52600000000001</v>
      </c>
      <c r="I2684" s="262"/>
      <c r="J2684" s="258"/>
      <c r="K2684" s="258"/>
      <c r="L2684" s="263"/>
      <c r="M2684" s="264"/>
      <c r="N2684" s="265"/>
      <c r="O2684" s="265"/>
      <c r="P2684" s="265"/>
      <c r="Q2684" s="265"/>
      <c r="R2684" s="265"/>
      <c r="S2684" s="265"/>
      <c r="T2684" s="266"/>
      <c r="U2684" s="15"/>
      <c r="V2684" s="15"/>
      <c r="W2684" s="15"/>
      <c r="X2684" s="15"/>
      <c r="Y2684" s="15"/>
      <c r="Z2684" s="15"/>
      <c r="AA2684" s="15"/>
      <c r="AB2684" s="15"/>
      <c r="AC2684" s="15"/>
      <c r="AD2684" s="15"/>
      <c r="AE2684" s="15"/>
      <c r="AT2684" s="267" t="s">
        <v>183</v>
      </c>
      <c r="AU2684" s="267" t="s">
        <v>84</v>
      </c>
      <c r="AV2684" s="15" t="s">
        <v>177</v>
      </c>
      <c r="AW2684" s="15" t="s">
        <v>37</v>
      </c>
      <c r="AX2684" s="15" t="s">
        <v>82</v>
      </c>
      <c r="AY2684" s="267" t="s">
        <v>170</v>
      </c>
    </row>
    <row r="2685" s="2" customFormat="1" ht="16.5" customHeight="1">
      <c r="A2685" s="41"/>
      <c r="B2685" s="42"/>
      <c r="C2685" s="216" t="s">
        <v>2959</v>
      </c>
      <c r="D2685" s="216" t="s">
        <v>172</v>
      </c>
      <c r="E2685" s="217" t="s">
        <v>2960</v>
      </c>
      <c r="F2685" s="218" t="s">
        <v>2961</v>
      </c>
      <c r="G2685" s="219" t="s">
        <v>201</v>
      </c>
      <c r="H2685" s="220">
        <v>264.52600000000001</v>
      </c>
      <c r="I2685" s="221"/>
      <c r="J2685" s="222">
        <f>ROUND(I2685*H2685,2)</f>
        <v>0</v>
      </c>
      <c r="K2685" s="218" t="s">
        <v>176</v>
      </c>
      <c r="L2685" s="47"/>
      <c r="M2685" s="223" t="s">
        <v>19</v>
      </c>
      <c r="N2685" s="224" t="s">
        <v>46</v>
      </c>
      <c r="O2685" s="87"/>
      <c r="P2685" s="225">
        <f>O2685*H2685</f>
        <v>0</v>
      </c>
      <c r="Q2685" s="225">
        <v>2.0000000000000002E-05</v>
      </c>
      <c r="R2685" s="225">
        <f>Q2685*H2685</f>
        <v>0.0052905200000000008</v>
      </c>
      <c r="S2685" s="225">
        <v>0</v>
      </c>
      <c r="T2685" s="226">
        <f>S2685*H2685</f>
        <v>0</v>
      </c>
      <c r="U2685" s="41"/>
      <c r="V2685" s="41"/>
      <c r="W2685" s="41"/>
      <c r="X2685" s="41"/>
      <c r="Y2685" s="41"/>
      <c r="Z2685" s="41"/>
      <c r="AA2685" s="41"/>
      <c r="AB2685" s="41"/>
      <c r="AC2685" s="41"/>
      <c r="AD2685" s="41"/>
      <c r="AE2685" s="41"/>
      <c r="AR2685" s="227" t="s">
        <v>287</v>
      </c>
      <c r="AT2685" s="227" t="s">
        <v>172</v>
      </c>
      <c r="AU2685" s="227" t="s">
        <v>84</v>
      </c>
      <c r="AY2685" s="20" t="s">
        <v>170</v>
      </c>
      <c r="BE2685" s="228">
        <f>IF(N2685="základní",J2685,0)</f>
        <v>0</v>
      </c>
      <c r="BF2685" s="228">
        <f>IF(N2685="snížená",J2685,0)</f>
        <v>0</v>
      </c>
      <c r="BG2685" s="228">
        <f>IF(N2685="zákl. přenesená",J2685,0)</f>
        <v>0</v>
      </c>
      <c r="BH2685" s="228">
        <f>IF(N2685="sníž. přenesená",J2685,0)</f>
        <v>0</v>
      </c>
      <c r="BI2685" s="228">
        <f>IF(N2685="nulová",J2685,0)</f>
        <v>0</v>
      </c>
      <c r="BJ2685" s="20" t="s">
        <v>82</v>
      </c>
      <c r="BK2685" s="228">
        <f>ROUND(I2685*H2685,2)</f>
        <v>0</v>
      </c>
      <c r="BL2685" s="20" t="s">
        <v>287</v>
      </c>
      <c r="BM2685" s="227" t="s">
        <v>2962</v>
      </c>
    </row>
    <row r="2686" s="2" customFormat="1">
      <c r="A2686" s="41"/>
      <c r="B2686" s="42"/>
      <c r="C2686" s="43"/>
      <c r="D2686" s="229" t="s">
        <v>179</v>
      </c>
      <c r="E2686" s="43"/>
      <c r="F2686" s="230" t="s">
        <v>2963</v>
      </c>
      <c r="G2686" s="43"/>
      <c r="H2686" s="43"/>
      <c r="I2686" s="231"/>
      <c r="J2686" s="43"/>
      <c r="K2686" s="43"/>
      <c r="L2686" s="47"/>
      <c r="M2686" s="232"/>
      <c r="N2686" s="233"/>
      <c r="O2686" s="87"/>
      <c r="P2686" s="87"/>
      <c r="Q2686" s="87"/>
      <c r="R2686" s="87"/>
      <c r="S2686" s="87"/>
      <c r="T2686" s="88"/>
      <c r="U2686" s="41"/>
      <c r="V2686" s="41"/>
      <c r="W2686" s="41"/>
      <c r="X2686" s="41"/>
      <c r="Y2686" s="41"/>
      <c r="Z2686" s="41"/>
      <c r="AA2686" s="41"/>
      <c r="AB2686" s="41"/>
      <c r="AC2686" s="41"/>
      <c r="AD2686" s="41"/>
      <c r="AE2686" s="41"/>
      <c r="AT2686" s="20" t="s">
        <v>179</v>
      </c>
      <c r="AU2686" s="20" t="s">
        <v>84</v>
      </c>
    </row>
    <row r="2687" s="2" customFormat="1">
      <c r="A2687" s="41"/>
      <c r="B2687" s="42"/>
      <c r="C2687" s="43"/>
      <c r="D2687" s="234" t="s">
        <v>181</v>
      </c>
      <c r="E2687" s="43"/>
      <c r="F2687" s="235" t="s">
        <v>2964</v>
      </c>
      <c r="G2687" s="43"/>
      <c r="H2687" s="43"/>
      <c r="I2687" s="231"/>
      <c r="J2687" s="43"/>
      <c r="K2687" s="43"/>
      <c r="L2687" s="47"/>
      <c r="M2687" s="232"/>
      <c r="N2687" s="233"/>
      <c r="O2687" s="87"/>
      <c r="P2687" s="87"/>
      <c r="Q2687" s="87"/>
      <c r="R2687" s="87"/>
      <c r="S2687" s="87"/>
      <c r="T2687" s="88"/>
      <c r="U2687" s="41"/>
      <c r="V2687" s="41"/>
      <c r="W2687" s="41"/>
      <c r="X2687" s="41"/>
      <c r="Y2687" s="41"/>
      <c r="Z2687" s="41"/>
      <c r="AA2687" s="41"/>
      <c r="AB2687" s="41"/>
      <c r="AC2687" s="41"/>
      <c r="AD2687" s="41"/>
      <c r="AE2687" s="41"/>
      <c r="AT2687" s="20" t="s">
        <v>181</v>
      </c>
      <c r="AU2687" s="20" t="s">
        <v>84</v>
      </c>
    </row>
    <row r="2688" s="2" customFormat="1" ht="16.5" customHeight="1">
      <c r="A2688" s="41"/>
      <c r="B2688" s="42"/>
      <c r="C2688" s="216" t="s">
        <v>2965</v>
      </c>
      <c r="D2688" s="216" t="s">
        <v>172</v>
      </c>
      <c r="E2688" s="217" t="s">
        <v>2966</v>
      </c>
      <c r="F2688" s="218" t="s">
        <v>2967</v>
      </c>
      <c r="G2688" s="219" t="s">
        <v>175</v>
      </c>
      <c r="H2688" s="220">
        <v>288.19999999999999</v>
      </c>
      <c r="I2688" s="221"/>
      <c r="J2688" s="222">
        <f>ROUND(I2688*H2688,2)</f>
        <v>0</v>
      </c>
      <c r="K2688" s="218" t="s">
        <v>19</v>
      </c>
      <c r="L2688" s="47"/>
      <c r="M2688" s="223" t="s">
        <v>19</v>
      </c>
      <c r="N2688" s="224" t="s">
        <v>46</v>
      </c>
      <c r="O2688" s="87"/>
      <c r="P2688" s="225">
        <f>O2688*H2688</f>
        <v>0</v>
      </c>
      <c r="Q2688" s="225">
        <v>0</v>
      </c>
      <c r="R2688" s="225">
        <f>Q2688*H2688</f>
        <v>0</v>
      </c>
      <c r="S2688" s="225">
        <v>0</v>
      </c>
      <c r="T2688" s="226">
        <f>S2688*H2688</f>
        <v>0</v>
      </c>
      <c r="U2688" s="41"/>
      <c r="V2688" s="41"/>
      <c r="W2688" s="41"/>
      <c r="X2688" s="41"/>
      <c r="Y2688" s="41"/>
      <c r="Z2688" s="41"/>
      <c r="AA2688" s="41"/>
      <c r="AB2688" s="41"/>
      <c r="AC2688" s="41"/>
      <c r="AD2688" s="41"/>
      <c r="AE2688" s="41"/>
      <c r="AR2688" s="227" t="s">
        <v>287</v>
      </c>
      <c r="AT2688" s="227" t="s">
        <v>172</v>
      </c>
      <c r="AU2688" s="227" t="s">
        <v>84</v>
      </c>
      <c r="AY2688" s="20" t="s">
        <v>170</v>
      </c>
      <c r="BE2688" s="228">
        <f>IF(N2688="základní",J2688,0)</f>
        <v>0</v>
      </c>
      <c r="BF2688" s="228">
        <f>IF(N2688="snížená",J2688,0)</f>
        <v>0</v>
      </c>
      <c r="BG2688" s="228">
        <f>IF(N2688="zákl. přenesená",J2688,0)</f>
        <v>0</v>
      </c>
      <c r="BH2688" s="228">
        <f>IF(N2688="sníž. přenesená",J2688,0)</f>
        <v>0</v>
      </c>
      <c r="BI2688" s="228">
        <f>IF(N2688="nulová",J2688,0)</f>
        <v>0</v>
      </c>
      <c r="BJ2688" s="20" t="s">
        <v>82</v>
      </c>
      <c r="BK2688" s="228">
        <f>ROUND(I2688*H2688,2)</f>
        <v>0</v>
      </c>
      <c r="BL2688" s="20" t="s">
        <v>287</v>
      </c>
      <c r="BM2688" s="227" t="s">
        <v>2968</v>
      </c>
    </row>
    <row r="2689" s="2" customFormat="1">
      <c r="A2689" s="41"/>
      <c r="B2689" s="42"/>
      <c r="C2689" s="43"/>
      <c r="D2689" s="229" t="s">
        <v>179</v>
      </c>
      <c r="E2689" s="43"/>
      <c r="F2689" s="230" t="s">
        <v>2967</v>
      </c>
      <c r="G2689" s="43"/>
      <c r="H2689" s="43"/>
      <c r="I2689" s="231"/>
      <c r="J2689" s="43"/>
      <c r="K2689" s="43"/>
      <c r="L2689" s="47"/>
      <c r="M2689" s="232"/>
      <c r="N2689" s="233"/>
      <c r="O2689" s="87"/>
      <c r="P2689" s="87"/>
      <c r="Q2689" s="87"/>
      <c r="R2689" s="87"/>
      <c r="S2689" s="87"/>
      <c r="T2689" s="88"/>
      <c r="U2689" s="41"/>
      <c r="V2689" s="41"/>
      <c r="W2689" s="41"/>
      <c r="X2689" s="41"/>
      <c r="Y2689" s="41"/>
      <c r="Z2689" s="41"/>
      <c r="AA2689" s="41"/>
      <c r="AB2689" s="41"/>
      <c r="AC2689" s="41"/>
      <c r="AD2689" s="41"/>
      <c r="AE2689" s="41"/>
      <c r="AT2689" s="20" t="s">
        <v>179</v>
      </c>
      <c r="AU2689" s="20" t="s">
        <v>84</v>
      </c>
    </row>
    <row r="2690" s="2" customFormat="1">
      <c r="A2690" s="41"/>
      <c r="B2690" s="42"/>
      <c r="C2690" s="43"/>
      <c r="D2690" s="229" t="s">
        <v>231</v>
      </c>
      <c r="E2690" s="43"/>
      <c r="F2690" s="268" t="s">
        <v>1323</v>
      </c>
      <c r="G2690" s="43"/>
      <c r="H2690" s="43"/>
      <c r="I2690" s="231"/>
      <c r="J2690" s="43"/>
      <c r="K2690" s="43"/>
      <c r="L2690" s="47"/>
      <c r="M2690" s="232"/>
      <c r="N2690" s="233"/>
      <c r="O2690" s="87"/>
      <c r="P2690" s="87"/>
      <c r="Q2690" s="87"/>
      <c r="R2690" s="87"/>
      <c r="S2690" s="87"/>
      <c r="T2690" s="88"/>
      <c r="U2690" s="41"/>
      <c r="V2690" s="41"/>
      <c r="W2690" s="41"/>
      <c r="X2690" s="41"/>
      <c r="Y2690" s="41"/>
      <c r="Z2690" s="41"/>
      <c r="AA2690" s="41"/>
      <c r="AB2690" s="41"/>
      <c r="AC2690" s="41"/>
      <c r="AD2690" s="41"/>
      <c r="AE2690" s="41"/>
      <c r="AT2690" s="20" t="s">
        <v>231</v>
      </c>
      <c r="AU2690" s="20" t="s">
        <v>84</v>
      </c>
    </row>
    <row r="2691" s="13" customFormat="1">
      <c r="A2691" s="13"/>
      <c r="B2691" s="236"/>
      <c r="C2691" s="237"/>
      <c r="D2691" s="229" t="s">
        <v>183</v>
      </c>
      <c r="E2691" s="238" t="s">
        <v>19</v>
      </c>
      <c r="F2691" s="239" t="s">
        <v>760</v>
      </c>
      <c r="G2691" s="237"/>
      <c r="H2691" s="238" t="s">
        <v>19</v>
      </c>
      <c r="I2691" s="240"/>
      <c r="J2691" s="237"/>
      <c r="K2691" s="237"/>
      <c r="L2691" s="241"/>
      <c r="M2691" s="242"/>
      <c r="N2691" s="243"/>
      <c r="O2691" s="243"/>
      <c r="P2691" s="243"/>
      <c r="Q2691" s="243"/>
      <c r="R2691" s="243"/>
      <c r="S2691" s="243"/>
      <c r="T2691" s="244"/>
      <c r="U2691" s="13"/>
      <c r="V2691" s="13"/>
      <c r="W2691" s="13"/>
      <c r="X2691" s="13"/>
      <c r="Y2691" s="13"/>
      <c r="Z2691" s="13"/>
      <c r="AA2691" s="13"/>
      <c r="AB2691" s="13"/>
      <c r="AC2691" s="13"/>
      <c r="AD2691" s="13"/>
      <c r="AE2691" s="13"/>
      <c r="AT2691" s="245" t="s">
        <v>183</v>
      </c>
      <c r="AU2691" s="245" t="s">
        <v>84</v>
      </c>
      <c r="AV2691" s="13" t="s">
        <v>82</v>
      </c>
      <c r="AW2691" s="13" t="s">
        <v>37</v>
      </c>
      <c r="AX2691" s="13" t="s">
        <v>75</v>
      </c>
      <c r="AY2691" s="245" t="s">
        <v>170</v>
      </c>
    </row>
    <row r="2692" s="13" customFormat="1">
      <c r="A2692" s="13"/>
      <c r="B2692" s="236"/>
      <c r="C2692" s="237"/>
      <c r="D2692" s="229" t="s">
        <v>183</v>
      </c>
      <c r="E2692" s="238" t="s">
        <v>19</v>
      </c>
      <c r="F2692" s="239" t="s">
        <v>1435</v>
      </c>
      <c r="G2692" s="237"/>
      <c r="H2692" s="238" t="s">
        <v>19</v>
      </c>
      <c r="I2692" s="240"/>
      <c r="J2692" s="237"/>
      <c r="K2692" s="237"/>
      <c r="L2692" s="241"/>
      <c r="M2692" s="242"/>
      <c r="N2692" s="243"/>
      <c r="O2692" s="243"/>
      <c r="P2692" s="243"/>
      <c r="Q2692" s="243"/>
      <c r="R2692" s="243"/>
      <c r="S2692" s="243"/>
      <c r="T2692" s="244"/>
      <c r="U2692" s="13"/>
      <c r="V2692" s="13"/>
      <c r="W2692" s="13"/>
      <c r="X2692" s="13"/>
      <c r="Y2692" s="13"/>
      <c r="Z2692" s="13"/>
      <c r="AA2692" s="13"/>
      <c r="AB2692" s="13"/>
      <c r="AC2692" s="13"/>
      <c r="AD2692" s="13"/>
      <c r="AE2692" s="13"/>
      <c r="AT2692" s="245" t="s">
        <v>183</v>
      </c>
      <c r="AU2692" s="245" t="s">
        <v>84</v>
      </c>
      <c r="AV2692" s="13" t="s">
        <v>82</v>
      </c>
      <c r="AW2692" s="13" t="s">
        <v>37</v>
      </c>
      <c r="AX2692" s="13" t="s">
        <v>75</v>
      </c>
      <c r="AY2692" s="245" t="s">
        <v>170</v>
      </c>
    </row>
    <row r="2693" s="14" customFormat="1">
      <c r="A2693" s="14"/>
      <c r="B2693" s="246"/>
      <c r="C2693" s="247"/>
      <c r="D2693" s="229" t="s">
        <v>183</v>
      </c>
      <c r="E2693" s="248" t="s">
        <v>19</v>
      </c>
      <c r="F2693" s="249" t="s">
        <v>1932</v>
      </c>
      <c r="G2693" s="247"/>
      <c r="H2693" s="250">
        <v>288.19999999999999</v>
      </c>
      <c r="I2693" s="251"/>
      <c r="J2693" s="247"/>
      <c r="K2693" s="247"/>
      <c r="L2693" s="252"/>
      <c r="M2693" s="253"/>
      <c r="N2693" s="254"/>
      <c r="O2693" s="254"/>
      <c r="P2693" s="254"/>
      <c r="Q2693" s="254"/>
      <c r="R2693" s="254"/>
      <c r="S2693" s="254"/>
      <c r="T2693" s="255"/>
      <c r="U2693" s="14"/>
      <c r="V2693" s="14"/>
      <c r="W2693" s="14"/>
      <c r="X2693" s="14"/>
      <c r="Y2693" s="14"/>
      <c r="Z2693" s="14"/>
      <c r="AA2693" s="14"/>
      <c r="AB2693" s="14"/>
      <c r="AC2693" s="14"/>
      <c r="AD2693" s="14"/>
      <c r="AE2693" s="14"/>
      <c r="AT2693" s="256" t="s">
        <v>183</v>
      </c>
      <c r="AU2693" s="256" t="s">
        <v>84</v>
      </c>
      <c r="AV2693" s="14" t="s">
        <v>84</v>
      </c>
      <c r="AW2693" s="14" t="s">
        <v>37</v>
      </c>
      <c r="AX2693" s="14" t="s">
        <v>75</v>
      </c>
      <c r="AY2693" s="256" t="s">
        <v>170</v>
      </c>
    </row>
    <row r="2694" s="15" customFormat="1">
      <c r="A2694" s="15"/>
      <c r="B2694" s="257"/>
      <c r="C2694" s="258"/>
      <c r="D2694" s="229" t="s">
        <v>183</v>
      </c>
      <c r="E2694" s="259" t="s">
        <v>19</v>
      </c>
      <c r="F2694" s="260" t="s">
        <v>186</v>
      </c>
      <c r="G2694" s="258"/>
      <c r="H2694" s="261">
        <v>288.19999999999999</v>
      </c>
      <c r="I2694" s="262"/>
      <c r="J2694" s="258"/>
      <c r="K2694" s="258"/>
      <c r="L2694" s="263"/>
      <c r="M2694" s="264"/>
      <c r="N2694" s="265"/>
      <c r="O2694" s="265"/>
      <c r="P2694" s="265"/>
      <c r="Q2694" s="265"/>
      <c r="R2694" s="265"/>
      <c r="S2694" s="265"/>
      <c r="T2694" s="266"/>
      <c r="U2694" s="15"/>
      <c r="V2694" s="15"/>
      <c r="W2694" s="15"/>
      <c r="X2694" s="15"/>
      <c r="Y2694" s="15"/>
      <c r="Z2694" s="15"/>
      <c r="AA2694" s="15"/>
      <c r="AB2694" s="15"/>
      <c r="AC2694" s="15"/>
      <c r="AD2694" s="15"/>
      <c r="AE2694" s="15"/>
      <c r="AT2694" s="267" t="s">
        <v>183</v>
      </c>
      <c r="AU2694" s="267" t="s">
        <v>84</v>
      </c>
      <c r="AV2694" s="15" t="s">
        <v>177</v>
      </c>
      <c r="AW2694" s="15" t="s">
        <v>37</v>
      </c>
      <c r="AX2694" s="15" t="s">
        <v>82</v>
      </c>
      <c r="AY2694" s="267" t="s">
        <v>170</v>
      </c>
    </row>
    <row r="2695" s="2" customFormat="1" ht="21.75" customHeight="1">
      <c r="A2695" s="41"/>
      <c r="B2695" s="42"/>
      <c r="C2695" s="216" t="s">
        <v>2969</v>
      </c>
      <c r="D2695" s="216" t="s">
        <v>172</v>
      </c>
      <c r="E2695" s="217" t="s">
        <v>2970</v>
      </c>
      <c r="F2695" s="218" t="s">
        <v>2971</v>
      </c>
      <c r="G2695" s="219" t="s">
        <v>201</v>
      </c>
      <c r="H2695" s="220">
        <v>14.4</v>
      </c>
      <c r="I2695" s="221"/>
      <c r="J2695" s="222">
        <f>ROUND(I2695*H2695,2)</f>
        <v>0</v>
      </c>
      <c r="K2695" s="218" t="s">
        <v>19</v>
      </c>
      <c r="L2695" s="47"/>
      <c r="M2695" s="223" t="s">
        <v>19</v>
      </c>
      <c r="N2695" s="224" t="s">
        <v>46</v>
      </c>
      <c r="O2695" s="87"/>
      <c r="P2695" s="225">
        <f>O2695*H2695</f>
        <v>0</v>
      </c>
      <c r="Q2695" s="225">
        <v>0.00034000000000000002</v>
      </c>
      <c r="R2695" s="225">
        <f>Q2695*H2695</f>
        <v>0.0048960000000000002</v>
      </c>
      <c r="S2695" s="225">
        <v>0</v>
      </c>
      <c r="T2695" s="226">
        <f>S2695*H2695</f>
        <v>0</v>
      </c>
      <c r="U2695" s="41"/>
      <c r="V2695" s="41"/>
      <c r="W2695" s="41"/>
      <c r="X2695" s="41"/>
      <c r="Y2695" s="41"/>
      <c r="Z2695" s="41"/>
      <c r="AA2695" s="41"/>
      <c r="AB2695" s="41"/>
      <c r="AC2695" s="41"/>
      <c r="AD2695" s="41"/>
      <c r="AE2695" s="41"/>
      <c r="AR2695" s="227" t="s">
        <v>287</v>
      </c>
      <c r="AT2695" s="227" t="s">
        <v>172</v>
      </c>
      <c r="AU2695" s="227" t="s">
        <v>84</v>
      </c>
      <c r="AY2695" s="20" t="s">
        <v>170</v>
      </c>
      <c r="BE2695" s="228">
        <f>IF(N2695="základní",J2695,0)</f>
        <v>0</v>
      </c>
      <c r="BF2695" s="228">
        <f>IF(N2695="snížená",J2695,0)</f>
        <v>0</v>
      </c>
      <c r="BG2695" s="228">
        <f>IF(N2695="zákl. přenesená",J2695,0)</f>
        <v>0</v>
      </c>
      <c r="BH2695" s="228">
        <f>IF(N2695="sníž. přenesená",J2695,0)</f>
        <v>0</v>
      </c>
      <c r="BI2695" s="228">
        <f>IF(N2695="nulová",J2695,0)</f>
        <v>0</v>
      </c>
      <c r="BJ2695" s="20" t="s">
        <v>82</v>
      </c>
      <c r="BK2695" s="228">
        <f>ROUND(I2695*H2695,2)</f>
        <v>0</v>
      </c>
      <c r="BL2695" s="20" t="s">
        <v>287</v>
      </c>
      <c r="BM2695" s="227" t="s">
        <v>2972</v>
      </c>
    </row>
    <row r="2696" s="2" customFormat="1">
      <c r="A2696" s="41"/>
      <c r="B2696" s="42"/>
      <c r="C2696" s="43"/>
      <c r="D2696" s="229" t="s">
        <v>179</v>
      </c>
      <c r="E2696" s="43"/>
      <c r="F2696" s="230" t="s">
        <v>2971</v>
      </c>
      <c r="G2696" s="43"/>
      <c r="H2696" s="43"/>
      <c r="I2696" s="231"/>
      <c r="J2696" s="43"/>
      <c r="K2696" s="43"/>
      <c r="L2696" s="47"/>
      <c r="M2696" s="232"/>
      <c r="N2696" s="233"/>
      <c r="O2696" s="87"/>
      <c r="P2696" s="87"/>
      <c r="Q2696" s="87"/>
      <c r="R2696" s="87"/>
      <c r="S2696" s="87"/>
      <c r="T2696" s="88"/>
      <c r="U2696" s="41"/>
      <c r="V2696" s="41"/>
      <c r="W2696" s="41"/>
      <c r="X2696" s="41"/>
      <c r="Y2696" s="41"/>
      <c r="Z2696" s="41"/>
      <c r="AA2696" s="41"/>
      <c r="AB2696" s="41"/>
      <c r="AC2696" s="41"/>
      <c r="AD2696" s="41"/>
      <c r="AE2696" s="41"/>
      <c r="AT2696" s="20" t="s">
        <v>179</v>
      </c>
      <c r="AU2696" s="20" t="s">
        <v>84</v>
      </c>
    </row>
    <row r="2697" s="2" customFormat="1">
      <c r="A2697" s="41"/>
      <c r="B2697" s="42"/>
      <c r="C2697" s="43"/>
      <c r="D2697" s="229" t="s">
        <v>231</v>
      </c>
      <c r="E2697" s="43"/>
      <c r="F2697" s="268" t="s">
        <v>1323</v>
      </c>
      <c r="G2697" s="43"/>
      <c r="H2697" s="43"/>
      <c r="I2697" s="231"/>
      <c r="J2697" s="43"/>
      <c r="K2697" s="43"/>
      <c r="L2697" s="47"/>
      <c r="M2697" s="232"/>
      <c r="N2697" s="233"/>
      <c r="O2697" s="87"/>
      <c r="P2697" s="87"/>
      <c r="Q2697" s="87"/>
      <c r="R2697" s="87"/>
      <c r="S2697" s="87"/>
      <c r="T2697" s="88"/>
      <c r="U2697" s="41"/>
      <c r="V2697" s="41"/>
      <c r="W2697" s="41"/>
      <c r="X2697" s="41"/>
      <c r="Y2697" s="41"/>
      <c r="Z2697" s="41"/>
      <c r="AA2697" s="41"/>
      <c r="AB2697" s="41"/>
      <c r="AC2697" s="41"/>
      <c r="AD2697" s="41"/>
      <c r="AE2697" s="41"/>
      <c r="AT2697" s="20" t="s">
        <v>231</v>
      </c>
      <c r="AU2697" s="20" t="s">
        <v>84</v>
      </c>
    </row>
    <row r="2698" s="13" customFormat="1">
      <c r="A2698" s="13"/>
      <c r="B2698" s="236"/>
      <c r="C2698" s="237"/>
      <c r="D2698" s="229" t="s">
        <v>183</v>
      </c>
      <c r="E2698" s="238" t="s">
        <v>19</v>
      </c>
      <c r="F2698" s="239" t="s">
        <v>2973</v>
      </c>
      <c r="G2698" s="237"/>
      <c r="H2698" s="238" t="s">
        <v>19</v>
      </c>
      <c r="I2698" s="240"/>
      <c r="J2698" s="237"/>
      <c r="K2698" s="237"/>
      <c r="L2698" s="241"/>
      <c r="M2698" s="242"/>
      <c r="N2698" s="243"/>
      <c r="O2698" s="243"/>
      <c r="P2698" s="243"/>
      <c r="Q2698" s="243"/>
      <c r="R2698" s="243"/>
      <c r="S2698" s="243"/>
      <c r="T2698" s="244"/>
      <c r="U2698" s="13"/>
      <c r="V2698" s="13"/>
      <c r="W2698" s="13"/>
      <c r="X2698" s="13"/>
      <c r="Y2698" s="13"/>
      <c r="Z2698" s="13"/>
      <c r="AA2698" s="13"/>
      <c r="AB2698" s="13"/>
      <c r="AC2698" s="13"/>
      <c r="AD2698" s="13"/>
      <c r="AE2698" s="13"/>
      <c r="AT2698" s="245" t="s">
        <v>183</v>
      </c>
      <c r="AU2698" s="245" t="s">
        <v>84</v>
      </c>
      <c r="AV2698" s="13" t="s">
        <v>82</v>
      </c>
      <c r="AW2698" s="13" t="s">
        <v>37</v>
      </c>
      <c r="AX2698" s="13" t="s">
        <v>75</v>
      </c>
      <c r="AY2698" s="245" t="s">
        <v>170</v>
      </c>
    </row>
    <row r="2699" s="13" customFormat="1">
      <c r="A2699" s="13"/>
      <c r="B2699" s="236"/>
      <c r="C2699" s="237"/>
      <c r="D2699" s="229" t="s">
        <v>183</v>
      </c>
      <c r="E2699" s="238" t="s">
        <v>19</v>
      </c>
      <c r="F2699" s="239" t="s">
        <v>1316</v>
      </c>
      <c r="G2699" s="237"/>
      <c r="H2699" s="238" t="s">
        <v>19</v>
      </c>
      <c r="I2699" s="240"/>
      <c r="J2699" s="237"/>
      <c r="K2699" s="237"/>
      <c r="L2699" s="241"/>
      <c r="M2699" s="242"/>
      <c r="N2699" s="243"/>
      <c r="O2699" s="243"/>
      <c r="P2699" s="243"/>
      <c r="Q2699" s="243"/>
      <c r="R2699" s="243"/>
      <c r="S2699" s="243"/>
      <c r="T2699" s="244"/>
      <c r="U2699" s="13"/>
      <c r="V2699" s="13"/>
      <c r="W2699" s="13"/>
      <c r="X2699" s="13"/>
      <c r="Y2699" s="13"/>
      <c r="Z2699" s="13"/>
      <c r="AA2699" s="13"/>
      <c r="AB2699" s="13"/>
      <c r="AC2699" s="13"/>
      <c r="AD2699" s="13"/>
      <c r="AE2699" s="13"/>
      <c r="AT2699" s="245" t="s">
        <v>183</v>
      </c>
      <c r="AU2699" s="245" t="s">
        <v>84</v>
      </c>
      <c r="AV2699" s="13" t="s">
        <v>82</v>
      </c>
      <c r="AW2699" s="13" t="s">
        <v>37</v>
      </c>
      <c r="AX2699" s="13" t="s">
        <v>75</v>
      </c>
      <c r="AY2699" s="245" t="s">
        <v>170</v>
      </c>
    </row>
    <row r="2700" s="14" customFormat="1">
      <c r="A2700" s="14"/>
      <c r="B2700" s="246"/>
      <c r="C2700" s="247"/>
      <c r="D2700" s="229" t="s">
        <v>183</v>
      </c>
      <c r="E2700" s="248" t="s">
        <v>19</v>
      </c>
      <c r="F2700" s="249" t="s">
        <v>2974</v>
      </c>
      <c r="G2700" s="247"/>
      <c r="H2700" s="250">
        <v>14.4</v>
      </c>
      <c r="I2700" s="251"/>
      <c r="J2700" s="247"/>
      <c r="K2700" s="247"/>
      <c r="L2700" s="252"/>
      <c r="M2700" s="253"/>
      <c r="N2700" s="254"/>
      <c r="O2700" s="254"/>
      <c r="P2700" s="254"/>
      <c r="Q2700" s="254"/>
      <c r="R2700" s="254"/>
      <c r="S2700" s="254"/>
      <c r="T2700" s="255"/>
      <c r="U2700" s="14"/>
      <c r="V2700" s="14"/>
      <c r="W2700" s="14"/>
      <c r="X2700" s="14"/>
      <c r="Y2700" s="14"/>
      <c r="Z2700" s="14"/>
      <c r="AA2700" s="14"/>
      <c r="AB2700" s="14"/>
      <c r="AC2700" s="14"/>
      <c r="AD2700" s="14"/>
      <c r="AE2700" s="14"/>
      <c r="AT2700" s="256" t="s">
        <v>183</v>
      </c>
      <c r="AU2700" s="256" t="s">
        <v>84</v>
      </c>
      <c r="AV2700" s="14" t="s">
        <v>84</v>
      </c>
      <c r="AW2700" s="14" t="s">
        <v>37</v>
      </c>
      <c r="AX2700" s="14" t="s">
        <v>75</v>
      </c>
      <c r="AY2700" s="256" t="s">
        <v>170</v>
      </c>
    </row>
    <row r="2701" s="15" customFormat="1">
      <c r="A2701" s="15"/>
      <c r="B2701" s="257"/>
      <c r="C2701" s="258"/>
      <c r="D2701" s="229" t="s">
        <v>183</v>
      </c>
      <c r="E2701" s="259" t="s">
        <v>19</v>
      </c>
      <c r="F2701" s="260" t="s">
        <v>186</v>
      </c>
      <c r="G2701" s="258"/>
      <c r="H2701" s="261">
        <v>14.4</v>
      </c>
      <c r="I2701" s="262"/>
      <c r="J2701" s="258"/>
      <c r="K2701" s="258"/>
      <c r="L2701" s="263"/>
      <c r="M2701" s="264"/>
      <c r="N2701" s="265"/>
      <c r="O2701" s="265"/>
      <c r="P2701" s="265"/>
      <c r="Q2701" s="265"/>
      <c r="R2701" s="265"/>
      <c r="S2701" s="265"/>
      <c r="T2701" s="266"/>
      <c r="U2701" s="15"/>
      <c r="V2701" s="15"/>
      <c r="W2701" s="15"/>
      <c r="X2701" s="15"/>
      <c r="Y2701" s="15"/>
      <c r="Z2701" s="15"/>
      <c r="AA2701" s="15"/>
      <c r="AB2701" s="15"/>
      <c r="AC2701" s="15"/>
      <c r="AD2701" s="15"/>
      <c r="AE2701" s="15"/>
      <c r="AT2701" s="267" t="s">
        <v>183</v>
      </c>
      <c r="AU2701" s="267" t="s">
        <v>84</v>
      </c>
      <c r="AV2701" s="15" t="s">
        <v>177</v>
      </c>
      <c r="AW2701" s="15" t="s">
        <v>37</v>
      </c>
      <c r="AX2701" s="15" t="s">
        <v>82</v>
      </c>
      <c r="AY2701" s="267" t="s">
        <v>170</v>
      </c>
    </row>
    <row r="2702" s="2" customFormat="1" ht="16.5" customHeight="1">
      <c r="A2702" s="41"/>
      <c r="B2702" s="42"/>
      <c r="C2702" s="216" t="s">
        <v>2975</v>
      </c>
      <c r="D2702" s="216" t="s">
        <v>172</v>
      </c>
      <c r="E2702" s="217" t="s">
        <v>2976</v>
      </c>
      <c r="F2702" s="218" t="s">
        <v>2977</v>
      </c>
      <c r="G2702" s="219" t="s">
        <v>201</v>
      </c>
      <c r="H2702" s="220">
        <v>236.69999999999999</v>
      </c>
      <c r="I2702" s="221"/>
      <c r="J2702" s="222">
        <f>ROUND(I2702*H2702,2)</f>
        <v>0</v>
      </c>
      <c r="K2702" s="218" t="s">
        <v>176</v>
      </c>
      <c r="L2702" s="47"/>
      <c r="M2702" s="223" t="s">
        <v>19</v>
      </c>
      <c r="N2702" s="224" t="s">
        <v>46</v>
      </c>
      <c r="O2702" s="87"/>
      <c r="P2702" s="225">
        <f>O2702*H2702</f>
        <v>0</v>
      </c>
      <c r="Q2702" s="225">
        <v>0.00142</v>
      </c>
      <c r="R2702" s="225">
        <f>Q2702*H2702</f>
        <v>0.33611399999999997</v>
      </c>
      <c r="S2702" s="225">
        <v>0</v>
      </c>
      <c r="T2702" s="226">
        <f>S2702*H2702</f>
        <v>0</v>
      </c>
      <c r="U2702" s="41"/>
      <c r="V2702" s="41"/>
      <c r="W2702" s="41"/>
      <c r="X2702" s="41"/>
      <c r="Y2702" s="41"/>
      <c r="Z2702" s="41"/>
      <c r="AA2702" s="41"/>
      <c r="AB2702" s="41"/>
      <c r="AC2702" s="41"/>
      <c r="AD2702" s="41"/>
      <c r="AE2702" s="41"/>
      <c r="AR2702" s="227" t="s">
        <v>287</v>
      </c>
      <c r="AT2702" s="227" t="s">
        <v>172</v>
      </c>
      <c r="AU2702" s="227" t="s">
        <v>84</v>
      </c>
      <c r="AY2702" s="20" t="s">
        <v>170</v>
      </c>
      <c r="BE2702" s="228">
        <f>IF(N2702="základní",J2702,0)</f>
        <v>0</v>
      </c>
      <c r="BF2702" s="228">
        <f>IF(N2702="snížená",J2702,0)</f>
        <v>0</v>
      </c>
      <c r="BG2702" s="228">
        <f>IF(N2702="zákl. přenesená",J2702,0)</f>
        <v>0</v>
      </c>
      <c r="BH2702" s="228">
        <f>IF(N2702="sníž. přenesená",J2702,0)</f>
        <v>0</v>
      </c>
      <c r="BI2702" s="228">
        <f>IF(N2702="nulová",J2702,0)</f>
        <v>0</v>
      </c>
      <c r="BJ2702" s="20" t="s">
        <v>82</v>
      </c>
      <c r="BK2702" s="228">
        <f>ROUND(I2702*H2702,2)</f>
        <v>0</v>
      </c>
      <c r="BL2702" s="20" t="s">
        <v>287</v>
      </c>
      <c r="BM2702" s="227" t="s">
        <v>2978</v>
      </c>
    </row>
    <row r="2703" s="2" customFormat="1">
      <c r="A2703" s="41"/>
      <c r="B2703" s="42"/>
      <c r="C2703" s="43"/>
      <c r="D2703" s="229" t="s">
        <v>179</v>
      </c>
      <c r="E2703" s="43"/>
      <c r="F2703" s="230" t="s">
        <v>2979</v>
      </c>
      <c r="G2703" s="43"/>
      <c r="H2703" s="43"/>
      <c r="I2703" s="231"/>
      <c r="J2703" s="43"/>
      <c r="K2703" s="43"/>
      <c r="L2703" s="47"/>
      <c r="M2703" s="232"/>
      <c r="N2703" s="233"/>
      <c r="O2703" s="87"/>
      <c r="P2703" s="87"/>
      <c r="Q2703" s="87"/>
      <c r="R2703" s="87"/>
      <c r="S2703" s="87"/>
      <c r="T2703" s="88"/>
      <c r="U2703" s="41"/>
      <c r="V2703" s="41"/>
      <c r="W2703" s="41"/>
      <c r="X2703" s="41"/>
      <c r="Y2703" s="41"/>
      <c r="Z2703" s="41"/>
      <c r="AA2703" s="41"/>
      <c r="AB2703" s="41"/>
      <c r="AC2703" s="41"/>
      <c r="AD2703" s="41"/>
      <c r="AE2703" s="41"/>
      <c r="AT2703" s="20" t="s">
        <v>179</v>
      </c>
      <c r="AU2703" s="20" t="s">
        <v>84</v>
      </c>
    </row>
    <row r="2704" s="2" customFormat="1">
      <c r="A2704" s="41"/>
      <c r="B2704" s="42"/>
      <c r="C2704" s="43"/>
      <c r="D2704" s="234" t="s">
        <v>181</v>
      </c>
      <c r="E2704" s="43"/>
      <c r="F2704" s="235" t="s">
        <v>2980</v>
      </c>
      <c r="G2704" s="43"/>
      <c r="H2704" s="43"/>
      <c r="I2704" s="231"/>
      <c r="J2704" s="43"/>
      <c r="K2704" s="43"/>
      <c r="L2704" s="47"/>
      <c r="M2704" s="232"/>
      <c r="N2704" s="233"/>
      <c r="O2704" s="87"/>
      <c r="P2704" s="87"/>
      <c r="Q2704" s="87"/>
      <c r="R2704" s="87"/>
      <c r="S2704" s="87"/>
      <c r="T2704" s="88"/>
      <c r="U2704" s="41"/>
      <c r="V2704" s="41"/>
      <c r="W2704" s="41"/>
      <c r="X2704" s="41"/>
      <c r="Y2704" s="41"/>
      <c r="Z2704" s="41"/>
      <c r="AA2704" s="41"/>
      <c r="AB2704" s="41"/>
      <c r="AC2704" s="41"/>
      <c r="AD2704" s="41"/>
      <c r="AE2704" s="41"/>
      <c r="AT2704" s="20" t="s">
        <v>181</v>
      </c>
      <c r="AU2704" s="20" t="s">
        <v>84</v>
      </c>
    </row>
    <row r="2705" s="13" customFormat="1">
      <c r="A2705" s="13"/>
      <c r="B2705" s="236"/>
      <c r="C2705" s="237"/>
      <c r="D2705" s="229" t="s">
        <v>183</v>
      </c>
      <c r="E2705" s="238" t="s">
        <v>19</v>
      </c>
      <c r="F2705" s="239" t="s">
        <v>760</v>
      </c>
      <c r="G2705" s="237"/>
      <c r="H2705" s="238" t="s">
        <v>19</v>
      </c>
      <c r="I2705" s="240"/>
      <c r="J2705" s="237"/>
      <c r="K2705" s="237"/>
      <c r="L2705" s="241"/>
      <c r="M2705" s="242"/>
      <c r="N2705" s="243"/>
      <c r="O2705" s="243"/>
      <c r="P2705" s="243"/>
      <c r="Q2705" s="243"/>
      <c r="R2705" s="243"/>
      <c r="S2705" s="243"/>
      <c r="T2705" s="244"/>
      <c r="U2705" s="13"/>
      <c r="V2705" s="13"/>
      <c r="W2705" s="13"/>
      <c r="X2705" s="13"/>
      <c r="Y2705" s="13"/>
      <c r="Z2705" s="13"/>
      <c r="AA2705" s="13"/>
      <c r="AB2705" s="13"/>
      <c r="AC2705" s="13"/>
      <c r="AD2705" s="13"/>
      <c r="AE2705" s="13"/>
      <c r="AT2705" s="245" t="s">
        <v>183</v>
      </c>
      <c r="AU2705" s="245" t="s">
        <v>84</v>
      </c>
      <c r="AV2705" s="13" t="s">
        <v>82</v>
      </c>
      <c r="AW2705" s="13" t="s">
        <v>37</v>
      </c>
      <c r="AX2705" s="13" t="s">
        <v>75</v>
      </c>
      <c r="AY2705" s="245" t="s">
        <v>170</v>
      </c>
    </row>
    <row r="2706" s="13" customFormat="1">
      <c r="A2706" s="13"/>
      <c r="B2706" s="236"/>
      <c r="C2706" s="237"/>
      <c r="D2706" s="229" t="s">
        <v>183</v>
      </c>
      <c r="E2706" s="238" t="s">
        <v>19</v>
      </c>
      <c r="F2706" s="239" t="s">
        <v>1437</v>
      </c>
      <c r="G2706" s="237"/>
      <c r="H2706" s="238" t="s">
        <v>19</v>
      </c>
      <c r="I2706" s="240"/>
      <c r="J2706" s="237"/>
      <c r="K2706" s="237"/>
      <c r="L2706" s="241"/>
      <c r="M2706" s="242"/>
      <c r="N2706" s="243"/>
      <c r="O2706" s="243"/>
      <c r="P2706" s="243"/>
      <c r="Q2706" s="243"/>
      <c r="R2706" s="243"/>
      <c r="S2706" s="243"/>
      <c r="T2706" s="244"/>
      <c r="U2706" s="13"/>
      <c r="V2706" s="13"/>
      <c r="W2706" s="13"/>
      <c r="X2706" s="13"/>
      <c r="Y2706" s="13"/>
      <c r="Z2706" s="13"/>
      <c r="AA2706" s="13"/>
      <c r="AB2706" s="13"/>
      <c r="AC2706" s="13"/>
      <c r="AD2706" s="13"/>
      <c r="AE2706" s="13"/>
      <c r="AT2706" s="245" t="s">
        <v>183</v>
      </c>
      <c r="AU2706" s="245" t="s">
        <v>84</v>
      </c>
      <c r="AV2706" s="13" t="s">
        <v>82</v>
      </c>
      <c r="AW2706" s="13" t="s">
        <v>37</v>
      </c>
      <c r="AX2706" s="13" t="s">
        <v>75</v>
      </c>
      <c r="AY2706" s="245" t="s">
        <v>170</v>
      </c>
    </row>
    <row r="2707" s="14" customFormat="1">
      <c r="A2707" s="14"/>
      <c r="B2707" s="246"/>
      <c r="C2707" s="247"/>
      <c r="D2707" s="229" t="s">
        <v>183</v>
      </c>
      <c r="E2707" s="248" t="s">
        <v>19</v>
      </c>
      <c r="F2707" s="249" t="s">
        <v>2981</v>
      </c>
      <c r="G2707" s="247"/>
      <c r="H2707" s="250">
        <v>109.3</v>
      </c>
      <c r="I2707" s="251"/>
      <c r="J2707" s="247"/>
      <c r="K2707" s="247"/>
      <c r="L2707" s="252"/>
      <c r="M2707" s="253"/>
      <c r="N2707" s="254"/>
      <c r="O2707" s="254"/>
      <c r="P2707" s="254"/>
      <c r="Q2707" s="254"/>
      <c r="R2707" s="254"/>
      <c r="S2707" s="254"/>
      <c r="T2707" s="255"/>
      <c r="U2707" s="14"/>
      <c r="V2707" s="14"/>
      <c r="W2707" s="14"/>
      <c r="X2707" s="14"/>
      <c r="Y2707" s="14"/>
      <c r="Z2707" s="14"/>
      <c r="AA2707" s="14"/>
      <c r="AB2707" s="14"/>
      <c r="AC2707" s="14"/>
      <c r="AD2707" s="14"/>
      <c r="AE2707" s="14"/>
      <c r="AT2707" s="256" t="s">
        <v>183</v>
      </c>
      <c r="AU2707" s="256" t="s">
        <v>84</v>
      </c>
      <c r="AV2707" s="14" t="s">
        <v>84</v>
      </c>
      <c r="AW2707" s="14" t="s">
        <v>37</v>
      </c>
      <c r="AX2707" s="14" t="s">
        <v>75</v>
      </c>
      <c r="AY2707" s="256" t="s">
        <v>170</v>
      </c>
    </row>
    <row r="2708" s="13" customFormat="1">
      <c r="A2708" s="13"/>
      <c r="B2708" s="236"/>
      <c r="C2708" s="237"/>
      <c r="D2708" s="229" t="s">
        <v>183</v>
      </c>
      <c r="E2708" s="238" t="s">
        <v>19</v>
      </c>
      <c r="F2708" s="239" t="s">
        <v>2925</v>
      </c>
      <c r="G2708" s="237"/>
      <c r="H2708" s="238" t="s">
        <v>19</v>
      </c>
      <c r="I2708" s="240"/>
      <c r="J2708" s="237"/>
      <c r="K2708" s="237"/>
      <c r="L2708" s="241"/>
      <c r="M2708" s="242"/>
      <c r="N2708" s="243"/>
      <c r="O2708" s="243"/>
      <c r="P2708" s="243"/>
      <c r="Q2708" s="243"/>
      <c r="R2708" s="243"/>
      <c r="S2708" s="243"/>
      <c r="T2708" s="244"/>
      <c r="U2708" s="13"/>
      <c r="V2708" s="13"/>
      <c r="W2708" s="13"/>
      <c r="X2708" s="13"/>
      <c r="Y2708" s="13"/>
      <c r="Z2708" s="13"/>
      <c r="AA2708" s="13"/>
      <c r="AB2708" s="13"/>
      <c r="AC2708" s="13"/>
      <c r="AD2708" s="13"/>
      <c r="AE2708" s="13"/>
      <c r="AT2708" s="245" t="s">
        <v>183</v>
      </c>
      <c r="AU2708" s="245" t="s">
        <v>84</v>
      </c>
      <c r="AV2708" s="13" t="s">
        <v>82</v>
      </c>
      <c r="AW2708" s="13" t="s">
        <v>37</v>
      </c>
      <c r="AX2708" s="13" t="s">
        <v>75</v>
      </c>
      <c r="AY2708" s="245" t="s">
        <v>170</v>
      </c>
    </row>
    <row r="2709" s="14" customFormat="1">
      <c r="A2709" s="14"/>
      <c r="B2709" s="246"/>
      <c r="C2709" s="247"/>
      <c r="D2709" s="229" t="s">
        <v>183</v>
      </c>
      <c r="E2709" s="248" t="s">
        <v>19</v>
      </c>
      <c r="F2709" s="249" t="s">
        <v>2982</v>
      </c>
      <c r="G2709" s="247"/>
      <c r="H2709" s="250">
        <v>127.40000000000001</v>
      </c>
      <c r="I2709" s="251"/>
      <c r="J2709" s="247"/>
      <c r="K2709" s="247"/>
      <c r="L2709" s="252"/>
      <c r="M2709" s="253"/>
      <c r="N2709" s="254"/>
      <c r="O2709" s="254"/>
      <c r="P2709" s="254"/>
      <c r="Q2709" s="254"/>
      <c r="R2709" s="254"/>
      <c r="S2709" s="254"/>
      <c r="T2709" s="255"/>
      <c r="U2709" s="14"/>
      <c r="V2709" s="14"/>
      <c r="W2709" s="14"/>
      <c r="X2709" s="14"/>
      <c r="Y2709" s="14"/>
      <c r="Z2709" s="14"/>
      <c r="AA2709" s="14"/>
      <c r="AB2709" s="14"/>
      <c r="AC2709" s="14"/>
      <c r="AD2709" s="14"/>
      <c r="AE2709" s="14"/>
      <c r="AT2709" s="256" t="s">
        <v>183</v>
      </c>
      <c r="AU2709" s="256" t="s">
        <v>84</v>
      </c>
      <c r="AV2709" s="14" t="s">
        <v>84</v>
      </c>
      <c r="AW2709" s="14" t="s">
        <v>37</v>
      </c>
      <c r="AX2709" s="14" t="s">
        <v>75</v>
      </c>
      <c r="AY2709" s="256" t="s">
        <v>170</v>
      </c>
    </row>
    <row r="2710" s="15" customFormat="1">
      <c r="A2710" s="15"/>
      <c r="B2710" s="257"/>
      <c r="C2710" s="258"/>
      <c r="D2710" s="229" t="s">
        <v>183</v>
      </c>
      <c r="E2710" s="259" t="s">
        <v>19</v>
      </c>
      <c r="F2710" s="260" t="s">
        <v>186</v>
      </c>
      <c r="G2710" s="258"/>
      <c r="H2710" s="261">
        <v>236.69999999999999</v>
      </c>
      <c r="I2710" s="262"/>
      <c r="J2710" s="258"/>
      <c r="K2710" s="258"/>
      <c r="L2710" s="263"/>
      <c r="M2710" s="264"/>
      <c r="N2710" s="265"/>
      <c r="O2710" s="265"/>
      <c r="P2710" s="265"/>
      <c r="Q2710" s="265"/>
      <c r="R2710" s="265"/>
      <c r="S2710" s="265"/>
      <c r="T2710" s="266"/>
      <c r="U2710" s="15"/>
      <c r="V2710" s="15"/>
      <c r="W2710" s="15"/>
      <c r="X2710" s="15"/>
      <c r="Y2710" s="15"/>
      <c r="Z2710" s="15"/>
      <c r="AA2710" s="15"/>
      <c r="AB2710" s="15"/>
      <c r="AC2710" s="15"/>
      <c r="AD2710" s="15"/>
      <c r="AE2710" s="15"/>
      <c r="AT2710" s="267" t="s">
        <v>183</v>
      </c>
      <c r="AU2710" s="267" t="s">
        <v>84</v>
      </c>
      <c r="AV2710" s="15" t="s">
        <v>177</v>
      </c>
      <c r="AW2710" s="15" t="s">
        <v>37</v>
      </c>
      <c r="AX2710" s="15" t="s">
        <v>82</v>
      </c>
      <c r="AY2710" s="267" t="s">
        <v>170</v>
      </c>
    </row>
    <row r="2711" s="2" customFormat="1" ht="16.5" customHeight="1">
      <c r="A2711" s="41"/>
      <c r="B2711" s="42"/>
      <c r="C2711" s="216" t="s">
        <v>2983</v>
      </c>
      <c r="D2711" s="216" t="s">
        <v>172</v>
      </c>
      <c r="E2711" s="217" t="s">
        <v>2984</v>
      </c>
      <c r="F2711" s="218" t="s">
        <v>2985</v>
      </c>
      <c r="G2711" s="219" t="s">
        <v>1823</v>
      </c>
      <c r="H2711" s="295"/>
      <c r="I2711" s="221"/>
      <c r="J2711" s="222">
        <f>ROUND(I2711*H2711,2)</f>
        <v>0</v>
      </c>
      <c r="K2711" s="218" t="s">
        <v>176</v>
      </c>
      <c r="L2711" s="47"/>
      <c r="M2711" s="223" t="s">
        <v>19</v>
      </c>
      <c r="N2711" s="224" t="s">
        <v>46</v>
      </c>
      <c r="O2711" s="87"/>
      <c r="P2711" s="225">
        <f>O2711*H2711</f>
        <v>0</v>
      </c>
      <c r="Q2711" s="225">
        <v>0</v>
      </c>
      <c r="R2711" s="225">
        <f>Q2711*H2711</f>
        <v>0</v>
      </c>
      <c r="S2711" s="225">
        <v>0</v>
      </c>
      <c r="T2711" s="226">
        <f>S2711*H2711</f>
        <v>0</v>
      </c>
      <c r="U2711" s="41"/>
      <c r="V2711" s="41"/>
      <c r="W2711" s="41"/>
      <c r="X2711" s="41"/>
      <c r="Y2711" s="41"/>
      <c r="Z2711" s="41"/>
      <c r="AA2711" s="41"/>
      <c r="AB2711" s="41"/>
      <c r="AC2711" s="41"/>
      <c r="AD2711" s="41"/>
      <c r="AE2711" s="41"/>
      <c r="AR2711" s="227" t="s">
        <v>287</v>
      </c>
      <c r="AT2711" s="227" t="s">
        <v>172</v>
      </c>
      <c r="AU2711" s="227" t="s">
        <v>84</v>
      </c>
      <c r="AY2711" s="20" t="s">
        <v>170</v>
      </c>
      <c r="BE2711" s="228">
        <f>IF(N2711="základní",J2711,0)</f>
        <v>0</v>
      </c>
      <c r="BF2711" s="228">
        <f>IF(N2711="snížená",J2711,0)</f>
        <v>0</v>
      </c>
      <c r="BG2711" s="228">
        <f>IF(N2711="zákl. přenesená",J2711,0)</f>
        <v>0</v>
      </c>
      <c r="BH2711" s="228">
        <f>IF(N2711="sníž. přenesená",J2711,0)</f>
        <v>0</v>
      </c>
      <c r="BI2711" s="228">
        <f>IF(N2711="nulová",J2711,0)</f>
        <v>0</v>
      </c>
      <c r="BJ2711" s="20" t="s">
        <v>82</v>
      </c>
      <c r="BK2711" s="228">
        <f>ROUND(I2711*H2711,2)</f>
        <v>0</v>
      </c>
      <c r="BL2711" s="20" t="s">
        <v>287</v>
      </c>
      <c r="BM2711" s="227" t="s">
        <v>2986</v>
      </c>
    </row>
    <row r="2712" s="2" customFormat="1">
      <c r="A2712" s="41"/>
      <c r="B2712" s="42"/>
      <c r="C2712" s="43"/>
      <c r="D2712" s="229" t="s">
        <v>179</v>
      </c>
      <c r="E2712" s="43"/>
      <c r="F2712" s="230" t="s">
        <v>2987</v>
      </c>
      <c r="G2712" s="43"/>
      <c r="H2712" s="43"/>
      <c r="I2712" s="231"/>
      <c r="J2712" s="43"/>
      <c r="K2712" s="43"/>
      <c r="L2712" s="47"/>
      <c r="M2712" s="232"/>
      <c r="N2712" s="233"/>
      <c r="O2712" s="87"/>
      <c r="P2712" s="87"/>
      <c r="Q2712" s="87"/>
      <c r="R2712" s="87"/>
      <c r="S2712" s="87"/>
      <c r="T2712" s="88"/>
      <c r="U2712" s="41"/>
      <c r="V2712" s="41"/>
      <c r="W2712" s="41"/>
      <c r="X2712" s="41"/>
      <c r="Y2712" s="41"/>
      <c r="Z2712" s="41"/>
      <c r="AA2712" s="41"/>
      <c r="AB2712" s="41"/>
      <c r="AC2712" s="41"/>
      <c r="AD2712" s="41"/>
      <c r="AE2712" s="41"/>
      <c r="AT2712" s="20" t="s">
        <v>179</v>
      </c>
      <c r="AU2712" s="20" t="s">
        <v>84</v>
      </c>
    </row>
    <row r="2713" s="2" customFormat="1">
      <c r="A2713" s="41"/>
      <c r="B2713" s="42"/>
      <c r="C2713" s="43"/>
      <c r="D2713" s="234" t="s">
        <v>181</v>
      </c>
      <c r="E2713" s="43"/>
      <c r="F2713" s="235" t="s">
        <v>2988</v>
      </c>
      <c r="G2713" s="43"/>
      <c r="H2713" s="43"/>
      <c r="I2713" s="231"/>
      <c r="J2713" s="43"/>
      <c r="K2713" s="43"/>
      <c r="L2713" s="47"/>
      <c r="M2713" s="232"/>
      <c r="N2713" s="233"/>
      <c r="O2713" s="87"/>
      <c r="P2713" s="87"/>
      <c r="Q2713" s="87"/>
      <c r="R2713" s="87"/>
      <c r="S2713" s="87"/>
      <c r="T2713" s="88"/>
      <c r="U2713" s="41"/>
      <c r="V2713" s="41"/>
      <c r="W2713" s="41"/>
      <c r="X2713" s="41"/>
      <c r="Y2713" s="41"/>
      <c r="Z2713" s="41"/>
      <c r="AA2713" s="41"/>
      <c r="AB2713" s="41"/>
      <c r="AC2713" s="41"/>
      <c r="AD2713" s="41"/>
      <c r="AE2713" s="41"/>
      <c r="AT2713" s="20" t="s">
        <v>181</v>
      </c>
      <c r="AU2713" s="20" t="s">
        <v>84</v>
      </c>
    </row>
    <row r="2714" s="2" customFormat="1" ht="16.5" customHeight="1">
      <c r="A2714" s="41"/>
      <c r="B2714" s="42"/>
      <c r="C2714" s="216" t="s">
        <v>2989</v>
      </c>
      <c r="D2714" s="216" t="s">
        <v>172</v>
      </c>
      <c r="E2714" s="217" t="s">
        <v>2990</v>
      </c>
      <c r="F2714" s="218" t="s">
        <v>2991</v>
      </c>
      <c r="G2714" s="219" t="s">
        <v>1823</v>
      </c>
      <c r="H2714" s="295"/>
      <c r="I2714" s="221"/>
      <c r="J2714" s="222">
        <f>ROUND(I2714*H2714,2)</f>
        <v>0</v>
      </c>
      <c r="K2714" s="218" t="s">
        <v>176</v>
      </c>
      <c r="L2714" s="47"/>
      <c r="M2714" s="223" t="s">
        <v>19</v>
      </c>
      <c r="N2714" s="224" t="s">
        <v>46</v>
      </c>
      <c r="O2714" s="87"/>
      <c r="P2714" s="225">
        <f>O2714*H2714</f>
        <v>0</v>
      </c>
      <c r="Q2714" s="225">
        <v>0</v>
      </c>
      <c r="R2714" s="225">
        <f>Q2714*H2714</f>
        <v>0</v>
      </c>
      <c r="S2714" s="225">
        <v>0</v>
      </c>
      <c r="T2714" s="226">
        <f>S2714*H2714</f>
        <v>0</v>
      </c>
      <c r="U2714" s="41"/>
      <c r="V2714" s="41"/>
      <c r="W2714" s="41"/>
      <c r="X2714" s="41"/>
      <c r="Y2714" s="41"/>
      <c r="Z2714" s="41"/>
      <c r="AA2714" s="41"/>
      <c r="AB2714" s="41"/>
      <c r="AC2714" s="41"/>
      <c r="AD2714" s="41"/>
      <c r="AE2714" s="41"/>
      <c r="AR2714" s="227" t="s">
        <v>287</v>
      </c>
      <c r="AT2714" s="227" t="s">
        <v>172</v>
      </c>
      <c r="AU2714" s="227" t="s">
        <v>84</v>
      </c>
      <c r="AY2714" s="20" t="s">
        <v>170</v>
      </c>
      <c r="BE2714" s="228">
        <f>IF(N2714="základní",J2714,0)</f>
        <v>0</v>
      </c>
      <c r="BF2714" s="228">
        <f>IF(N2714="snížená",J2714,0)</f>
        <v>0</v>
      </c>
      <c r="BG2714" s="228">
        <f>IF(N2714="zákl. přenesená",J2714,0)</f>
        <v>0</v>
      </c>
      <c r="BH2714" s="228">
        <f>IF(N2714="sníž. přenesená",J2714,0)</f>
        <v>0</v>
      </c>
      <c r="BI2714" s="228">
        <f>IF(N2714="nulová",J2714,0)</f>
        <v>0</v>
      </c>
      <c r="BJ2714" s="20" t="s">
        <v>82</v>
      </c>
      <c r="BK2714" s="228">
        <f>ROUND(I2714*H2714,2)</f>
        <v>0</v>
      </c>
      <c r="BL2714" s="20" t="s">
        <v>287</v>
      </c>
      <c r="BM2714" s="227" t="s">
        <v>2992</v>
      </c>
    </row>
    <row r="2715" s="2" customFormat="1">
      <c r="A2715" s="41"/>
      <c r="B2715" s="42"/>
      <c r="C2715" s="43"/>
      <c r="D2715" s="229" t="s">
        <v>179</v>
      </c>
      <c r="E2715" s="43"/>
      <c r="F2715" s="230" t="s">
        <v>2993</v>
      </c>
      <c r="G2715" s="43"/>
      <c r="H2715" s="43"/>
      <c r="I2715" s="231"/>
      <c r="J2715" s="43"/>
      <c r="K2715" s="43"/>
      <c r="L2715" s="47"/>
      <c r="M2715" s="232"/>
      <c r="N2715" s="233"/>
      <c r="O2715" s="87"/>
      <c r="P2715" s="87"/>
      <c r="Q2715" s="87"/>
      <c r="R2715" s="87"/>
      <c r="S2715" s="87"/>
      <c r="T2715" s="88"/>
      <c r="U2715" s="41"/>
      <c r="V2715" s="41"/>
      <c r="W2715" s="41"/>
      <c r="X2715" s="41"/>
      <c r="Y2715" s="41"/>
      <c r="Z2715" s="41"/>
      <c r="AA2715" s="41"/>
      <c r="AB2715" s="41"/>
      <c r="AC2715" s="41"/>
      <c r="AD2715" s="41"/>
      <c r="AE2715" s="41"/>
      <c r="AT2715" s="20" t="s">
        <v>179</v>
      </c>
      <c r="AU2715" s="20" t="s">
        <v>84</v>
      </c>
    </row>
    <row r="2716" s="2" customFormat="1">
      <c r="A2716" s="41"/>
      <c r="B2716" s="42"/>
      <c r="C2716" s="43"/>
      <c r="D2716" s="234" t="s">
        <v>181</v>
      </c>
      <c r="E2716" s="43"/>
      <c r="F2716" s="235" t="s">
        <v>2994</v>
      </c>
      <c r="G2716" s="43"/>
      <c r="H2716" s="43"/>
      <c r="I2716" s="231"/>
      <c r="J2716" s="43"/>
      <c r="K2716" s="43"/>
      <c r="L2716" s="47"/>
      <c r="M2716" s="232"/>
      <c r="N2716" s="233"/>
      <c r="O2716" s="87"/>
      <c r="P2716" s="87"/>
      <c r="Q2716" s="87"/>
      <c r="R2716" s="87"/>
      <c r="S2716" s="87"/>
      <c r="T2716" s="88"/>
      <c r="U2716" s="41"/>
      <c r="V2716" s="41"/>
      <c r="W2716" s="41"/>
      <c r="X2716" s="41"/>
      <c r="Y2716" s="41"/>
      <c r="Z2716" s="41"/>
      <c r="AA2716" s="41"/>
      <c r="AB2716" s="41"/>
      <c r="AC2716" s="41"/>
      <c r="AD2716" s="41"/>
      <c r="AE2716" s="41"/>
      <c r="AT2716" s="20" t="s">
        <v>181</v>
      </c>
      <c r="AU2716" s="20" t="s">
        <v>84</v>
      </c>
    </row>
    <row r="2717" s="12" customFormat="1" ht="22.8" customHeight="1">
      <c r="A2717" s="12"/>
      <c r="B2717" s="200"/>
      <c r="C2717" s="201"/>
      <c r="D2717" s="202" t="s">
        <v>74</v>
      </c>
      <c r="E2717" s="214" t="s">
        <v>2995</v>
      </c>
      <c r="F2717" s="214" t="s">
        <v>2996</v>
      </c>
      <c r="G2717" s="201"/>
      <c r="H2717" s="201"/>
      <c r="I2717" s="204"/>
      <c r="J2717" s="215">
        <f>BK2717</f>
        <v>0</v>
      </c>
      <c r="K2717" s="201"/>
      <c r="L2717" s="206"/>
      <c r="M2717" s="207"/>
      <c r="N2717" s="208"/>
      <c r="O2717" s="208"/>
      <c r="P2717" s="209">
        <f>SUM(P2718:P2754)</f>
        <v>0</v>
      </c>
      <c r="Q2717" s="208"/>
      <c r="R2717" s="209">
        <f>SUM(R2718:R2754)</f>
        <v>2.1104373000000001</v>
      </c>
      <c r="S2717" s="208"/>
      <c r="T2717" s="210">
        <f>SUM(T2718:T2754)</f>
        <v>0</v>
      </c>
      <c r="U2717" s="12"/>
      <c r="V2717" s="12"/>
      <c r="W2717" s="12"/>
      <c r="X2717" s="12"/>
      <c r="Y2717" s="12"/>
      <c r="Z2717" s="12"/>
      <c r="AA2717" s="12"/>
      <c r="AB2717" s="12"/>
      <c r="AC2717" s="12"/>
      <c r="AD2717" s="12"/>
      <c r="AE2717" s="12"/>
      <c r="AR2717" s="211" t="s">
        <v>84</v>
      </c>
      <c r="AT2717" s="212" t="s">
        <v>74</v>
      </c>
      <c r="AU2717" s="212" t="s">
        <v>82</v>
      </c>
      <c r="AY2717" s="211" t="s">
        <v>170</v>
      </c>
      <c r="BK2717" s="213">
        <f>SUM(BK2718:BK2754)</f>
        <v>0</v>
      </c>
    </row>
    <row r="2718" s="2" customFormat="1" ht="16.5" customHeight="1">
      <c r="A2718" s="41"/>
      <c r="B2718" s="42"/>
      <c r="C2718" s="216" t="s">
        <v>2997</v>
      </c>
      <c r="D2718" s="216" t="s">
        <v>172</v>
      </c>
      <c r="E2718" s="217" t="s">
        <v>2998</v>
      </c>
      <c r="F2718" s="218" t="s">
        <v>2999</v>
      </c>
      <c r="G2718" s="219" t="s">
        <v>201</v>
      </c>
      <c r="H2718" s="220">
        <v>31.800000000000001</v>
      </c>
      <c r="I2718" s="221"/>
      <c r="J2718" s="222">
        <f>ROUND(I2718*H2718,2)</f>
        <v>0</v>
      </c>
      <c r="K2718" s="218" t="s">
        <v>176</v>
      </c>
      <c r="L2718" s="47"/>
      <c r="M2718" s="223" t="s">
        <v>19</v>
      </c>
      <c r="N2718" s="224" t="s">
        <v>46</v>
      </c>
      <c r="O2718" s="87"/>
      <c r="P2718" s="225">
        <f>O2718*H2718</f>
        <v>0</v>
      </c>
      <c r="Q2718" s="225">
        <v>0.0137</v>
      </c>
      <c r="R2718" s="225">
        <f>Q2718*H2718</f>
        <v>0.43566000000000005</v>
      </c>
      <c r="S2718" s="225">
        <v>0</v>
      </c>
      <c r="T2718" s="226">
        <f>S2718*H2718</f>
        <v>0</v>
      </c>
      <c r="U2718" s="41"/>
      <c r="V2718" s="41"/>
      <c r="W2718" s="41"/>
      <c r="X2718" s="41"/>
      <c r="Y2718" s="41"/>
      <c r="Z2718" s="41"/>
      <c r="AA2718" s="41"/>
      <c r="AB2718" s="41"/>
      <c r="AC2718" s="41"/>
      <c r="AD2718" s="41"/>
      <c r="AE2718" s="41"/>
      <c r="AR2718" s="227" t="s">
        <v>287</v>
      </c>
      <c r="AT2718" s="227" t="s">
        <v>172</v>
      </c>
      <c r="AU2718" s="227" t="s">
        <v>84</v>
      </c>
      <c r="AY2718" s="20" t="s">
        <v>170</v>
      </c>
      <c r="BE2718" s="228">
        <f>IF(N2718="základní",J2718,0)</f>
        <v>0</v>
      </c>
      <c r="BF2718" s="228">
        <f>IF(N2718="snížená",J2718,0)</f>
        <v>0</v>
      </c>
      <c r="BG2718" s="228">
        <f>IF(N2718="zákl. přenesená",J2718,0)</f>
        <v>0</v>
      </c>
      <c r="BH2718" s="228">
        <f>IF(N2718="sníž. přenesená",J2718,0)</f>
        <v>0</v>
      </c>
      <c r="BI2718" s="228">
        <f>IF(N2718="nulová",J2718,0)</f>
        <v>0</v>
      </c>
      <c r="BJ2718" s="20" t="s">
        <v>82</v>
      </c>
      <c r="BK2718" s="228">
        <f>ROUND(I2718*H2718,2)</f>
        <v>0</v>
      </c>
      <c r="BL2718" s="20" t="s">
        <v>287</v>
      </c>
      <c r="BM2718" s="227" t="s">
        <v>3000</v>
      </c>
    </row>
    <row r="2719" s="2" customFormat="1">
      <c r="A2719" s="41"/>
      <c r="B2719" s="42"/>
      <c r="C2719" s="43"/>
      <c r="D2719" s="229" t="s">
        <v>179</v>
      </c>
      <c r="E2719" s="43"/>
      <c r="F2719" s="230" t="s">
        <v>3001</v>
      </c>
      <c r="G2719" s="43"/>
      <c r="H2719" s="43"/>
      <c r="I2719" s="231"/>
      <c r="J2719" s="43"/>
      <c r="K2719" s="43"/>
      <c r="L2719" s="47"/>
      <c r="M2719" s="232"/>
      <c r="N2719" s="233"/>
      <c r="O2719" s="87"/>
      <c r="P2719" s="87"/>
      <c r="Q2719" s="87"/>
      <c r="R2719" s="87"/>
      <c r="S2719" s="87"/>
      <c r="T2719" s="88"/>
      <c r="U2719" s="41"/>
      <c r="V2719" s="41"/>
      <c r="W2719" s="41"/>
      <c r="X2719" s="41"/>
      <c r="Y2719" s="41"/>
      <c r="Z2719" s="41"/>
      <c r="AA2719" s="41"/>
      <c r="AB2719" s="41"/>
      <c r="AC2719" s="41"/>
      <c r="AD2719" s="41"/>
      <c r="AE2719" s="41"/>
      <c r="AT2719" s="20" t="s">
        <v>179</v>
      </c>
      <c r="AU2719" s="20" t="s">
        <v>84</v>
      </c>
    </row>
    <row r="2720" s="2" customFormat="1">
      <c r="A2720" s="41"/>
      <c r="B2720" s="42"/>
      <c r="C2720" s="43"/>
      <c r="D2720" s="234" t="s">
        <v>181</v>
      </c>
      <c r="E2720" s="43"/>
      <c r="F2720" s="235" t="s">
        <v>3002</v>
      </c>
      <c r="G2720" s="43"/>
      <c r="H2720" s="43"/>
      <c r="I2720" s="231"/>
      <c r="J2720" s="43"/>
      <c r="K2720" s="43"/>
      <c r="L2720" s="47"/>
      <c r="M2720" s="232"/>
      <c r="N2720" s="233"/>
      <c r="O2720" s="87"/>
      <c r="P2720" s="87"/>
      <c r="Q2720" s="87"/>
      <c r="R2720" s="87"/>
      <c r="S2720" s="87"/>
      <c r="T2720" s="88"/>
      <c r="U2720" s="41"/>
      <c r="V2720" s="41"/>
      <c r="W2720" s="41"/>
      <c r="X2720" s="41"/>
      <c r="Y2720" s="41"/>
      <c r="Z2720" s="41"/>
      <c r="AA2720" s="41"/>
      <c r="AB2720" s="41"/>
      <c r="AC2720" s="41"/>
      <c r="AD2720" s="41"/>
      <c r="AE2720" s="41"/>
      <c r="AT2720" s="20" t="s">
        <v>181</v>
      </c>
      <c r="AU2720" s="20" t="s">
        <v>84</v>
      </c>
    </row>
    <row r="2721" s="13" customFormat="1">
      <c r="A2721" s="13"/>
      <c r="B2721" s="236"/>
      <c r="C2721" s="237"/>
      <c r="D2721" s="229" t="s">
        <v>183</v>
      </c>
      <c r="E2721" s="238" t="s">
        <v>19</v>
      </c>
      <c r="F2721" s="239" t="s">
        <v>3003</v>
      </c>
      <c r="G2721" s="237"/>
      <c r="H2721" s="238" t="s">
        <v>19</v>
      </c>
      <c r="I2721" s="240"/>
      <c r="J2721" s="237"/>
      <c r="K2721" s="237"/>
      <c r="L2721" s="241"/>
      <c r="M2721" s="242"/>
      <c r="N2721" s="243"/>
      <c r="O2721" s="243"/>
      <c r="P2721" s="243"/>
      <c r="Q2721" s="243"/>
      <c r="R2721" s="243"/>
      <c r="S2721" s="243"/>
      <c r="T2721" s="244"/>
      <c r="U2721" s="13"/>
      <c r="V2721" s="13"/>
      <c r="W2721" s="13"/>
      <c r="X2721" s="13"/>
      <c r="Y2721" s="13"/>
      <c r="Z2721" s="13"/>
      <c r="AA2721" s="13"/>
      <c r="AB2721" s="13"/>
      <c r="AC2721" s="13"/>
      <c r="AD2721" s="13"/>
      <c r="AE2721" s="13"/>
      <c r="AT2721" s="245" t="s">
        <v>183</v>
      </c>
      <c r="AU2721" s="245" t="s">
        <v>84</v>
      </c>
      <c r="AV2721" s="13" t="s">
        <v>82</v>
      </c>
      <c r="AW2721" s="13" t="s">
        <v>37</v>
      </c>
      <c r="AX2721" s="13" t="s">
        <v>75</v>
      </c>
      <c r="AY2721" s="245" t="s">
        <v>170</v>
      </c>
    </row>
    <row r="2722" s="14" customFormat="1">
      <c r="A2722" s="14"/>
      <c r="B2722" s="246"/>
      <c r="C2722" s="247"/>
      <c r="D2722" s="229" t="s">
        <v>183</v>
      </c>
      <c r="E2722" s="248" t="s">
        <v>19</v>
      </c>
      <c r="F2722" s="249" t="s">
        <v>3004</v>
      </c>
      <c r="G2722" s="247"/>
      <c r="H2722" s="250">
        <v>17.399999999999999</v>
      </c>
      <c r="I2722" s="251"/>
      <c r="J2722" s="247"/>
      <c r="K2722" s="247"/>
      <c r="L2722" s="252"/>
      <c r="M2722" s="253"/>
      <c r="N2722" s="254"/>
      <c r="O2722" s="254"/>
      <c r="P2722" s="254"/>
      <c r="Q2722" s="254"/>
      <c r="R2722" s="254"/>
      <c r="S2722" s="254"/>
      <c r="T2722" s="255"/>
      <c r="U2722" s="14"/>
      <c r="V2722" s="14"/>
      <c r="W2722" s="14"/>
      <c r="X2722" s="14"/>
      <c r="Y2722" s="14"/>
      <c r="Z2722" s="14"/>
      <c r="AA2722" s="14"/>
      <c r="AB2722" s="14"/>
      <c r="AC2722" s="14"/>
      <c r="AD2722" s="14"/>
      <c r="AE2722" s="14"/>
      <c r="AT2722" s="256" t="s">
        <v>183</v>
      </c>
      <c r="AU2722" s="256" t="s">
        <v>84</v>
      </c>
      <c r="AV2722" s="14" t="s">
        <v>84</v>
      </c>
      <c r="AW2722" s="14" t="s">
        <v>37</v>
      </c>
      <c r="AX2722" s="14" t="s">
        <v>75</v>
      </c>
      <c r="AY2722" s="256" t="s">
        <v>170</v>
      </c>
    </row>
    <row r="2723" s="14" customFormat="1">
      <c r="A2723" s="14"/>
      <c r="B2723" s="246"/>
      <c r="C2723" s="247"/>
      <c r="D2723" s="229" t="s">
        <v>183</v>
      </c>
      <c r="E2723" s="248" t="s">
        <v>19</v>
      </c>
      <c r="F2723" s="249" t="s">
        <v>3005</v>
      </c>
      <c r="G2723" s="247"/>
      <c r="H2723" s="250">
        <v>14.4</v>
      </c>
      <c r="I2723" s="251"/>
      <c r="J2723" s="247"/>
      <c r="K2723" s="247"/>
      <c r="L2723" s="252"/>
      <c r="M2723" s="253"/>
      <c r="N2723" s="254"/>
      <c r="O2723" s="254"/>
      <c r="P2723" s="254"/>
      <c r="Q2723" s="254"/>
      <c r="R2723" s="254"/>
      <c r="S2723" s="254"/>
      <c r="T2723" s="255"/>
      <c r="U2723" s="14"/>
      <c r="V2723" s="14"/>
      <c r="W2723" s="14"/>
      <c r="X2723" s="14"/>
      <c r="Y2723" s="14"/>
      <c r="Z2723" s="14"/>
      <c r="AA2723" s="14"/>
      <c r="AB2723" s="14"/>
      <c r="AC2723" s="14"/>
      <c r="AD2723" s="14"/>
      <c r="AE2723" s="14"/>
      <c r="AT2723" s="256" t="s">
        <v>183</v>
      </c>
      <c r="AU2723" s="256" t="s">
        <v>84</v>
      </c>
      <c r="AV2723" s="14" t="s">
        <v>84</v>
      </c>
      <c r="AW2723" s="14" t="s">
        <v>37</v>
      </c>
      <c r="AX2723" s="14" t="s">
        <v>75</v>
      </c>
      <c r="AY2723" s="256" t="s">
        <v>170</v>
      </c>
    </row>
    <row r="2724" s="15" customFormat="1">
      <c r="A2724" s="15"/>
      <c r="B2724" s="257"/>
      <c r="C2724" s="258"/>
      <c r="D2724" s="229" t="s">
        <v>183</v>
      </c>
      <c r="E2724" s="259" t="s">
        <v>19</v>
      </c>
      <c r="F2724" s="260" t="s">
        <v>186</v>
      </c>
      <c r="G2724" s="258"/>
      <c r="H2724" s="261">
        <v>31.800000000000001</v>
      </c>
      <c r="I2724" s="262"/>
      <c r="J2724" s="258"/>
      <c r="K2724" s="258"/>
      <c r="L2724" s="263"/>
      <c r="M2724" s="264"/>
      <c r="N2724" s="265"/>
      <c r="O2724" s="265"/>
      <c r="P2724" s="265"/>
      <c r="Q2724" s="265"/>
      <c r="R2724" s="265"/>
      <c r="S2724" s="265"/>
      <c r="T2724" s="266"/>
      <c r="U2724" s="15"/>
      <c r="V2724" s="15"/>
      <c r="W2724" s="15"/>
      <c r="X2724" s="15"/>
      <c r="Y2724" s="15"/>
      <c r="Z2724" s="15"/>
      <c r="AA2724" s="15"/>
      <c r="AB2724" s="15"/>
      <c r="AC2724" s="15"/>
      <c r="AD2724" s="15"/>
      <c r="AE2724" s="15"/>
      <c r="AT2724" s="267" t="s">
        <v>183</v>
      </c>
      <c r="AU2724" s="267" t="s">
        <v>84</v>
      </c>
      <c r="AV2724" s="15" t="s">
        <v>177</v>
      </c>
      <c r="AW2724" s="15" t="s">
        <v>37</v>
      </c>
      <c r="AX2724" s="15" t="s">
        <v>82</v>
      </c>
      <c r="AY2724" s="267" t="s">
        <v>170</v>
      </c>
    </row>
    <row r="2725" s="2" customFormat="1" ht="16.5" customHeight="1">
      <c r="A2725" s="41"/>
      <c r="B2725" s="42"/>
      <c r="C2725" s="285" t="s">
        <v>3006</v>
      </c>
      <c r="D2725" s="285" t="s">
        <v>461</v>
      </c>
      <c r="E2725" s="286" t="s">
        <v>3007</v>
      </c>
      <c r="F2725" s="287" t="s">
        <v>3008</v>
      </c>
      <c r="G2725" s="288" t="s">
        <v>201</v>
      </c>
      <c r="H2725" s="289">
        <v>33.072000000000003</v>
      </c>
      <c r="I2725" s="290"/>
      <c r="J2725" s="291">
        <f>ROUND(I2725*H2725,2)</f>
        <v>0</v>
      </c>
      <c r="K2725" s="287" t="s">
        <v>176</v>
      </c>
      <c r="L2725" s="292"/>
      <c r="M2725" s="293" t="s">
        <v>19</v>
      </c>
      <c r="N2725" s="294" t="s">
        <v>46</v>
      </c>
      <c r="O2725" s="87"/>
      <c r="P2725" s="225">
        <f>O2725*H2725</f>
        <v>0</v>
      </c>
      <c r="Q2725" s="225">
        <v>0.029000000000000001</v>
      </c>
      <c r="R2725" s="225">
        <f>Q2725*H2725</f>
        <v>0.95908800000000016</v>
      </c>
      <c r="S2725" s="225">
        <v>0</v>
      </c>
      <c r="T2725" s="226">
        <f>S2725*H2725</f>
        <v>0</v>
      </c>
      <c r="U2725" s="41"/>
      <c r="V2725" s="41"/>
      <c r="W2725" s="41"/>
      <c r="X2725" s="41"/>
      <c r="Y2725" s="41"/>
      <c r="Z2725" s="41"/>
      <c r="AA2725" s="41"/>
      <c r="AB2725" s="41"/>
      <c r="AC2725" s="41"/>
      <c r="AD2725" s="41"/>
      <c r="AE2725" s="41"/>
      <c r="AR2725" s="227" t="s">
        <v>629</v>
      </c>
      <c r="AT2725" s="227" t="s">
        <v>461</v>
      </c>
      <c r="AU2725" s="227" t="s">
        <v>84</v>
      </c>
      <c r="AY2725" s="20" t="s">
        <v>170</v>
      </c>
      <c r="BE2725" s="228">
        <f>IF(N2725="základní",J2725,0)</f>
        <v>0</v>
      </c>
      <c r="BF2725" s="228">
        <f>IF(N2725="snížená",J2725,0)</f>
        <v>0</v>
      </c>
      <c r="BG2725" s="228">
        <f>IF(N2725="zákl. přenesená",J2725,0)</f>
        <v>0</v>
      </c>
      <c r="BH2725" s="228">
        <f>IF(N2725="sníž. přenesená",J2725,0)</f>
        <v>0</v>
      </c>
      <c r="BI2725" s="228">
        <f>IF(N2725="nulová",J2725,0)</f>
        <v>0</v>
      </c>
      <c r="BJ2725" s="20" t="s">
        <v>82</v>
      </c>
      <c r="BK2725" s="228">
        <f>ROUND(I2725*H2725,2)</f>
        <v>0</v>
      </c>
      <c r="BL2725" s="20" t="s">
        <v>287</v>
      </c>
      <c r="BM2725" s="227" t="s">
        <v>3009</v>
      </c>
    </row>
    <row r="2726" s="2" customFormat="1">
      <c r="A2726" s="41"/>
      <c r="B2726" s="42"/>
      <c r="C2726" s="43"/>
      <c r="D2726" s="229" t="s">
        <v>179</v>
      </c>
      <c r="E2726" s="43"/>
      <c r="F2726" s="230" t="s">
        <v>3008</v>
      </c>
      <c r="G2726" s="43"/>
      <c r="H2726" s="43"/>
      <c r="I2726" s="231"/>
      <c r="J2726" s="43"/>
      <c r="K2726" s="43"/>
      <c r="L2726" s="47"/>
      <c r="M2726" s="232"/>
      <c r="N2726" s="233"/>
      <c r="O2726" s="87"/>
      <c r="P2726" s="87"/>
      <c r="Q2726" s="87"/>
      <c r="R2726" s="87"/>
      <c r="S2726" s="87"/>
      <c r="T2726" s="88"/>
      <c r="U2726" s="41"/>
      <c r="V2726" s="41"/>
      <c r="W2726" s="41"/>
      <c r="X2726" s="41"/>
      <c r="Y2726" s="41"/>
      <c r="Z2726" s="41"/>
      <c r="AA2726" s="41"/>
      <c r="AB2726" s="41"/>
      <c r="AC2726" s="41"/>
      <c r="AD2726" s="41"/>
      <c r="AE2726" s="41"/>
      <c r="AT2726" s="20" t="s">
        <v>179</v>
      </c>
      <c r="AU2726" s="20" t="s">
        <v>84</v>
      </c>
    </row>
    <row r="2727" s="13" customFormat="1">
      <c r="A2727" s="13"/>
      <c r="B2727" s="236"/>
      <c r="C2727" s="237"/>
      <c r="D2727" s="229" t="s">
        <v>183</v>
      </c>
      <c r="E2727" s="238" t="s">
        <v>19</v>
      </c>
      <c r="F2727" s="239" t="s">
        <v>3010</v>
      </c>
      <c r="G2727" s="237"/>
      <c r="H2727" s="238" t="s">
        <v>19</v>
      </c>
      <c r="I2727" s="240"/>
      <c r="J2727" s="237"/>
      <c r="K2727" s="237"/>
      <c r="L2727" s="241"/>
      <c r="M2727" s="242"/>
      <c r="N2727" s="243"/>
      <c r="O2727" s="243"/>
      <c r="P2727" s="243"/>
      <c r="Q2727" s="243"/>
      <c r="R2727" s="243"/>
      <c r="S2727" s="243"/>
      <c r="T2727" s="244"/>
      <c r="U2727" s="13"/>
      <c r="V2727" s="13"/>
      <c r="W2727" s="13"/>
      <c r="X2727" s="13"/>
      <c r="Y2727" s="13"/>
      <c r="Z2727" s="13"/>
      <c r="AA2727" s="13"/>
      <c r="AB2727" s="13"/>
      <c r="AC2727" s="13"/>
      <c r="AD2727" s="13"/>
      <c r="AE2727" s="13"/>
      <c r="AT2727" s="245" t="s">
        <v>183</v>
      </c>
      <c r="AU2727" s="245" t="s">
        <v>84</v>
      </c>
      <c r="AV2727" s="13" t="s">
        <v>82</v>
      </c>
      <c r="AW2727" s="13" t="s">
        <v>37</v>
      </c>
      <c r="AX2727" s="13" t="s">
        <v>75</v>
      </c>
      <c r="AY2727" s="245" t="s">
        <v>170</v>
      </c>
    </row>
    <row r="2728" s="13" customFormat="1">
      <c r="A2728" s="13"/>
      <c r="B2728" s="236"/>
      <c r="C2728" s="237"/>
      <c r="D2728" s="229" t="s">
        <v>183</v>
      </c>
      <c r="E2728" s="238" t="s">
        <v>19</v>
      </c>
      <c r="F2728" s="239" t="s">
        <v>760</v>
      </c>
      <c r="G2728" s="237"/>
      <c r="H2728" s="238" t="s">
        <v>19</v>
      </c>
      <c r="I2728" s="240"/>
      <c r="J2728" s="237"/>
      <c r="K2728" s="237"/>
      <c r="L2728" s="241"/>
      <c r="M2728" s="242"/>
      <c r="N2728" s="243"/>
      <c r="O2728" s="243"/>
      <c r="P2728" s="243"/>
      <c r="Q2728" s="243"/>
      <c r="R2728" s="243"/>
      <c r="S2728" s="243"/>
      <c r="T2728" s="244"/>
      <c r="U2728" s="13"/>
      <c r="V2728" s="13"/>
      <c r="W2728" s="13"/>
      <c r="X2728" s="13"/>
      <c r="Y2728" s="13"/>
      <c r="Z2728" s="13"/>
      <c r="AA2728" s="13"/>
      <c r="AB2728" s="13"/>
      <c r="AC2728" s="13"/>
      <c r="AD2728" s="13"/>
      <c r="AE2728" s="13"/>
      <c r="AT2728" s="245" t="s">
        <v>183</v>
      </c>
      <c r="AU2728" s="245" t="s">
        <v>84</v>
      </c>
      <c r="AV2728" s="13" t="s">
        <v>82</v>
      </c>
      <c r="AW2728" s="13" t="s">
        <v>37</v>
      </c>
      <c r="AX2728" s="13" t="s">
        <v>75</v>
      </c>
      <c r="AY2728" s="245" t="s">
        <v>170</v>
      </c>
    </row>
    <row r="2729" s="14" customFormat="1">
      <c r="A2729" s="14"/>
      <c r="B2729" s="246"/>
      <c r="C2729" s="247"/>
      <c r="D2729" s="229" t="s">
        <v>183</v>
      </c>
      <c r="E2729" s="248" t="s">
        <v>19</v>
      </c>
      <c r="F2729" s="249" t="s">
        <v>3011</v>
      </c>
      <c r="G2729" s="247"/>
      <c r="H2729" s="250">
        <v>31.800000000000001</v>
      </c>
      <c r="I2729" s="251"/>
      <c r="J2729" s="247"/>
      <c r="K2729" s="247"/>
      <c r="L2729" s="252"/>
      <c r="M2729" s="253"/>
      <c r="N2729" s="254"/>
      <c r="O2729" s="254"/>
      <c r="P2729" s="254"/>
      <c r="Q2729" s="254"/>
      <c r="R2729" s="254"/>
      <c r="S2729" s="254"/>
      <c r="T2729" s="255"/>
      <c r="U2729" s="14"/>
      <c r="V2729" s="14"/>
      <c r="W2729" s="14"/>
      <c r="X2729" s="14"/>
      <c r="Y2729" s="14"/>
      <c r="Z2729" s="14"/>
      <c r="AA2729" s="14"/>
      <c r="AB2729" s="14"/>
      <c r="AC2729" s="14"/>
      <c r="AD2729" s="14"/>
      <c r="AE2729" s="14"/>
      <c r="AT2729" s="256" t="s">
        <v>183</v>
      </c>
      <c r="AU2729" s="256" t="s">
        <v>84</v>
      </c>
      <c r="AV2729" s="14" t="s">
        <v>84</v>
      </c>
      <c r="AW2729" s="14" t="s">
        <v>37</v>
      </c>
      <c r="AX2729" s="14" t="s">
        <v>75</v>
      </c>
      <c r="AY2729" s="256" t="s">
        <v>170</v>
      </c>
    </row>
    <row r="2730" s="15" customFormat="1">
      <c r="A2730" s="15"/>
      <c r="B2730" s="257"/>
      <c r="C2730" s="258"/>
      <c r="D2730" s="229" t="s">
        <v>183</v>
      </c>
      <c r="E2730" s="259" t="s">
        <v>19</v>
      </c>
      <c r="F2730" s="260" t="s">
        <v>186</v>
      </c>
      <c r="G2730" s="258"/>
      <c r="H2730" s="261">
        <v>31.800000000000001</v>
      </c>
      <c r="I2730" s="262"/>
      <c r="J2730" s="258"/>
      <c r="K2730" s="258"/>
      <c r="L2730" s="263"/>
      <c r="M2730" s="264"/>
      <c r="N2730" s="265"/>
      <c r="O2730" s="265"/>
      <c r="P2730" s="265"/>
      <c r="Q2730" s="265"/>
      <c r="R2730" s="265"/>
      <c r="S2730" s="265"/>
      <c r="T2730" s="266"/>
      <c r="U2730" s="15"/>
      <c r="V2730" s="15"/>
      <c r="W2730" s="15"/>
      <c r="X2730" s="15"/>
      <c r="Y2730" s="15"/>
      <c r="Z2730" s="15"/>
      <c r="AA2730" s="15"/>
      <c r="AB2730" s="15"/>
      <c r="AC2730" s="15"/>
      <c r="AD2730" s="15"/>
      <c r="AE2730" s="15"/>
      <c r="AT2730" s="267" t="s">
        <v>183</v>
      </c>
      <c r="AU2730" s="267" t="s">
        <v>84</v>
      </c>
      <c r="AV2730" s="15" t="s">
        <v>177</v>
      </c>
      <c r="AW2730" s="15" t="s">
        <v>37</v>
      </c>
      <c r="AX2730" s="15" t="s">
        <v>75</v>
      </c>
      <c r="AY2730" s="267" t="s">
        <v>170</v>
      </c>
    </row>
    <row r="2731" s="14" customFormat="1">
      <c r="A2731" s="14"/>
      <c r="B2731" s="246"/>
      <c r="C2731" s="247"/>
      <c r="D2731" s="229" t="s">
        <v>183</v>
      </c>
      <c r="E2731" s="248" t="s">
        <v>19</v>
      </c>
      <c r="F2731" s="249" t="s">
        <v>3012</v>
      </c>
      <c r="G2731" s="247"/>
      <c r="H2731" s="250">
        <v>33.072000000000003</v>
      </c>
      <c r="I2731" s="251"/>
      <c r="J2731" s="247"/>
      <c r="K2731" s="247"/>
      <c r="L2731" s="252"/>
      <c r="M2731" s="253"/>
      <c r="N2731" s="254"/>
      <c r="O2731" s="254"/>
      <c r="P2731" s="254"/>
      <c r="Q2731" s="254"/>
      <c r="R2731" s="254"/>
      <c r="S2731" s="254"/>
      <c r="T2731" s="255"/>
      <c r="U2731" s="14"/>
      <c r="V2731" s="14"/>
      <c r="W2731" s="14"/>
      <c r="X2731" s="14"/>
      <c r="Y2731" s="14"/>
      <c r="Z2731" s="14"/>
      <c r="AA2731" s="14"/>
      <c r="AB2731" s="14"/>
      <c r="AC2731" s="14"/>
      <c r="AD2731" s="14"/>
      <c r="AE2731" s="14"/>
      <c r="AT2731" s="256" t="s">
        <v>183</v>
      </c>
      <c r="AU2731" s="256" t="s">
        <v>84</v>
      </c>
      <c r="AV2731" s="14" t="s">
        <v>84</v>
      </c>
      <c r="AW2731" s="14" t="s">
        <v>37</v>
      </c>
      <c r="AX2731" s="14" t="s">
        <v>82</v>
      </c>
      <c r="AY2731" s="256" t="s">
        <v>170</v>
      </c>
    </row>
    <row r="2732" s="2" customFormat="1" ht="21.75" customHeight="1">
      <c r="A2732" s="41"/>
      <c r="B2732" s="42"/>
      <c r="C2732" s="216" t="s">
        <v>3013</v>
      </c>
      <c r="D2732" s="216" t="s">
        <v>172</v>
      </c>
      <c r="E2732" s="217" t="s">
        <v>3014</v>
      </c>
      <c r="F2732" s="218" t="s">
        <v>3015</v>
      </c>
      <c r="G2732" s="219" t="s">
        <v>201</v>
      </c>
      <c r="H2732" s="220">
        <v>31.800000000000001</v>
      </c>
      <c r="I2732" s="221"/>
      <c r="J2732" s="222">
        <f>ROUND(I2732*H2732,2)</f>
        <v>0</v>
      </c>
      <c r="K2732" s="218" t="s">
        <v>176</v>
      </c>
      <c r="L2732" s="47"/>
      <c r="M2732" s="223" t="s">
        <v>19</v>
      </c>
      <c r="N2732" s="224" t="s">
        <v>46</v>
      </c>
      <c r="O2732" s="87"/>
      <c r="P2732" s="225">
        <f>O2732*H2732</f>
        <v>0</v>
      </c>
      <c r="Q2732" s="225">
        <v>0.0077999999999999996</v>
      </c>
      <c r="R2732" s="225">
        <f>Q2732*H2732</f>
        <v>0.24803999999999998</v>
      </c>
      <c r="S2732" s="225">
        <v>0</v>
      </c>
      <c r="T2732" s="226">
        <f>S2732*H2732</f>
        <v>0</v>
      </c>
      <c r="U2732" s="41"/>
      <c r="V2732" s="41"/>
      <c r="W2732" s="41"/>
      <c r="X2732" s="41"/>
      <c r="Y2732" s="41"/>
      <c r="Z2732" s="41"/>
      <c r="AA2732" s="41"/>
      <c r="AB2732" s="41"/>
      <c r="AC2732" s="41"/>
      <c r="AD2732" s="41"/>
      <c r="AE2732" s="41"/>
      <c r="AR2732" s="227" t="s">
        <v>287</v>
      </c>
      <c r="AT2732" s="227" t="s">
        <v>172</v>
      </c>
      <c r="AU2732" s="227" t="s">
        <v>84</v>
      </c>
      <c r="AY2732" s="20" t="s">
        <v>170</v>
      </c>
      <c r="BE2732" s="228">
        <f>IF(N2732="základní",J2732,0)</f>
        <v>0</v>
      </c>
      <c r="BF2732" s="228">
        <f>IF(N2732="snížená",J2732,0)</f>
        <v>0</v>
      </c>
      <c r="BG2732" s="228">
        <f>IF(N2732="zákl. přenesená",J2732,0)</f>
        <v>0</v>
      </c>
      <c r="BH2732" s="228">
        <f>IF(N2732="sníž. přenesená",J2732,0)</f>
        <v>0</v>
      </c>
      <c r="BI2732" s="228">
        <f>IF(N2732="nulová",J2732,0)</f>
        <v>0</v>
      </c>
      <c r="BJ2732" s="20" t="s">
        <v>82</v>
      </c>
      <c r="BK2732" s="228">
        <f>ROUND(I2732*H2732,2)</f>
        <v>0</v>
      </c>
      <c r="BL2732" s="20" t="s">
        <v>287</v>
      </c>
      <c r="BM2732" s="227" t="s">
        <v>3016</v>
      </c>
    </row>
    <row r="2733" s="2" customFormat="1">
      <c r="A2733" s="41"/>
      <c r="B2733" s="42"/>
      <c r="C2733" s="43"/>
      <c r="D2733" s="229" t="s">
        <v>179</v>
      </c>
      <c r="E2733" s="43"/>
      <c r="F2733" s="230" t="s">
        <v>3017</v>
      </c>
      <c r="G2733" s="43"/>
      <c r="H2733" s="43"/>
      <c r="I2733" s="231"/>
      <c r="J2733" s="43"/>
      <c r="K2733" s="43"/>
      <c r="L2733" s="47"/>
      <c r="M2733" s="232"/>
      <c r="N2733" s="233"/>
      <c r="O2733" s="87"/>
      <c r="P2733" s="87"/>
      <c r="Q2733" s="87"/>
      <c r="R2733" s="87"/>
      <c r="S2733" s="87"/>
      <c r="T2733" s="88"/>
      <c r="U2733" s="41"/>
      <c r="V2733" s="41"/>
      <c r="W2733" s="41"/>
      <c r="X2733" s="41"/>
      <c r="Y2733" s="41"/>
      <c r="Z2733" s="41"/>
      <c r="AA2733" s="41"/>
      <c r="AB2733" s="41"/>
      <c r="AC2733" s="41"/>
      <c r="AD2733" s="41"/>
      <c r="AE2733" s="41"/>
      <c r="AT2733" s="20" t="s">
        <v>179</v>
      </c>
      <c r="AU2733" s="20" t="s">
        <v>84</v>
      </c>
    </row>
    <row r="2734" s="2" customFormat="1">
      <c r="A2734" s="41"/>
      <c r="B2734" s="42"/>
      <c r="C2734" s="43"/>
      <c r="D2734" s="234" t="s">
        <v>181</v>
      </c>
      <c r="E2734" s="43"/>
      <c r="F2734" s="235" t="s">
        <v>3018</v>
      </c>
      <c r="G2734" s="43"/>
      <c r="H2734" s="43"/>
      <c r="I2734" s="231"/>
      <c r="J2734" s="43"/>
      <c r="K2734" s="43"/>
      <c r="L2734" s="47"/>
      <c r="M2734" s="232"/>
      <c r="N2734" s="233"/>
      <c r="O2734" s="87"/>
      <c r="P2734" s="87"/>
      <c r="Q2734" s="87"/>
      <c r="R2734" s="87"/>
      <c r="S2734" s="87"/>
      <c r="T2734" s="88"/>
      <c r="U2734" s="41"/>
      <c r="V2734" s="41"/>
      <c r="W2734" s="41"/>
      <c r="X2734" s="41"/>
      <c r="Y2734" s="41"/>
      <c r="Z2734" s="41"/>
      <c r="AA2734" s="41"/>
      <c r="AB2734" s="41"/>
      <c r="AC2734" s="41"/>
      <c r="AD2734" s="41"/>
      <c r="AE2734" s="41"/>
      <c r="AT2734" s="20" t="s">
        <v>181</v>
      </c>
      <c r="AU2734" s="20" t="s">
        <v>84</v>
      </c>
    </row>
    <row r="2735" s="13" customFormat="1">
      <c r="A2735" s="13"/>
      <c r="B2735" s="236"/>
      <c r="C2735" s="237"/>
      <c r="D2735" s="229" t="s">
        <v>183</v>
      </c>
      <c r="E2735" s="238" t="s">
        <v>19</v>
      </c>
      <c r="F2735" s="239" t="s">
        <v>3003</v>
      </c>
      <c r="G2735" s="237"/>
      <c r="H2735" s="238" t="s">
        <v>19</v>
      </c>
      <c r="I2735" s="240"/>
      <c r="J2735" s="237"/>
      <c r="K2735" s="237"/>
      <c r="L2735" s="241"/>
      <c r="M2735" s="242"/>
      <c r="N2735" s="243"/>
      <c r="O2735" s="243"/>
      <c r="P2735" s="243"/>
      <c r="Q2735" s="243"/>
      <c r="R2735" s="243"/>
      <c r="S2735" s="243"/>
      <c r="T2735" s="244"/>
      <c r="U2735" s="13"/>
      <c r="V2735" s="13"/>
      <c r="W2735" s="13"/>
      <c r="X2735" s="13"/>
      <c r="Y2735" s="13"/>
      <c r="Z2735" s="13"/>
      <c r="AA2735" s="13"/>
      <c r="AB2735" s="13"/>
      <c r="AC2735" s="13"/>
      <c r="AD2735" s="13"/>
      <c r="AE2735" s="13"/>
      <c r="AT2735" s="245" t="s">
        <v>183</v>
      </c>
      <c r="AU2735" s="245" t="s">
        <v>84</v>
      </c>
      <c r="AV2735" s="13" t="s">
        <v>82</v>
      </c>
      <c r="AW2735" s="13" t="s">
        <v>37</v>
      </c>
      <c r="AX2735" s="13" t="s">
        <v>75</v>
      </c>
      <c r="AY2735" s="245" t="s">
        <v>170</v>
      </c>
    </row>
    <row r="2736" s="14" customFormat="1">
      <c r="A2736" s="14"/>
      <c r="B2736" s="246"/>
      <c r="C2736" s="247"/>
      <c r="D2736" s="229" t="s">
        <v>183</v>
      </c>
      <c r="E2736" s="248" t="s">
        <v>19</v>
      </c>
      <c r="F2736" s="249" t="s">
        <v>3004</v>
      </c>
      <c r="G2736" s="247"/>
      <c r="H2736" s="250">
        <v>17.399999999999999</v>
      </c>
      <c r="I2736" s="251"/>
      <c r="J2736" s="247"/>
      <c r="K2736" s="247"/>
      <c r="L2736" s="252"/>
      <c r="M2736" s="253"/>
      <c r="N2736" s="254"/>
      <c r="O2736" s="254"/>
      <c r="P2736" s="254"/>
      <c r="Q2736" s="254"/>
      <c r="R2736" s="254"/>
      <c r="S2736" s="254"/>
      <c r="T2736" s="255"/>
      <c r="U2736" s="14"/>
      <c r="V2736" s="14"/>
      <c r="W2736" s="14"/>
      <c r="X2736" s="14"/>
      <c r="Y2736" s="14"/>
      <c r="Z2736" s="14"/>
      <c r="AA2736" s="14"/>
      <c r="AB2736" s="14"/>
      <c r="AC2736" s="14"/>
      <c r="AD2736" s="14"/>
      <c r="AE2736" s="14"/>
      <c r="AT2736" s="256" t="s">
        <v>183</v>
      </c>
      <c r="AU2736" s="256" t="s">
        <v>84</v>
      </c>
      <c r="AV2736" s="14" t="s">
        <v>84</v>
      </c>
      <c r="AW2736" s="14" t="s">
        <v>37</v>
      </c>
      <c r="AX2736" s="14" t="s">
        <v>75</v>
      </c>
      <c r="AY2736" s="256" t="s">
        <v>170</v>
      </c>
    </row>
    <row r="2737" s="14" customFormat="1">
      <c r="A2737" s="14"/>
      <c r="B2737" s="246"/>
      <c r="C2737" s="247"/>
      <c r="D2737" s="229" t="s">
        <v>183</v>
      </c>
      <c r="E2737" s="248" t="s">
        <v>19</v>
      </c>
      <c r="F2737" s="249" t="s">
        <v>3005</v>
      </c>
      <c r="G2737" s="247"/>
      <c r="H2737" s="250">
        <v>14.4</v>
      </c>
      <c r="I2737" s="251"/>
      <c r="J2737" s="247"/>
      <c r="K2737" s="247"/>
      <c r="L2737" s="252"/>
      <c r="M2737" s="253"/>
      <c r="N2737" s="254"/>
      <c r="O2737" s="254"/>
      <c r="P2737" s="254"/>
      <c r="Q2737" s="254"/>
      <c r="R2737" s="254"/>
      <c r="S2737" s="254"/>
      <c r="T2737" s="255"/>
      <c r="U2737" s="14"/>
      <c r="V2737" s="14"/>
      <c r="W2737" s="14"/>
      <c r="X2737" s="14"/>
      <c r="Y2737" s="14"/>
      <c r="Z2737" s="14"/>
      <c r="AA2737" s="14"/>
      <c r="AB2737" s="14"/>
      <c r="AC2737" s="14"/>
      <c r="AD2737" s="14"/>
      <c r="AE2737" s="14"/>
      <c r="AT2737" s="256" t="s">
        <v>183</v>
      </c>
      <c r="AU2737" s="256" t="s">
        <v>84</v>
      </c>
      <c r="AV2737" s="14" t="s">
        <v>84</v>
      </c>
      <c r="AW2737" s="14" t="s">
        <v>37</v>
      </c>
      <c r="AX2737" s="14" t="s">
        <v>75</v>
      </c>
      <c r="AY2737" s="256" t="s">
        <v>170</v>
      </c>
    </row>
    <row r="2738" s="15" customFormat="1">
      <c r="A2738" s="15"/>
      <c r="B2738" s="257"/>
      <c r="C2738" s="258"/>
      <c r="D2738" s="229" t="s">
        <v>183</v>
      </c>
      <c r="E2738" s="259" t="s">
        <v>19</v>
      </c>
      <c r="F2738" s="260" t="s">
        <v>186</v>
      </c>
      <c r="G2738" s="258"/>
      <c r="H2738" s="261">
        <v>31.800000000000001</v>
      </c>
      <c r="I2738" s="262"/>
      <c r="J2738" s="258"/>
      <c r="K2738" s="258"/>
      <c r="L2738" s="263"/>
      <c r="M2738" s="264"/>
      <c r="N2738" s="265"/>
      <c r="O2738" s="265"/>
      <c r="P2738" s="265"/>
      <c r="Q2738" s="265"/>
      <c r="R2738" s="265"/>
      <c r="S2738" s="265"/>
      <c r="T2738" s="266"/>
      <c r="U2738" s="15"/>
      <c r="V2738" s="15"/>
      <c r="W2738" s="15"/>
      <c r="X2738" s="15"/>
      <c r="Y2738" s="15"/>
      <c r="Z2738" s="15"/>
      <c r="AA2738" s="15"/>
      <c r="AB2738" s="15"/>
      <c r="AC2738" s="15"/>
      <c r="AD2738" s="15"/>
      <c r="AE2738" s="15"/>
      <c r="AT2738" s="267" t="s">
        <v>183</v>
      </c>
      <c r="AU2738" s="267" t="s">
        <v>84</v>
      </c>
      <c r="AV2738" s="15" t="s">
        <v>177</v>
      </c>
      <c r="AW2738" s="15" t="s">
        <v>37</v>
      </c>
      <c r="AX2738" s="15" t="s">
        <v>82</v>
      </c>
      <c r="AY2738" s="267" t="s">
        <v>170</v>
      </c>
    </row>
    <row r="2739" s="2" customFormat="1" ht="16.5" customHeight="1">
      <c r="A2739" s="41"/>
      <c r="B2739" s="42"/>
      <c r="C2739" s="285" t="s">
        <v>3019</v>
      </c>
      <c r="D2739" s="285" t="s">
        <v>461</v>
      </c>
      <c r="E2739" s="286" t="s">
        <v>3020</v>
      </c>
      <c r="F2739" s="287" t="s">
        <v>3021</v>
      </c>
      <c r="G2739" s="288" t="s">
        <v>201</v>
      </c>
      <c r="H2739" s="289">
        <v>33.072000000000003</v>
      </c>
      <c r="I2739" s="290"/>
      <c r="J2739" s="291">
        <f>ROUND(I2739*H2739,2)</f>
        <v>0</v>
      </c>
      <c r="K2739" s="287" t="s">
        <v>176</v>
      </c>
      <c r="L2739" s="292"/>
      <c r="M2739" s="293" t="s">
        <v>19</v>
      </c>
      <c r="N2739" s="294" t="s">
        <v>46</v>
      </c>
      <c r="O2739" s="87"/>
      <c r="P2739" s="225">
        <f>O2739*H2739</f>
        <v>0</v>
      </c>
      <c r="Q2739" s="225">
        <v>0.014</v>
      </c>
      <c r="R2739" s="225">
        <f>Q2739*H2739</f>
        <v>0.46300800000000003</v>
      </c>
      <c r="S2739" s="225">
        <v>0</v>
      </c>
      <c r="T2739" s="226">
        <f>S2739*H2739</f>
        <v>0</v>
      </c>
      <c r="U2739" s="41"/>
      <c r="V2739" s="41"/>
      <c r="W2739" s="41"/>
      <c r="X2739" s="41"/>
      <c r="Y2739" s="41"/>
      <c r="Z2739" s="41"/>
      <c r="AA2739" s="41"/>
      <c r="AB2739" s="41"/>
      <c r="AC2739" s="41"/>
      <c r="AD2739" s="41"/>
      <c r="AE2739" s="41"/>
      <c r="AR2739" s="227" t="s">
        <v>629</v>
      </c>
      <c r="AT2739" s="227" t="s">
        <v>461</v>
      </c>
      <c r="AU2739" s="227" t="s">
        <v>84</v>
      </c>
      <c r="AY2739" s="20" t="s">
        <v>170</v>
      </c>
      <c r="BE2739" s="228">
        <f>IF(N2739="základní",J2739,0)</f>
        <v>0</v>
      </c>
      <c r="BF2739" s="228">
        <f>IF(N2739="snížená",J2739,0)</f>
        <v>0</v>
      </c>
      <c r="BG2739" s="228">
        <f>IF(N2739="zákl. přenesená",J2739,0)</f>
        <v>0</v>
      </c>
      <c r="BH2739" s="228">
        <f>IF(N2739="sníž. přenesená",J2739,0)</f>
        <v>0</v>
      </c>
      <c r="BI2739" s="228">
        <f>IF(N2739="nulová",J2739,0)</f>
        <v>0</v>
      </c>
      <c r="BJ2739" s="20" t="s">
        <v>82</v>
      </c>
      <c r="BK2739" s="228">
        <f>ROUND(I2739*H2739,2)</f>
        <v>0</v>
      </c>
      <c r="BL2739" s="20" t="s">
        <v>287</v>
      </c>
      <c r="BM2739" s="227" t="s">
        <v>3022</v>
      </c>
    </row>
    <row r="2740" s="2" customFormat="1">
      <c r="A2740" s="41"/>
      <c r="B2740" s="42"/>
      <c r="C2740" s="43"/>
      <c r="D2740" s="229" t="s">
        <v>179</v>
      </c>
      <c r="E2740" s="43"/>
      <c r="F2740" s="230" t="s">
        <v>3021</v>
      </c>
      <c r="G2740" s="43"/>
      <c r="H2740" s="43"/>
      <c r="I2740" s="231"/>
      <c r="J2740" s="43"/>
      <c r="K2740" s="43"/>
      <c r="L2740" s="47"/>
      <c r="M2740" s="232"/>
      <c r="N2740" s="233"/>
      <c r="O2740" s="87"/>
      <c r="P2740" s="87"/>
      <c r="Q2740" s="87"/>
      <c r="R2740" s="87"/>
      <c r="S2740" s="87"/>
      <c r="T2740" s="88"/>
      <c r="U2740" s="41"/>
      <c r="V2740" s="41"/>
      <c r="W2740" s="41"/>
      <c r="X2740" s="41"/>
      <c r="Y2740" s="41"/>
      <c r="Z2740" s="41"/>
      <c r="AA2740" s="41"/>
      <c r="AB2740" s="41"/>
      <c r="AC2740" s="41"/>
      <c r="AD2740" s="41"/>
      <c r="AE2740" s="41"/>
      <c r="AT2740" s="20" t="s">
        <v>179</v>
      </c>
      <c r="AU2740" s="20" t="s">
        <v>84</v>
      </c>
    </row>
    <row r="2741" s="14" customFormat="1">
      <c r="A2741" s="14"/>
      <c r="B2741" s="246"/>
      <c r="C2741" s="247"/>
      <c r="D2741" s="229" t="s">
        <v>183</v>
      </c>
      <c r="E2741" s="248" t="s">
        <v>19</v>
      </c>
      <c r="F2741" s="249" t="s">
        <v>3012</v>
      </c>
      <c r="G2741" s="247"/>
      <c r="H2741" s="250">
        <v>33.072000000000003</v>
      </c>
      <c r="I2741" s="251"/>
      <c r="J2741" s="247"/>
      <c r="K2741" s="247"/>
      <c r="L2741" s="252"/>
      <c r="M2741" s="253"/>
      <c r="N2741" s="254"/>
      <c r="O2741" s="254"/>
      <c r="P2741" s="254"/>
      <c r="Q2741" s="254"/>
      <c r="R2741" s="254"/>
      <c r="S2741" s="254"/>
      <c r="T2741" s="255"/>
      <c r="U2741" s="14"/>
      <c r="V2741" s="14"/>
      <c r="W2741" s="14"/>
      <c r="X2741" s="14"/>
      <c r="Y2741" s="14"/>
      <c r="Z2741" s="14"/>
      <c r="AA2741" s="14"/>
      <c r="AB2741" s="14"/>
      <c r="AC2741" s="14"/>
      <c r="AD2741" s="14"/>
      <c r="AE2741" s="14"/>
      <c r="AT2741" s="256" t="s">
        <v>183</v>
      </c>
      <c r="AU2741" s="256" t="s">
        <v>84</v>
      </c>
      <c r="AV2741" s="14" t="s">
        <v>84</v>
      </c>
      <c r="AW2741" s="14" t="s">
        <v>37</v>
      </c>
      <c r="AX2741" s="14" t="s">
        <v>82</v>
      </c>
      <c r="AY2741" s="256" t="s">
        <v>170</v>
      </c>
    </row>
    <row r="2742" s="2" customFormat="1" ht="16.5" customHeight="1">
      <c r="A2742" s="41"/>
      <c r="B2742" s="42"/>
      <c r="C2742" s="216" t="s">
        <v>3023</v>
      </c>
      <c r="D2742" s="216" t="s">
        <v>172</v>
      </c>
      <c r="E2742" s="217" t="s">
        <v>3024</v>
      </c>
      <c r="F2742" s="218" t="s">
        <v>3025</v>
      </c>
      <c r="G2742" s="219" t="s">
        <v>175</v>
      </c>
      <c r="H2742" s="220">
        <v>15.471</v>
      </c>
      <c r="I2742" s="221"/>
      <c r="J2742" s="222">
        <f>ROUND(I2742*H2742,2)</f>
        <v>0</v>
      </c>
      <c r="K2742" s="218" t="s">
        <v>176</v>
      </c>
      <c r="L2742" s="47"/>
      <c r="M2742" s="223" t="s">
        <v>19</v>
      </c>
      <c r="N2742" s="224" t="s">
        <v>46</v>
      </c>
      <c r="O2742" s="87"/>
      <c r="P2742" s="225">
        <f>O2742*H2742</f>
        <v>0</v>
      </c>
      <c r="Q2742" s="225">
        <v>0.00029999999999999997</v>
      </c>
      <c r="R2742" s="225">
        <f>Q2742*H2742</f>
        <v>0.0046412999999999992</v>
      </c>
      <c r="S2742" s="225">
        <v>0</v>
      </c>
      <c r="T2742" s="226">
        <f>S2742*H2742</f>
        <v>0</v>
      </c>
      <c r="U2742" s="41"/>
      <c r="V2742" s="41"/>
      <c r="W2742" s="41"/>
      <c r="X2742" s="41"/>
      <c r="Y2742" s="41"/>
      <c r="Z2742" s="41"/>
      <c r="AA2742" s="41"/>
      <c r="AB2742" s="41"/>
      <c r="AC2742" s="41"/>
      <c r="AD2742" s="41"/>
      <c r="AE2742" s="41"/>
      <c r="AR2742" s="227" t="s">
        <v>287</v>
      </c>
      <c r="AT2742" s="227" t="s">
        <v>172</v>
      </c>
      <c r="AU2742" s="227" t="s">
        <v>84</v>
      </c>
      <c r="AY2742" s="20" t="s">
        <v>170</v>
      </c>
      <c r="BE2742" s="228">
        <f>IF(N2742="základní",J2742,0)</f>
        <v>0</v>
      </c>
      <c r="BF2742" s="228">
        <f>IF(N2742="snížená",J2742,0)</f>
        <v>0</v>
      </c>
      <c r="BG2742" s="228">
        <f>IF(N2742="zákl. přenesená",J2742,0)</f>
        <v>0</v>
      </c>
      <c r="BH2742" s="228">
        <f>IF(N2742="sníž. přenesená",J2742,0)</f>
        <v>0</v>
      </c>
      <c r="BI2742" s="228">
        <f>IF(N2742="nulová",J2742,0)</f>
        <v>0</v>
      </c>
      <c r="BJ2742" s="20" t="s">
        <v>82</v>
      </c>
      <c r="BK2742" s="228">
        <f>ROUND(I2742*H2742,2)</f>
        <v>0</v>
      </c>
      <c r="BL2742" s="20" t="s">
        <v>287</v>
      </c>
      <c r="BM2742" s="227" t="s">
        <v>3026</v>
      </c>
    </row>
    <row r="2743" s="2" customFormat="1">
      <c r="A2743" s="41"/>
      <c r="B2743" s="42"/>
      <c r="C2743" s="43"/>
      <c r="D2743" s="229" t="s">
        <v>179</v>
      </c>
      <c r="E2743" s="43"/>
      <c r="F2743" s="230" t="s">
        <v>3027</v>
      </c>
      <c r="G2743" s="43"/>
      <c r="H2743" s="43"/>
      <c r="I2743" s="231"/>
      <c r="J2743" s="43"/>
      <c r="K2743" s="43"/>
      <c r="L2743" s="47"/>
      <c r="M2743" s="232"/>
      <c r="N2743" s="233"/>
      <c r="O2743" s="87"/>
      <c r="P2743" s="87"/>
      <c r="Q2743" s="87"/>
      <c r="R2743" s="87"/>
      <c r="S2743" s="87"/>
      <c r="T2743" s="88"/>
      <c r="U2743" s="41"/>
      <c r="V2743" s="41"/>
      <c r="W2743" s="41"/>
      <c r="X2743" s="41"/>
      <c r="Y2743" s="41"/>
      <c r="Z2743" s="41"/>
      <c r="AA2743" s="41"/>
      <c r="AB2743" s="41"/>
      <c r="AC2743" s="41"/>
      <c r="AD2743" s="41"/>
      <c r="AE2743" s="41"/>
      <c r="AT2743" s="20" t="s">
        <v>179</v>
      </c>
      <c r="AU2743" s="20" t="s">
        <v>84</v>
      </c>
    </row>
    <row r="2744" s="2" customFormat="1">
      <c r="A2744" s="41"/>
      <c r="B2744" s="42"/>
      <c r="C2744" s="43"/>
      <c r="D2744" s="234" t="s">
        <v>181</v>
      </c>
      <c r="E2744" s="43"/>
      <c r="F2744" s="235" t="s">
        <v>3028</v>
      </c>
      <c r="G2744" s="43"/>
      <c r="H2744" s="43"/>
      <c r="I2744" s="231"/>
      <c r="J2744" s="43"/>
      <c r="K2744" s="43"/>
      <c r="L2744" s="47"/>
      <c r="M2744" s="232"/>
      <c r="N2744" s="233"/>
      <c r="O2744" s="87"/>
      <c r="P2744" s="87"/>
      <c r="Q2744" s="87"/>
      <c r="R2744" s="87"/>
      <c r="S2744" s="87"/>
      <c r="T2744" s="88"/>
      <c r="U2744" s="41"/>
      <c r="V2744" s="41"/>
      <c r="W2744" s="41"/>
      <c r="X2744" s="41"/>
      <c r="Y2744" s="41"/>
      <c r="Z2744" s="41"/>
      <c r="AA2744" s="41"/>
      <c r="AB2744" s="41"/>
      <c r="AC2744" s="41"/>
      <c r="AD2744" s="41"/>
      <c r="AE2744" s="41"/>
      <c r="AT2744" s="20" t="s">
        <v>181</v>
      </c>
      <c r="AU2744" s="20" t="s">
        <v>84</v>
      </c>
    </row>
    <row r="2745" s="13" customFormat="1">
      <c r="A2745" s="13"/>
      <c r="B2745" s="236"/>
      <c r="C2745" s="237"/>
      <c r="D2745" s="229" t="s">
        <v>183</v>
      </c>
      <c r="E2745" s="238" t="s">
        <v>19</v>
      </c>
      <c r="F2745" s="239" t="s">
        <v>3003</v>
      </c>
      <c r="G2745" s="237"/>
      <c r="H2745" s="238" t="s">
        <v>19</v>
      </c>
      <c r="I2745" s="240"/>
      <c r="J2745" s="237"/>
      <c r="K2745" s="237"/>
      <c r="L2745" s="241"/>
      <c r="M2745" s="242"/>
      <c r="N2745" s="243"/>
      <c r="O2745" s="243"/>
      <c r="P2745" s="243"/>
      <c r="Q2745" s="243"/>
      <c r="R2745" s="243"/>
      <c r="S2745" s="243"/>
      <c r="T2745" s="244"/>
      <c r="U2745" s="13"/>
      <c r="V2745" s="13"/>
      <c r="W2745" s="13"/>
      <c r="X2745" s="13"/>
      <c r="Y2745" s="13"/>
      <c r="Z2745" s="13"/>
      <c r="AA2745" s="13"/>
      <c r="AB2745" s="13"/>
      <c r="AC2745" s="13"/>
      <c r="AD2745" s="13"/>
      <c r="AE2745" s="13"/>
      <c r="AT2745" s="245" t="s">
        <v>183</v>
      </c>
      <c r="AU2745" s="245" t="s">
        <v>84</v>
      </c>
      <c r="AV2745" s="13" t="s">
        <v>82</v>
      </c>
      <c r="AW2745" s="13" t="s">
        <v>37</v>
      </c>
      <c r="AX2745" s="13" t="s">
        <v>75</v>
      </c>
      <c r="AY2745" s="245" t="s">
        <v>170</v>
      </c>
    </row>
    <row r="2746" s="14" customFormat="1">
      <c r="A2746" s="14"/>
      <c r="B2746" s="246"/>
      <c r="C2746" s="247"/>
      <c r="D2746" s="229" t="s">
        <v>183</v>
      </c>
      <c r="E2746" s="248" t="s">
        <v>19</v>
      </c>
      <c r="F2746" s="249" t="s">
        <v>3029</v>
      </c>
      <c r="G2746" s="247"/>
      <c r="H2746" s="250">
        <v>8.4649999999999999</v>
      </c>
      <c r="I2746" s="251"/>
      <c r="J2746" s="247"/>
      <c r="K2746" s="247"/>
      <c r="L2746" s="252"/>
      <c r="M2746" s="253"/>
      <c r="N2746" s="254"/>
      <c r="O2746" s="254"/>
      <c r="P2746" s="254"/>
      <c r="Q2746" s="254"/>
      <c r="R2746" s="254"/>
      <c r="S2746" s="254"/>
      <c r="T2746" s="255"/>
      <c r="U2746" s="14"/>
      <c r="V2746" s="14"/>
      <c r="W2746" s="14"/>
      <c r="X2746" s="14"/>
      <c r="Y2746" s="14"/>
      <c r="Z2746" s="14"/>
      <c r="AA2746" s="14"/>
      <c r="AB2746" s="14"/>
      <c r="AC2746" s="14"/>
      <c r="AD2746" s="14"/>
      <c r="AE2746" s="14"/>
      <c r="AT2746" s="256" t="s">
        <v>183</v>
      </c>
      <c r="AU2746" s="256" t="s">
        <v>84</v>
      </c>
      <c r="AV2746" s="14" t="s">
        <v>84</v>
      </c>
      <c r="AW2746" s="14" t="s">
        <v>37</v>
      </c>
      <c r="AX2746" s="14" t="s">
        <v>75</v>
      </c>
      <c r="AY2746" s="256" t="s">
        <v>170</v>
      </c>
    </row>
    <row r="2747" s="14" customFormat="1">
      <c r="A2747" s="14"/>
      <c r="B2747" s="246"/>
      <c r="C2747" s="247"/>
      <c r="D2747" s="229" t="s">
        <v>183</v>
      </c>
      <c r="E2747" s="248" t="s">
        <v>19</v>
      </c>
      <c r="F2747" s="249" t="s">
        <v>3030</v>
      </c>
      <c r="G2747" s="247"/>
      <c r="H2747" s="250">
        <v>7.0060000000000002</v>
      </c>
      <c r="I2747" s="251"/>
      <c r="J2747" s="247"/>
      <c r="K2747" s="247"/>
      <c r="L2747" s="252"/>
      <c r="M2747" s="253"/>
      <c r="N2747" s="254"/>
      <c r="O2747" s="254"/>
      <c r="P2747" s="254"/>
      <c r="Q2747" s="254"/>
      <c r="R2747" s="254"/>
      <c r="S2747" s="254"/>
      <c r="T2747" s="255"/>
      <c r="U2747" s="14"/>
      <c r="V2747" s="14"/>
      <c r="W2747" s="14"/>
      <c r="X2747" s="14"/>
      <c r="Y2747" s="14"/>
      <c r="Z2747" s="14"/>
      <c r="AA2747" s="14"/>
      <c r="AB2747" s="14"/>
      <c r="AC2747" s="14"/>
      <c r="AD2747" s="14"/>
      <c r="AE2747" s="14"/>
      <c r="AT2747" s="256" t="s">
        <v>183</v>
      </c>
      <c r="AU2747" s="256" t="s">
        <v>84</v>
      </c>
      <c r="AV2747" s="14" t="s">
        <v>84</v>
      </c>
      <c r="AW2747" s="14" t="s">
        <v>37</v>
      </c>
      <c r="AX2747" s="14" t="s">
        <v>75</v>
      </c>
      <c r="AY2747" s="256" t="s">
        <v>170</v>
      </c>
    </row>
    <row r="2748" s="15" customFormat="1">
      <c r="A2748" s="15"/>
      <c r="B2748" s="257"/>
      <c r="C2748" s="258"/>
      <c r="D2748" s="229" t="s">
        <v>183</v>
      </c>
      <c r="E2748" s="259" t="s">
        <v>19</v>
      </c>
      <c r="F2748" s="260" t="s">
        <v>186</v>
      </c>
      <c r="G2748" s="258"/>
      <c r="H2748" s="261">
        <v>15.471</v>
      </c>
      <c r="I2748" s="262"/>
      <c r="J2748" s="258"/>
      <c r="K2748" s="258"/>
      <c r="L2748" s="263"/>
      <c r="M2748" s="264"/>
      <c r="N2748" s="265"/>
      <c r="O2748" s="265"/>
      <c r="P2748" s="265"/>
      <c r="Q2748" s="265"/>
      <c r="R2748" s="265"/>
      <c r="S2748" s="265"/>
      <c r="T2748" s="266"/>
      <c r="U2748" s="15"/>
      <c r="V2748" s="15"/>
      <c r="W2748" s="15"/>
      <c r="X2748" s="15"/>
      <c r="Y2748" s="15"/>
      <c r="Z2748" s="15"/>
      <c r="AA2748" s="15"/>
      <c r="AB2748" s="15"/>
      <c r="AC2748" s="15"/>
      <c r="AD2748" s="15"/>
      <c r="AE2748" s="15"/>
      <c r="AT2748" s="267" t="s">
        <v>183</v>
      </c>
      <c r="AU2748" s="267" t="s">
        <v>84</v>
      </c>
      <c r="AV2748" s="15" t="s">
        <v>177</v>
      </c>
      <c r="AW2748" s="15" t="s">
        <v>37</v>
      </c>
      <c r="AX2748" s="15" t="s">
        <v>82</v>
      </c>
      <c r="AY2748" s="267" t="s">
        <v>170</v>
      </c>
    </row>
    <row r="2749" s="2" customFormat="1" ht="16.5" customHeight="1">
      <c r="A2749" s="41"/>
      <c r="B2749" s="42"/>
      <c r="C2749" s="216" t="s">
        <v>3031</v>
      </c>
      <c r="D2749" s="216" t="s">
        <v>172</v>
      </c>
      <c r="E2749" s="217" t="s">
        <v>3032</v>
      </c>
      <c r="F2749" s="218" t="s">
        <v>3033</v>
      </c>
      <c r="G2749" s="219" t="s">
        <v>1823</v>
      </c>
      <c r="H2749" s="295"/>
      <c r="I2749" s="221"/>
      <c r="J2749" s="222">
        <f>ROUND(I2749*H2749,2)</f>
        <v>0</v>
      </c>
      <c r="K2749" s="218" t="s">
        <v>176</v>
      </c>
      <c r="L2749" s="47"/>
      <c r="M2749" s="223" t="s">
        <v>19</v>
      </c>
      <c r="N2749" s="224" t="s">
        <v>46</v>
      </c>
      <c r="O2749" s="87"/>
      <c r="P2749" s="225">
        <f>O2749*H2749</f>
        <v>0</v>
      </c>
      <c r="Q2749" s="225">
        <v>0</v>
      </c>
      <c r="R2749" s="225">
        <f>Q2749*H2749</f>
        <v>0</v>
      </c>
      <c r="S2749" s="225">
        <v>0</v>
      </c>
      <c r="T2749" s="226">
        <f>S2749*H2749</f>
        <v>0</v>
      </c>
      <c r="U2749" s="41"/>
      <c r="V2749" s="41"/>
      <c r="W2749" s="41"/>
      <c r="X2749" s="41"/>
      <c r="Y2749" s="41"/>
      <c r="Z2749" s="41"/>
      <c r="AA2749" s="41"/>
      <c r="AB2749" s="41"/>
      <c r="AC2749" s="41"/>
      <c r="AD2749" s="41"/>
      <c r="AE2749" s="41"/>
      <c r="AR2749" s="227" t="s">
        <v>287</v>
      </c>
      <c r="AT2749" s="227" t="s">
        <v>172</v>
      </c>
      <c r="AU2749" s="227" t="s">
        <v>84</v>
      </c>
      <c r="AY2749" s="20" t="s">
        <v>170</v>
      </c>
      <c r="BE2749" s="228">
        <f>IF(N2749="základní",J2749,0)</f>
        <v>0</v>
      </c>
      <c r="BF2749" s="228">
        <f>IF(N2749="snížená",J2749,0)</f>
        <v>0</v>
      </c>
      <c r="BG2749" s="228">
        <f>IF(N2749="zákl. přenesená",J2749,0)</f>
        <v>0</v>
      </c>
      <c r="BH2749" s="228">
        <f>IF(N2749="sníž. přenesená",J2749,0)</f>
        <v>0</v>
      </c>
      <c r="BI2749" s="228">
        <f>IF(N2749="nulová",J2749,0)</f>
        <v>0</v>
      </c>
      <c r="BJ2749" s="20" t="s">
        <v>82</v>
      </c>
      <c r="BK2749" s="228">
        <f>ROUND(I2749*H2749,2)</f>
        <v>0</v>
      </c>
      <c r="BL2749" s="20" t="s">
        <v>287</v>
      </c>
      <c r="BM2749" s="227" t="s">
        <v>3034</v>
      </c>
    </row>
    <row r="2750" s="2" customFormat="1">
      <c r="A2750" s="41"/>
      <c r="B2750" s="42"/>
      <c r="C2750" s="43"/>
      <c r="D2750" s="229" t="s">
        <v>179</v>
      </c>
      <c r="E2750" s="43"/>
      <c r="F2750" s="230" t="s">
        <v>3035</v>
      </c>
      <c r="G2750" s="43"/>
      <c r="H2750" s="43"/>
      <c r="I2750" s="231"/>
      <c r="J2750" s="43"/>
      <c r="K2750" s="43"/>
      <c r="L2750" s="47"/>
      <c r="M2750" s="232"/>
      <c r="N2750" s="233"/>
      <c r="O2750" s="87"/>
      <c r="P2750" s="87"/>
      <c r="Q2750" s="87"/>
      <c r="R2750" s="87"/>
      <c r="S2750" s="87"/>
      <c r="T2750" s="88"/>
      <c r="U2750" s="41"/>
      <c r="V2750" s="41"/>
      <c r="W2750" s="41"/>
      <c r="X2750" s="41"/>
      <c r="Y2750" s="41"/>
      <c r="Z2750" s="41"/>
      <c r="AA2750" s="41"/>
      <c r="AB2750" s="41"/>
      <c r="AC2750" s="41"/>
      <c r="AD2750" s="41"/>
      <c r="AE2750" s="41"/>
      <c r="AT2750" s="20" t="s">
        <v>179</v>
      </c>
      <c r="AU2750" s="20" t="s">
        <v>84</v>
      </c>
    </row>
    <row r="2751" s="2" customFormat="1">
      <c r="A2751" s="41"/>
      <c r="B2751" s="42"/>
      <c r="C2751" s="43"/>
      <c r="D2751" s="234" t="s">
        <v>181</v>
      </c>
      <c r="E2751" s="43"/>
      <c r="F2751" s="235" t="s">
        <v>3036</v>
      </c>
      <c r="G2751" s="43"/>
      <c r="H2751" s="43"/>
      <c r="I2751" s="231"/>
      <c r="J2751" s="43"/>
      <c r="K2751" s="43"/>
      <c r="L2751" s="47"/>
      <c r="M2751" s="232"/>
      <c r="N2751" s="233"/>
      <c r="O2751" s="87"/>
      <c r="P2751" s="87"/>
      <c r="Q2751" s="87"/>
      <c r="R2751" s="87"/>
      <c r="S2751" s="87"/>
      <c r="T2751" s="88"/>
      <c r="U2751" s="41"/>
      <c r="V2751" s="41"/>
      <c r="W2751" s="41"/>
      <c r="X2751" s="41"/>
      <c r="Y2751" s="41"/>
      <c r="Z2751" s="41"/>
      <c r="AA2751" s="41"/>
      <c r="AB2751" s="41"/>
      <c r="AC2751" s="41"/>
      <c r="AD2751" s="41"/>
      <c r="AE2751" s="41"/>
      <c r="AT2751" s="20" t="s">
        <v>181</v>
      </c>
      <c r="AU2751" s="20" t="s">
        <v>84</v>
      </c>
    </row>
    <row r="2752" s="2" customFormat="1" ht="16.5" customHeight="1">
      <c r="A2752" s="41"/>
      <c r="B2752" s="42"/>
      <c r="C2752" s="216" t="s">
        <v>3037</v>
      </c>
      <c r="D2752" s="216" t="s">
        <v>172</v>
      </c>
      <c r="E2752" s="217" t="s">
        <v>3038</v>
      </c>
      <c r="F2752" s="218" t="s">
        <v>3039</v>
      </c>
      <c r="G2752" s="219" t="s">
        <v>1823</v>
      </c>
      <c r="H2752" s="295"/>
      <c r="I2752" s="221"/>
      <c r="J2752" s="222">
        <f>ROUND(I2752*H2752,2)</f>
        <v>0</v>
      </c>
      <c r="K2752" s="218" t="s">
        <v>176</v>
      </c>
      <c r="L2752" s="47"/>
      <c r="M2752" s="223" t="s">
        <v>19</v>
      </c>
      <c r="N2752" s="224" t="s">
        <v>46</v>
      </c>
      <c r="O2752" s="87"/>
      <c r="P2752" s="225">
        <f>O2752*H2752</f>
        <v>0</v>
      </c>
      <c r="Q2752" s="225">
        <v>0</v>
      </c>
      <c r="R2752" s="225">
        <f>Q2752*H2752</f>
        <v>0</v>
      </c>
      <c r="S2752" s="225">
        <v>0</v>
      </c>
      <c r="T2752" s="226">
        <f>S2752*H2752</f>
        <v>0</v>
      </c>
      <c r="U2752" s="41"/>
      <c r="V2752" s="41"/>
      <c r="W2752" s="41"/>
      <c r="X2752" s="41"/>
      <c r="Y2752" s="41"/>
      <c r="Z2752" s="41"/>
      <c r="AA2752" s="41"/>
      <c r="AB2752" s="41"/>
      <c r="AC2752" s="41"/>
      <c r="AD2752" s="41"/>
      <c r="AE2752" s="41"/>
      <c r="AR2752" s="227" t="s">
        <v>287</v>
      </c>
      <c r="AT2752" s="227" t="s">
        <v>172</v>
      </c>
      <c r="AU2752" s="227" t="s">
        <v>84</v>
      </c>
      <c r="AY2752" s="20" t="s">
        <v>170</v>
      </c>
      <c r="BE2752" s="228">
        <f>IF(N2752="základní",J2752,0)</f>
        <v>0</v>
      </c>
      <c r="BF2752" s="228">
        <f>IF(N2752="snížená",J2752,0)</f>
        <v>0</v>
      </c>
      <c r="BG2752" s="228">
        <f>IF(N2752="zákl. přenesená",J2752,0)</f>
        <v>0</v>
      </c>
      <c r="BH2752" s="228">
        <f>IF(N2752="sníž. přenesená",J2752,0)</f>
        <v>0</v>
      </c>
      <c r="BI2752" s="228">
        <f>IF(N2752="nulová",J2752,0)</f>
        <v>0</v>
      </c>
      <c r="BJ2752" s="20" t="s">
        <v>82</v>
      </c>
      <c r="BK2752" s="228">
        <f>ROUND(I2752*H2752,2)</f>
        <v>0</v>
      </c>
      <c r="BL2752" s="20" t="s">
        <v>287</v>
      </c>
      <c r="BM2752" s="227" t="s">
        <v>3040</v>
      </c>
    </row>
    <row r="2753" s="2" customFormat="1">
      <c r="A2753" s="41"/>
      <c r="B2753" s="42"/>
      <c r="C2753" s="43"/>
      <c r="D2753" s="229" t="s">
        <v>179</v>
      </c>
      <c r="E2753" s="43"/>
      <c r="F2753" s="230" t="s">
        <v>3041</v>
      </c>
      <c r="G2753" s="43"/>
      <c r="H2753" s="43"/>
      <c r="I2753" s="231"/>
      <c r="J2753" s="43"/>
      <c r="K2753" s="43"/>
      <c r="L2753" s="47"/>
      <c r="M2753" s="232"/>
      <c r="N2753" s="233"/>
      <c r="O2753" s="87"/>
      <c r="P2753" s="87"/>
      <c r="Q2753" s="87"/>
      <c r="R2753" s="87"/>
      <c r="S2753" s="87"/>
      <c r="T2753" s="88"/>
      <c r="U2753" s="41"/>
      <c r="V2753" s="41"/>
      <c r="W2753" s="41"/>
      <c r="X2753" s="41"/>
      <c r="Y2753" s="41"/>
      <c r="Z2753" s="41"/>
      <c r="AA2753" s="41"/>
      <c r="AB2753" s="41"/>
      <c r="AC2753" s="41"/>
      <c r="AD2753" s="41"/>
      <c r="AE2753" s="41"/>
      <c r="AT2753" s="20" t="s">
        <v>179</v>
      </c>
      <c r="AU2753" s="20" t="s">
        <v>84</v>
      </c>
    </row>
    <row r="2754" s="2" customFormat="1">
      <c r="A2754" s="41"/>
      <c r="B2754" s="42"/>
      <c r="C2754" s="43"/>
      <c r="D2754" s="234" t="s">
        <v>181</v>
      </c>
      <c r="E2754" s="43"/>
      <c r="F2754" s="235" t="s">
        <v>3042</v>
      </c>
      <c r="G2754" s="43"/>
      <c r="H2754" s="43"/>
      <c r="I2754" s="231"/>
      <c r="J2754" s="43"/>
      <c r="K2754" s="43"/>
      <c r="L2754" s="47"/>
      <c r="M2754" s="232"/>
      <c r="N2754" s="233"/>
      <c r="O2754" s="87"/>
      <c r="P2754" s="87"/>
      <c r="Q2754" s="87"/>
      <c r="R2754" s="87"/>
      <c r="S2754" s="87"/>
      <c r="T2754" s="88"/>
      <c r="U2754" s="41"/>
      <c r="V2754" s="41"/>
      <c r="W2754" s="41"/>
      <c r="X2754" s="41"/>
      <c r="Y2754" s="41"/>
      <c r="Z2754" s="41"/>
      <c r="AA2754" s="41"/>
      <c r="AB2754" s="41"/>
      <c r="AC2754" s="41"/>
      <c r="AD2754" s="41"/>
      <c r="AE2754" s="41"/>
      <c r="AT2754" s="20" t="s">
        <v>181</v>
      </c>
      <c r="AU2754" s="20" t="s">
        <v>84</v>
      </c>
    </row>
    <row r="2755" s="12" customFormat="1" ht="22.8" customHeight="1">
      <c r="A2755" s="12"/>
      <c r="B2755" s="200"/>
      <c r="C2755" s="201"/>
      <c r="D2755" s="202" t="s">
        <v>74</v>
      </c>
      <c r="E2755" s="214" t="s">
        <v>3043</v>
      </c>
      <c r="F2755" s="214" t="s">
        <v>3044</v>
      </c>
      <c r="G2755" s="201"/>
      <c r="H2755" s="201"/>
      <c r="I2755" s="204"/>
      <c r="J2755" s="215">
        <f>BK2755</f>
        <v>0</v>
      </c>
      <c r="K2755" s="201"/>
      <c r="L2755" s="206"/>
      <c r="M2755" s="207"/>
      <c r="N2755" s="208"/>
      <c r="O2755" s="208"/>
      <c r="P2755" s="209">
        <f>SUM(P2756:P2767)</f>
        <v>0</v>
      </c>
      <c r="Q2755" s="208"/>
      <c r="R2755" s="209">
        <f>SUM(R2756:R2767)</f>
        <v>0</v>
      </c>
      <c r="S2755" s="208"/>
      <c r="T2755" s="210">
        <f>SUM(T2756:T2767)</f>
        <v>0</v>
      </c>
      <c r="U2755" s="12"/>
      <c r="V2755" s="12"/>
      <c r="W2755" s="12"/>
      <c r="X2755" s="12"/>
      <c r="Y2755" s="12"/>
      <c r="Z2755" s="12"/>
      <c r="AA2755" s="12"/>
      <c r="AB2755" s="12"/>
      <c r="AC2755" s="12"/>
      <c r="AD2755" s="12"/>
      <c r="AE2755" s="12"/>
      <c r="AR2755" s="211" t="s">
        <v>84</v>
      </c>
      <c r="AT2755" s="212" t="s">
        <v>74</v>
      </c>
      <c r="AU2755" s="212" t="s">
        <v>82</v>
      </c>
      <c r="AY2755" s="211" t="s">
        <v>170</v>
      </c>
      <c r="BK2755" s="213">
        <f>SUM(BK2756:BK2767)</f>
        <v>0</v>
      </c>
    </row>
    <row r="2756" s="2" customFormat="1" ht="16.5" customHeight="1">
      <c r="A2756" s="41"/>
      <c r="B2756" s="42"/>
      <c r="C2756" s="216" t="s">
        <v>3045</v>
      </c>
      <c r="D2756" s="216" t="s">
        <v>172</v>
      </c>
      <c r="E2756" s="217" t="s">
        <v>3046</v>
      </c>
      <c r="F2756" s="218" t="s">
        <v>3047</v>
      </c>
      <c r="G2756" s="219" t="s">
        <v>201</v>
      </c>
      <c r="H2756" s="220">
        <v>1.6499999999999999</v>
      </c>
      <c r="I2756" s="221"/>
      <c r="J2756" s="222">
        <f>ROUND(I2756*H2756,2)</f>
        <v>0</v>
      </c>
      <c r="K2756" s="218" t="s">
        <v>19</v>
      </c>
      <c r="L2756" s="47"/>
      <c r="M2756" s="223" t="s">
        <v>19</v>
      </c>
      <c r="N2756" s="224" t="s">
        <v>46</v>
      </c>
      <c r="O2756" s="87"/>
      <c r="P2756" s="225">
        <f>O2756*H2756</f>
        <v>0</v>
      </c>
      <c r="Q2756" s="225">
        <v>0</v>
      </c>
      <c r="R2756" s="225">
        <f>Q2756*H2756</f>
        <v>0</v>
      </c>
      <c r="S2756" s="225">
        <v>0</v>
      </c>
      <c r="T2756" s="226">
        <f>S2756*H2756</f>
        <v>0</v>
      </c>
      <c r="U2756" s="41"/>
      <c r="V2756" s="41"/>
      <c r="W2756" s="41"/>
      <c r="X2756" s="41"/>
      <c r="Y2756" s="41"/>
      <c r="Z2756" s="41"/>
      <c r="AA2756" s="41"/>
      <c r="AB2756" s="41"/>
      <c r="AC2756" s="41"/>
      <c r="AD2756" s="41"/>
      <c r="AE2756" s="41"/>
      <c r="AR2756" s="227" t="s">
        <v>287</v>
      </c>
      <c r="AT2756" s="227" t="s">
        <v>172</v>
      </c>
      <c r="AU2756" s="227" t="s">
        <v>84</v>
      </c>
      <c r="AY2756" s="20" t="s">
        <v>170</v>
      </c>
      <c r="BE2756" s="228">
        <f>IF(N2756="základní",J2756,0)</f>
        <v>0</v>
      </c>
      <c r="BF2756" s="228">
        <f>IF(N2756="snížená",J2756,0)</f>
        <v>0</v>
      </c>
      <c r="BG2756" s="228">
        <f>IF(N2756="zákl. přenesená",J2756,0)</f>
        <v>0</v>
      </c>
      <c r="BH2756" s="228">
        <f>IF(N2756="sníž. přenesená",J2756,0)</f>
        <v>0</v>
      </c>
      <c r="BI2756" s="228">
        <f>IF(N2756="nulová",J2756,0)</f>
        <v>0</v>
      </c>
      <c r="BJ2756" s="20" t="s">
        <v>82</v>
      </c>
      <c r="BK2756" s="228">
        <f>ROUND(I2756*H2756,2)</f>
        <v>0</v>
      </c>
      <c r="BL2756" s="20" t="s">
        <v>287</v>
      </c>
      <c r="BM2756" s="227" t="s">
        <v>3048</v>
      </c>
    </row>
    <row r="2757" s="2" customFormat="1">
      <c r="A2757" s="41"/>
      <c r="B2757" s="42"/>
      <c r="C2757" s="43"/>
      <c r="D2757" s="229" t="s">
        <v>179</v>
      </c>
      <c r="E2757" s="43"/>
      <c r="F2757" s="230" t="s">
        <v>3047</v>
      </c>
      <c r="G2757" s="43"/>
      <c r="H2757" s="43"/>
      <c r="I2757" s="231"/>
      <c r="J2757" s="43"/>
      <c r="K2757" s="43"/>
      <c r="L2757" s="47"/>
      <c r="M2757" s="232"/>
      <c r="N2757" s="233"/>
      <c r="O2757" s="87"/>
      <c r="P2757" s="87"/>
      <c r="Q2757" s="87"/>
      <c r="R2757" s="87"/>
      <c r="S2757" s="87"/>
      <c r="T2757" s="88"/>
      <c r="U2757" s="41"/>
      <c r="V2757" s="41"/>
      <c r="W2757" s="41"/>
      <c r="X2757" s="41"/>
      <c r="Y2757" s="41"/>
      <c r="Z2757" s="41"/>
      <c r="AA2757" s="41"/>
      <c r="AB2757" s="41"/>
      <c r="AC2757" s="41"/>
      <c r="AD2757" s="41"/>
      <c r="AE2757" s="41"/>
      <c r="AT2757" s="20" t="s">
        <v>179</v>
      </c>
      <c r="AU2757" s="20" t="s">
        <v>84</v>
      </c>
    </row>
    <row r="2758" s="2" customFormat="1">
      <c r="A2758" s="41"/>
      <c r="B2758" s="42"/>
      <c r="C2758" s="43"/>
      <c r="D2758" s="229" t="s">
        <v>231</v>
      </c>
      <c r="E2758" s="43"/>
      <c r="F2758" s="268" t="s">
        <v>1323</v>
      </c>
      <c r="G2758" s="43"/>
      <c r="H2758" s="43"/>
      <c r="I2758" s="231"/>
      <c r="J2758" s="43"/>
      <c r="K2758" s="43"/>
      <c r="L2758" s="47"/>
      <c r="M2758" s="232"/>
      <c r="N2758" s="233"/>
      <c r="O2758" s="87"/>
      <c r="P2758" s="87"/>
      <c r="Q2758" s="87"/>
      <c r="R2758" s="87"/>
      <c r="S2758" s="87"/>
      <c r="T2758" s="88"/>
      <c r="U2758" s="41"/>
      <c r="V2758" s="41"/>
      <c r="W2758" s="41"/>
      <c r="X2758" s="41"/>
      <c r="Y2758" s="41"/>
      <c r="Z2758" s="41"/>
      <c r="AA2758" s="41"/>
      <c r="AB2758" s="41"/>
      <c r="AC2758" s="41"/>
      <c r="AD2758" s="41"/>
      <c r="AE2758" s="41"/>
      <c r="AT2758" s="20" t="s">
        <v>231</v>
      </c>
      <c r="AU2758" s="20" t="s">
        <v>84</v>
      </c>
    </row>
    <row r="2759" s="13" customFormat="1">
      <c r="A2759" s="13"/>
      <c r="B2759" s="236"/>
      <c r="C2759" s="237"/>
      <c r="D2759" s="229" t="s">
        <v>183</v>
      </c>
      <c r="E2759" s="238" t="s">
        <v>19</v>
      </c>
      <c r="F2759" s="239" t="s">
        <v>1316</v>
      </c>
      <c r="G2759" s="237"/>
      <c r="H2759" s="238" t="s">
        <v>19</v>
      </c>
      <c r="I2759" s="240"/>
      <c r="J2759" s="237"/>
      <c r="K2759" s="237"/>
      <c r="L2759" s="241"/>
      <c r="M2759" s="242"/>
      <c r="N2759" s="243"/>
      <c r="O2759" s="243"/>
      <c r="P2759" s="243"/>
      <c r="Q2759" s="243"/>
      <c r="R2759" s="243"/>
      <c r="S2759" s="243"/>
      <c r="T2759" s="244"/>
      <c r="U2759" s="13"/>
      <c r="V2759" s="13"/>
      <c r="W2759" s="13"/>
      <c r="X2759" s="13"/>
      <c r="Y2759" s="13"/>
      <c r="Z2759" s="13"/>
      <c r="AA2759" s="13"/>
      <c r="AB2759" s="13"/>
      <c r="AC2759" s="13"/>
      <c r="AD2759" s="13"/>
      <c r="AE2759" s="13"/>
      <c r="AT2759" s="245" t="s">
        <v>183</v>
      </c>
      <c r="AU2759" s="245" t="s">
        <v>84</v>
      </c>
      <c r="AV2759" s="13" t="s">
        <v>82</v>
      </c>
      <c r="AW2759" s="13" t="s">
        <v>37</v>
      </c>
      <c r="AX2759" s="13" t="s">
        <v>75</v>
      </c>
      <c r="AY2759" s="245" t="s">
        <v>170</v>
      </c>
    </row>
    <row r="2760" s="14" customFormat="1">
      <c r="A2760" s="14"/>
      <c r="B2760" s="246"/>
      <c r="C2760" s="247"/>
      <c r="D2760" s="229" t="s">
        <v>183</v>
      </c>
      <c r="E2760" s="248" t="s">
        <v>19</v>
      </c>
      <c r="F2760" s="249" t="s">
        <v>3049</v>
      </c>
      <c r="G2760" s="247"/>
      <c r="H2760" s="250">
        <v>1.6499999999999999</v>
      </c>
      <c r="I2760" s="251"/>
      <c r="J2760" s="247"/>
      <c r="K2760" s="247"/>
      <c r="L2760" s="252"/>
      <c r="M2760" s="253"/>
      <c r="N2760" s="254"/>
      <c r="O2760" s="254"/>
      <c r="P2760" s="254"/>
      <c r="Q2760" s="254"/>
      <c r="R2760" s="254"/>
      <c r="S2760" s="254"/>
      <c r="T2760" s="255"/>
      <c r="U2760" s="14"/>
      <c r="V2760" s="14"/>
      <c r="W2760" s="14"/>
      <c r="X2760" s="14"/>
      <c r="Y2760" s="14"/>
      <c r="Z2760" s="14"/>
      <c r="AA2760" s="14"/>
      <c r="AB2760" s="14"/>
      <c r="AC2760" s="14"/>
      <c r="AD2760" s="14"/>
      <c r="AE2760" s="14"/>
      <c r="AT2760" s="256" t="s">
        <v>183</v>
      </c>
      <c r="AU2760" s="256" t="s">
        <v>84</v>
      </c>
      <c r="AV2760" s="14" t="s">
        <v>84</v>
      </c>
      <c r="AW2760" s="14" t="s">
        <v>37</v>
      </c>
      <c r="AX2760" s="14" t="s">
        <v>75</v>
      </c>
      <c r="AY2760" s="256" t="s">
        <v>170</v>
      </c>
    </row>
    <row r="2761" s="15" customFormat="1">
      <c r="A2761" s="15"/>
      <c r="B2761" s="257"/>
      <c r="C2761" s="258"/>
      <c r="D2761" s="229" t="s">
        <v>183</v>
      </c>
      <c r="E2761" s="259" t="s">
        <v>19</v>
      </c>
      <c r="F2761" s="260" t="s">
        <v>186</v>
      </c>
      <c r="G2761" s="258"/>
      <c r="H2761" s="261">
        <v>1.6499999999999999</v>
      </c>
      <c r="I2761" s="262"/>
      <c r="J2761" s="258"/>
      <c r="K2761" s="258"/>
      <c r="L2761" s="263"/>
      <c r="M2761" s="264"/>
      <c r="N2761" s="265"/>
      <c r="O2761" s="265"/>
      <c r="P2761" s="265"/>
      <c r="Q2761" s="265"/>
      <c r="R2761" s="265"/>
      <c r="S2761" s="265"/>
      <c r="T2761" s="266"/>
      <c r="U2761" s="15"/>
      <c r="V2761" s="15"/>
      <c r="W2761" s="15"/>
      <c r="X2761" s="15"/>
      <c r="Y2761" s="15"/>
      <c r="Z2761" s="15"/>
      <c r="AA2761" s="15"/>
      <c r="AB2761" s="15"/>
      <c r="AC2761" s="15"/>
      <c r="AD2761" s="15"/>
      <c r="AE2761" s="15"/>
      <c r="AT2761" s="267" t="s">
        <v>183</v>
      </c>
      <c r="AU2761" s="267" t="s">
        <v>84</v>
      </c>
      <c r="AV2761" s="15" t="s">
        <v>177</v>
      </c>
      <c r="AW2761" s="15" t="s">
        <v>37</v>
      </c>
      <c r="AX2761" s="15" t="s">
        <v>82</v>
      </c>
      <c r="AY2761" s="267" t="s">
        <v>170</v>
      </c>
    </row>
    <row r="2762" s="2" customFormat="1" ht="16.5" customHeight="1">
      <c r="A2762" s="41"/>
      <c r="B2762" s="42"/>
      <c r="C2762" s="216" t="s">
        <v>3050</v>
      </c>
      <c r="D2762" s="216" t="s">
        <v>172</v>
      </c>
      <c r="E2762" s="217" t="s">
        <v>3051</v>
      </c>
      <c r="F2762" s="218" t="s">
        <v>3052</v>
      </c>
      <c r="G2762" s="219" t="s">
        <v>1823</v>
      </c>
      <c r="H2762" s="295"/>
      <c r="I2762" s="221"/>
      <c r="J2762" s="222">
        <f>ROUND(I2762*H2762,2)</f>
        <v>0</v>
      </c>
      <c r="K2762" s="218" t="s">
        <v>176</v>
      </c>
      <c r="L2762" s="47"/>
      <c r="M2762" s="223" t="s">
        <v>19</v>
      </c>
      <c r="N2762" s="224" t="s">
        <v>46</v>
      </c>
      <c r="O2762" s="87"/>
      <c r="P2762" s="225">
        <f>O2762*H2762</f>
        <v>0</v>
      </c>
      <c r="Q2762" s="225">
        <v>0</v>
      </c>
      <c r="R2762" s="225">
        <f>Q2762*H2762</f>
        <v>0</v>
      </c>
      <c r="S2762" s="225">
        <v>0</v>
      </c>
      <c r="T2762" s="226">
        <f>S2762*H2762</f>
        <v>0</v>
      </c>
      <c r="U2762" s="41"/>
      <c r="V2762" s="41"/>
      <c r="W2762" s="41"/>
      <c r="X2762" s="41"/>
      <c r="Y2762" s="41"/>
      <c r="Z2762" s="41"/>
      <c r="AA2762" s="41"/>
      <c r="AB2762" s="41"/>
      <c r="AC2762" s="41"/>
      <c r="AD2762" s="41"/>
      <c r="AE2762" s="41"/>
      <c r="AR2762" s="227" t="s">
        <v>287</v>
      </c>
      <c r="AT2762" s="227" t="s">
        <v>172</v>
      </c>
      <c r="AU2762" s="227" t="s">
        <v>84</v>
      </c>
      <c r="AY2762" s="20" t="s">
        <v>170</v>
      </c>
      <c r="BE2762" s="228">
        <f>IF(N2762="základní",J2762,0)</f>
        <v>0</v>
      </c>
      <c r="BF2762" s="228">
        <f>IF(N2762="snížená",J2762,0)</f>
        <v>0</v>
      </c>
      <c r="BG2762" s="228">
        <f>IF(N2762="zákl. přenesená",J2762,0)</f>
        <v>0</v>
      </c>
      <c r="BH2762" s="228">
        <f>IF(N2762="sníž. přenesená",J2762,0)</f>
        <v>0</v>
      </c>
      <c r="BI2762" s="228">
        <f>IF(N2762="nulová",J2762,0)</f>
        <v>0</v>
      </c>
      <c r="BJ2762" s="20" t="s">
        <v>82</v>
      </c>
      <c r="BK2762" s="228">
        <f>ROUND(I2762*H2762,2)</f>
        <v>0</v>
      </c>
      <c r="BL2762" s="20" t="s">
        <v>287</v>
      </c>
      <c r="BM2762" s="227" t="s">
        <v>3053</v>
      </c>
    </row>
    <row r="2763" s="2" customFormat="1">
      <c r="A2763" s="41"/>
      <c r="B2763" s="42"/>
      <c r="C2763" s="43"/>
      <c r="D2763" s="229" t="s">
        <v>179</v>
      </c>
      <c r="E2763" s="43"/>
      <c r="F2763" s="230" t="s">
        <v>3054</v>
      </c>
      <c r="G2763" s="43"/>
      <c r="H2763" s="43"/>
      <c r="I2763" s="231"/>
      <c r="J2763" s="43"/>
      <c r="K2763" s="43"/>
      <c r="L2763" s="47"/>
      <c r="M2763" s="232"/>
      <c r="N2763" s="233"/>
      <c r="O2763" s="87"/>
      <c r="P2763" s="87"/>
      <c r="Q2763" s="87"/>
      <c r="R2763" s="87"/>
      <c r="S2763" s="87"/>
      <c r="T2763" s="88"/>
      <c r="U2763" s="41"/>
      <c r="V2763" s="41"/>
      <c r="W2763" s="41"/>
      <c r="X2763" s="41"/>
      <c r="Y2763" s="41"/>
      <c r="Z2763" s="41"/>
      <c r="AA2763" s="41"/>
      <c r="AB2763" s="41"/>
      <c r="AC2763" s="41"/>
      <c r="AD2763" s="41"/>
      <c r="AE2763" s="41"/>
      <c r="AT2763" s="20" t="s">
        <v>179</v>
      </c>
      <c r="AU2763" s="20" t="s">
        <v>84</v>
      </c>
    </row>
    <row r="2764" s="2" customFormat="1">
      <c r="A2764" s="41"/>
      <c r="B2764" s="42"/>
      <c r="C2764" s="43"/>
      <c r="D2764" s="234" t="s">
        <v>181</v>
      </c>
      <c r="E2764" s="43"/>
      <c r="F2764" s="235" t="s">
        <v>3055</v>
      </c>
      <c r="G2764" s="43"/>
      <c r="H2764" s="43"/>
      <c r="I2764" s="231"/>
      <c r="J2764" s="43"/>
      <c r="K2764" s="43"/>
      <c r="L2764" s="47"/>
      <c r="M2764" s="232"/>
      <c r="N2764" s="233"/>
      <c r="O2764" s="87"/>
      <c r="P2764" s="87"/>
      <c r="Q2764" s="87"/>
      <c r="R2764" s="87"/>
      <c r="S2764" s="87"/>
      <c r="T2764" s="88"/>
      <c r="U2764" s="41"/>
      <c r="V2764" s="41"/>
      <c r="W2764" s="41"/>
      <c r="X2764" s="41"/>
      <c r="Y2764" s="41"/>
      <c r="Z2764" s="41"/>
      <c r="AA2764" s="41"/>
      <c r="AB2764" s="41"/>
      <c r="AC2764" s="41"/>
      <c r="AD2764" s="41"/>
      <c r="AE2764" s="41"/>
      <c r="AT2764" s="20" t="s">
        <v>181</v>
      </c>
      <c r="AU2764" s="20" t="s">
        <v>84</v>
      </c>
    </row>
    <row r="2765" s="2" customFormat="1" ht="16.5" customHeight="1">
      <c r="A2765" s="41"/>
      <c r="B2765" s="42"/>
      <c r="C2765" s="216" t="s">
        <v>3056</v>
      </c>
      <c r="D2765" s="216" t="s">
        <v>172</v>
      </c>
      <c r="E2765" s="217" t="s">
        <v>3057</v>
      </c>
      <c r="F2765" s="218" t="s">
        <v>3058</v>
      </c>
      <c r="G2765" s="219" t="s">
        <v>1823</v>
      </c>
      <c r="H2765" s="295"/>
      <c r="I2765" s="221"/>
      <c r="J2765" s="222">
        <f>ROUND(I2765*H2765,2)</f>
        <v>0</v>
      </c>
      <c r="K2765" s="218" t="s">
        <v>176</v>
      </c>
      <c r="L2765" s="47"/>
      <c r="M2765" s="223" t="s">
        <v>19</v>
      </c>
      <c r="N2765" s="224" t="s">
        <v>46</v>
      </c>
      <c r="O2765" s="87"/>
      <c r="P2765" s="225">
        <f>O2765*H2765</f>
        <v>0</v>
      </c>
      <c r="Q2765" s="225">
        <v>0</v>
      </c>
      <c r="R2765" s="225">
        <f>Q2765*H2765</f>
        <v>0</v>
      </c>
      <c r="S2765" s="225">
        <v>0</v>
      </c>
      <c r="T2765" s="226">
        <f>S2765*H2765</f>
        <v>0</v>
      </c>
      <c r="U2765" s="41"/>
      <c r="V2765" s="41"/>
      <c r="W2765" s="41"/>
      <c r="X2765" s="41"/>
      <c r="Y2765" s="41"/>
      <c r="Z2765" s="41"/>
      <c r="AA2765" s="41"/>
      <c r="AB2765" s="41"/>
      <c r="AC2765" s="41"/>
      <c r="AD2765" s="41"/>
      <c r="AE2765" s="41"/>
      <c r="AR2765" s="227" t="s">
        <v>287</v>
      </c>
      <c r="AT2765" s="227" t="s">
        <v>172</v>
      </c>
      <c r="AU2765" s="227" t="s">
        <v>84</v>
      </c>
      <c r="AY2765" s="20" t="s">
        <v>170</v>
      </c>
      <c r="BE2765" s="228">
        <f>IF(N2765="základní",J2765,0)</f>
        <v>0</v>
      </c>
      <c r="BF2765" s="228">
        <f>IF(N2765="snížená",J2765,0)</f>
        <v>0</v>
      </c>
      <c r="BG2765" s="228">
        <f>IF(N2765="zákl. přenesená",J2765,0)</f>
        <v>0</v>
      </c>
      <c r="BH2765" s="228">
        <f>IF(N2765="sníž. přenesená",J2765,0)</f>
        <v>0</v>
      </c>
      <c r="BI2765" s="228">
        <f>IF(N2765="nulová",J2765,0)</f>
        <v>0</v>
      </c>
      <c r="BJ2765" s="20" t="s">
        <v>82</v>
      </c>
      <c r="BK2765" s="228">
        <f>ROUND(I2765*H2765,2)</f>
        <v>0</v>
      </c>
      <c r="BL2765" s="20" t="s">
        <v>287</v>
      </c>
      <c r="BM2765" s="227" t="s">
        <v>3059</v>
      </c>
    </row>
    <row r="2766" s="2" customFormat="1">
      <c r="A2766" s="41"/>
      <c r="B2766" s="42"/>
      <c r="C2766" s="43"/>
      <c r="D2766" s="229" t="s">
        <v>179</v>
      </c>
      <c r="E2766" s="43"/>
      <c r="F2766" s="230" t="s">
        <v>3060</v>
      </c>
      <c r="G2766" s="43"/>
      <c r="H2766" s="43"/>
      <c r="I2766" s="231"/>
      <c r="J2766" s="43"/>
      <c r="K2766" s="43"/>
      <c r="L2766" s="47"/>
      <c r="M2766" s="232"/>
      <c r="N2766" s="233"/>
      <c r="O2766" s="87"/>
      <c r="P2766" s="87"/>
      <c r="Q2766" s="87"/>
      <c r="R2766" s="87"/>
      <c r="S2766" s="87"/>
      <c r="T2766" s="88"/>
      <c r="U2766" s="41"/>
      <c r="V2766" s="41"/>
      <c r="W2766" s="41"/>
      <c r="X2766" s="41"/>
      <c r="Y2766" s="41"/>
      <c r="Z2766" s="41"/>
      <c r="AA2766" s="41"/>
      <c r="AB2766" s="41"/>
      <c r="AC2766" s="41"/>
      <c r="AD2766" s="41"/>
      <c r="AE2766" s="41"/>
      <c r="AT2766" s="20" t="s">
        <v>179</v>
      </c>
      <c r="AU2766" s="20" t="s">
        <v>84</v>
      </c>
    </row>
    <row r="2767" s="2" customFormat="1">
      <c r="A2767" s="41"/>
      <c r="B2767" s="42"/>
      <c r="C2767" s="43"/>
      <c r="D2767" s="234" t="s">
        <v>181</v>
      </c>
      <c r="E2767" s="43"/>
      <c r="F2767" s="235" t="s">
        <v>3061</v>
      </c>
      <c r="G2767" s="43"/>
      <c r="H2767" s="43"/>
      <c r="I2767" s="231"/>
      <c r="J2767" s="43"/>
      <c r="K2767" s="43"/>
      <c r="L2767" s="47"/>
      <c r="M2767" s="232"/>
      <c r="N2767" s="233"/>
      <c r="O2767" s="87"/>
      <c r="P2767" s="87"/>
      <c r="Q2767" s="87"/>
      <c r="R2767" s="87"/>
      <c r="S2767" s="87"/>
      <c r="T2767" s="88"/>
      <c r="U2767" s="41"/>
      <c r="V2767" s="41"/>
      <c r="W2767" s="41"/>
      <c r="X2767" s="41"/>
      <c r="Y2767" s="41"/>
      <c r="Z2767" s="41"/>
      <c r="AA2767" s="41"/>
      <c r="AB2767" s="41"/>
      <c r="AC2767" s="41"/>
      <c r="AD2767" s="41"/>
      <c r="AE2767" s="41"/>
      <c r="AT2767" s="20" t="s">
        <v>181</v>
      </c>
      <c r="AU2767" s="20" t="s">
        <v>84</v>
      </c>
    </row>
    <row r="2768" s="12" customFormat="1" ht="22.8" customHeight="1">
      <c r="A2768" s="12"/>
      <c r="B2768" s="200"/>
      <c r="C2768" s="201"/>
      <c r="D2768" s="202" t="s">
        <v>74</v>
      </c>
      <c r="E2768" s="214" t="s">
        <v>3062</v>
      </c>
      <c r="F2768" s="214" t="s">
        <v>3063</v>
      </c>
      <c r="G2768" s="201"/>
      <c r="H2768" s="201"/>
      <c r="I2768" s="204"/>
      <c r="J2768" s="215">
        <f>BK2768</f>
        <v>0</v>
      </c>
      <c r="K2768" s="201"/>
      <c r="L2768" s="206"/>
      <c r="M2768" s="207"/>
      <c r="N2768" s="208"/>
      <c r="O2768" s="208"/>
      <c r="P2768" s="209">
        <f>SUM(P2769:P2806)</f>
        <v>0</v>
      </c>
      <c r="Q2768" s="208"/>
      <c r="R2768" s="209">
        <f>SUM(R2769:R2806)</f>
        <v>8.2490082000000005</v>
      </c>
      <c r="S2768" s="208"/>
      <c r="T2768" s="210">
        <f>SUM(T2769:T2806)</f>
        <v>0</v>
      </c>
      <c r="U2768" s="12"/>
      <c r="V2768" s="12"/>
      <c r="W2768" s="12"/>
      <c r="X2768" s="12"/>
      <c r="Y2768" s="12"/>
      <c r="Z2768" s="12"/>
      <c r="AA2768" s="12"/>
      <c r="AB2768" s="12"/>
      <c r="AC2768" s="12"/>
      <c r="AD2768" s="12"/>
      <c r="AE2768" s="12"/>
      <c r="AR2768" s="211" t="s">
        <v>84</v>
      </c>
      <c r="AT2768" s="212" t="s">
        <v>74</v>
      </c>
      <c r="AU2768" s="212" t="s">
        <v>82</v>
      </c>
      <c r="AY2768" s="211" t="s">
        <v>170</v>
      </c>
      <c r="BK2768" s="213">
        <f>SUM(BK2769:BK2806)</f>
        <v>0</v>
      </c>
    </row>
    <row r="2769" s="2" customFormat="1" ht="16.5" customHeight="1">
      <c r="A2769" s="41"/>
      <c r="B2769" s="42"/>
      <c r="C2769" s="216" t="s">
        <v>3064</v>
      </c>
      <c r="D2769" s="216" t="s">
        <v>172</v>
      </c>
      <c r="E2769" s="217" t="s">
        <v>3065</v>
      </c>
      <c r="F2769" s="218" t="s">
        <v>3066</v>
      </c>
      <c r="G2769" s="219" t="s">
        <v>175</v>
      </c>
      <c r="H2769" s="220">
        <v>650.20000000000005</v>
      </c>
      <c r="I2769" s="221"/>
      <c r="J2769" s="222">
        <f>ROUND(I2769*H2769,2)</f>
        <v>0</v>
      </c>
      <c r="K2769" s="218" t="s">
        <v>176</v>
      </c>
      <c r="L2769" s="47"/>
      <c r="M2769" s="223" t="s">
        <v>19</v>
      </c>
      <c r="N2769" s="224" t="s">
        <v>46</v>
      </c>
      <c r="O2769" s="87"/>
      <c r="P2769" s="225">
        <f>O2769*H2769</f>
        <v>0</v>
      </c>
      <c r="Q2769" s="225">
        <v>3.0000000000000001E-05</v>
      </c>
      <c r="R2769" s="225">
        <f>Q2769*H2769</f>
        <v>0.019506000000000003</v>
      </c>
      <c r="S2769" s="225">
        <v>0</v>
      </c>
      <c r="T2769" s="226">
        <f>S2769*H2769</f>
        <v>0</v>
      </c>
      <c r="U2769" s="41"/>
      <c r="V2769" s="41"/>
      <c r="W2769" s="41"/>
      <c r="X2769" s="41"/>
      <c r="Y2769" s="41"/>
      <c r="Z2769" s="41"/>
      <c r="AA2769" s="41"/>
      <c r="AB2769" s="41"/>
      <c r="AC2769" s="41"/>
      <c r="AD2769" s="41"/>
      <c r="AE2769" s="41"/>
      <c r="AR2769" s="227" t="s">
        <v>287</v>
      </c>
      <c r="AT2769" s="227" t="s">
        <v>172</v>
      </c>
      <c r="AU2769" s="227" t="s">
        <v>84</v>
      </c>
      <c r="AY2769" s="20" t="s">
        <v>170</v>
      </c>
      <c r="BE2769" s="228">
        <f>IF(N2769="základní",J2769,0)</f>
        <v>0</v>
      </c>
      <c r="BF2769" s="228">
        <f>IF(N2769="snížená",J2769,0)</f>
        <v>0</v>
      </c>
      <c r="BG2769" s="228">
        <f>IF(N2769="zákl. přenesená",J2769,0)</f>
        <v>0</v>
      </c>
      <c r="BH2769" s="228">
        <f>IF(N2769="sníž. přenesená",J2769,0)</f>
        <v>0</v>
      </c>
      <c r="BI2769" s="228">
        <f>IF(N2769="nulová",J2769,0)</f>
        <v>0</v>
      </c>
      <c r="BJ2769" s="20" t="s">
        <v>82</v>
      </c>
      <c r="BK2769" s="228">
        <f>ROUND(I2769*H2769,2)</f>
        <v>0</v>
      </c>
      <c r="BL2769" s="20" t="s">
        <v>287</v>
      </c>
      <c r="BM2769" s="227" t="s">
        <v>3067</v>
      </c>
    </row>
    <row r="2770" s="2" customFormat="1">
      <c r="A2770" s="41"/>
      <c r="B2770" s="42"/>
      <c r="C2770" s="43"/>
      <c r="D2770" s="229" t="s">
        <v>179</v>
      </c>
      <c r="E2770" s="43"/>
      <c r="F2770" s="230" t="s">
        <v>3068</v>
      </c>
      <c r="G2770" s="43"/>
      <c r="H2770" s="43"/>
      <c r="I2770" s="231"/>
      <c r="J2770" s="43"/>
      <c r="K2770" s="43"/>
      <c r="L2770" s="47"/>
      <c r="M2770" s="232"/>
      <c r="N2770" s="233"/>
      <c r="O2770" s="87"/>
      <c r="P2770" s="87"/>
      <c r="Q2770" s="87"/>
      <c r="R2770" s="87"/>
      <c r="S2770" s="87"/>
      <c r="T2770" s="88"/>
      <c r="U2770" s="41"/>
      <c r="V2770" s="41"/>
      <c r="W2770" s="41"/>
      <c r="X2770" s="41"/>
      <c r="Y2770" s="41"/>
      <c r="Z2770" s="41"/>
      <c r="AA2770" s="41"/>
      <c r="AB2770" s="41"/>
      <c r="AC2770" s="41"/>
      <c r="AD2770" s="41"/>
      <c r="AE2770" s="41"/>
      <c r="AT2770" s="20" t="s">
        <v>179</v>
      </c>
      <c r="AU2770" s="20" t="s">
        <v>84</v>
      </c>
    </row>
    <row r="2771" s="2" customFormat="1">
      <c r="A2771" s="41"/>
      <c r="B2771" s="42"/>
      <c r="C2771" s="43"/>
      <c r="D2771" s="234" t="s">
        <v>181</v>
      </c>
      <c r="E2771" s="43"/>
      <c r="F2771" s="235" t="s">
        <v>3069</v>
      </c>
      <c r="G2771" s="43"/>
      <c r="H2771" s="43"/>
      <c r="I2771" s="231"/>
      <c r="J2771" s="43"/>
      <c r="K2771" s="43"/>
      <c r="L2771" s="47"/>
      <c r="M2771" s="232"/>
      <c r="N2771" s="233"/>
      <c r="O2771" s="87"/>
      <c r="P2771" s="87"/>
      <c r="Q2771" s="87"/>
      <c r="R2771" s="87"/>
      <c r="S2771" s="87"/>
      <c r="T2771" s="88"/>
      <c r="U2771" s="41"/>
      <c r="V2771" s="41"/>
      <c r="W2771" s="41"/>
      <c r="X2771" s="41"/>
      <c r="Y2771" s="41"/>
      <c r="Z2771" s="41"/>
      <c r="AA2771" s="41"/>
      <c r="AB2771" s="41"/>
      <c r="AC2771" s="41"/>
      <c r="AD2771" s="41"/>
      <c r="AE2771" s="41"/>
      <c r="AT2771" s="20" t="s">
        <v>181</v>
      </c>
      <c r="AU2771" s="20" t="s">
        <v>84</v>
      </c>
    </row>
    <row r="2772" s="13" customFormat="1">
      <c r="A2772" s="13"/>
      <c r="B2772" s="236"/>
      <c r="C2772" s="237"/>
      <c r="D2772" s="229" t="s">
        <v>183</v>
      </c>
      <c r="E2772" s="238" t="s">
        <v>19</v>
      </c>
      <c r="F2772" s="239" t="s">
        <v>3070</v>
      </c>
      <c r="G2772" s="237"/>
      <c r="H2772" s="238" t="s">
        <v>19</v>
      </c>
      <c r="I2772" s="240"/>
      <c r="J2772" s="237"/>
      <c r="K2772" s="237"/>
      <c r="L2772" s="241"/>
      <c r="M2772" s="242"/>
      <c r="N2772" s="243"/>
      <c r="O2772" s="243"/>
      <c r="P2772" s="243"/>
      <c r="Q2772" s="243"/>
      <c r="R2772" s="243"/>
      <c r="S2772" s="243"/>
      <c r="T2772" s="244"/>
      <c r="U2772" s="13"/>
      <c r="V2772" s="13"/>
      <c r="W2772" s="13"/>
      <c r="X2772" s="13"/>
      <c r="Y2772" s="13"/>
      <c r="Z2772" s="13"/>
      <c r="AA2772" s="13"/>
      <c r="AB2772" s="13"/>
      <c r="AC2772" s="13"/>
      <c r="AD2772" s="13"/>
      <c r="AE2772" s="13"/>
      <c r="AT2772" s="245" t="s">
        <v>183</v>
      </c>
      <c r="AU2772" s="245" t="s">
        <v>84</v>
      </c>
      <c r="AV2772" s="13" t="s">
        <v>82</v>
      </c>
      <c r="AW2772" s="13" t="s">
        <v>37</v>
      </c>
      <c r="AX2772" s="13" t="s">
        <v>75</v>
      </c>
      <c r="AY2772" s="245" t="s">
        <v>170</v>
      </c>
    </row>
    <row r="2773" s="14" customFormat="1">
      <c r="A2773" s="14"/>
      <c r="B2773" s="246"/>
      <c r="C2773" s="247"/>
      <c r="D2773" s="229" t="s">
        <v>183</v>
      </c>
      <c r="E2773" s="248" t="s">
        <v>19</v>
      </c>
      <c r="F2773" s="249" t="s">
        <v>3071</v>
      </c>
      <c r="G2773" s="247"/>
      <c r="H2773" s="250">
        <v>650.20000000000005</v>
      </c>
      <c r="I2773" s="251"/>
      <c r="J2773" s="247"/>
      <c r="K2773" s="247"/>
      <c r="L2773" s="252"/>
      <c r="M2773" s="253"/>
      <c r="N2773" s="254"/>
      <c r="O2773" s="254"/>
      <c r="P2773" s="254"/>
      <c r="Q2773" s="254"/>
      <c r="R2773" s="254"/>
      <c r="S2773" s="254"/>
      <c r="T2773" s="255"/>
      <c r="U2773" s="14"/>
      <c r="V2773" s="14"/>
      <c r="W2773" s="14"/>
      <c r="X2773" s="14"/>
      <c r="Y2773" s="14"/>
      <c r="Z2773" s="14"/>
      <c r="AA2773" s="14"/>
      <c r="AB2773" s="14"/>
      <c r="AC2773" s="14"/>
      <c r="AD2773" s="14"/>
      <c r="AE2773" s="14"/>
      <c r="AT2773" s="256" t="s">
        <v>183</v>
      </c>
      <c r="AU2773" s="256" t="s">
        <v>84</v>
      </c>
      <c r="AV2773" s="14" t="s">
        <v>84</v>
      </c>
      <c r="AW2773" s="14" t="s">
        <v>37</v>
      </c>
      <c r="AX2773" s="14" t="s">
        <v>75</v>
      </c>
      <c r="AY2773" s="256" t="s">
        <v>170</v>
      </c>
    </row>
    <row r="2774" s="15" customFormat="1">
      <c r="A2774" s="15"/>
      <c r="B2774" s="257"/>
      <c r="C2774" s="258"/>
      <c r="D2774" s="229" t="s">
        <v>183</v>
      </c>
      <c r="E2774" s="259" t="s">
        <v>19</v>
      </c>
      <c r="F2774" s="260" t="s">
        <v>186</v>
      </c>
      <c r="G2774" s="258"/>
      <c r="H2774" s="261">
        <v>650.20000000000005</v>
      </c>
      <c r="I2774" s="262"/>
      <c r="J2774" s="258"/>
      <c r="K2774" s="258"/>
      <c r="L2774" s="263"/>
      <c r="M2774" s="264"/>
      <c r="N2774" s="265"/>
      <c r="O2774" s="265"/>
      <c r="P2774" s="265"/>
      <c r="Q2774" s="265"/>
      <c r="R2774" s="265"/>
      <c r="S2774" s="265"/>
      <c r="T2774" s="266"/>
      <c r="U2774" s="15"/>
      <c r="V2774" s="15"/>
      <c r="W2774" s="15"/>
      <c r="X2774" s="15"/>
      <c r="Y2774" s="15"/>
      <c r="Z2774" s="15"/>
      <c r="AA2774" s="15"/>
      <c r="AB2774" s="15"/>
      <c r="AC2774" s="15"/>
      <c r="AD2774" s="15"/>
      <c r="AE2774" s="15"/>
      <c r="AT2774" s="267" t="s">
        <v>183</v>
      </c>
      <c r="AU2774" s="267" t="s">
        <v>84</v>
      </c>
      <c r="AV2774" s="15" t="s">
        <v>177</v>
      </c>
      <c r="AW2774" s="15" t="s">
        <v>37</v>
      </c>
      <c r="AX2774" s="15" t="s">
        <v>82</v>
      </c>
      <c r="AY2774" s="267" t="s">
        <v>170</v>
      </c>
    </row>
    <row r="2775" s="2" customFormat="1" ht="21.75" customHeight="1">
      <c r="A2775" s="41"/>
      <c r="B2775" s="42"/>
      <c r="C2775" s="216" t="s">
        <v>3072</v>
      </c>
      <c r="D2775" s="216" t="s">
        <v>172</v>
      </c>
      <c r="E2775" s="217" t="s">
        <v>3073</v>
      </c>
      <c r="F2775" s="218" t="s">
        <v>3074</v>
      </c>
      <c r="G2775" s="219" t="s">
        <v>175</v>
      </c>
      <c r="H2775" s="220">
        <v>650.20000000000005</v>
      </c>
      <c r="I2775" s="221"/>
      <c r="J2775" s="222">
        <f>ROUND(I2775*H2775,2)</f>
        <v>0</v>
      </c>
      <c r="K2775" s="218" t="s">
        <v>176</v>
      </c>
      <c r="L2775" s="47"/>
      <c r="M2775" s="223" t="s">
        <v>19</v>
      </c>
      <c r="N2775" s="224" t="s">
        <v>46</v>
      </c>
      <c r="O2775" s="87"/>
      <c r="P2775" s="225">
        <f>O2775*H2775</f>
        <v>0</v>
      </c>
      <c r="Q2775" s="225">
        <v>0.0075799999999999999</v>
      </c>
      <c r="R2775" s="225">
        <f>Q2775*H2775</f>
        <v>4.9285160000000001</v>
      </c>
      <c r="S2775" s="225">
        <v>0</v>
      </c>
      <c r="T2775" s="226">
        <f>S2775*H2775</f>
        <v>0</v>
      </c>
      <c r="U2775" s="41"/>
      <c r="V2775" s="41"/>
      <c r="W2775" s="41"/>
      <c r="X2775" s="41"/>
      <c r="Y2775" s="41"/>
      <c r="Z2775" s="41"/>
      <c r="AA2775" s="41"/>
      <c r="AB2775" s="41"/>
      <c r="AC2775" s="41"/>
      <c r="AD2775" s="41"/>
      <c r="AE2775" s="41"/>
      <c r="AR2775" s="227" t="s">
        <v>287</v>
      </c>
      <c r="AT2775" s="227" t="s">
        <v>172</v>
      </c>
      <c r="AU2775" s="227" t="s">
        <v>84</v>
      </c>
      <c r="AY2775" s="20" t="s">
        <v>170</v>
      </c>
      <c r="BE2775" s="228">
        <f>IF(N2775="základní",J2775,0)</f>
        <v>0</v>
      </c>
      <c r="BF2775" s="228">
        <f>IF(N2775="snížená",J2775,0)</f>
        <v>0</v>
      </c>
      <c r="BG2775" s="228">
        <f>IF(N2775="zákl. přenesená",J2775,0)</f>
        <v>0</v>
      </c>
      <c r="BH2775" s="228">
        <f>IF(N2775="sníž. přenesená",J2775,0)</f>
        <v>0</v>
      </c>
      <c r="BI2775" s="228">
        <f>IF(N2775="nulová",J2775,0)</f>
        <v>0</v>
      </c>
      <c r="BJ2775" s="20" t="s">
        <v>82</v>
      </c>
      <c r="BK2775" s="228">
        <f>ROUND(I2775*H2775,2)</f>
        <v>0</v>
      </c>
      <c r="BL2775" s="20" t="s">
        <v>287</v>
      </c>
      <c r="BM2775" s="227" t="s">
        <v>3075</v>
      </c>
    </row>
    <row r="2776" s="2" customFormat="1">
      <c r="A2776" s="41"/>
      <c r="B2776" s="42"/>
      <c r="C2776" s="43"/>
      <c r="D2776" s="229" t="s">
        <v>179</v>
      </c>
      <c r="E2776" s="43"/>
      <c r="F2776" s="230" t="s">
        <v>3076</v>
      </c>
      <c r="G2776" s="43"/>
      <c r="H2776" s="43"/>
      <c r="I2776" s="231"/>
      <c r="J2776" s="43"/>
      <c r="K2776" s="43"/>
      <c r="L2776" s="47"/>
      <c r="M2776" s="232"/>
      <c r="N2776" s="233"/>
      <c r="O2776" s="87"/>
      <c r="P2776" s="87"/>
      <c r="Q2776" s="87"/>
      <c r="R2776" s="87"/>
      <c r="S2776" s="87"/>
      <c r="T2776" s="88"/>
      <c r="U2776" s="41"/>
      <c r="V2776" s="41"/>
      <c r="W2776" s="41"/>
      <c r="X2776" s="41"/>
      <c r="Y2776" s="41"/>
      <c r="Z2776" s="41"/>
      <c r="AA2776" s="41"/>
      <c r="AB2776" s="41"/>
      <c r="AC2776" s="41"/>
      <c r="AD2776" s="41"/>
      <c r="AE2776" s="41"/>
      <c r="AT2776" s="20" t="s">
        <v>179</v>
      </c>
      <c r="AU2776" s="20" t="s">
        <v>84</v>
      </c>
    </row>
    <row r="2777" s="2" customFormat="1">
      <c r="A2777" s="41"/>
      <c r="B2777" s="42"/>
      <c r="C2777" s="43"/>
      <c r="D2777" s="234" t="s">
        <v>181</v>
      </c>
      <c r="E2777" s="43"/>
      <c r="F2777" s="235" t="s">
        <v>3077</v>
      </c>
      <c r="G2777" s="43"/>
      <c r="H2777" s="43"/>
      <c r="I2777" s="231"/>
      <c r="J2777" s="43"/>
      <c r="K2777" s="43"/>
      <c r="L2777" s="47"/>
      <c r="M2777" s="232"/>
      <c r="N2777" s="233"/>
      <c r="O2777" s="87"/>
      <c r="P2777" s="87"/>
      <c r="Q2777" s="87"/>
      <c r="R2777" s="87"/>
      <c r="S2777" s="87"/>
      <c r="T2777" s="88"/>
      <c r="U2777" s="41"/>
      <c r="V2777" s="41"/>
      <c r="W2777" s="41"/>
      <c r="X2777" s="41"/>
      <c r="Y2777" s="41"/>
      <c r="Z2777" s="41"/>
      <c r="AA2777" s="41"/>
      <c r="AB2777" s="41"/>
      <c r="AC2777" s="41"/>
      <c r="AD2777" s="41"/>
      <c r="AE2777" s="41"/>
      <c r="AT2777" s="20" t="s">
        <v>181</v>
      </c>
      <c r="AU2777" s="20" t="s">
        <v>84</v>
      </c>
    </row>
    <row r="2778" s="2" customFormat="1" ht="16.5" customHeight="1">
      <c r="A2778" s="41"/>
      <c r="B2778" s="42"/>
      <c r="C2778" s="216" t="s">
        <v>3078</v>
      </c>
      <c r="D2778" s="216" t="s">
        <v>172</v>
      </c>
      <c r="E2778" s="217" t="s">
        <v>3079</v>
      </c>
      <c r="F2778" s="218" t="s">
        <v>3080</v>
      </c>
      <c r="G2778" s="219" t="s">
        <v>175</v>
      </c>
      <c r="H2778" s="220">
        <v>650.20000000000005</v>
      </c>
      <c r="I2778" s="221"/>
      <c r="J2778" s="222">
        <f>ROUND(I2778*H2778,2)</f>
        <v>0</v>
      </c>
      <c r="K2778" s="218" t="s">
        <v>176</v>
      </c>
      <c r="L2778" s="47"/>
      <c r="M2778" s="223" t="s">
        <v>19</v>
      </c>
      <c r="N2778" s="224" t="s">
        <v>46</v>
      </c>
      <c r="O2778" s="87"/>
      <c r="P2778" s="225">
        <f>O2778*H2778</f>
        <v>0</v>
      </c>
      <c r="Q2778" s="225">
        <v>0.00029999999999999997</v>
      </c>
      <c r="R2778" s="225">
        <f>Q2778*H2778</f>
        <v>0.19505999999999998</v>
      </c>
      <c r="S2778" s="225">
        <v>0</v>
      </c>
      <c r="T2778" s="226">
        <f>S2778*H2778</f>
        <v>0</v>
      </c>
      <c r="U2778" s="41"/>
      <c r="V2778" s="41"/>
      <c r="W2778" s="41"/>
      <c r="X2778" s="41"/>
      <c r="Y2778" s="41"/>
      <c r="Z2778" s="41"/>
      <c r="AA2778" s="41"/>
      <c r="AB2778" s="41"/>
      <c r="AC2778" s="41"/>
      <c r="AD2778" s="41"/>
      <c r="AE2778" s="41"/>
      <c r="AR2778" s="227" t="s">
        <v>287</v>
      </c>
      <c r="AT2778" s="227" t="s">
        <v>172</v>
      </c>
      <c r="AU2778" s="227" t="s">
        <v>84</v>
      </c>
      <c r="AY2778" s="20" t="s">
        <v>170</v>
      </c>
      <c r="BE2778" s="228">
        <f>IF(N2778="základní",J2778,0)</f>
        <v>0</v>
      </c>
      <c r="BF2778" s="228">
        <f>IF(N2778="snížená",J2778,0)</f>
        <v>0</v>
      </c>
      <c r="BG2778" s="228">
        <f>IF(N2778="zákl. přenesená",J2778,0)</f>
        <v>0</v>
      </c>
      <c r="BH2778" s="228">
        <f>IF(N2778="sníž. přenesená",J2778,0)</f>
        <v>0</v>
      </c>
      <c r="BI2778" s="228">
        <f>IF(N2778="nulová",J2778,0)</f>
        <v>0</v>
      </c>
      <c r="BJ2778" s="20" t="s">
        <v>82</v>
      </c>
      <c r="BK2778" s="228">
        <f>ROUND(I2778*H2778,2)</f>
        <v>0</v>
      </c>
      <c r="BL2778" s="20" t="s">
        <v>287</v>
      </c>
      <c r="BM2778" s="227" t="s">
        <v>3081</v>
      </c>
    </row>
    <row r="2779" s="2" customFormat="1">
      <c r="A2779" s="41"/>
      <c r="B2779" s="42"/>
      <c r="C2779" s="43"/>
      <c r="D2779" s="229" t="s">
        <v>179</v>
      </c>
      <c r="E2779" s="43"/>
      <c r="F2779" s="230" t="s">
        <v>3082</v>
      </c>
      <c r="G2779" s="43"/>
      <c r="H2779" s="43"/>
      <c r="I2779" s="231"/>
      <c r="J2779" s="43"/>
      <c r="K2779" s="43"/>
      <c r="L2779" s="47"/>
      <c r="M2779" s="232"/>
      <c r="N2779" s="233"/>
      <c r="O2779" s="87"/>
      <c r="P2779" s="87"/>
      <c r="Q2779" s="87"/>
      <c r="R2779" s="87"/>
      <c r="S2779" s="87"/>
      <c r="T2779" s="88"/>
      <c r="U2779" s="41"/>
      <c r="V2779" s="41"/>
      <c r="W2779" s="41"/>
      <c r="X2779" s="41"/>
      <c r="Y2779" s="41"/>
      <c r="Z2779" s="41"/>
      <c r="AA2779" s="41"/>
      <c r="AB2779" s="41"/>
      <c r="AC2779" s="41"/>
      <c r="AD2779" s="41"/>
      <c r="AE2779" s="41"/>
      <c r="AT2779" s="20" t="s">
        <v>179</v>
      </c>
      <c r="AU2779" s="20" t="s">
        <v>84</v>
      </c>
    </row>
    <row r="2780" s="2" customFormat="1">
      <c r="A2780" s="41"/>
      <c r="B2780" s="42"/>
      <c r="C2780" s="43"/>
      <c r="D2780" s="234" t="s">
        <v>181</v>
      </c>
      <c r="E2780" s="43"/>
      <c r="F2780" s="235" t="s">
        <v>3083</v>
      </c>
      <c r="G2780" s="43"/>
      <c r="H2780" s="43"/>
      <c r="I2780" s="231"/>
      <c r="J2780" s="43"/>
      <c r="K2780" s="43"/>
      <c r="L2780" s="47"/>
      <c r="M2780" s="232"/>
      <c r="N2780" s="233"/>
      <c r="O2780" s="87"/>
      <c r="P2780" s="87"/>
      <c r="Q2780" s="87"/>
      <c r="R2780" s="87"/>
      <c r="S2780" s="87"/>
      <c r="T2780" s="88"/>
      <c r="U2780" s="41"/>
      <c r="V2780" s="41"/>
      <c r="W2780" s="41"/>
      <c r="X2780" s="41"/>
      <c r="Y2780" s="41"/>
      <c r="Z2780" s="41"/>
      <c r="AA2780" s="41"/>
      <c r="AB2780" s="41"/>
      <c r="AC2780" s="41"/>
      <c r="AD2780" s="41"/>
      <c r="AE2780" s="41"/>
      <c r="AT2780" s="20" t="s">
        <v>181</v>
      </c>
      <c r="AU2780" s="20" t="s">
        <v>84</v>
      </c>
    </row>
    <row r="2781" s="2" customFormat="1" ht="24.15" customHeight="1">
      <c r="A2781" s="41"/>
      <c r="B2781" s="42"/>
      <c r="C2781" s="285" t="s">
        <v>3084</v>
      </c>
      <c r="D2781" s="285" t="s">
        <v>461</v>
      </c>
      <c r="E2781" s="286" t="s">
        <v>3085</v>
      </c>
      <c r="F2781" s="287" t="s">
        <v>3086</v>
      </c>
      <c r="G2781" s="288" t="s">
        <v>175</v>
      </c>
      <c r="H2781" s="289">
        <v>715.22000000000003</v>
      </c>
      <c r="I2781" s="290"/>
      <c r="J2781" s="291">
        <f>ROUND(I2781*H2781,2)</f>
        <v>0</v>
      </c>
      <c r="K2781" s="287" t="s">
        <v>19</v>
      </c>
      <c r="L2781" s="292"/>
      <c r="M2781" s="293" t="s">
        <v>19</v>
      </c>
      <c r="N2781" s="294" t="s">
        <v>46</v>
      </c>
      <c r="O2781" s="87"/>
      <c r="P2781" s="225">
        <f>O2781*H2781</f>
        <v>0</v>
      </c>
      <c r="Q2781" s="225">
        <v>0.0042900000000000004</v>
      </c>
      <c r="R2781" s="225">
        <f>Q2781*H2781</f>
        <v>3.0682938000000006</v>
      </c>
      <c r="S2781" s="225">
        <v>0</v>
      </c>
      <c r="T2781" s="226">
        <f>S2781*H2781</f>
        <v>0</v>
      </c>
      <c r="U2781" s="41"/>
      <c r="V2781" s="41"/>
      <c r="W2781" s="41"/>
      <c r="X2781" s="41"/>
      <c r="Y2781" s="41"/>
      <c r="Z2781" s="41"/>
      <c r="AA2781" s="41"/>
      <c r="AB2781" s="41"/>
      <c r="AC2781" s="41"/>
      <c r="AD2781" s="41"/>
      <c r="AE2781" s="41"/>
      <c r="AR2781" s="227" t="s">
        <v>629</v>
      </c>
      <c r="AT2781" s="227" t="s">
        <v>461</v>
      </c>
      <c r="AU2781" s="227" t="s">
        <v>84</v>
      </c>
      <c r="AY2781" s="20" t="s">
        <v>170</v>
      </c>
      <c r="BE2781" s="228">
        <f>IF(N2781="základní",J2781,0)</f>
        <v>0</v>
      </c>
      <c r="BF2781" s="228">
        <f>IF(N2781="snížená",J2781,0)</f>
        <v>0</v>
      </c>
      <c r="BG2781" s="228">
        <f>IF(N2781="zákl. přenesená",J2781,0)</f>
        <v>0</v>
      </c>
      <c r="BH2781" s="228">
        <f>IF(N2781="sníž. přenesená",J2781,0)</f>
        <v>0</v>
      </c>
      <c r="BI2781" s="228">
        <f>IF(N2781="nulová",J2781,0)</f>
        <v>0</v>
      </c>
      <c r="BJ2781" s="20" t="s">
        <v>82</v>
      </c>
      <c r="BK2781" s="228">
        <f>ROUND(I2781*H2781,2)</f>
        <v>0</v>
      </c>
      <c r="BL2781" s="20" t="s">
        <v>287</v>
      </c>
      <c r="BM2781" s="227" t="s">
        <v>3087</v>
      </c>
    </row>
    <row r="2782" s="2" customFormat="1">
      <c r="A2782" s="41"/>
      <c r="B2782" s="42"/>
      <c r="C2782" s="43"/>
      <c r="D2782" s="229" t="s">
        <v>179</v>
      </c>
      <c r="E2782" s="43"/>
      <c r="F2782" s="230" t="s">
        <v>3086</v>
      </c>
      <c r="G2782" s="43"/>
      <c r="H2782" s="43"/>
      <c r="I2782" s="231"/>
      <c r="J2782" s="43"/>
      <c r="K2782" s="43"/>
      <c r="L2782" s="47"/>
      <c r="M2782" s="232"/>
      <c r="N2782" s="233"/>
      <c r="O2782" s="87"/>
      <c r="P2782" s="87"/>
      <c r="Q2782" s="87"/>
      <c r="R2782" s="87"/>
      <c r="S2782" s="87"/>
      <c r="T2782" s="88"/>
      <c r="U2782" s="41"/>
      <c r="V2782" s="41"/>
      <c r="W2782" s="41"/>
      <c r="X2782" s="41"/>
      <c r="Y2782" s="41"/>
      <c r="Z2782" s="41"/>
      <c r="AA2782" s="41"/>
      <c r="AB2782" s="41"/>
      <c r="AC2782" s="41"/>
      <c r="AD2782" s="41"/>
      <c r="AE2782" s="41"/>
      <c r="AT2782" s="20" t="s">
        <v>179</v>
      </c>
      <c r="AU2782" s="20" t="s">
        <v>84</v>
      </c>
    </row>
    <row r="2783" s="2" customFormat="1">
      <c r="A2783" s="41"/>
      <c r="B2783" s="42"/>
      <c r="C2783" s="43"/>
      <c r="D2783" s="229" t="s">
        <v>231</v>
      </c>
      <c r="E2783" s="43"/>
      <c r="F2783" s="268" t="s">
        <v>1323</v>
      </c>
      <c r="G2783" s="43"/>
      <c r="H2783" s="43"/>
      <c r="I2783" s="231"/>
      <c r="J2783" s="43"/>
      <c r="K2783" s="43"/>
      <c r="L2783" s="47"/>
      <c r="M2783" s="232"/>
      <c r="N2783" s="233"/>
      <c r="O2783" s="87"/>
      <c r="P2783" s="87"/>
      <c r="Q2783" s="87"/>
      <c r="R2783" s="87"/>
      <c r="S2783" s="87"/>
      <c r="T2783" s="88"/>
      <c r="U2783" s="41"/>
      <c r="V2783" s="41"/>
      <c r="W2783" s="41"/>
      <c r="X2783" s="41"/>
      <c r="Y2783" s="41"/>
      <c r="Z2783" s="41"/>
      <c r="AA2783" s="41"/>
      <c r="AB2783" s="41"/>
      <c r="AC2783" s="41"/>
      <c r="AD2783" s="41"/>
      <c r="AE2783" s="41"/>
      <c r="AT2783" s="20" t="s">
        <v>231</v>
      </c>
      <c r="AU2783" s="20" t="s">
        <v>84</v>
      </c>
    </row>
    <row r="2784" s="14" customFormat="1">
      <c r="A2784" s="14"/>
      <c r="B2784" s="246"/>
      <c r="C2784" s="247"/>
      <c r="D2784" s="229" t="s">
        <v>183</v>
      </c>
      <c r="E2784" s="248" t="s">
        <v>19</v>
      </c>
      <c r="F2784" s="249" t="s">
        <v>3088</v>
      </c>
      <c r="G2784" s="247"/>
      <c r="H2784" s="250">
        <v>715.22000000000003</v>
      </c>
      <c r="I2784" s="251"/>
      <c r="J2784" s="247"/>
      <c r="K2784" s="247"/>
      <c r="L2784" s="252"/>
      <c r="M2784" s="253"/>
      <c r="N2784" s="254"/>
      <c r="O2784" s="254"/>
      <c r="P2784" s="254"/>
      <c r="Q2784" s="254"/>
      <c r="R2784" s="254"/>
      <c r="S2784" s="254"/>
      <c r="T2784" s="255"/>
      <c r="U2784" s="14"/>
      <c r="V2784" s="14"/>
      <c r="W2784" s="14"/>
      <c r="X2784" s="14"/>
      <c r="Y2784" s="14"/>
      <c r="Z2784" s="14"/>
      <c r="AA2784" s="14"/>
      <c r="AB2784" s="14"/>
      <c r="AC2784" s="14"/>
      <c r="AD2784" s="14"/>
      <c r="AE2784" s="14"/>
      <c r="AT2784" s="256" t="s">
        <v>183</v>
      </c>
      <c r="AU2784" s="256" t="s">
        <v>84</v>
      </c>
      <c r="AV2784" s="14" t="s">
        <v>84</v>
      </c>
      <c r="AW2784" s="14" t="s">
        <v>37</v>
      </c>
      <c r="AX2784" s="14" t="s">
        <v>82</v>
      </c>
      <c r="AY2784" s="256" t="s">
        <v>170</v>
      </c>
    </row>
    <row r="2785" s="2" customFormat="1" ht="16.5" customHeight="1">
      <c r="A2785" s="41"/>
      <c r="B2785" s="42"/>
      <c r="C2785" s="216" t="s">
        <v>3089</v>
      </c>
      <c r="D2785" s="216" t="s">
        <v>172</v>
      </c>
      <c r="E2785" s="217" t="s">
        <v>3090</v>
      </c>
      <c r="F2785" s="218" t="s">
        <v>3091</v>
      </c>
      <c r="G2785" s="219" t="s">
        <v>201</v>
      </c>
      <c r="H2785" s="220">
        <v>376.10000000000002</v>
      </c>
      <c r="I2785" s="221"/>
      <c r="J2785" s="222">
        <f>ROUND(I2785*H2785,2)</f>
        <v>0</v>
      </c>
      <c r="K2785" s="218" t="s">
        <v>19</v>
      </c>
      <c r="L2785" s="47"/>
      <c r="M2785" s="223" t="s">
        <v>19</v>
      </c>
      <c r="N2785" s="224" t="s">
        <v>46</v>
      </c>
      <c r="O2785" s="87"/>
      <c r="P2785" s="225">
        <f>O2785*H2785</f>
        <v>0</v>
      </c>
      <c r="Q2785" s="225">
        <v>2.0000000000000002E-05</v>
      </c>
      <c r="R2785" s="225">
        <f>Q2785*H2785</f>
        <v>0.0075220000000000009</v>
      </c>
      <c r="S2785" s="225">
        <v>0</v>
      </c>
      <c r="T2785" s="226">
        <f>S2785*H2785</f>
        <v>0</v>
      </c>
      <c r="U2785" s="41"/>
      <c r="V2785" s="41"/>
      <c r="W2785" s="41"/>
      <c r="X2785" s="41"/>
      <c r="Y2785" s="41"/>
      <c r="Z2785" s="41"/>
      <c r="AA2785" s="41"/>
      <c r="AB2785" s="41"/>
      <c r="AC2785" s="41"/>
      <c r="AD2785" s="41"/>
      <c r="AE2785" s="41"/>
      <c r="AR2785" s="227" t="s">
        <v>287</v>
      </c>
      <c r="AT2785" s="227" t="s">
        <v>172</v>
      </c>
      <c r="AU2785" s="227" t="s">
        <v>84</v>
      </c>
      <c r="AY2785" s="20" t="s">
        <v>170</v>
      </c>
      <c r="BE2785" s="228">
        <f>IF(N2785="základní",J2785,0)</f>
        <v>0</v>
      </c>
      <c r="BF2785" s="228">
        <f>IF(N2785="snížená",J2785,0)</f>
        <v>0</v>
      </c>
      <c r="BG2785" s="228">
        <f>IF(N2785="zákl. přenesená",J2785,0)</f>
        <v>0</v>
      </c>
      <c r="BH2785" s="228">
        <f>IF(N2785="sníž. přenesená",J2785,0)</f>
        <v>0</v>
      </c>
      <c r="BI2785" s="228">
        <f>IF(N2785="nulová",J2785,0)</f>
        <v>0</v>
      </c>
      <c r="BJ2785" s="20" t="s">
        <v>82</v>
      </c>
      <c r="BK2785" s="228">
        <f>ROUND(I2785*H2785,2)</f>
        <v>0</v>
      </c>
      <c r="BL2785" s="20" t="s">
        <v>287</v>
      </c>
      <c r="BM2785" s="227" t="s">
        <v>3092</v>
      </c>
    </row>
    <row r="2786" s="2" customFormat="1">
      <c r="A2786" s="41"/>
      <c r="B2786" s="42"/>
      <c r="C2786" s="43"/>
      <c r="D2786" s="229" t="s">
        <v>179</v>
      </c>
      <c r="E2786" s="43"/>
      <c r="F2786" s="230" t="s">
        <v>3091</v>
      </c>
      <c r="G2786" s="43"/>
      <c r="H2786" s="43"/>
      <c r="I2786" s="231"/>
      <c r="J2786" s="43"/>
      <c r="K2786" s="43"/>
      <c r="L2786" s="47"/>
      <c r="M2786" s="232"/>
      <c r="N2786" s="233"/>
      <c r="O2786" s="87"/>
      <c r="P2786" s="87"/>
      <c r="Q2786" s="87"/>
      <c r="R2786" s="87"/>
      <c r="S2786" s="87"/>
      <c r="T2786" s="88"/>
      <c r="U2786" s="41"/>
      <c r="V2786" s="41"/>
      <c r="W2786" s="41"/>
      <c r="X2786" s="41"/>
      <c r="Y2786" s="41"/>
      <c r="Z2786" s="41"/>
      <c r="AA2786" s="41"/>
      <c r="AB2786" s="41"/>
      <c r="AC2786" s="41"/>
      <c r="AD2786" s="41"/>
      <c r="AE2786" s="41"/>
      <c r="AT2786" s="20" t="s">
        <v>179</v>
      </c>
      <c r="AU2786" s="20" t="s">
        <v>84</v>
      </c>
    </row>
    <row r="2787" s="2" customFormat="1">
      <c r="A2787" s="41"/>
      <c r="B2787" s="42"/>
      <c r="C2787" s="43"/>
      <c r="D2787" s="229" t="s">
        <v>231</v>
      </c>
      <c r="E2787" s="43"/>
      <c r="F2787" s="268" t="s">
        <v>1323</v>
      </c>
      <c r="G2787" s="43"/>
      <c r="H2787" s="43"/>
      <c r="I2787" s="231"/>
      <c r="J2787" s="43"/>
      <c r="K2787" s="43"/>
      <c r="L2787" s="47"/>
      <c r="M2787" s="232"/>
      <c r="N2787" s="233"/>
      <c r="O2787" s="87"/>
      <c r="P2787" s="87"/>
      <c r="Q2787" s="87"/>
      <c r="R2787" s="87"/>
      <c r="S2787" s="87"/>
      <c r="T2787" s="88"/>
      <c r="U2787" s="41"/>
      <c r="V2787" s="41"/>
      <c r="W2787" s="41"/>
      <c r="X2787" s="41"/>
      <c r="Y2787" s="41"/>
      <c r="Z2787" s="41"/>
      <c r="AA2787" s="41"/>
      <c r="AB2787" s="41"/>
      <c r="AC2787" s="41"/>
      <c r="AD2787" s="41"/>
      <c r="AE2787" s="41"/>
      <c r="AT2787" s="20" t="s">
        <v>231</v>
      </c>
      <c r="AU2787" s="20" t="s">
        <v>84</v>
      </c>
    </row>
    <row r="2788" s="13" customFormat="1">
      <c r="A2788" s="13"/>
      <c r="B2788" s="236"/>
      <c r="C2788" s="237"/>
      <c r="D2788" s="229" t="s">
        <v>183</v>
      </c>
      <c r="E2788" s="238" t="s">
        <v>19</v>
      </c>
      <c r="F2788" s="239" t="s">
        <v>1316</v>
      </c>
      <c r="G2788" s="237"/>
      <c r="H2788" s="238" t="s">
        <v>19</v>
      </c>
      <c r="I2788" s="240"/>
      <c r="J2788" s="237"/>
      <c r="K2788" s="237"/>
      <c r="L2788" s="241"/>
      <c r="M2788" s="242"/>
      <c r="N2788" s="243"/>
      <c r="O2788" s="243"/>
      <c r="P2788" s="243"/>
      <c r="Q2788" s="243"/>
      <c r="R2788" s="243"/>
      <c r="S2788" s="243"/>
      <c r="T2788" s="244"/>
      <c r="U2788" s="13"/>
      <c r="V2788" s="13"/>
      <c r="W2788" s="13"/>
      <c r="X2788" s="13"/>
      <c r="Y2788" s="13"/>
      <c r="Z2788" s="13"/>
      <c r="AA2788" s="13"/>
      <c r="AB2788" s="13"/>
      <c r="AC2788" s="13"/>
      <c r="AD2788" s="13"/>
      <c r="AE2788" s="13"/>
      <c r="AT2788" s="245" t="s">
        <v>183</v>
      </c>
      <c r="AU2788" s="245" t="s">
        <v>84</v>
      </c>
      <c r="AV2788" s="13" t="s">
        <v>82</v>
      </c>
      <c r="AW2788" s="13" t="s">
        <v>37</v>
      </c>
      <c r="AX2788" s="13" t="s">
        <v>75</v>
      </c>
      <c r="AY2788" s="245" t="s">
        <v>170</v>
      </c>
    </row>
    <row r="2789" s="14" customFormat="1">
      <c r="A2789" s="14"/>
      <c r="B2789" s="246"/>
      <c r="C2789" s="247"/>
      <c r="D2789" s="229" t="s">
        <v>183</v>
      </c>
      <c r="E2789" s="248" t="s">
        <v>19</v>
      </c>
      <c r="F2789" s="249" t="s">
        <v>3093</v>
      </c>
      <c r="G2789" s="247"/>
      <c r="H2789" s="250">
        <v>376.10000000000002</v>
      </c>
      <c r="I2789" s="251"/>
      <c r="J2789" s="247"/>
      <c r="K2789" s="247"/>
      <c r="L2789" s="252"/>
      <c r="M2789" s="253"/>
      <c r="N2789" s="254"/>
      <c r="O2789" s="254"/>
      <c r="P2789" s="254"/>
      <c r="Q2789" s="254"/>
      <c r="R2789" s="254"/>
      <c r="S2789" s="254"/>
      <c r="T2789" s="255"/>
      <c r="U2789" s="14"/>
      <c r="V2789" s="14"/>
      <c r="W2789" s="14"/>
      <c r="X2789" s="14"/>
      <c r="Y2789" s="14"/>
      <c r="Z2789" s="14"/>
      <c r="AA2789" s="14"/>
      <c r="AB2789" s="14"/>
      <c r="AC2789" s="14"/>
      <c r="AD2789" s="14"/>
      <c r="AE2789" s="14"/>
      <c r="AT2789" s="256" t="s">
        <v>183</v>
      </c>
      <c r="AU2789" s="256" t="s">
        <v>84</v>
      </c>
      <c r="AV2789" s="14" t="s">
        <v>84</v>
      </c>
      <c r="AW2789" s="14" t="s">
        <v>37</v>
      </c>
      <c r="AX2789" s="14" t="s">
        <v>75</v>
      </c>
      <c r="AY2789" s="256" t="s">
        <v>170</v>
      </c>
    </row>
    <row r="2790" s="15" customFormat="1">
      <c r="A2790" s="15"/>
      <c r="B2790" s="257"/>
      <c r="C2790" s="258"/>
      <c r="D2790" s="229" t="s">
        <v>183</v>
      </c>
      <c r="E2790" s="259" t="s">
        <v>19</v>
      </c>
      <c r="F2790" s="260" t="s">
        <v>186</v>
      </c>
      <c r="G2790" s="258"/>
      <c r="H2790" s="261">
        <v>376.10000000000002</v>
      </c>
      <c r="I2790" s="262"/>
      <c r="J2790" s="258"/>
      <c r="K2790" s="258"/>
      <c r="L2790" s="263"/>
      <c r="M2790" s="264"/>
      <c r="N2790" s="265"/>
      <c r="O2790" s="265"/>
      <c r="P2790" s="265"/>
      <c r="Q2790" s="265"/>
      <c r="R2790" s="265"/>
      <c r="S2790" s="265"/>
      <c r="T2790" s="266"/>
      <c r="U2790" s="15"/>
      <c r="V2790" s="15"/>
      <c r="W2790" s="15"/>
      <c r="X2790" s="15"/>
      <c r="Y2790" s="15"/>
      <c r="Z2790" s="15"/>
      <c r="AA2790" s="15"/>
      <c r="AB2790" s="15"/>
      <c r="AC2790" s="15"/>
      <c r="AD2790" s="15"/>
      <c r="AE2790" s="15"/>
      <c r="AT2790" s="267" t="s">
        <v>183</v>
      </c>
      <c r="AU2790" s="267" t="s">
        <v>84</v>
      </c>
      <c r="AV2790" s="15" t="s">
        <v>177</v>
      </c>
      <c r="AW2790" s="15" t="s">
        <v>37</v>
      </c>
      <c r="AX2790" s="15" t="s">
        <v>82</v>
      </c>
      <c r="AY2790" s="267" t="s">
        <v>170</v>
      </c>
    </row>
    <row r="2791" s="2" customFormat="1" ht="16.5" customHeight="1">
      <c r="A2791" s="41"/>
      <c r="B2791" s="42"/>
      <c r="C2791" s="216" t="s">
        <v>3094</v>
      </c>
      <c r="D2791" s="216" t="s">
        <v>172</v>
      </c>
      <c r="E2791" s="217" t="s">
        <v>3095</v>
      </c>
      <c r="F2791" s="218" t="s">
        <v>3096</v>
      </c>
      <c r="G2791" s="219" t="s">
        <v>201</v>
      </c>
      <c r="H2791" s="220">
        <v>49.200000000000003</v>
      </c>
      <c r="I2791" s="221"/>
      <c r="J2791" s="222">
        <f>ROUND(I2791*H2791,2)</f>
        <v>0</v>
      </c>
      <c r="K2791" s="218" t="s">
        <v>19</v>
      </c>
      <c r="L2791" s="47"/>
      <c r="M2791" s="223" t="s">
        <v>19</v>
      </c>
      <c r="N2791" s="224" t="s">
        <v>46</v>
      </c>
      <c r="O2791" s="87"/>
      <c r="P2791" s="225">
        <f>O2791*H2791</f>
        <v>0</v>
      </c>
      <c r="Q2791" s="225">
        <v>0</v>
      </c>
      <c r="R2791" s="225">
        <f>Q2791*H2791</f>
        <v>0</v>
      </c>
      <c r="S2791" s="225">
        <v>0</v>
      </c>
      <c r="T2791" s="226">
        <f>S2791*H2791</f>
        <v>0</v>
      </c>
      <c r="U2791" s="41"/>
      <c r="V2791" s="41"/>
      <c r="W2791" s="41"/>
      <c r="X2791" s="41"/>
      <c r="Y2791" s="41"/>
      <c r="Z2791" s="41"/>
      <c r="AA2791" s="41"/>
      <c r="AB2791" s="41"/>
      <c r="AC2791" s="41"/>
      <c r="AD2791" s="41"/>
      <c r="AE2791" s="41"/>
      <c r="AR2791" s="227" t="s">
        <v>287</v>
      </c>
      <c r="AT2791" s="227" t="s">
        <v>172</v>
      </c>
      <c r="AU2791" s="227" t="s">
        <v>84</v>
      </c>
      <c r="AY2791" s="20" t="s">
        <v>170</v>
      </c>
      <c r="BE2791" s="228">
        <f>IF(N2791="základní",J2791,0)</f>
        <v>0</v>
      </c>
      <c r="BF2791" s="228">
        <f>IF(N2791="snížená",J2791,0)</f>
        <v>0</v>
      </c>
      <c r="BG2791" s="228">
        <f>IF(N2791="zákl. přenesená",J2791,0)</f>
        <v>0</v>
      </c>
      <c r="BH2791" s="228">
        <f>IF(N2791="sníž. přenesená",J2791,0)</f>
        <v>0</v>
      </c>
      <c r="BI2791" s="228">
        <f>IF(N2791="nulová",J2791,0)</f>
        <v>0</v>
      </c>
      <c r="BJ2791" s="20" t="s">
        <v>82</v>
      </c>
      <c r="BK2791" s="228">
        <f>ROUND(I2791*H2791,2)</f>
        <v>0</v>
      </c>
      <c r="BL2791" s="20" t="s">
        <v>287</v>
      </c>
      <c r="BM2791" s="227" t="s">
        <v>3097</v>
      </c>
    </row>
    <row r="2792" s="2" customFormat="1">
      <c r="A2792" s="41"/>
      <c r="B2792" s="42"/>
      <c r="C2792" s="43"/>
      <c r="D2792" s="229" t="s">
        <v>179</v>
      </c>
      <c r="E2792" s="43"/>
      <c r="F2792" s="230" t="s">
        <v>3096</v>
      </c>
      <c r="G2792" s="43"/>
      <c r="H2792" s="43"/>
      <c r="I2792" s="231"/>
      <c r="J2792" s="43"/>
      <c r="K2792" s="43"/>
      <c r="L2792" s="47"/>
      <c r="M2792" s="232"/>
      <c r="N2792" s="233"/>
      <c r="O2792" s="87"/>
      <c r="P2792" s="87"/>
      <c r="Q2792" s="87"/>
      <c r="R2792" s="87"/>
      <c r="S2792" s="87"/>
      <c r="T2792" s="88"/>
      <c r="U2792" s="41"/>
      <c r="V2792" s="41"/>
      <c r="W2792" s="41"/>
      <c r="X2792" s="41"/>
      <c r="Y2792" s="41"/>
      <c r="Z2792" s="41"/>
      <c r="AA2792" s="41"/>
      <c r="AB2792" s="41"/>
      <c r="AC2792" s="41"/>
      <c r="AD2792" s="41"/>
      <c r="AE2792" s="41"/>
      <c r="AT2792" s="20" t="s">
        <v>179</v>
      </c>
      <c r="AU2792" s="20" t="s">
        <v>84</v>
      </c>
    </row>
    <row r="2793" s="2" customFormat="1">
      <c r="A2793" s="41"/>
      <c r="B2793" s="42"/>
      <c r="C2793" s="43"/>
      <c r="D2793" s="229" t="s">
        <v>231</v>
      </c>
      <c r="E2793" s="43"/>
      <c r="F2793" s="268" t="s">
        <v>1323</v>
      </c>
      <c r="G2793" s="43"/>
      <c r="H2793" s="43"/>
      <c r="I2793" s="231"/>
      <c r="J2793" s="43"/>
      <c r="K2793" s="43"/>
      <c r="L2793" s="47"/>
      <c r="M2793" s="232"/>
      <c r="N2793" s="233"/>
      <c r="O2793" s="87"/>
      <c r="P2793" s="87"/>
      <c r="Q2793" s="87"/>
      <c r="R2793" s="87"/>
      <c r="S2793" s="87"/>
      <c r="T2793" s="88"/>
      <c r="U2793" s="41"/>
      <c r="V2793" s="41"/>
      <c r="W2793" s="41"/>
      <c r="X2793" s="41"/>
      <c r="Y2793" s="41"/>
      <c r="Z2793" s="41"/>
      <c r="AA2793" s="41"/>
      <c r="AB2793" s="41"/>
      <c r="AC2793" s="41"/>
      <c r="AD2793" s="41"/>
      <c r="AE2793" s="41"/>
      <c r="AT2793" s="20" t="s">
        <v>231</v>
      </c>
      <c r="AU2793" s="20" t="s">
        <v>84</v>
      </c>
    </row>
    <row r="2794" s="13" customFormat="1">
      <c r="A2794" s="13"/>
      <c r="B2794" s="236"/>
      <c r="C2794" s="237"/>
      <c r="D2794" s="229" t="s">
        <v>183</v>
      </c>
      <c r="E2794" s="238" t="s">
        <v>19</v>
      </c>
      <c r="F2794" s="239" t="s">
        <v>1316</v>
      </c>
      <c r="G2794" s="237"/>
      <c r="H2794" s="238" t="s">
        <v>19</v>
      </c>
      <c r="I2794" s="240"/>
      <c r="J2794" s="237"/>
      <c r="K2794" s="237"/>
      <c r="L2794" s="241"/>
      <c r="M2794" s="242"/>
      <c r="N2794" s="243"/>
      <c r="O2794" s="243"/>
      <c r="P2794" s="243"/>
      <c r="Q2794" s="243"/>
      <c r="R2794" s="243"/>
      <c r="S2794" s="243"/>
      <c r="T2794" s="244"/>
      <c r="U2794" s="13"/>
      <c r="V2794" s="13"/>
      <c r="W2794" s="13"/>
      <c r="X2794" s="13"/>
      <c r="Y2794" s="13"/>
      <c r="Z2794" s="13"/>
      <c r="AA2794" s="13"/>
      <c r="AB2794" s="13"/>
      <c r="AC2794" s="13"/>
      <c r="AD2794" s="13"/>
      <c r="AE2794" s="13"/>
      <c r="AT2794" s="245" t="s">
        <v>183</v>
      </c>
      <c r="AU2794" s="245" t="s">
        <v>84</v>
      </c>
      <c r="AV2794" s="13" t="s">
        <v>82</v>
      </c>
      <c r="AW2794" s="13" t="s">
        <v>37</v>
      </c>
      <c r="AX2794" s="13" t="s">
        <v>75</v>
      </c>
      <c r="AY2794" s="245" t="s">
        <v>170</v>
      </c>
    </row>
    <row r="2795" s="14" customFormat="1">
      <c r="A2795" s="14"/>
      <c r="B2795" s="246"/>
      <c r="C2795" s="247"/>
      <c r="D2795" s="229" t="s">
        <v>183</v>
      </c>
      <c r="E2795" s="248" t="s">
        <v>19</v>
      </c>
      <c r="F2795" s="249" t="s">
        <v>3098</v>
      </c>
      <c r="G2795" s="247"/>
      <c r="H2795" s="250">
        <v>49.200000000000003</v>
      </c>
      <c r="I2795" s="251"/>
      <c r="J2795" s="247"/>
      <c r="K2795" s="247"/>
      <c r="L2795" s="252"/>
      <c r="M2795" s="253"/>
      <c r="N2795" s="254"/>
      <c r="O2795" s="254"/>
      <c r="P2795" s="254"/>
      <c r="Q2795" s="254"/>
      <c r="R2795" s="254"/>
      <c r="S2795" s="254"/>
      <c r="T2795" s="255"/>
      <c r="U2795" s="14"/>
      <c r="V2795" s="14"/>
      <c r="W2795" s="14"/>
      <c r="X2795" s="14"/>
      <c r="Y2795" s="14"/>
      <c r="Z2795" s="14"/>
      <c r="AA2795" s="14"/>
      <c r="AB2795" s="14"/>
      <c r="AC2795" s="14"/>
      <c r="AD2795" s="14"/>
      <c r="AE2795" s="14"/>
      <c r="AT2795" s="256" t="s">
        <v>183</v>
      </c>
      <c r="AU2795" s="256" t="s">
        <v>84</v>
      </c>
      <c r="AV2795" s="14" t="s">
        <v>84</v>
      </c>
      <c r="AW2795" s="14" t="s">
        <v>37</v>
      </c>
      <c r="AX2795" s="14" t="s">
        <v>75</v>
      </c>
      <c r="AY2795" s="256" t="s">
        <v>170</v>
      </c>
    </row>
    <row r="2796" s="15" customFormat="1">
      <c r="A2796" s="15"/>
      <c r="B2796" s="257"/>
      <c r="C2796" s="258"/>
      <c r="D2796" s="229" t="s">
        <v>183</v>
      </c>
      <c r="E2796" s="259" t="s">
        <v>19</v>
      </c>
      <c r="F2796" s="260" t="s">
        <v>186</v>
      </c>
      <c r="G2796" s="258"/>
      <c r="H2796" s="261">
        <v>49.200000000000003</v>
      </c>
      <c r="I2796" s="262"/>
      <c r="J2796" s="258"/>
      <c r="K2796" s="258"/>
      <c r="L2796" s="263"/>
      <c r="M2796" s="264"/>
      <c r="N2796" s="265"/>
      <c r="O2796" s="265"/>
      <c r="P2796" s="265"/>
      <c r="Q2796" s="265"/>
      <c r="R2796" s="265"/>
      <c r="S2796" s="265"/>
      <c r="T2796" s="266"/>
      <c r="U2796" s="15"/>
      <c r="V2796" s="15"/>
      <c r="W2796" s="15"/>
      <c r="X2796" s="15"/>
      <c r="Y2796" s="15"/>
      <c r="Z2796" s="15"/>
      <c r="AA2796" s="15"/>
      <c r="AB2796" s="15"/>
      <c r="AC2796" s="15"/>
      <c r="AD2796" s="15"/>
      <c r="AE2796" s="15"/>
      <c r="AT2796" s="267" t="s">
        <v>183</v>
      </c>
      <c r="AU2796" s="267" t="s">
        <v>84</v>
      </c>
      <c r="AV2796" s="15" t="s">
        <v>177</v>
      </c>
      <c r="AW2796" s="15" t="s">
        <v>37</v>
      </c>
      <c r="AX2796" s="15" t="s">
        <v>82</v>
      </c>
      <c r="AY2796" s="267" t="s">
        <v>170</v>
      </c>
    </row>
    <row r="2797" s="2" customFormat="1" ht="16.5" customHeight="1">
      <c r="A2797" s="41"/>
      <c r="B2797" s="42"/>
      <c r="C2797" s="285" t="s">
        <v>3099</v>
      </c>
      <c r="D2797" s="285" t="s">
        <v>461</v>
      </c>
      <c r="E2797" s="286" t="s">
        <v>3100</v>
      </c>
      <c r="F2797" s="287" t="s">
        <v>3101</v>
      </c>
      <c r="G2797" s="288" t="s">
        <v>201</v>
      </c>
      <c r="H2797" s="289">
        <v>50.183999999999998</v>
      </c>
      <c r="I2797" s="290"/>
      <c r="J2797" s="291">
        <f>ROUND(I2797*H2797,2)</f>
        <v>0</v>
      </c>
      <c r="K2797" s="287" t="s">
        <v>19</v>
      </c>
      <c r="L2797" s="292"/>
      <c r="M2797" s="293" t="s">
        <v>19</v>
      </c>
      <c r="N2797" s="294" t="s">
        <v>46</v>
      </c>
      <c r="O2797" s="87"/>
      <c r="P2797" s="225">
        <f>O2797*H2797</f>
        <v>0</v>
      </c>
      <c r="Q2797" s="225">
        <v>0.00059999999999999995</v>
      </c>
      <c r="R2797" s="225">
        <f>Q2797*H2797</f>
        <v>0.030110399999999996</v>
      </c>
      <c r="S2797" s="225">
        <v>0</v>
      </c>
      <c r="T2797" s="226">
        <f>S2797*H2797</f>
        <v>0</v>
      </c>
      <c r="U2797" s="41"/>
      <c r="V2797" s="41"/>
      <c r="W2797" s="41"/>
      <c r="X2797" s="41"/>
      <c r="Y2797" s="41"/>
      <c r="Z2797" s="41"/>
      <c r="AA2797" s="41"/>
      <c r="AB2797" s="41"/>
      <c r="AC2797" s="41"/>
      <c r="AD2797" s="41"/>
      <c r="AE2797" s="41"/>
      <c r="AR2797" s="227" t="s">
        <v>629</v>
      </c>
      <c r="AT2797" s="227" t="s">
        <v>461</v>
      </c>
      <c r="AU2797" s="227" t="s">
        <v>84</v>
      </c>
      <c r="AY2797" s="20" t="s">
        <v>170</v>
      </c>
      <c r="BE2797" s="228">
        <f>IF(N2797="základní",J2797,0)</f>
        <v>0</v>
      </c>
      <c r="BF2797" s="228">
        <f>IF(N2797="snížená",J2797,0)</f>
        <v>0</v>
      </c>
      <c r="BG2797" s="228">
        <f>IF(N2797="zákl. přenesená",J2797,0)</f>
        <v>0</v>
      </c>
      <c r="BH2797" s="228">
        <f>IF(N2797="sníž. přenesená",J2797,0)</f>
        <v>0</v>
      </c>
      <c r="BI2797" s="228">
        <f>IF(N2797="nulová",J2797,0)</f>
        <v>0</v>
      </c>
      <c r="BJ2797" s="20" t="s">
        <v>82</v>
      </c>
      <c r="BK2797" s="228">
        <f>ROUND(I2797*H2797,2)</f>
        <v>0</v>
      </c>
      <c r="BL2797" s="20" t="s">
        <v>287</v>
      </c>
      <c r="BM2797" s="227" t="s">
        <v>3102</v>
      </c>
    </row>
    <row r="2798" s="2" customFormat="1">
      <c r="A2798" s="41"/>
      <c r="B2798" s="42"/>
      <c r="C2798" s="43"/>
      <c r="D2798" s="229" t="s">
        <v>179</v>
      </c>
      <c r="E2798" s="43"/>
      <c r="F2798" s="230" t="s">
        <v>3101</v>
      </c>
      <c r="G2798" s="43"/>
      <c r="H2798" s="43"/>
      <c r="I2798" s="231"/>
      <c r="J2798" s="43"/>
      <c r="K2798" s="43"/>
      <c r="L2798" s="47"/>
      <c r="M2798" s="232"/>
      <c r="N2798" s="233"/>
      <c r="O2798" s="87"/>
      <c r="P2798" s="87"/>
      <c r="Q2798" s="87"/>
      <c r="R2798" s="87"/>
      <c r="S2798" s="87"/>
      <c r="T2798" s="88"/>
      <c r="U2798" s="41"/>
      <c r="V2798" s="41"/>
      <c r="W2798" s="41"/>
      <c r="X2798" s="41"/>
      <c r="Y2798" s="41"/>
      <c r="Z2798" s="41"/>
      <c r="AA2798" s="41"/>
      <c r="AB2798" s="41"/>
      <c r="AC2798" s="41"/>
      <c r="AD2798" s="41"/>
      <c r="AE2798" s="41"/>
      <c r="AT2798" s="20" t="s">
        <v>179</v>
      </c>
      <c r="AU2798" s="20" t="s">
        <v>84</v>
      </c>
    </row>
    <row r="2799" s="2" customFormat="1">
      <c r="A2799" s="41"/>
      <c r="B2799" s="42"/>
      <c r="C2799" s="43"/>
      <c r="D2799" s="229" t="s">
        <v>231</v>
      </c>
      <c r="E2799" s="43"/>
      <c r="F2799" s="268" t="s">
        <v>1323</v>
      </c>
      <c r="G2799" s="43"/>
      <c r="H2799" s="43"/>
      <c r="I2799" s="231"/>
      <c r="J2799" s="43"/>
      <c r="K2799" s="43"/>
      <c r="L2799" s="47"/>
      <c r="M2799" s="232"/>
      <c r="N2799" s="233"/>
      <c r="O2799" s="87"/>
      <c r="P2799" s="87"/>
      <c r="Q2799" s="87"/>
      <c r="R2799" s="87"/>
      <c r="S2799" s="87"/>
      <c r="T2799" s="88"/>
      <c r="U2799" s="41"/>
      <c r="V2799" s="41"/>
      <c r="W2799" s="41"/>
      <c r="X2799" s="41"/>
      <c r="Y2799" s="41"/>
      <c r="Z2799" s="41"/>
      <c r="AA2799" s="41"/>
      <c r="AB2799" s="41"/>
      <c r="AC2799" s="41"/>
      <c r="AD2799" s="41"/>
      <c r="AE2799" s="41"/>
      <c r="AT2799" s="20" t="s">
        <v>231</v>
      </c>
      <c r="AU2799" s="20" t="s">
        <v>84</v>
      </c>
    </row>
    <row r="2800" s="14" customFormat="1">
      <c r="A2800" s="14"/>
      <c r="B2800" s="246"/>
      <c r="C2800" s="247"/>
      <c r="D2800" s="229" t="s">
        <v>183</v>
      </c>
      <c r="E2800" s="248" t="s">
        <v>19</v>
      </c>
      <c r="F2800" s="249" t="s">
        <v>3103</v>
      </c>
      <c r="G2800" s="247"/>
      <c r="H2800" s="250">
        <v>50.183999999999998</v>
      </c>
      <c r="I2800" s="251"/>
      <c r="J2800" s="247"/>
      <c r="K2800" s="247"/>
      <c r="L2800" s="252"/>
      <c r="M2800" s="253"/>
      <c r="N2800" s="254"/>
      <c r="O2800" s="254"/>
      <c r="P2800" s="254"/>
      <c r="Q2800" s="254"/>
      <c r="R2800" s="254"/>
      <c r="S2800" s="254"/>
      <c r="T2800" s="255"/>
      <c r="U2800" s="14"/>
      <c r="V2800" s="14"/>
      <c r="W2800" s="14"/>
      <c r="X2800" s="14"/>
      <c r="Y2800" s="14"/>
      <c r="Z2800" s="14"/>
      <c r="AA2800" s="14"/>
      <c r="AB2800" s="14"/>
      <c r="AC2800" s="14"/>
      <c r="AD2800" s="14"/>
      <c r="AE2800" s="14"/>
      <c r="AT2800" s="256" t="s">
        <v>183</v>
      </c>
      <c r="AU2800" s="256" t="s">
        <v>84</v>
      </c>
      <c r="AV2800" s="14" t="s">
        <v>84</v>
      </c>
      <c r="AW2800" s="14" t="s">
        <v>37</v>
      </c>
      <c r="AX2800" s="14" t="s">
        <v>82</v>
      </c>
      <c r="AY2800" s="256" t="s">
        <v>170</v>
      </c>
    </row>
    <row r="2801" s="2" customFormat="1" ht="16.5" customHeight="1">
      <c r="A2801" s="41"/>
      <c r="B2801" s="42"/>
      <c r="C2801" s="216" t="s">
        <v>3104</v>
      </c>
      <c r="D2801" s="216" t="s">
        <v>172</v>
      </c>
      <c r="E2801" s="217" t="s">
        <v>3105</v>
      </c>
      <c r="F2801" s="218" t="s">
        <v>3106</v>
      </c>
      <c r="G2801" s="219" t="s">
        <v>1823</v>
      </c>
      <c r="H2801" s="295"/>
      <c r="I2801" s="221"/>
      <c r="J2801" s="222">
        <f>ROUND(I2801*H2801,2)</f>
        <v>0</v>
      </c>
      <c r="K2801" s="218" t="s">
        <v>176</v>
      </c>
      <c r="L2801" s="47"/>
      <c r="M2801" s="223" t="s">
        <v>19</v>
      </c>
      <c r="N2801" s="224" t="s">
        <v>46</v>
      </c>
      <c r="O2801" s="87"/>
      <c r="P2801" s="225">
        <f>O2801*H2801</f>
        <v>0</v>
      </c>
      <c r="Q2801" s="225">
        <v>0</v>
      </c>
      <c r="R2801" s="225">
        <f>Q2801*H2801</f>
        <v>0</v>
      </c>
      <c r="S2801" s="225">
        <v>0</v>
      </c>
      <c r="T2801" s="226">
        <f>S2801*H2801</f>
        <v>0</v>
      </c>
      <c r="U2801" s="41"/>
      <c r="V2801" s="41"/>
      <c r="W2801" s="41"/>
      <c r="X2801" s="41"/>
      <c r="Y2801" s="41"/>
      <c r="Z2801" s="41"/>
      <c r="AA2801" s="41"/>
      <c r="AB2801" s="41"/>
      <c r="AC2801" s="41"/>
      <c r="AD2801" s="41"/>
      <c r="AE2801" s="41"/>
      <c r="AR2801" s="227" t="s">
        <v>287</v>
      </c>
      <c r="AT2801" s="227" t="s">
        <v>172</v>
      </c>
      <c r="AU2801" s="227" t="s">
        <v>84</v>
      </c>
      <c r="AY2801" s="20" t="s">
        <v>170</v>
      </c>
      <c r="BE2801" s="228">
        <f>IF(N2801="základní",J2801,0)</f>
        <v>0</v>
      </c>
      <c r="BF2801" s="228">
        <f>IF(N2801="snížená",J2801,0)</f>
        <v>0</v>
      </c>
      <c r="BG2801" s="228">
        <f>IF(N2801="zákl. přenesená",J2801,0)</f>
        <v>0</v>
      </c>
      <c r="BH2801" s="228">
        <f>IF(N2801="sníž. přenesená",J2801,0)</f>
        <v>0</v>
      </c>
      <c r="BI2801" s="228">
        <f>IF(N2801="nulová",J2801,0)</f>
        <v>0</v>
      </c>
      <c r="BJ2801" s="20" t="s">
        <v>82</v>
      </c>
      <c r="BK2801" s="228">
        <f>ROUND(I2801*H2801,2)</f>
        <v>0</v>
      </c>
      <c r="BL2801" s="20" t="s">
        <v>287</v>
      </c>
      <c r="BM2801" s="227" t="s">
        <v>3107</v>
      </c>
    </row>
    <row r="2802" s="2" customFormat="1">
      <c r="A2802" s="41"/>
      <c r="B2802" s="42"/>
      <c r="C2802" s="43"/>
      <c r="D2802" s="229" t="s">
        <v>179</v>
      </c>
      <c r="E2802" s="43"/>
      <c r="F2802" s="230" t="s">
        <v>3108</v>
      </c>
      <c r="G2802" s="43"/>
      <c r="H2802" s="43"/>
      <c r="I2802" s="231"/>
      <c r="J2802" s="43"/>
      <c r="K2802" s="43"/>
      <c r="L2802" s="47"/>
      <c r="M2802" s="232"/>
      <c r="N2802" s="233"/>
      <c r="O2802" s="87"/>
      <c r="P2802" s="87"/>
      <c r="Q2802" s="87"/>
      <c r="R2802" s="87"/>
      <c r="S2802" s="87"/>
      <c r="T2802" s="88"/>
      <c r="U2802" s="41"/>
      <c r="V2802" s="41"/>
      <c r="W2802" s="41"/>
      <c r="X2802" s="41"/>
      <c r="Y2802" s="41"/>
      <c r="Z2802" s="41"/>
      <c r="AA2802" s="41"/>
      <c r="AB2802" s="41"/>
      <c r="AC2802" s="41"/>
      <c r="AD2802" s="41"/>
      <c r="AE2802" s="41"/>
      <c r="AT2802" s="20" t="s">
        <v>179</v>
      </c>
      <c r="AU2802" s="20" t="s">
        <v>84</v>
      </c>
    </row>
    <row r="2803" s="2" customFormat="1">
      <c r="A2803" s="41"/>
      <c r="B2803" s="42"/>
      <c r="C2803" s="43"/>
      <c r="D2803" s="234" t="s">
        <v>181</v>
      </c>
      <c r="E2803" s="43"/>
      <c r="F2803" s="235" t="s">
        <v>3109</v>
      </c>
      <c r="G2803" s="43"/>
      <c r="H2803" s="43"/>
      <c r="I2803" s="231"/>
      <c r="J2803" s="43"/>
      <c r="K2803" s="43"/>
      <c r="L2803" s="47"/>
      <c r="M2803" s="232"/>
      <c r="N2803" s="233"/>
      <c r="O2803" s="87"/>
      <c r="P2803" s="87"/>
      <c r="Q2803" s="87"/>
      <c r="R2803" s="87"/>
      <c r="S2803" s="87"/>
      <c r="T2803" s="88"/>
      <c r="U2803" s="41"/>
      <c r="V2803" s="41"/>
      <c r="W2803" s="41"/>
      <c r="X2803" s="41"/>
      <c r="Y2803" s="41"/>
      <c r="Z2803" s="41"/>
      <c r="AA2803" s="41"/>
      <c r="AB2803" s="41"/>
      <c r="AC2803" s="41"/>
      <c r="AD2803" s="41"/>
      <c r="AE2803" s="41"/>
      <c r="AT2803" s="20" t="s">
        <v>181</v>
      </c>
      <c r="AU2803" s="20" t="s">
        <v>84</v>
      </c>
    </row>
    <row r="2804" s="2" customFormat="1" ht="16.5" customHeight="1">
      <c r="A2804" s="41"/>
      <c r="B2804" s="42"/>
      <c r="C2804" s="216" t="s">
        <v>3110</v>
      </c>
      <c r="D2804" s="216" t="s">
        <v>172</v>
      </c>
      <c r="E2804" s="217" t="s">
        <v>3111</v>
      </c>
      <c r="F2804" s="218" t="s">
        <v>3112</v>
      </c>
      <c r="G2804" s="219" t="s">
        <v>1823</v>
      </c>
      <c r="H2804" s="295"/>
      <c r="I2804" s="221"/>
      <c r="J2804" s="222">
        <f>ROUND(I2804*H2804,2)</f>
        <v>0</v>
      </c>
      <c r="K2804" s="218" t="s">
        <v>176</v>
      </c>
      <c r="L2804" s="47"/>
      <c r="M2804" s="223" t="s">
        <v>19</v>
      </c>
      <c r="N2804" s="224" t="s">
        <v>46</v>
      </c>
      <c r="O2804" s="87"/>
      <c r="P2804" s="225">
        <f>O2804*H2804</f>
        <v>0</v>
      </c>
      <c r="Q2804" s="225">
        <v>0</v>
      </c>
      <c r="R2804" s="225">
        <f>Q2804*H2804</f>
        <v>0</v>
      </c>
      <c r="S2804" s="225">
        <v>0</v>
      </c>
      <c r="T2804" s="226">
        <f>S2804*H2804</f>
        <v>0</v>
      </c>
      <c r="U2804" s="41"/>
      <c r="V2804" s="41"/>
      <c r="W2804" s="41"/>
      <c r="X2804" s="41"/>
      <c r="Y2804" s="41"/>
      <c r="Z2804" s="41"/>
      <c r="AA2804" s="41"/>
      <c r="AB2804" s="41"/>
      <c r="AC2804" s="41"/>
      <c r="AD2804" s="41"/>
      <c r="AE2804" s="41"/>
      <c r="AR2804" s="227" t="s">
        <v>287</v>
      </c>
      <c r="AT2804" s="227" t="s">
        <v>172</v>
      </c>
      <c r="AU2804" s="227" t="s">
        <v>84</v>
      </c>
      <c r="AY2804" s="20" t="s">
        <v>170</v>
      </c>
      <c r="BE2804" s="228">
        <f>IF(N2804="základní",J2804,0)</f>
        <v>0</v>
      </c>
      <c r="BF2804" s="228">
        <f>IF(N2804="snížená",J2804,0)</f>
        <v>0</v>
      </c>
      <c r="BG2804" s="228">
        <f>IF(N2804="zákl. přenesená",J2804,0)</f>
        <v>0</v>
      </c>
      <c r="BH2804" s="228">
        <f>IF(N2804="sníž. přenesená",J2804,0)</f>
        <v>0</v>
      </c>
      <c r="BI2804" s="228">
        <f>IF(N2804="nulová",J2804,0)</f>
        <v>0</v>
      </c>
      <c r="BJ2804" s="20" t="s">
        <v>82</v>
      </c>
      <c r="BK2804" s="228">
        <f>ROUND(I2804*H2804,2)</f>
        <v>0</v>
      </c>
      <c r="BL2804" s="20" t="s">
        <v>287</v>
      </c>
      <c r="BM2804" s="227" t="s">
        <v>3113</v>
      </c>
    </row>
    <row r="2805" s="2" customFormat="1">
      <c r="A2805" s="41"/>
      <c r="B2805" s="42"/>
      <c r="C2805" s="43"/>
      <c r="D2805" s="229" t="s">
        <v>179</v>
      </c>
      <c r="E2805" s="43"/>
      <c r="F2805" s="230" t="s">
        <v>3114</v>
      </c>
      <c r="G2805" s="43"/>
      <c r="H2805" s="43"/>
      <c r="I2805" s="231"/>
      <c r="J2805" s="43"/>
      <c r="K2805" s="43"/>
      <c r="L2805" s="47"/>
      <c r="M2805" s="232"/>
      <c r="N2805" s="233"/>
      <c r="O2805" s="87"/>
      <c r="P2805" s="87"/>
      <c r="Q2805" s="87"/>
      <c r="R2805" s="87"/>
      <c r="S2805" s="87"/>
      <c r="T2805" s="88"/>
      <c r="U2805" s="41"/>
      <c r="V2805" s="41"/>
      <c r="W2805" s="41"/>
      <c r="X2805" s="41"/>
      <c r="Y2805" s="41"/>
      <c r="Z2805" s="41"/>
      <c r="AA2805" s="41"/>
      <c r="AB2805" s="41"/>
      <c r="AC2805" s="41"/>
      <c r="AD2805" s="41"/>
      <c r="AE2805" s="41"/>
      <c r="AT2805" s="20" t="s">
        <v>179</v>
      </c>
      <c r="AU2805" s="20" t="s">
        <v>84</v>
      </c>
    </row>
    <row r="2806" s="2" customFormat="1">
      <c r="A2806" s="41"/>
      <c r="B2806" s="42"/>
      <c r="C2806" s="43"/>
      <c r="D2806" s="234" t="s">
        <v>181</v>
      </c>
      <c r="E2806" s="43"/>
      <c r="F2806" s="235" t="s">
        <v>3115</v>
      </c>
      <c r="G2806" s="43"/>
      <c r="H2806" s="43"/>
      <c r="I2806" s="231"/>
      <c r="J2806" s="43"/>
      <c r="K2806" s="43"/>
      <c r="L2806" s="47"/>
      <c r="M2806" s="232"/>
      <c r="N2806" s="233"/>
      <c r="O2806" s="87"/>
      <c r="P2806" s="87"/>
      <c r="Q2806" s="87"/>
      <c r="R2806" s="87"/>
      <c r="S2806" s="87"/>
      <c r="T2806" s="88"/>
      <c r="U2806" s="41"/>
      <c r="V2806" s="41"/>
      <c r="W2806" s="41"/>
      <c r="X2806" s="41"/>
      <c r="Y2806" s="41"/>
      <c r="Z2806" s="41"/>
      <c r="AA2806" s="41"/>
      <c r="AB2806" s="41"/>
      <c r="AC2806" s="41"/>
      <c r="AD2806" s="41"/>
      <c r="AE2806" s="41"/>
      <c r="AT2806" s="20" t="s">
        <v>181</v>
      </c>
      <c r="AU2806" s="20" t="s">
        <v>84</v>
      </c>
    </row>
    <row r="2807" s="12" customFormat="1" ht="22.8" customHeight="1">
      <c r="A2807" s="12"/>
      <c r="B2807" s="200"/>
      <c r="C2807" s="201"/>
      <c r="D2807" s="202" t="s">
        <v>74</v>
      </c>
      <c r="E2807" s="214" t="s">
        <v>3116</v>
      </c>
      <c r="F2807" s="214" t="s">
        <v>3117</v>
      </c>
      <c r="G2807" s="201"/>
      <c r="H2807" s="201"/>
      <c r="I2807" s="204"/>
      <c r="J2807" s="215">
        <f>BK2807</f>
        <v>0</v>
      </c>
      <c r="K2807" s="201"/>
      <c r="L2807" s="206"/>
      <c r="M2807" s="207"/>
      <c r="N2807" s="208"/>
      <c r="O2807" s="208"/>
      <c r="P2807" s="209">
        <f>SUM(P2808:P2903)</f>
        <v>0</v>
      </c>
      <c r="Q2807" s="208"/>
      <c r="R2807" s="209">
        <f>SUM(R2808:R2903)</f>
        <v>12.39001307</v>
      </c>
      <c r="S2807" s="208"/>
      <c r="T2807" s="210">
        <f>SUM(T2808:T2903)</f>
        <v>0</v>
      </c>
      <c r="U2807" s="12"/>
      <c r="V2807" s="12"/>
      <c r="W2807" s="12"/>
      <c r="X2807" s="12"/>
      <c r="Y2807" s="12"/>
      <c r="Z2807" s="12"/>
      <c r="AA2807" s="12"/>
      <c r="AB2807" s="12"/>
      <c r="AC2807" s="12"/>
      <c r="AD2807" s="12"/>
      <c r="AE2807" s="12"/>
      <c r="AR2807" s="211" t="s">
        <v>84</v>
      </c>
      <c r="AT2807" s="212" t="s">
        <v>74</v>
      </c>
      <c r="AU2807" s="212" t="s">
        <v>82</v>
      </c>
      <c r="AY2807" s="211" t="s">
        <v>170</v>
      </c>
      <c r="BK2807" s="213">
        <f>SUM(BK2808:BK2903)</f>
        <v>0</v>
      </c>
    </row>
    <row r="2808" s="2" customFormat="1" ht="21.75" customHeight="1">
      <c r="A2808" s="41"/>
      <c r="B2808" s="42"/>
      <c r="C2808" s="216" t="s">
        <v>3118</v>
      </c>
      <c r="D2808" s="216" t="s">
        <v>172</v>
      </c>
      <c r="E2808" s="217" t="s">
        <v>3119</v>
      </c>
      <c r="F2808" s="218" t="s">
        <v>3120</v>
      </c>
      <c r="G2808" s="219" t="s">
        <v>175</v>
      </c>
      <c r="H2808" s="220">
        <v>419.392</v>
      </c>
      <c r="I2808" s="221"/>
      <c r="J2808" s="222">
        <f>ROUND(I2808*H2808,2)</f>
        <v>0</v>
      </c>
      <c r="K2808" s="218" t="s">
        <v>176</v>
      </c>
      <c r="L2808" s="47"/>
      <c r="M2808" s="223" t="s">
        <v>19</v>
      </c>
      <c r="N2808" s="224" t="s">
        <v>46</v>
      </c>
      <c r="O2808" s="87"/>
      <c r="P2808" s="225">
        <f>O2808*H2808</f>
        <v>0</v>
      </c>
      <c r="Q2808" s="225">
        <v>0.0060000000000000001</v>
      </c>
      <c r="R2808" s="225">
        <f>Q2808*H2808</f>
        <v>2.5163519999999999</v>
      </c>
      <c r="S2808" s="225">
        <v>0</v>
      </c>
      <c r="T2808" s="226">
        <f>S2808*H2808</f>
        <v>0</v>
      </c>
      <c r="U2808" s="41"/>
      <c r="V2808" s="41"/>
      <c r="W2808" s="41"/>
      <c r="X2808" s="41"/>
      <c r="Y2808" s="41"/>
      <c r="Z2808" s="41"/>
      <c r="AA2808" s="41"/>
      <c r="AB2808" s="41"/>
      <c r="AC2808" s="41"/>
      <c r="AD2808" s="41"/>
      <c r="AE2808" s="41"/>
      <c r="AR2808" s="227" t="s">
        <v>287</v>
      </c>
      <c r="AT2808" s="227" t="s">
        <v>172</v>
      </c>
      <c r="AU2808" s="227" t="s">
        <v>84</v>
      </c>
      <c r="AY2808" s="20" t="s">
        <v>170</v>
      </c>
      <c r="BE2808" s="228">
        <f>IF(N2808="základní",J2808,0)</f>
        <v>0</v>
      </c>
      <c r="BF2808" s="228">
        <f>IF(N2808="snížená",J2808,0)</f>
        <v>0</v>
      </c>
      <c r="BG2808" s="228">
        <f>IF(N2808="zákl. přenesená",J2808,0)</f>
        <v>0</v>
      </c>
      <c r="BH2808" s="228">
        <f>IF(N2808="sníž. přenesená",J2808,0)</f>
        <v>0</v>
      </c>
      <c r="BI2808" s="228">
        <f>IF(N2808="nulová",J2808,0)</f>
        <v>0</v>
      </c>
      <c r="BJ2808" s="20" t="s">
        <v>82</v>
      </c>
      <c r="BK2808" s="228">
        <f>ROUND(I2808*H2808,2)</f>
        <v>0</v>
      </c>
      <c r="BL2808" s="20" t="s">
        <v>287</v>
      </c>
      <c r="BM2808" s="227" t="s">
        <v>3121</v>
      </c>
    </row>
    <row r="2809" s="2" customFormat="1">
      <c r="A2809" s="41"/>
      <c r="B2809" s="42"/>
      <c r="C2809" s="43"/>
      <c r="D2809" s="229" t="s">
        <v>179</v>
      </c>
      <c r="E2809" s="43"/>
      <c r="F2809" s="230" t="s">
        <v>3122</v>
      </c>
      <c r="G2809" s="43"/>
      <c r="H2809" s="43"/>
      <c r="I2809" s="231"/>
      <c r="J2809" s="43"/>
      <c r="K2809" s="43"/>
      <c r="L2809" s="47"/>
      <c r="M2809" s="232"/>
      <c r="N2809" s="233"/>
      <c r="O2809" s="87"/>
      <c r="P2809" s="87"/>
      <c r="Q2809" s="87"/>
      <c r="R2809" s="87"/>
      <c r="S2809" s="87"/>
      <c r="T2809" s="88"/>
      <c r="U2809" s="41"/>
      <c r="V2809" s="41"/>
      <c r="W2809" s="41"/>
      <c r="X2809" s="41"/>
      <c r="Y2809" s="41"/>
      <c r="Z2809" s="41"/>
      <c r="AA2809" s="41"/>
      <c r="AB2809" s="41"/>
      <c r="AC2809" s="41"/>
      <c r="AD2809" s="41"/>
      <c r="AE2809" s="41"/>
      <c r="AT2809" s="20" t="s">
        <v>179</v>
      </c>
      <c r="AU2809" s="20" t="s">
        <v>84</v>
      </c>
    </row>
    <row r="2810" s="2" customFormat="1">
      <c r="A2810" s="41"/>
      <c r="B2810" s="42"/>
      <c r="C2810" s="43"/>
      <c r="D2810" s="234" t="s">
        <v>181</v>
      </c>
      <c r="E2810" s="43"/>
      <c r="F2810" s="235" t="s">
        <v>3123</v>
      </c>
      <c r="G2810" s="43"/>
      <c r="H2810" s="43"/>
      <c r="I2810" s="231"/>
      <c r="J2810" s="43"/>
      <c r="K2810" s="43"/>
      <c r="L2810" s="47"/>
      <c r="M2810" s="232"/>
      <c r="N2810" s="233"/>
      <c r="O2810" s="87"/>
      <c r="P2810" s="87"/>
      <c r="Q2810" s="87"/>
      <c r="R2810" s="87"/>
      <c r="S2810" s="87"/>
      <c r="T2810" s="88"/>
      <c r="U2810" s="41"/>
      <c r="V2810" s="41"/>
      <c r="W2810" s="41"/>
      <c r="X2810" s="41"/>
      <c r="Y2810" s="41"/>
      <c r="Z2810" s="41"/>
      <c r="AA2810" s="41"/>
      <c r="AB2810" s="41"/>
      <c r="AC2810" s="41"/>
      <c r="AD2810" s="41"/>
      <c r="AE2810" s="41"/>
      <c r="AT2810" s="20" t="s">
        <v>181</v>
      </c>
      <c r="AU2810" s="20" t="s">
        <v>84</v>
      </c>
    </row>
    <row r="2811" s="13" customFormat="1">
      <c r="A2811" s="13"/>
      <c r="B2811" s="236"/>
      <c r="C2811" s="237"/>
      <c r="D2811" s="229" t="s">
        <v>183</v>
      </c>
      <c r="E2811" s="238" t="s">
        <v>19</v>
      </c>
      <c r="F2811" s="239" t="s">
        <v>760</v>
      </c>
      <c r="G2811" s="237"/>
      <c r="H2811" s="238" t="s">
        <v>19</v>
      </c>
      <c r="I2811" s="240"/>
      <c r="J2811" s="237"/>
      <c r="K2811" s="237"/>
      <c r="L2811" s="241"/>
      <c r="M2811" s="242"/>
      <c r="N2811" s="243"/>
      <c r="O2811" s="243"/>
      <c r="P2811" s="243"/>
      <c r="Q2811" s="243"/>
      <c r="R2811" s="243"/>
      <c r="S2811" s="243"/>
      <c r="T2811" s="244"/>
      <c r="U2811" s="13"/>
      <c r="V2811" s="13"/>
      <c r="W2811" s="13"/>
      <c r="X2811" s="13"/>
      <c r="Y2811" s="13"/>
      <c r="Z2811" s="13"/>
      <c r="AA2811" s="13"/>
      <c r="AB2811" s="13"/>
      <c r="AC2811" s="13"/>
      <c r="AD2811" s="13"/>
      <c r="AE2811" s="13"/>
      <c r="AT2811" s="245" t="s">
        <v>183</v>
      </c>
      <c r="AU2811" s="245" t="s">
        <v>84</v>
      </c>
      <c r="AV2811" s="13" t="s">
        <v>82</v>
      </c>
      <c r="AW2811" s="13" t="s">
        <v>37</v>
      </c>
      <c r="AX2811" s="13" t="s">
        <v>75</v>
      </c>
      <c r="AY2811" s="245" t="s">
        <v>170</v>
      </c>
    </row>
    <row r="2812" s="14" customFormat="1">
      <c r="A2812" s="14"/>
      <c r="B2812" s="246"/>
      <c r="C2812" s="247"/>
      <c r="D2812" s="229" t="s">
        <v>183</v>
      </c>
      <c r="E2812" s="248" t="s">
        <v>19</v>
      </c>
      <c r="F2812" s="249" t="s">
        <v>3124</v>
      </c>
      <c r="G2812" s="247"/>
      <c r="H2812" s="250">
        <v>32.560000000000002</v>
      </c>
      <c r="I2812" s="251"/>
      <c r="J2812" s="247"/>
      <c r="K2812" s="247"/>
      <c r="L2812" s="252"/>
      <c r="M2812" s="253"/>
      <c r="N2812" s="254"/>
      <c r="O2812" s="254"/>
      <c r="P2812" s="254"/>
      <c r="Q2812" s="254"/>
      <c r="R2812" s="254"/>
      <c r="S2812" s="254"/>
      <c r="T2812" s="255"/>
      <c r="U2812" s="14"/>
      <c r="V2812" s="14"/>
      <c r="W2812" s="14"/>
      <c r="X2812" s="14"/>
      <c r="Y2812" s="14"/>
      <c r="Z2812" s="14"/>
      <c r="AA2812" s="14"/>
      <c r="AB2812" s="14"/>
      <c r="AC2812" s="14"/>
      <c r="AD2812" s="14"/>
      <c r="AE2812" s="14"/>
      <c r="AT2812" s="256" t="s">
        <v>183</v>
      </c>
      <c r="AU2812" s="256" t="s">
        <v>84</v>
      </c>
      <c r="AV2812" s="14" t="s">
        <v>84</v>
      </c>
      <c r="AW2812" s="14" t="s">
        <v>37</v>
      </c>
      <c r="AX2812" s="14" t="s">
        <v>75</v>
      </c>
      <c r="AY2812" s="256" t="s">
        <v>170</v>
      </c>
    </row>
    <row r="2813" s="14" customFormat="1">
      <c r="A2813" s="14"/>
      <c r="B2813" s="246"/>
      <c r="C2813" s="247"/>
      <c r="D2813" s="229" t="s">
        <v>183</v>
      </c>
      <c r="E2813" s="248" t="s">
        <v>19</v>
      </c>
      <c r="F2813" s="249" t="s">
        <v>3125</v>
      </c>
      <c r="G2813" s="247"/>
      <c r="H2813" s="250">
        <v>8.9000000000000004</v>
      </c>
      <c r="I2813" s="251"/>
      <c r="J2813" s="247"/>
      <c r="K2813" s="247"/>
      <c r="L2813" s="252"/>
      <c r="M2813" s="253"/>
      <c r="N2813" s="254"/>
      <c r="O2813" s="254"/>
      <c r="P2813" s="254"/>
      <c r="Q2813" s="254"/>
      <c r="R2813" s="254"/>
      <c r="S2813" s="254"/>
      <c r="T2813" s="255"/>
      <c r="U2813" s="14"/>
      <c r="V2813" s="14"/>
      <c r="W2813" s="14"/>
      <c r="X2813" s="14"/>
      <c r="Y2813" s="14"/>
      <c r="Z2813" s="14"/>
      <c r="AA2813" s="14"/>
      <c r="AB2813" s="14"/>
      <c r="AC2813" s="14"/>
      <c r="AD2813" s="14"/>
      <c r="AE2813" s="14"/>
      <c r="AT2813" s="256" t="s">
        <v>183</v>
      </c>
      <c r="AU2813" s="256" t="s">
        <v>84</v>
      </c>
      <c r="AV2813" s="14" t="s">
        <v>84</v>
      </c>
      <c r="AW2813" s="14" t="s">
        <v>37</v>
      </c>
      <c r="AX2813" s="14" t="s">
        <v>75</v>
      </c>
      <c r="AY2813" s="256" t="s">
        <v>170</v>
      </c>
    </row>
    <row r="2814" s="14" customFormat="1">
      <c r="A2814" s="14"/>
      <c r="B2814" s="246"/>
      <c r="C2814" s="247"/>
      <c r="D2814" s="229" t="s">
        <v>183</v>
      </c>
      <c r="E2814" s="248" t="s">
        <v>19</v>
      </c>
      <c r="F2814" s="249" t="s">
        <v>3126</v>
      </c>
      <c r="G2814" s="247"/>
      <c r="H2814" s="250">
        <v>16.559999999999999</v>
      </c>
      <c r="I2814" s="251"/>
      <c r="J2814" s="247"/>
      <c r="K2814" s="247"/>
      <c r="L2814" s="252"/>
      <c r="M2814" s="253"/>
      <c r="N2814" s="254"/>
      <c r="O2814" s="254"/>
      <c r="P2814" s="254"/>
      <c r="Q2814" s="254"/>
      <c r="R2814" s="254"/>
      <c r="S2814" s="254"/>
      <c r="T2814" s="255"/>
      <c r="U2814" s="14"/>
      <c r="V2814" s="14"/>
      <c r="W2814" s="14"/>
      <c r="X2814" s="14"/>
      <c r="Y2814" s="14"/>
      <c r="Z2814" s="14"/>
      <c r="AA2814" s="14"/>
      <c r="AB2814" s="14"/>
      <c r="AC2814" s="14"/>
      <c r="AD2814" s="14"/>
      <c r="AE2814" s="14"/>
      <c r="AT2814" s="256" t="s">
        <v>183</v>
      </c>
      <c r="AU2814" s="256" t="s">
        <v>84</v>
      </c>
      <c r="AV2814" s="14" t="s">
        <v>84</v>
      </c>
      <c r="AW2814" s="14" t="s">
        <v>37</v>
      </c>
      <c r="AX2814" s="14" t="s">
        <v>75</v>
      </c>
      <c r="AY2814" s="256" t="s">
        <v>170</v>
      </c>
    </row>
    <row r="2815" s="14" customFormat="1">
      <c r="A2815" s="14"/>
      <c r="B2815" s="246"/>
      <c r="C2815" s="247"/>
      <c r="D2815" s="229" t="s">
        <v>183</v>
      </c>
      <c r="E2815" s="248" t="s">
        <v>19</v>
      </c>
      <c r="F2815" s="249" t="s">
        <v>3127</v>
      </c>
      <c r="G2815" s="247"/>
      <c r="H2815" s="250">
        <v>14.300000000000001</v>
      </c>
      <c r="I2815" s="251"/>
      <c r="J2815" s="247"/>
      <c r="K2815" s="247"/>
      <c r="L2815" s="252"/>
      <c r="M2815" s="253"/>
      <c r="N2815" s="254"/>
      <c r="O2815" s="254"/>
      <c r="P2815" s="254"/>
      <c r="Q2815" s="254"/>
      <c r="R2815" s="254"/>
      <c r="S2815" s="254"/>
      <c r="T2815" s="255"/>
      <c r="U2815" s="14"/>
      <c r="V2815" s="14"/>
      <c r="W2815" s="14"/>
      <c r="X2815" s="14"/>
      <c r="Y2815" s="14"/>
      <c r="Z2815" s="14"/>
      <c r="AA2815" s="14"/>
      <c r="AB2815" s="14"/>
      <c r="AC2815" s="14"/>
      <c r="AD2815" s="14"/>
      <c r="AE2815" s="14"/>
      <c r="AT2815" s="256" t="s">
        <v>183</v>
      </c>
      <c r="AU2815" s="256" t="s">
        <v>84</v>
      </c>
      <c r="AV2815" s="14" t="s">
        <v>84</v>
      </c>
      <c r="AW2815" s="14" t="s">
        <v>37</v>
      </c>
      <c r="AX2815" s="14" t="s">
        <v>75</v>
      </c>
      <c r="AY2815" s="256" t="s">
        <v>170</v>
      </c>
    </row>
    <row r="2816" s="14" customFormat="1">
      <c r="A2816" s="14"/>
      <c r="B2816" s="246"/>
      <c r="C2816" s="247"/>
      <c r="D2816" s="229" t="s">
        <v>183</v>
      </c>
      <c r="E2816" s="248" t="s">
        <v>19</v>
      </c>
      <c r="F2816" s="249" t="s">
        <v>3128</v>
      </c>
      <c r="G2816" s="247"/>
      <c r="H2816" s="250">
        <v>14.6</v>
      </c>
      <c r="I2816" s="251"/>
      <c r="J2816" s="247"/>
      <c r="K2816" s="247"/>
      <c r="L2816" s="252"/>
      <c r="M2816" s="253"/>
      <c r="N2816" s="254"/>
      <c r="O2816" s="254"/>
      <c r="P2816" s="254"/>
      <c r="Q2816" s="254"/>
      <c r="R2816" s="254"/>
      <c r="S2816" s="254"/>
      <c r="T2816" s="255"/>
      <c r="U2816" s="14"/>
      <c r="V2816" s="14"/>
      <c r="W2816" s="14"/>
      <c r="X2816" s="14"/>
      <c r="Y2816" s="14"/>
      <c r="Z2816" s="14"/>
      <c r="AA2816" s="14"/>
      <c r="AB2816" s="14"/>
      <c r="AC2816" s="14"/>
      <c r="AD2816" s="14"/>
      <c r="AE2816" s="14"/>
      <c r="AT2816" s="256" t="s">
        <v>183</v>
      </c>
      <c r="AU2816" s="256" t="s">
        <v>84</v>
      </c>
      <c r="AV2816" s="14" t="s">
        <v>84</v>
      </c>
      <c r="AW2816" s="14" t="s">
        <v>37</v>
      </c>
      <c r="AX2816" s="14" t="s">
        <v>75</v>
      </c>
      <c r="AY2816" s="256" t="s">
        <v>170</v>
      </c>
    </row>
    <row r="2817" s="14" customFormat="1">
      <c r="A2817" s="14"/>
      <c r="B2817" s="246"/>
      <c r="C2817" s="247"/>
      <c r="D2817" s="229" t="s">
        <v>183</v>
      </c>
      <c r="E2817" s="248" t="s">
        <v>19</v>
      </c>
      <c r="F2817" s="249" t="s">
        <v>3129</v>
      </c>
      <c r="G2817" s="247"/>
      <c r="H2817" s="250">
        <v>26.699999999999999</v>
      </c>
      <c r="I2817" s="251"/>
      <c r="J2817" s="247"/>
      <c r="K2817" s="247"/>
      <c r="L2817" s="252"/>
      <c r="M2817" s="253"/>
      <c r="N2817" s="254"/>
      <c r="O2817" s="254"/>
      <c r="P2817" s="254"/>
      <c r="Q2817" s="254"/>
      <c r="R2817" s="254"/>
      <c r="S2817" s="254"/>
      <c r="T2817" s="255"/>
      <c r="U2817" s="14"/>
      <c r="V2817" s="14"/>
      <c r="W2817" s="14"/>
      <c r="X2817" s="14"/>
      <c r="Y2817" s="14"/>
      <c r="Z2817" s="14"/>
      <c r="AA2817" s="14"/>
      <c r="AB2817" s="14"/>
      <c r="AC2817" s="14"/>
      <c r="AD2817" s="14"/>
      <c r="AE2817" s="14"/>
      <c r="AT2817" s="256" t="s">
        <v>183</v>
      </c>
      <c r="AU2817" s="256" t="s">
        <v>84</v>
      </c>
      <c r="AV2817" s="14" t="s">
        <v>84</v>
      </c>
      <c r="AW2817" s="14" t="s">
        <v>37</v>
      </c>
      <c r="AX2817" s="14" t="s">
        <v>75</v>
      </c>
      <c r="AY2817" s="256" t="s">
        <v>170</v>
      </c>
    </row>
    <row r="2818" s="14" customFormat="1">
      <c r="A2818" s="14"/>
      <c r="B2818" s="246"/>
      <c r="C2818" s="247"/>
      <c r="D2818" s="229" t="s">
        <v>183</v>
      </c>
      <c r="E2818" s="248" t="s">
        <v>19</v>
      </c>
      <c r="F2818" s="249" t="s">
        <v>3130</v>
      </c>
      <c r="G2818" s="247"/>
      <c r="H2818" s="250">
        <v>14.640000000000001</v>
      </c>
      <c r="I2818" s="251"/>
      <c r="J2818" s="247"/>
      <c r="K2818" s="247"/>
      <c r="L2818" s="252"/>
      <c r="M2818" s="253"/>
      <c r="N2818" s="254"/>
      <c r="O2818" s="254"/>
      <c r="P2818" s="254"/>
      <c r="Q2818" s="254"/>
      <c r="R2818" s="254"/>
      <c r="S2818" s="254"/>
      <c r="T2818" s="255"/>
      <c r="U2818" s="14"/>
      <c r="V2818" s="14"/>
      <c r="W2818" s="14"/>
      <c r="X2818" s="14"/>
      <c r="Y2818" s="14"/>
      <c r="Z2818" s="14"/>
      <c r="AA2818" s="14"/>
      <c r="AB2818" s="14"/>
      <c r="AC2818" s="14"/>
      <c r="AD2818" s="14"/>
      <c r="AE2818" s="14"/>
      <c r="AT2818" s="256" t="s">
        <v>183</v>
      </c>
      <c r="AU2818" s="256" t="s">
        <v>84</v>
      </c>
      <c r="AV2818" s="14" t="s">
        <v>84</v>
      </c>
      <c r="AW2818" s="14" t="s">
        <v>37</v>
      </c>
      <c r="AX2818" s="14" t="s">
        <v>75</v>
      </c>
      <c r="AY2818" s="256" t="s">
        <v>170</v>
      </c>
    </row>
    <row r="2819" s="14" customFormat="1">
      <c r="A2819" s="14"/>
      <c r="B2819" s="246"/>
      <c r="C2819" s="247"/>
      <c r="D2819" s="229" t="s">
        <v>183</v>
      </c>
      <c r="E2819" s="248" t="s">
        <v>19</v>
      </c>
      <c r="F2819" s="249" t="s">
        <v>3131</v>
      </c>
      <c r="G2819" s="247"/>
      <c r="H2819" s="250">
        <v>26.699999999999999</v>
      </c>
      <c r="I2819" s="251"/>
      <c r="J2819" s="247"/>
      <c r="K2819" s="247"/>
      <c r="L2819" s="252"/>
      <c r="M2819" s="253"/>
      <c r="N2819" s="254"/>
      <c r="O2819" s="254"/>
      <c r="P2819" s="254"/>
      <c r="Q2819" s="254"/>
      <c r="R2819" s="254"/>
      <c r="S2819" s="254"/>
      <c r="T2819" s="255"/>
      <c r="U2819" s="14"/>
      <c r="V2819" s="14"/>
      <c r="W2819" s="14"/>
      <c r="X2819" s="14"/>
      <c r="Y2819" s="14"/>
      <c r="Z2819" s="14"/>
      <c r="AA2819" s="14"/>
      <c r="AB2819" s="14"/>
      <c r="AC2819" s="14"/>
      <c r="AD2819" s="14"/>
      <c r="AE2819" s="14"/>
      <c r="AT2819" s="256" t="s">
        <v>183</v>
      </c>
      <c r="AU2819" s="256" t="s">
        <v>84</v>
      </c>
      <c r="AV2819" s="14" t="s">
        <v>84</v>
      </c>
      <c r="AW2819" s="14" t="s">
        <v>37</v>
      </c>
      <c r="AX2819" s="14" t="s">
        <v>75</v>
      </c>
      <c r="AY2819" s="256" t="s">
        <v>170</v>
      </c>
    </row>
    <row r="2820" s="13" customFormat="1">
      <c r="A2820" s="13"/>
      <c r="B2820" s="236"/>
      <c r="C2820" s="237"/>
      <c r="D2820" s="229" t="s">
        <v>183</v>
      </c>
      <c r="E2820" s="238" t="s">
        <v>19</v>
      </c>
      <c r="F2820" s="239" t="s">
        <v>764</v>
      </c>
      <c r="G2820" s="237"/>
      <c r="H2820" s="238" t="s">
        <v>19</v>
      </c>
      <c r="I2820" s="240"/>
      <c r="J2820" s="237"/>
      <c r="K2820" s="237"/>
      <c r="L2820" s="241"/>
      <c r="M2820" s="242"/>
      <c r="N2820" s="243"/>
      <c r="O2820" s="243"/>
      <c r="P2820" s="243"/>
      <c r="Q2820" s="243"/>
      <c r="R2820" s="243"/>
      <c r="S2820" s="243"/>
      <c r="T2820" s="244"/>
      <c r="U2820" s="13"/>
      <c r="V2820" s="13"/>
      <c r="W2820" s="13"/>
      <c r="X2820" s="13"/>
      <c r="Y2820" s="13"/>
      <c r="Z2820" s="13"/>
      <c r="AA2820" s="13"/>
      <c r="AB2820" s="13"/>
      <c r="AC2820" s="13"/>
      <c r="AD2820" s="13"/>
      <c r="AE2820" s="13"/>
      <c r="AT2820" s="245" t="s">
        <v>183</v>
      </c>
      <c r="AU2820" s="245" t="s">
        <v>84</v>
      </c>
      <c r="AV2820" s="13" t="s">
        <v>82</v>
      </c>
      <c r="AW2820" s="13" t="s">
        <v>37</v>
      </c>
      <c r="AX2820" s="13" t="s">
        <v>75</v>
      </c>
      <c r="AY2820" s="245" t="s">
        <v>170</v>
      </c>
    </row>
    <row r="2821" s="14" customFormat="1">
      <c r="A2821" s="14"/>
      <c r="B2821" s="246"/>
      <c r="C2821" s="247"/>
      <c r="D2821" s="229" t="s">
        <v>183</v>
      </c>
      <c r="E2821" s="248" t="s">
        <v>19</v>
      </c>
      <c r="F2821" s="249" t="s">
        <v>3132</v>
      </c>
      <c r="G2821" s="247"/>
      <c r="H2821" s="250">
        <v>43.799999999999997</v>
      </c>
      <c r="I2821" s="251"/>
      <c r="J2821" s="247"/>
      <c r="K2821" s="247"/>
      <c r="L2821" s="252"/>
      <c r="M2821" s="253"/>
      <c r="N2821" s="254"/>
      <c r="O2821" s="254"/>
      <c r="P2821" s="254"/>
      <c r="Q2821" s="254"/>
      <c r="R2821" s="254"/>
      <c r="S2821" s="254"/>
      <c r="T2821" s="255"/>
      <c r="U2821" s="14"/>
      <c r="V2821" s="14"/>
      <c r="W2821" s="14"/>
      <c r="X2821" s="14"/>
      <c r="Y2821" s="14"/>
      <c r="Z2821" s="14"/>
      <c r="AA2821" s="14"/>
      <c r="AB2821" s="14"/>
      <c r="AC2821" s="14"/>
      <c r="AD2821" s="14"/>
      <c r="AE2821" s="14"/>
      <c r="AT2821" s="256" t="s">
        <v>183</v>
      </c>
      <c r="AU2821" s="256" t="s">
        <v>84</v>
      </c>
      <c r="AV2821" s="14" t="s">
        <v>84</v>
      </c>
      <c r="AW2821" s="14" t="s">
        <v>37</v>
      </c>
      <c r="AX2821" s="14" t="s">
        <v>75</v>
      </c>
      <c r="AY2821" s="256" t="s">
        <v>170</v>
      </c>
    </row>
    <row r="2822" s="14" customFormat="1">
      <c r="A2822" s="14"/>
      <c r="B2822" s="246"/>
      <c r="C2822" s="247"/>
      <c r="D2822" s="229" t="s">
        <v>183</v>
      </c>
      <c r="E2822" s="248" t="s">
        <v>19</v>
      </c>
      <c r="F2822" s="249" t="s">
        <v>3133</v>
      </c>
      <c r="G2822" s="247"/>
      <c r="H2822" s="250">
        <v>9.7799999999999994</v>
      </c>
      <c r="I2822" s="251"/>
      <c r="J2822" s="247"/>
      <c r="K2822" s="247"/>
      <c r="L2822" s="252"/>
      <c r="M2822" s="253"/>
      <c r="N2822" s="254"/>
      <c r="O2822" s="254"/>
      <c r="P2822" s="254"/>
      <c r="Q2822" s="254"/>
      <c r="R2822" s="254"/>
      <c r="S2822" s="254"/>
      <c r="T2822" s="255"/>
      <c r="U2822" s="14"/>
      <c r="V2822" s="14"/>
      <c r="W2822" s="14"/>
      <c r="X2822" s="14"/>
      <c r="Y2822" s="14"/>
      <c r="Z2822" s="14"/>
      <c r="AA2822" s="14"/>
      <c r="AB2822" s="14"/>
      <c r="AC2822" s="14"/>
      <c r="AD2822" s="14"/>
      <c r="AE2822" s="14"/>
      <c r="AT2822" s="256" t="s">
        <v>183</v>
      </c>
      <c r="AU2822" s="256" t="s">
        <v>84</v>
      </c>
      <c r="AV2822" s="14" t="s">
        <v>84</v>
      </c>
      <c r="AW2822" s="14" t="s">
        <v>37</v>
      </c>
      <c r="AX2822" s="14" t="s">
        <v>75</v>
      </c>
      <c r="AY2822" s="256" t="s">
        <v>170</v>
      </c>
    </row>
    <row r="2823" s="14" customFormat="1">
      <c r="A2823" s="14"/>
      <c r="B2823" s="246"/>
      <c r="C2823" s="247"/>
      <c r="D2823" s="229" t="s">
        <v>183</v>
      </c>
      <c r="E2823" s="248" t="s">
        <v>19</v>
      </c>
      <c r="F2823" s="249" t="s">
        <v>3134</v>
      </c>
      <c r="G2823" s="247"/>
      <c r="H2823" s="250">
        <v>20.48</v>
      </c>
      <c r="I2823" s="251"/>
      <c r="J2823" s="247"/>
      <c r="K2823" s="247"/>
      <c r="L2823" s="252"/>
      <c r="M2823" s="253"/>
      <c r="N2823" s="254"/>
      <c r="O2823" s="254"/>
      <c r="P2823" s="254"/>
      <c r="Q2823" s="254"/>
      <c r="R2823" s="254"/>
      <c r="S2823" s="254"/>
      <c r="T2823" s="255"/>
      <c r="U2823" s="14"/>
      <c r="V2823" s="14"/>
      <c r="W2823" s="14"/>
      <c r="X2823" s="14"/>
      <c r="Y2823" s="14"/>
      <c r="Z2823" s="14"/>
      <c r="AA2823" s="14"/>
      <c r="AB2823" s="14"/>
      <c r="AC2823" s="14"/>
      <c r="AD2823" s="14"/>
      <c r="AE2823" s="14"/>
      <c r="AT2823" s="256" t="s">
        <v>183</v>
      </c>
      <c r="AU2823" s="256" t="s">
        <v>84</v>
      </c>
      <c r="AV2823" s="14" t="s">
        <v>84</v>
      </c>
      <c r="AW2823" s="14" t="s">
        <v>37</v>
      </c>
      <c r="AX2823" s="14" t="s">
        <v>75</v>
      </c>
      <c r="AY2823" s="256" t="s">
        <v>170</v>
      </c>
    </row>
    <row r="2824" s="14" customFormat="1">
      <c r="A2824" s="14"/>
      <c r="B2824" s="246"/>
      <c r="C2824" s="247"/>
      <c r="D2824" s="229" t="s">
        <v>183</v>
      </c>
      <c r="E2824" s="248" t="s">
        <v>19</v>
      </c>
      <c r="F2824" s="249" t="s">
        <v>3135</v>
      </c>
      <c r="G2824" s="247"/>
      <c r="H2824" s="250">
        <v>21.559999999999999</v>
      </c>
      <c r="I2824" s="251"/>
      <c r="J2824" s="247"/>
      <c r="K2824" s="247"/>
      <c r="L2824" s="252"/>
      <c r="M2824" s="253"/>
      <c r="N2824" s="254"/>
      <c r="O2824" s="254"/>
      <c r="P2824" s="254"/>
      <c r="Q2824" s="254"/>
      <c r="R2824" s="254"/>
      <c r="S2824" s="254"/>
      <c r="T2824" s="255"/>
      <c r="U2824" s="14"/>
      <c r="V2824" s="14"/>
      <c r="W2824" s="14"/>
      <c r="X2824" s="14"/>
      <c r="Y2824" s="14"/>
      <c r="Z2824" s="14"/>
      <c r="AA2824" s="14"/>
      <c r="AB2824" s="14"/>
      <c r="AC2824" s="14"/>
      <c r="AD2824" s="14"/>
      <c r="AE2824" s="14"/>
      <c r="AT2824" s="256" t="s">
        <v>183</v>
      </c>
      <c r="AU2824" s="256" t="s">
        <v>84</v>
      </c>
      <c r="AV2824" s="14" t="s">
        <v>84</v>
      </c>
      <c r="AW2824" s="14" t="s">
        <v>37</v>
      </c>
      <c r="AX2824" s="14" t="s">
        <v>75</v>
      </c>
      <c r="AY2824" s="256" t="s">
        <v>170</v>
      </c>
    </row>
    <row r="2825" s="14" customFormat="1">
      <c r="A2825" s="14"/>
      <c r="B2825" s="246"/>
      <c r="C2825" s="247"/>
      <c r="D2825" s="229" t="s">
        <v>183</v>
      </c>
      <c r="E2825" s="248" t="s">
        <v>19</v>
      </c>
      <c r="F2825" s="249" t="s">
        <v>3136</v>
      </c>
      <c r="G2825" s="247"/>
      <c r="H2825" s="250">
        <v>29.216000000000001</v>
      </c>
      <c r="I2825" s="251"/>
      <c r="J2825" s="247"/>
      <c r="K2825" s="247"/>
      <c r="L2825" s="252"/>
      <c r="M2825" s="253"/>
      <c r="N2825" s="254"/>
      <c r="O2825" s="254"/>
      <c r="P2825" s="254"/>
      <c r="Q2825" s="254"/>
      <c r="R2825" s="254"/>
      <c r="S2825" s="254"/>
      <c r="T2825" s="255"/>
      <c r="U2825" s="14"/>
      <c r="V2825" s="14"/>
      <c r="W2825" s="14"/>
      <c r="X2825" s="14"/>
      <c r="Y2825" s="14"/>
      <c r="Z2825" s="14"/>
      <c r="AA2825" s="14"/>
      <c r="AB2825" s="14"/>
      <c r="AC2825" s="14"/>
      <c r="AD2825" s="14"/>
      <c r="AE2825" s="14"/>
      <c r="AT2825" s="256" t="s">
        <v>183</v>
      </c>
      <c r="AU2825" s="256" t="s">
        <v>84</v>
      </c>
      <c r="AV2825" s="14" t="s">
        <v>84</v>
      </c>
      <c r="AW2825" s="14" t="s">
        <v>37</v>
      </c>
      <c r="AX2825" s="14" t="s">
        <v>75</v>
      </c>
      <c r="AY2825" s="256" t="s">
        <v>170</v>
      </c>
    </row>
    <row r="2826" s="14" customFormat="1">
      <c r="A2826" s="14"/>
      <c r="B2826" s="246"/>
      <c r="C2826" s="247"/>
      <c r="D2826" s="229" t="s">
        <v>183</v>
      </c>
      <c r="E2826" s="248" t="s">
        <v>19</v>
      </c>
      <c r="F2826" s="249" t="s">
        <v>3137</v>
      </c>
      <c r="G2826" s="247"/>
      <c r="H2826" s="250">
        <v>14.4</v>
      </c>
      <c r="I2826" s="251"/>
      <c r="J2826" s="247"/>
      <c r="K2826" s="247"/>
      <c r="L2826" s="252"/>
      <c r="M2826" s="253"/>
      <c r="N2826" s="254"/>
      <c r="O2826" s="254"/>
      <c r="P2826" s="254"/>
      <c r="Q2826" s="254"/>
      <c r="R2826" s="254"/>
      <c r="S2826" s="254"/>
      <c r="T2826" s="255"/>
      <c r="U2826" s="14"/>
      <c r="V2826" s="14"/>
      <c r="W2826" s="14"/>
      <c r="X2826" s="14"/>
      <c r="Y2826" s="14"/>
      <c r="Z2826" s="14"/>
      <c r="AA2826" s="14"/>
      <c r="AB2826" s="14"/>
      <c r="AC2826" s="14"/>
      <c r="AD2826" s="14"/>
      <c r="AE2826" s="14"/>
      <c r="AT2826" s="256" t="s">
        <v>183</v>
      </c>
      <c r="AU2826" s="256" t="s">
        <v>84</v>
      </c>
      <c r="AV2826" s="14" t="s">
        <v>84</v>
      </c>
      <c r="AW2826" s="14" t="s">
        <v>37</v>
      </c>
      <c r="AX2826" s="14" t="s">
        <v>75</v>
      </c>
      <c r="AY2826" s="256" t="s">
        <v>170</v>
      </c>
    </row>
    <row r="2827" s="13" customFormat="1">
      <c r="A2827" s="13"/>
      <c r="B2827" s="236"/>
      <c r="C2827" s="237"/>
      <c r="D2827" s="229" t="s">
        <v>183</v>
      </c>
      <c r="E2827" s="238" t="s">
        <v>19</v>
      </c>
      <c r="F2827" s="239" t="s">
        <v>767</v>
      </c>
      <c r="G2827" s="237"/>
      <c r="H2827" s="238" t="s">
        <v>19</v>
      </c>
      <c r="I2827" s="240"/>
      <c r="J2827" s="237"/>
      <c r="K2827" s="237"/>
      <c r="L2827" s="241"/>
      <c r="M2827" s="242"/>
      <c r="N2827" s="243"/>
      <c r="O2827" s="243"/>
      <c r="P2827" s="243"/>
      <c r="Q2827" s="243"/>
      <c r="R2827" s="243"/>
      <c r="S2827" s="243"/>
      <c r="T2827" s="244"/>
      <c r="U2827" s="13"/>
      <c r="V2827" s="13"/>
      <c r="W2827" s="13"/>
      <c r="X2827" s="13"/>
      <c r="Y2827" s="13"/>
      <c r="Z2827" s="13"/>
      <c r="AA2827" s="13"/>
      <c r="AB2827" s="13"/>
      <c r="AC2827" s="13"/>
      <c r="AD2827" s="13"/>
      <c r="AE2827" s="13"/>
      <c r="AT2827" s="245" t="s">
        <v>183</v>
      </c>
      <c r="AU2827" s="245" t="s">
        <v>84</v>
      </c>
      <c r="AV2827" s="13" t="s">
        <v>82</v>
      </c>
      <c r="AW2827" s="13" t="s">
        <v>37</v>
      </c>
      <c r="AX2827" s="13" t="s">
        <v>75</v>
      </c>
      <c r="AY2827" s="245" t="s">
        <v>170</v>
      </c>
    </row>
    <row r="2828" s="14" customFormat="1">
      <c r="A2828" s="14"/>
      <c r="B2828" s="246"/>
      <c r="C2828" s="247"/>
      <c r="D2828" s="229" t="s">
        <v>183</v>
      </c>
      <c r="E2828" s="248" t="s">
        <v>19</v>
      </c>
      <c r="F2828" s="249" t="s">
        <v>3138</v>
      </c>
      <c r="G2828" s="247"/>
      <c r="H2828" s="250">
        <v>19.52</v>
      </c>
      <c r="I2828" s="251"/>
      <c r="J2828" s="247"/>
      <c r="K2828" s="247"/>
      <c r="L2828" s="252"/>
      <c r="M2828" s="253"/>
      <c r="N2828" s="254"/>
      <c r="O2828" s="254"/>
      <c r="P2828" s="254"/>
      <c r="Q2828" s="254"/>
      <c r="R2828" s="254"/>
      <c r="S2828" s="254"/>
      <c r="T2828" s="255"/>
      <c r="U2828" s="14"/>
      <c r="V2828" s="14"/>
      <c r="W2828" s="14"/>
      <c r="X2828" s="14"/>
      <c r="Y2828" s="14"/>
      <c r="Z2828" s="14"/>
      <c r="AA2828" s="14"/>
      <c r="AB2828" s="14"/>
      <c r="AC2828" s="14"/>
      <c r="AD2828" s="14"/>
      <c r="AE2828" s="14"/>
      <c r="AT2828" s="256" t="s">
        <v>183</v>
      </c>
      <c r="AU2828" s="256" t="s">
        <v>84</v>
      </c>
      <c r="AV2828" s="14" t="s">
        <v>84</v>
      </c>
      <c r="AW2828" s="14" t="s">
        <v>37</v>
      </c>
      <c r="AX2828" s="14" t="s">
        <v>75</v>
      </c>
      <c r="AY2828" s="256" t="s">
        <v>170</v>
      </c>
    </row>
    <row r="2829" s="14" customFormat="1">
      <c r="A2829" s="14"/>
      <c r="B2829" s="246"/>
      <c r="C2829" s="247"/>
      <c r="D2829" s="229" t="s">
        <v>183</v>
      </c>
      <c r="E2829" s="248" t="s">
        <v>19</v>
      </c>
      <c r="F2829" s="249" t="s">
        <v>3139</v>
      </c>
      <c r="G2829" s="247"/>
      <c r="H2829" s="250">
        <v>21.140000000000001</v>
      </c>
      <c r="I2829" s="251"/>
      <c r="J2829" s="247"/>
      <c r="K2829" s="247"/>
      <c r="L2829" s="252"/>
      <c r="M2829" s="253"/>
      <c r="N2829" s="254"/>
      <c r="O2829" s="254"/>
      <c r="P2829" s="254"/>
      <c r="Q2829" s="254"/>
      <c r="R2829" s="254"/>
      <c r="S2829" s="254"/>
      <c r="T2829" s="255"/>
      <c r="U2829" s="14"/>
      <c r="V2829" s="14"/>
      <c r="W2829" s="14"/>
      <c r="X2829" s="14"/>
      <c r="Y2829" s="14"/>
      <c r="Z2829" s="14"/>
      <c r="AA2829" s="14"/>
      <c r="AB2829" s="14"/>
      <c r="AC2829" s="14"/>
      <c r="AD2829" s="14"/>
      <c r="AE2829" s="14"/>
      <c r="AT2829" s="256" t="s">
        <v>183</v>
      </c>
      <c r="AU2829" s="256" t="s">
        <v>84</v>
      </c>
      <c r="AV2829" s="14" t="s">
        <v>84</v>
      </c>
      <c r="AW2829" s="14" t="s">
        <v>37</v>
      </c>
      <c r="AX2829" s="14" t="s">
        <v>75</v>
      </c>
      <c r="AY2829" s="256" t="s">
        <v>170</v>
      </c>
    </row>
    <row r="2830" s="14" customFormat="1">
      <c r="A2830" s="14"/>
      <c r="B2830" s="246"/>
      <c r="C2830" s="247"/>
      <c r="D2830" s="229" t="s">
        <v>183</v>
      </c>
      <c r="E2830" s="248" t="s">
        <v>19</v>
      </c>
      <c r="F2830" s="249" t="s">
        <v>3140</v>
      </c>
      <c r="G2830" s="247"/>
      <c r="H2830" s="250">
        <v>20.48</v>
      </c>
      <c r="I2830" s="251"/>
      <c r="J2830" s="247"/>
      <c r="K2830" s="247"/>
      <c r="L2830" s="252"/>
      <c r="M2830" s="253"/>
      <c r="N2830" s="254"/>
      <c r="O2830" s="254"/>
      <c r="P2830" s="254"/>
      <c r="Q2830" s="254"/>
      <c r="R2830" s="254"/>
      <c r="S2830" s="254"/>
      <c r="T2830" s="255"/>
      <c r="U2830" s="14"/>
      <c r="V2830" s="14"/>
      <c r="W2830" s="14"/>
      <c r="X2830" s="14"/>
      <c r="Y2830" s="14"/>
      <c r="Z2830" s="14"/>
      <c r="AA2830" s="14"/>
      <c r="AB2830" s="14"/>
      <c r="AC2830" s="14"/>
      <c r="AD2830" s="14"/>
      <c r="AE2830" s="14"/>
      <c r="AT2830" s="256" t="s">
        <v>183</v>
      </c>
      <c r="AU2830" s="256" t="s">
        <v>84</v>
      </c>
      <c r="AV2830" s="14" t="s">
        <v>84</v>
      </c>
      <c r="AW2830" s="14" t="s">
        <v>37</v>
      </c>
      <c r="AX2830" s="14" t="s">
        <v>75</v>
      </c>
      <c r="AY2830" s="256" t="s">
        <v>170</v>
      </c>
    </row>
    <row r="2831" s="14" customFormat="1">
      <c r="A2831" s="14"/>
      <c r="B2831" s="246"/>
      <c r="C2831" s="247"/>
      <c r="D2831" s="229" t="s">
        <v>183</v>
      </c>
      <c r="E2831" s="248" t="s">
        <v>19</v>
      </c>
      <c r="F2831" s="249" t="s">
        <v>3141</v>
      </c>
      <c r="G2831" s="247"/>
      <c r="H2831" s="250">
        <v>20.440000000000001</v>
      </c>
      <c r="I2831" s="251"/>
      <c r="J2831" s="247"/>
      <c r="K2831" s="247"/>
      <c r="L2831" s="252"/>
      <c r="M2831" s="253"/>
      <c r="N2831" s="254"/>
      <c r="O2831" s="254"/>
      <c r="P2831" s="254"/>
      <c r="Q2831" s="254"/>
      <c r="R2831" s="254"/>
      <c r="S2831" s="254"/>
      <c r="T2831" s="255"/>
      <c r="U2831" s="14"/>
      <c r="V2831" s="14"/>
      <c r="W2831" s="14"/>
      <c r="X2831" s="14"/>
      <c r="Y2831" s="14"/>
      <c r="Z2831" s="14"/>
      <c r="AA2831" s="14"/>
      <c r="AB2831" s="14"/>
      <c r="AC2831" s="14"/>
      <c r="AD2831" s="14"/>
      <c r="AE2831" s="14"/>
      <c r="AT2831" s="256" t="s">
        <v>183</v>
      </c>
      <c r="AU2831" s="256" t="s">
        <v>84</v>
      </c>
      <c r="AV2831" s="14" t="s">
        <v>84</v>
      </c>
      <c r="AW2831" s="14" t="s">
        <v>37</v>
      </c>
      <c r="AX2831" s="14" t="s">
        <v>75</v>
      </c>
      <c r="AY2831" s="256" t="s">
        <v>170</v>
      </c>
    </row>
    <row r="2832" s="14" customFormat="1">
      <c r="A2832" s="14"/>
      <c r="B2832" s="246"/>
      <c r="C2832" s="247"/>
      <c r="D2832" s="229" t="s">
        <v>183</v>
      </c>
      <c r="E2832" s="248" t="s">
        <v>19</v>
      </c>
      <c r="F2832" s="249" t="s">
        <v>3142</v>
      </c>
      <c r="G2832" s="247"/>
      <c r="H2832" s="250">
        <v>29.216000000000001</v>
      </c>
      <c r="I2832" s="251"/>
      <c r="J2832" s="247"/>
      <c r="K2832" s="247"/>
      <c r="L2832" s="252"/>
      <c r="M2832" s="253"/>
      <c r="N2832" s="254"/>
      <c r="O2832" s="254"/>
      <c r="P2832" s="254"/>
      <c r="Q2832" s="254"/>
      <c r="R2832" s="254"/>
      <c r="S2832" s="254"/>
      <c r="T2832" s="255"/>
      <c r="U2832" s="14"/>
      <c r="V2832" s="14"/>
      <c r="W2832" s="14"/>
      <c r="X2832" s="14"/>
      <c r="Y2832" s="14"/>
      <c r="Z2832" s="14"/>
      <c r="AA2832" s="14"/>
      <c r="AB2832" s="14"/>
      <c r="AC2832" s="14"/>
      <c r="AD2832" s="14"/>
      <c r="AE2832" s="14"/>
      <c r="AT2832" s="256" t="s">
        <v>183</v>
      </c>
      <c r="AU2832" s="256" t="s">
        <v>84</v>
      </c>
      <c r="AV2832" s="14" t="s">
        <v>84</v>
      </c>
      <c r="AW2832" s="14" t="s">
        <v>37</v>
      </c>
      <c r="AX2832" s="14" t="s">
        <v>75</v>
      </c>
      <c r="AY2832" s="256" t="s">
        <v>170</v>
      </c>
    </row>
    <row r="2833" s="14" customFormat="1">
      <c r="A2833" s="14"/>
      <c r="B2833" s="246"/>
      <c r="C2833" s="247"/>
      <c r="D2833" s="229" t="s">
        <v>183</v>
      </c>
      <c r="E2833" s="248" t="s">
        <v>19</v>
      </c>
      <c r="F2833" s="249" t="s">
        <v>3143</v>
      </c>
      <c r="G2833" s="247"/>
      <c r="H2833" s="250">
        <v>14.4</v>
      </c>
      <c r="I2833" s="251"/>
      <c r="J2833" s="247"/>
      <c r="K2833" s="247"/>
      <c r="L2833" s="252"/>
      <c r="M2833" s="253"/>
      <c r="N2833" s="254"/>
      <c r="O2833" s="254"/>
      <c r="P2833" s="254"/>
      <c r="Q2833" s="254"/>
      <c r="R2833" s="254"/>
      <c r="S2833" s="254"/>
      <c r="T2833" s="255"/>
      <c r="U2833" s="14"/>
      <c r="V2833" s="14"/>
      <c r="W2833" s="14"/>
      <c r="X2833" s="14"/>
      <c r="Y2833" s="14"/>
      <c r="Z2833" s="14"/>
      <c r="AA2833" s="14"/>
      <c r="AB2833" s="14"/>
      <c r="AC2833" s="14"/>
      <c r="AD2833" s="14"/>
      <c r="AE2833" s="14"/>
      <c r="AT2833" s="256" t="s">
        <v>183</v>
      </c>
      <c r="AU2833" s="256" t="s">
        <v>84</v>
      </c>
      <c r="AV2833" s="14" t="s">
        <v>84</v>
      </c>
      <c r="AW2833" s="14" t="s">
        <v>37</v>
      </c>
      <c r="AX2833" s="14" t="s">
        <v>75</v>
      </c>
      <c r="AY2833" s="256" t="s">
        <v>170</v>
      </c>
    </row>
    <row r="2834" s="15" customFormat="1">
      <c r="A2834" s="15"/>
      <c r="B2834" s="257"/>
      <c r="C2834" s="258"/>
      <c r="D2834" s="229" t="s">
        <v>183</v>
      </c>
      <c r="E2834" s="259" t="s">
        <v>19</v>
      </c>
      <c r="F2834" s="260" t="s">
        <v>186</v>
      </c>
      <c r="G2834" s="258"/>
      <c r="H2834" s="261">
        <v>419.392</v>
      </c>
      <c r="I2834" s="262"/>
      <c r="J2834" s="258"/>
      <c r="K2834" s="258"/>
      <c r="L2834" s="263"/>
      <c r="M2834" s="264"/>
      <c r="N2834" s="265"/>
      <c r="O2834" s="265"/>
      <c r="P2834" s="265"/>
      <c r="Q2834" s="265"/>
      <c r="R2834" s="265"/>
      <c r="S2834" s="265"/>
      <c r="T2834" s="266"/>
      <c r="U2834" s="15"/>
      <c r="V2834" s="15"/>
      <c r="W2834" s="15"/>
      <c r="X2834" s="15"/>
      <c r="Y2834" s="15"/>
      <c r="Z2834" s="15"/>
      <c r="AA2834" s="15"/>
      <c r="AB2834" s="15"/>
      <c r="AC2834" s="15"/>
      <c r="AD2834" s="15"/>
      <c r="AE2834" s="15"/>
      <c r="AT2834" s="267" t="s">
        <v>183</v>
      </c>
      <c r="AU2834" s="267" t="s">
        <v>84</v>
      </c>
      <c r="AV2834" s="15" t="s">
        <v>177</v>
      </c>
      <c r="AW2834" s="15" t="s">
        <v>37</v>
      </c>
      <c r="AX2834" s="15" t="s">
        <v>82</v>
      </c>
      <c r="AY2834" s="267" t="s">
        <v>170</v>
      </c>
    </row>
    <row r="2835" s="2" customFormat="1" ht="16.5" customHeight="1">
      <c r="A2835" s="41"/>
      <c r="B2835" s="42"/>
      <c r="C2835" s="285" t="s">
        <v>3144</v>
      </c>
      <c r="D2835" s="285" t="s">
        <v>461</v>
      </c>
      <c r="E2835" s="286" t="s">
        <v>3145</v>
      </c>
      <c r="F2835" s="287" t="s">
        <v>3146</v>
      </c>
      <c r="G2835" s="288" t="s">
        <v>175</v>
      </c>
      <c r="H2835" s="289">
        <v>461.33100000000002</v>
      </c>
      <c r="I2835" s="290"/>
      <c r="J2835" s="291">
        <f>ROUND(I2835*H2835,2)</f>
        <v>0</v>
      </c>
      <c r="K2835" s="287" t="s">
        <v>19</v>
      </c>
      <c r="L2835" s="292"/>
      <c r="M2835" s="293" t="s">
        <v>19</v>
      </c>
      <c r="N2835" s="294" t="s">
        <v>46</v>
      </c>
      <c r="O2835" s="87"/>
      <c r="P2835" s="225">
        <f>O2835*H2835</f>
        <v>0</v>
      </c>
      <c r="Q2835" s="225">
        <v>0.018200000000000001</v>
      </c>
      <c r="R2835" s="225">
        <f>Q2835*H2835</f>
        <v>8.3962242000000007</v>
      </c>
      <c r="S2835" s="225">
        <v>0</v>
      </c>
      <c r="T2835" s="226">
        <f>S2835*H2835</f>
        <v>0</v>
      </c>
      <c r="U2835" s="41"/>
      <c r="V2835" s="41"/>
      <c r="W2835" s="41"/>
      <c r="X2835" s="41"/>
      <c r="Y2835" s="41"/>
      <c r="Z2835" s="41"/>
      <c r="AA2835" s="41"/>
      <c r="AB2835" s="41"/>
      <c r="AC2835" s="41"/>
      <c r="AD2835" s="41"/>
      <c r="AE2835" s="41"/>
      <c r="AR2835" s="227" t="s">
        <v>629</v>
      </c>
      <c r="AT2835" s="227" t="s">
        <v>461</v>
      </c>
      <c r="AU2835" s="227" t="s">
        <v>84</v>
      </c>
      <c r="AY2835" s="20" t="s">
        <v>170</v>
      </c>
      <c r="BE2835" s="228">
        <f>IF(N2835="základní",J2835,0)</f>
        <v>0</v>
      </c>
      <c r="BF2835" s="228">
        <f>IF(N2835="snížená",J2835,0)</f>
        <v>0</v>
      </c>
      <c r="BG2835" s="228">
        <f>IF(N2835="zákl. přenesená",J2835,0)</f>
        <v>0</v>
      </c>
      <c r="BH2835" s="228">
        <f>IF(N2835="sníž. přenesená",J2835,0)</f>
        <v>0</v>
      </c>
      <c r="BI2835" s="228">
        <f>IF(N2835="nulová",J2835,0)</f>
        <v>0</v>
      </c>
      <c r="BJ2835" s="20" t="s">
        <v>82</v>
      </c>
      <c r="BK2835" s="228">
        <f>ROUND(I2835*H2835,2)</f>
        <v>0</v>
      </c>
      <c r="BL2835" s="20" t="s">
        <v>287</v>
      </c>
      <c r="BM2835" s="227" t="s">
        <v>3147</v>
      </c>
    </row>
    <row r="2836" s="2" customFormat="1">
      <c r="A2836" s="41"/>
      <c r="B2836" s="42"/>
      <c r="C2836" s="43"/>
      <c r="D2836" s="229" t="s">
        <v>179</v>
      </c>
      <c r="E2836" s="43"/>
      <c r="F2836" s="230" t="s">
        <v>3146</v>
      </c>
      <c r="G2836" s="43"/>
      <c r="H2836" s="43"/>
      <c r="I2836" s="231"/>
      <c r="J2836" s="43"/>
      <c r="K2836" s="43"/>
      <c r="L2836" s="47"/>
      <c r="M2836" s="232"/>
      <c r="N2836" s="233"/>
      <c r="O2836" s="87"/>
      <c r="P2836" s="87"/>
      <c r="Q2836" s="87"/>
      <c r="R2836" s="87"/>
      <c r="S2836" s="87"/>
      <c r="T2836" s="88"/>
      <c r="U2836" s="41"/>
      <c r="V2836" s="41"/>
      <c r="W2836" s="41"/>
      <c r="X2836" s="41"/>
      <c r="Y2836" s="41"/>
      <c r="Z2836" s="41"/>
      <c r="AA2836" s="41"/>
      <c r="AB2836" s="41"/>
      <c r="AC2836" s="41"/>
      <c r="AD2836" s="41"/>
      <c r="AE2836" s="41"/>
      <c r="AT2836" s="20" t="s">
        <v>179</v>
      </c>
      <c r="AU2836" s="20" t="s">
        <v>84</v>
      </c>
    </row>
    <row r="2837" s="2" customFormat="1">
      <c r="A2837" s="41"/>
      <c r="B2837" s="42"/>
      <c r="C2837" s="43"/>
      <c r="D2837" s="229" t="s">
        <v>231</v>
      </c>
      <c r="E2837" s="43"/>
      <c r="F2837" s="268" t="s">
        <v>3148</v>
      </c>
      <c r="G2837" s="43"/>
      <c r="H2837" s="43"/>
      <c r="I2837" s="231"/>
      <c r="J2837" s="43"/>
      <c r="K2837" s="43"/>
      <c r="L2837" s="47"/>
      <c r="M2837" s="232"/>
      <c r="N2837" s="233"/>
      <c r="O2837" s="87"/>
      <c r="P2837" s="87"/>
      <c r="Q2837" s="87"/>
      <c r="R2837" s="87"/>
      <c r="S2837" s="87"/>
      <c r="T2837" s="88"/>
      <c r="U2837" s="41"/>
      <c r="V2837" s="41"/>
      <c r="W2837" s="41"/>
      <c r="X2837" s="41"/>
      <c r="Y2837" s="41"/>
      <c r="Z2837" s="41"/>
      <c r="AA2837" s="41"/>
      <c r="AB2837" s="41"/>
      <c r="AC2837" s="41"/>
      <c r="AD2837" s="41"/>
      <c r="AE2837" s="41"/>
      <c r="AT2837" s="20" t="s">
        <v>231</v>
      </c>
      <c r="AU2837" s="20" t="s">
        <v>84</v>
      </c>
    </row>
    <row r="2838" s="14" customFormat="1">
      <c r="A2838" s="14"/>
      <c r="B2838" s="246"/>
      <c r="C2838" s="247"/>
      <c r="D2838" s="229" t="s">
        <v>183</v>
      </c>
      <c r="E2838" s="248" t="s">
        <v>19</v>
      </c>
      <c r="F2838" s="249" t="s">
        <v>3149</v>
      </c>
      <c r="G2838" s="247"/>
      <c r="H2838" s="250">
        <v>461.33100000000002</v>
      </c>
      <c r="I2838" s="251"/>
      <c r="J2838" s="247"/>
      <c r="K2838" s="247"/>
      <c r="L2838" s="252"/>
      <c r="M2838" s="253"/>
      <c r="N2838" s="254"/>
      <c r="O2838" s="254"/>
      <c r="P2838" s="254"/>
      <c r="Q2838" s="254"/>
      <c r="R2838" s="254"/>
      <c r="S2838" s="254"/>
      <c r="T2838" s="255"/>
      <c r="U2838" s="14"/>
      <c r="V2838" s="14"/>
      <c r="W2838" s="14"/>
      <c r="X2838" s="14"/>
      <c r="Y2838" s="14"/>
      <c r="Z2838" s="14"/>
      <c r="AA2838" s="14"/>
      <c r="AB2838" s="14"/>
      <c r="AC2838" s="14"/>
      <c r="AD2838" s="14"/>
      <c r="AE2838" s="14"/>
      <c r="AT2838" s="256" t="s">
        <v>183</v>
      </c>
      <c r="AU2838" s="256" t="s">
        <v>84</v>
      </c>
      <c r="AV2838" s="14" t="s">
        <v>84</v>
      </c>
      <c r="AW2838" s="14" t="s">
        <v>37</v>
      </c>
      <c r="AX2838" s="14" t="s">
        <v>82</v>
      </c>
      <c r="AY2838" s="256" t="s">
        <v>170</v>
      </c>
    </row>
    <row r="2839" s="2" customFormat="1" ht="16.5" customHeight="1">
      <c r="A2839" s="41"/>
      <c r="B2839" s="42"/>
      <c r="C2839" s="216" t="s">
        <v>3150</v>
      </c>
      <c r="D2839" s="216" t="s">
        <v>172</v>
      </c>
      <c r="E2839" s="217" t="s">
        <v>3151</v>
      </c>
      <c r="F2839" s="218" t="s">
        <v>3152</v>
      </c>
      <c r="G2839" s="219" t="s">
        <v>175</v>
      </c>
      <c r="H2839" s="220">
        <v>2.6030000000000002</v>
      </c>
      <c r="I2839" s="221"/>
      <c r="J2839" s="222">
        <f>ROUND(I2839*H2839,2)</f>
        <v>0</v>
      </c>
      <c r="K2839" s="218" t="s">
        <v>176</v>
      </c>
      <c r="L2839" s="47"/>
      <c r="M2839" s="223" t="s">
        <v>19</v>
      </c>
      <c r="N2839" s="224" t="s">
        <v>46</v>
      </c>
      <c r="O2839" s="87"/>
      <c r="P2839" s="225">
        <f>O2839*H2839</f>
        <v>0</v>
      </c>
      <c r="Q2839" s="225">
        <v>0.00149</v>
      </c>
      <c r="R2839" s="225">
        <f>Q2839*H2839</f>
        <v>0.0038784700000000002</v>
      </c>
      <c r="S2839" s="225">
        <v>0</v>
      </c>
      <c r="T2839" s="226">
        <f>S2839*H2839</f>
        <v>0</v>
      </c>
      <c r="U2839" s="41"/>
      <c r="V2839" s="41"/>
      <c r="W2839" s="41"/>
      <c r="X2839" s="41"/>
      <c r="Y2839" s="41"/>
      <c r="Z2839" s="41"/>
      <c r="AA2839" s="41"/>
      <c r="AB2839" s="41"/>
      <c r="AC2839" s="41"/>
      <c r="AD2839" s="41"/>
      <c r="AE2839" s="41"/>
      <c r="AR2839" s="227" t="s">
        <v>287</v>
      </c>
      <c r="AT2839" s="227" t="s">
        <v>172</v>
      </c>
      <c r="AU2839" s="227" t="s">
        <v>84</v>
      </c>
      <c r="AY2839" s="20" t="s">
        <v>170</v>
      </c>
      <c r="BE2839" s="228">
        <f>IF(N2839="základní",J2839,0)</f>
        <v>0</v>
      </c>
      <c r="BF2839" s="228">
        <f>IF(N2839="snížená",J2839,0)</f>
        <v>0</v>
      </c>
      <c r="BG2839" s="228">
        <f>IF(N2839="zákl. přenesená",J2839,0)</f>
        <v>0</v>
      </c>
      <c r="BH2839" s="228">
        <f>IF(N2839="sníž. přenesená",J2839,0)</f>
        <v>0</v>
      </c>
      <c r="BI2839" s="228">
        <f>IF(N2839="nulová",J2839,0)</f>
        <v>0</v>
      </c>
      <c r="BJ2839" s="20" t="s">
        <v>82</v>
      </c>
      <c r="BK2839" s="228">
        <f>ROUND(I2839*H2839,2)</f>
        <v>0</v>
      </c>
      <c r="BL2839" s="20" t="s">
        <v>287</v>
      </c>
      <c r="BM2839" s="227" t="s">
        <v>3153</v>
      </c>
    </row>
    <row r="2840" s="2" customFormat="1">
      <c r="A2840" s="41"/>
      <c r="B2840" s="42"/>
      <c r="C2840" s="43"/>
      <c r="D2840" s="229" t="s">
        <v>179</v>
      </c>
      <c r="E2840" s="43"/>
      <c r="F2840" s="230" t="s">
        <v>3154</v>
      </c>
      <c r="G2840" s="43"/>
      <c r="H2840" s="43"/>
      <c r="I2840" s="231"/>
      <c r="J2840" s="43"/>
      <c r="K2840" s="43"/>
      <c r="L2840" s="47"/>
      <c r="M2840" s="232"/>
      <c r="N2840" s="233"/>
      <c r="O2840" s="87"/>
      <c r="P2840" s="87"/>
      <c r="Q2840" s="87"/>
      <c r="R2840" s="87"/>
      <c r="S2840" s="87"/>
      <c r="T2840" s="88"/>
      <c r="U2840" s="41"/>
      <c r="V2840" s="41"/>
      <c r="W2840" s="41"/>
      <c r="X2840" s="41"/>
      <c r="Y2840" s="41"/>
      <c r="Z2840" s="41"/>
      <c r="AA2840" s="41"/>
      <c r="AB2840" s="41"/>
      <c r="AC2840" s="41"/>
      <c r="AD2840" s="41"/>
      <c r="AE2840" s="41"/>
      <c r="AT2840" s="20" t="s">
        <v>179</v>
      </c>
      <c r="AU2840" s="20" t="s">
        <v>84</v>
      </c>
    </row>
    <row r="2841" s="2" customFormat="1">
      <c r="A2841" s="41"/>
      <c r="B2841" s="42"/>
      <c r="C2841" s="43"/>
      <c r="D2841" s="234" t="s">
        <v>181</v>
      </c>
      <c r="E2841" s="43"/>
      <c r="F2841" s="235" t="s">
        <v>3155</v>
      </c>
      <c r="G2841" s="43"/>
      <c r="H2841" s="43"/>
      <c r="I2841" s="231"/>
      <c r="J2841" s="43"/>
      <c r="K2841" s="43"/>
      <c r="L2841" s="47"/>
      <c r="M2841" s="232"/>
      <c r="N2841" s="233"/>
      <c r="O2841" s="87"/>
      <c r="P2841" s="87"/>
      <c r="Q2841" s="87"/>
      <c r="R2841" s="87"/>
      <c r="S2841" s="87"/>
      <c r="T2841" s="88"/>
      <c r="U2841" s="41"/>
      <c r="V2841" s="41"/>
      <c r="W2841" s="41"/>
      <c r="X2841" s="41"/>
      <c r="Y2841" s="41"/>
      <c r="Z2841" s="41"/>
      <c r="AA2841" s="41"/>
      <c r="AB2841" s="41"/>
      <c r="AC2841" s="41"/>
      <c r="AD2841" s="41"/>
      <c r="AE2841" s="41"/>
      <c r="AT2841" s="20" t="s">
        <v>181</v>
      </c>
      <c r="AU2841" s="20" t="s">
        <v>84</v>
      </c>
    </row>
    <row r="2842" s="13" customFormat="1">
      <c r="A2842" s="13"/>
      <c r="B2842" s="236"/>
      <c r="C2842" s="237"/>
      <c r="D2842" s="229" t="s">
        <v>183</v>
      </c>
      <c r="E2842" s="238" t="s">
        <v>19</v>
      </c>
      <c r="F2842" s="239" t="s">
        <v>3156</v>
      </c>
      <c r="G2842" s="237"/>
      <c r="H2842" s="238" t="s">
        <v>19</v>
      </c>
      <c r="I2842" s="240"/>
      <c r="J2842" s="237"/>
      <c r="K2842" s="237"/>
      <c r="L2842" s="241"/>
      <c r="M2842" s="242"/>
      <c r="N2842" s="243"/>
      <c r="O2842" s="243"/>
      <c r="P2842" s="243"/>
      <c r="Q2842" s="243"/>
      <c r="R2842" s="243"/>
      <c r="S2842" s="243"/>
      <c r="T2842" s="244"/>
      <c r="U2842" s="13"/>
      <c r="V2842" s="13"/>
      <c r="W2842" s="13"/>
      <c r="X2842" s="13"/>
      <c r="Y2842" s="13"/>
      <c r="Z2842" s="13"/>
      <c r="AA2842" s="13"/>
      <c r="AB2842" s="13"/>
      <c r="AC2842" s="13"/>
      <c r="AD2842" s="13"/>
      <c r="AE2842" s="13"/>
      <c r="AT2842" s="245" t="s">
        <v>183</v>
      </c>
      <c r="AU2842" s="245" t="s">
        <v>84</v>
      </c>
      <c r="AV2842" s="13" t="s">
        <v>82</v>
      </c>
      <c r="AW2842" s="13" t="s">
        <v>37</v>
      </c>
      <c r="AX2842" s="13" t="s">
        <v>75</v>
      </c>
      <c r="AY2842" s="245" t="s">
        <v>170</v>
      </c>
    </row>
    <row r="2843" s="14" customFormat="1">
      <c r="A2843" s="14"/>
      <c r="B2843" s="246"/>
      <c r="C2843" s="247"/>
      <c r="D2843" s="229" t="s">
        <v>183</v>
      </c>
      <c r="E2843" s="248" t="s">
        <v>19</v>
      </c>
      <c r="F2843" s="249" t="s">
        <v>3157</v>
      </c>
      <c r="G2843" s="247"/>
      <c r="H2843" s="250">
        <v>0.78800000000000003</v>
      </c>
      <c r="I2843" s="251"/>
      <c r="J2843" s="247"/>
      <c r="K2843" s="247"/>
      <c r="L2843" s="252"/>
      <c r="M2843" s="253"/>
      <c r="N2843" s="254"/>
      <c r="O2843" s="254"/>
      <c r="P2843" s="254"/>
      <c r="Q2843" s="254"/>
      <c r="R2843" s="254"/>
      <c r="S2843" s="254"/>
      <c r="T2843" s="255"/>
      <c r="U2843" s="14"/>
      <c r="V2843" s="14"/>
      <c r="W2843" s="14"/>
      <c r="X2843" s="14"/>
      <c r="Y2843" s="14"/>
      <c r="Z2843" s="14"/>
      <c r="AA2843" s="14"/>
      <c r="AB2843" s="14"/>
      <c r="AC2843" s="14"/>
      <c r="AD2843" s="14"/>
      <c r="AE2843" s="14"/>
      <c r="AT2843" s="256" t="s">
        <v>183</v>
      </c>
      <c r="AU2843" s="256" t="s">
        <v>84</v>
      </c>
      <c r="AV2843" s="14" t="s">
        <v>84</v>
      </c>
      <c r="AW2843" s="14" t="s">
        <v>37</v>
      </c>
      <c r="AX2843" s="14" t="s">
        <v>75</v>
      </c>
      <c r="AY2843" s="256" t="s">
        <v>170</v>
      </c>
    </row>
    <row r="2844" s="14" customFormat="1">
      <c r="A2844" s="14"/>
      <c r="B2844" s="246"/>
      <c r="C2844" s="247"/>
      <c r="D2844" s="229" t="s">
        <v>183</v>
      </c>
      <c r="E2844" s="248" t="s">
        <v>19</v>
      </c>
      <c r="F2844" s="249" t="s">
        <v>3158</v>
      </c>
      <c r="G2844" s="247"/>
      <c r="H2844" s="250">
        <v>1.125</v>
      </c>
      <c r="I2844" s="251"/>
      <c r="J2844" s="247"/>
      <c r="K2844" s="247"/>
      <c r="L2844" s="252"/>
      <c r="M2844" s="253"/>
      <c r="N2844" s="254"/>
      <c r="O2844" s="254"/>
      <c r="P2844" s="254"/>
      <c r="Q2844" s="254"/>
      <c r="R2844" s="254"/>
      <c r="S2844" s="254"/>
      <c r="T2844" s="255"/>
      <c r="U2844" s="14"/>
      <c r="V2844" s="14"/>
      <c r="W2844" s="14"/>
      <c r="X2844" s="14"/>
      <c r="Y2844" s="14"/>
      <c r="Z2844" s="14"/>
      <c r="AA2844" s="14"/>
      <c r="AB2844" s="14"/>
      <c r="AC2844" s="14"/>
      <c r="AD2844" s="14"/>
      <c r="AE2844" s="14"/>
      <c r="AT2844" s="256" t="s">
        <v>183</v>
      </c>
      <c r="AU2844" s="256" t="s">
        <v>84</v>
      </c>
      <c r="AV2844" s="14" t="s">
        <v>84</v>
      </c>
      <c r="AW2844" s="14" t="s">
        <v>37</v>
      </c>
      <c r="AX2844" s="14" t="s">
        <v>75</v>
      </c>
      <c r="AY2844" s="256" t="s">
        <v>170</v>
      </c>
    </row>
    <row r="2845" s="14" customFormat="1">
      <c r="A2845" s="14"/>
      <c r="B2845" s="246"/>
      <c r="C2845" s="247"/>
      <c r="D2845" s="229" t="s">
        <v>183</v>
      </c>
      <c r="E2845" s="248" t="s">
        <v>19</v>
      </c>
      <c r="F2845" s="249" t="s">
        <v>3159</v>
      </c>
      <c r="G2845" s="247"/>
      <c r="H2845" s="250">
        <v>0.68999999999999995</v>
      </c>
      <c r="I2845" s="251"/>
      <c r="J2845" s="247"/>
      <c r="K2845" s="247"/>
      <c r="L2845" s="252"/>
      <c r="M2845" s="253"/>
      <c r="N2845" s="254"/>
      <c r="O2845" s="254"/>
      <c r="P2845" s="254"/>
      <c r="Q2845" s="254"/>
      <c r="R2845" s="254"/>
      <c r="S2845" s="254"/>
      <c r="T2845" s="255"/>
      <c r="U2845" s="14"/>
      <c r="V2845" s="14"/>
      <c r="W2845" s="14"/>
      <c r="X2845" s="14"/>
      <c r="Y2845" s="14"/>
      <c r="Z2845" s="14"/>
      <c r="AA2845" s="14"/>
      <c r="AB2845" s="14"/>
      <c r="AC2845" s="14"/>
      <c r="AD2845" s="14"/>
      <c r="AE2845" s="14"/>
      <c r="AT2845" s="256" t="s">
        <v>183</v>
      </c>
      <c r="AU2845" s="256" t="s">
        <v>84</v>
      </c>
      <c r="AV2845" s="14" t="s">
        <v>84</v>
      </c>
      <c r="AW2845" s="14" t="s">
        <v>37</v>
      </c>
      <c r="AX2845" s="14" t="s">
        <v>75</v>
      </c>
      <c r="AY2845" s="256" t="s">
        <v>170</v>
      </c>
    </row>
    <row r="2846" s="15" customFormat="1">
      <c r="A2846" s="15"/>
      <c r="B2846" s="257"/>
      <c r="C2846" s="258"/>
      <c r="D2846" s="229" t="s">
        <v>183</v>
      </c>
      <c r="E2846" s="259" t="s">
        <v>19</v>
      </c>
      <c r="F2846" s="260" t="s">
        <v>186</v>
      </c>
      <c r="G2846" s="258"/>
      <c r="H2846" s="261">
        <v>2.6030000000000002</v>
      </c>
      <c r="I2846" s="262"/>
      <c r="J2846" s="258"/>
      <c r="K2846" s="258"/>
      <c r="L2846" s="263"/>
      <c r="M2846" s="264"/>
      <c r="N2846" s="265"/>
      <c r="O2846" s="265"/>
      <c r="P2846" s="265"/>
      <c r="Q2846" s="265"/>
      <c r="R2846" s="265"/>
      <c r="S2846" s="265"/>
      <c r="T2846" s="266"/>
      <c r="U2846" s="15"/>
      <c r="V2846" s="15"/>
      <c r="W2846" s="15"/>
      <c r="X2846" s="15"/>
      <c r="Y2846" s="15"/>
      <c r="Z2846" s="15"/>
      <c r="AA2846" s="15"/>
      <c r="AB2846" s="15"/>
      <c r="AC2846" s="15"/>
      <c r="AD2846" s="15"/>
      <c r="AE2846" s="15"/>
      <c r="AT2846" s="267" t="s">
        <v>183</v>
      </c>
      <c r="AU2846" s="267" t="s">
        <v>84</v>
      </c>
      <c r="AV2846" s="15" t="s">
        <v>177</v>
      </c>
      <c r="AW2846" s="15" t="s">
        <v>37</v>
      </c>
      <c r="AX2846" s="15" t="s">
        <v>82</v>
      </c>
      <c r="AY2846" s="267" t="s">
        <v>170</v>
      </c>
    </row>
    <row r="2847" s="2" customFormat="1" ht="16.5" customHeight="1">
      <c r="A2847" s="41"/>
      <c r="B2847" s="42"/>
      <c r="C2847" s="285" t="s">
        <v>3160</v>
      </c>
      <c r="D2847" s="285" t="s">
        <v>461</v>
      </c>
      <c r="E2847" s="286" t="s">
        <v>3161</v>
      </c>
      <c r="F2847" s="287" t="s">
        <v>3162</v>
      </c>
      <c r="G2847" s="288" t="s">
        <v>175</v>
      </c>
      <c r="H2847" s="289">
        <v>2.863</v>
      </c>
      <c r="I2847" s="290"/>
      <c r="J2847" s="291">
        <f>ROUND(I2847*H2847,2)</f>
        <v>0</v>
      </c>
      <c r="K2847" s="287" t="s">
        <v>19</v>
      </c>
      <c r="L2847" s="292"/>
      <c r="M2847" s="293" t="s">
        <v>19</v>
      </c>
      <c r="N2847" s="294" t="s">
        <v>46</v>
      </c>
      <c r="O2847" s="87"/>
      <c r="P2847" s="225">
        <f>O2847*H2847</f>
        <v>0</v>
      </c>
      <c r="Q2847" s="225">
        <v>0.01</v>
      </c>
      <c r="R2847" s="225">
        <f>Q2847*H2847</f>
        <v>0.028629999999999999</v>
      </c>
      <c r="S2847" s="225">
        <v>0</v>
      </c>
      <c r="T2847" s="226">
        <f>S2847*H2847</f>
        <v>0</v>
      </c>
      <c r="U2847" s="41"/>
      <c r="V2847" s="41"/>
      <c r="W2847" s="41"/>
      <c r="X2847" s="41"/>
      <c r="Y2847" s="41"/>
      <c r="Z2847" s="41"/>
      <c r="AA2847" s="41"/>
      <c r="AB2847" s="41"/>
      <c r="AC2847" s="41"/>
      <c r="AD2847" s="41"/>
      <c r="AE2847" s="41"/>
      <c r="AR2847" s="227" t="s">
        <v>629</v>
      </c>
      <c r="AT2847" s="227" t="s">
        <v>461</v>
      </c>
      <c r="AU2847" s="227" t="s">
        <v>84</v>
      </c>
      <c r="AY2847" s="20" t="s">
        <v>170</v>
      </c>
      <c r="BE2847" s="228">
        <f>IF(N2847="základní",J2847,0)</f>
        <v>0</v>
      </c>
      <c r="BF2847" s="228">
        <f>IF(N2847="snížená",J2847,0)</f>
        <v>0</v>
      </c>
      <c r="BG2847" s="228">
        <f>IF(N2847="zákl. přenesená",J2847,0)</f>
        <v>0</v>
      </c>
      <c r="BH2847" s="228">
        <f>IF(N2847="sníž. přenesená",J2847,0)</f>
        <v>0</v>
      </c>
      <c r="BI2847" s="228">
        <f>IF(N2847="nulová",J2847,0)</f>
        <v>0</v>
      </c>
      <c r="BJ2847" s="20" t="s">
        <v>82</v>
      </c>
      <c r="BK2847" s="228">
        <f>ROUND(I2847*H2847,2)</f>
        <v>0</v>
      </c>
      <c r="BL2847" s="20" t="s">
        <v>287</v>
      </c>
      <c r="BM2847" s="227" t="s">
        <v>3163</v>
      </c>
    </row>
    <row r="2848" s="2" customFormat="1">
      <c r="A2848" s="41"/>
      <c r="B2848" s="42"/>
      <c r="C2848" s="43"/>
      <c r="D2848" s="229" t="s">
        <v>179</v>
      </c>
      <c r="E2848" s="43"/>
      <c r="F2848" s="230" t="s">
        <v>3162</v>
      </c>
      <c r="G2848" s="43"/>
      <c r="H2848" s="43"/>
      <c r="I2848" s="231"/>
      <c r="J2848" s="43"/>
      <c r="K2848" s="43"/>
      <c r="L2848" s="47"/>
      <c r="M2848" s="232"/>
      <c r="N2848" s="233"/>
      <c r="O2848" s="87"/>
      <c r="P2848" s="87"/>
      <c r="Q2848" s="87"/>
      <c r="R2848" s="87"/>
      <c r="S2848" s="87"/>
      <c r="T2848" s="88"/>
      <c r="U2848" s="41"/>
      <c r="V2848" s="41"/>
      <c r="W2848" s="41"/>
      <c r="X2848" s="41"/>
      <c r="Y2848" s="41"/>
      <c r="Z2848" s="41"/>
      <c r="AA2848" s="41"/>
      <c r="AB2848" s="41"/>
      <c r="AC2848" s="41"/>
      <c r="AD2848" s="41"/>
      <c r="AE2848" s="41"/>
      <c r="AT2848" s="20" t="s">
        <v>179</v>
      </c>
      <c r="AU2848" s="20" t="s">
        <v>84</v>
      </c>
    </row>
    <row r="2849" s="2" customFormat="1">
      <c r="A2849" s="41"/>
      <c r="B2849" s="42"/>
      <c r="C2849" s="43"/>
      <c r="D2849" s="229" t="s">
        <v>231</v>
      </c>
      <c r="E2849" s="43"/>
      <c r="F2849" s="268" t="s">
        <v>1323</v>
      </c>
      <c r="G2849" s="43"/>
      <c r="H2849" s="43"/>
      <c r="I2849" s="231"/>
      <c r="J2849" s="43"/>
      <c r="K2849" s="43"/>
      <c r="L2849" s="47"/>
      <c r="M2849" s="232"/>
      <c r="N2849" s="233"/>
      <c r="O2849" s="87"/>
      <c r="P2849" s="87"/>
      <c r="Q2849" s="87"/>
      <c r="R2849" s="87"/>
      <c r="S2849" s="87"/>
      <c r="T2849" s="88"/>
      <c r="U2849" s="41"/>
      <c r="V2849" s="41"/>
      <c r="W2849" s="41"/>
      <c r="X2849" s="41"/>
      <c r="Y2849" s="41"/>
      <c r="Z2849" s="41"/>
      <c r="AA2849" s="41"/>
      <c r="AB2849" s="41"/>
      <c r="AC2849" s="41"/>
      <c r="AD2849" s="41"/>
      <c r="AE2849" s="41"/>
      <c r="AT2849" s="20" t="s">
        <v>231</v>
      </c>
      <c r="AU2849" s="20" t="s">
        <v>84</v>
      </c>
    </row>
    <row r="2850" s="14" customFormat="1">
      <c r="A2850" s="14"/>
      <c r="B2850" s="246"/>
      <c r="C2850" s="247"/>
      <c r="D2850" s="229" t="s">
        <v>183</v>
      </c>
      <c r="E2850" s="248" t="s">
        <v>19</v>
      </c>
      <c r="F2850" s="249" t="s">
        <v>3164</v>
      </c>
      <c r="G2850" s="247"/>
      <c r="H2850" s="250">
        <v>2.863</v>
      </c>
      <c r="I2850" s="251"/>
      <c r="J2850" s="247"/>
      <c r="K2850" s="247"/>
      <c r="L2850" s="252"/>
      <c r="M2850" s="253"/>
      <c r="N2850" s="254"/>
      <c r="O2850" s="254"/>
      <c r="P2850" s="254"/>
      <c r="Q2850" s="254"/>
      <c r="R2850" s="254"/>
      <c r="S2850" s="254"/>
      <c r="T2850" s="255"/>
      <c r="U2850" s="14"/>
      <c r="V2850" s="14"/>
      <c r="W2850" s="14"/>
      <c r="X2850" s="14"/>
      <c r="Y2850" s="14"/>
      <c r="Z2850" s="14"/>
      <c r="AA2850" s="14"/>
      <c r="AB2850" s="14"/>
      <c r="AC2850" s="14"/>
      <c r="AD2850" s="14"/>
      <c r="AE2850" s="14"/>
      <c r="AT2850" s="256" t="s">
        <v>183</v>
      </c>
      <c r="AU2850" s="256" t="s">
        <v>84</v>
      </c>
      <c r="AV2850" s="14" t="s">
        <v>84</v>
      </c>
      <c r="AW2850" s="14" t="s">
        <v>37</v>
      </c>
      <c r="AX2850" s="14" t="s">
        <v>82</v>
      </c>
      <c r="AY2850" s="256" t="s">
        <v>170</v>
      </c>
    </row>
    <row r="2851" s="2" customFormat="1" ht="16.5" customHeight="1">
      <c r="A2851" s="41"/>
      <c r="B2851" s="42"/>
      <c r="C2851" s="216" t="s">
        <v>3165</v>
      </c>
      <c r="D2851" s="216" t="s">
        <v>172</v>
      </c>
      <c r="E2851" s="217" t="s">
        <v>3166</v>
      </c>
      <c r="F2851" s="218" t="s">
        <v>3167</v>
      </c>
      <c r="G2851" s="219" t="s">
        <v>175</v>
      </c>
      <c r="H2851" s="220">
        <v>13.23</v>
      </c>
      <c r="I2851" s="221"/>
      <c r="J2851" s="222">
        <f>ROUND(I2851*H2851,2)</f>
        <v>0</v>
      </c>
      <c r="K2851" s="218" t="s">
        <v>176</v>
      </c>
      <c r="L2851" s="47"/>
      <c r="M2851" s="223" t="s">
        <v>19</v>
      </c>
      <c r="N2851" s="224" t="s">
        <v>46</v>
      </c>
      <c r="O2851" s="87"/>
      <c r="P2851" s="225">
        <f>O2851*H2851</f>
        <v>0</v>
      </c>
      <c r="Q2851" s="225">
        <v>0.00131</v>
      </c>
      <c r="R2851" s="225">
        <f>Q2851*H2851</f>
        <v>0.017331300000000001</v>
      </c>
      <c r="S2851" s="225">
        <v>0</v>
      </c>
      <c r="T2851" s="226">
        <f>S2851*H2851</f>
        <v>0</v>
      </c>
      <c r="U2851" s="41"/>
      <c r="V2851" s="41"/>
      <c r="W2851" s="41"/>
      <c r="X2851" s="41"/>
      <c r="Y2851" s="41"/>
      <c r="Z2851" s="41"/>
      <c r="AA2851" s="41"/>
      <c r="AB2851" s="41"/>
      <c r="AC2851" s="41"/>
      <c r="AD2851" s="41"/>
      <c r="AE2851" s="41"/>
      <c r="AR2851" s="227" t="s">
        <v>287</v>
      </c>
      <c r="AT2851" s="227" t="s">
        <v>172</v>
      </c>
      <c r="AU2851" s="227" t="s">
        <v>84</v>
      </c>
      <c r="AY2851" s="20" t="s">
        <v>170</v>
      </c>
      <c r="BE2851" s="228">
        <f>IF(N2851="základní",J2851,0)</f>
        <v>0</v>
      </c>
      <c r="BF2851" s="228">
        <f>IF(N2851="snížená",J2851,0)</f>
        <v>0</v>
      </c>
      <c r="BG2851" s="228">
        <f>IF(N2851="zákl. přenesená",J2851,0)</f>
        <v>0</v>
      </c>
      <c r="BH2851" s="228">
        <f>IF(N2851="sníž. přenesená",J2851,0)</f>
        <v>0</v>
      </c>
      <c r="BI2851" s="228">
        <f>IF(N2851="nulová",J2851,0)</f>
        <v>0</v>
      </c>
      <c r="BJ2851" s="20" t="s">
        <v>82</v>
      </c>
      <c r="BK2851" s="228">
        <f>ROUND(I2851*H2851,2)</f>
        <v>0</v>
      </c>
      <c r="BL2851" s="20" t="s">
        <v>287</v>
      </c>
      <c r="BM2851" s="227" t="s">
        <v>3168</v>
      </c>
    </row>
    <row r="2852" s="2" customFormat="1">
      <c r="A2852" s="41"/>
      <c r="B2852" s="42"/>
      <c r="C2852" s="43"/>
      <c r="D2852" s="229" t="s">
        <v>179</v>
      </c>
      <c r="E2852" s="43"/>
      <c r="F2852" s="230" t="s">
        <v>3169</v>
      </c>
      <c r="G2852" s="43"/>
      <c r="H2852" s="43"/>
      <c r="I2852" s="231"/>
      <c r="J2852" s="43"/>
      <c r="K2852" s="43"/>
      <c r="L2852" s="47"/>
      <c r="M2852" s="232"/>
      <c r="N2852" s="233"/>
      <c r="O2852" s="87"/>
      <c r="P2852" s="87"/>
      <c r="Q2852" s="87"/>
      <c r="R2852" s="87"/>
      <c r="S2852" s="87"/>
      <c r="T2852" s="88"/>
      <c r="U2852" s="41"/>
      <c r="V2852" s="41"/>
      <c r="W2852" s="41"/>
      <c r="X2852" s="41"/>
      <c r="Y2852" s="41"/>
      <c r="Z2852" s="41"/>
      <c r="AA2852" s="41"/>
      <c r="AB2852" s="41"/>
      <c r="AC2852" s="41"/>
      <c r="AD2852" s="41"/>
      <c r="AE2852" s="41"/>
      <c r="AT2852" s="20" t="s">
        <v>179</v>
      </c>
      <c r="AU2852" s="20" t="s">
        <v>84</v>
      </c>
    </row>
    <row r="2853" s="2" customFormat="1">
      <c r="A2853" s="41"/>
      <c r="B2853" s="42"/>
      <c r="C2853" s="43"/>
      <c r="D2853" s="234" t="s">
        <v>181</v>
      </c>
      <c r="E2853" s="43"/>
      <c r="F2853" s="235" t="s">
        <v>3170</v>
      </c>
      <c r="G2853" s="43"/>
      <c r="H2853" s="43"/>
      <c r="I2853" s="231"/>
      <c r="J2853" s="43"/>
      <c r="K2853" s="43"/>
      <c r="L2853" s="47"/>
      <c r="M2853" s="232"/>
      <c r="N2853" s="233"/>
      <c r="O2853" s="87"/>
      <c r="P2853" s="87"/>
      <c r="Q2853" s="87"/>
      <c r="R2853" s="87"/>
      <c r="S2853" s="87"/>
      <c r="T2853" s="88"/>
      <c r="U2853" s="41"/>
      <c r="V2853" s="41"/>
      <c r="W2853" s="41"/>
      <c r="X2853" s="41"/>
      <c r="Y2853" s="41"/>
      <c r="Z2853" s="41"/>
      <c r="AA2853" s="41"/>
      <c r="AB2853" s="41"/>
      <c r="AC2853" s="41"/>
      <c r="AD2853" s="41"/>
      <c r="AE2853" s="41"/>
      <c r="AT2853" s="20" t="s">
        <v>181</v>
      </c>
      <c r="AU2853" s="20" t="s">
        <v>84</v>
      </c>
    </row>
    <row r="2854" s="13" customFormat="1">
      <c r="A2854" s="13"/>
      <c r="B2854" s="236"/>
      <c r="C2854" s="237"/>
      <c r="D2854" s="229" t="s">
        <v>183</v>
      </c>
      <c r="E2854" s="238" t="s">
        <v>19</v>
      </c>
      <c r="F2854" s="239" t="s">
        <v>3156</v>
      </c>
      <c r="G2854" s="237"/>
      <c r="H2854" s="238" t="s">
        <v>19</v>
      </c>
      <c r="I2854" s="240"/>
      <c r="J2854" s="237"/>
      <c r="K2854" s="237"/>
      <c r="L2854" s="241"/>
      <c r="M2854" s="242"/>
      <c r="N2854" s="243"/>
      <c r="O2854" s="243"/>
      <c r="P2854" s="243"/>
      <c r="Q2854" s="243"/>
      <c r="R2854" s="243"/>
      <c r="S2854" s="243"/>
      <c r="T2854" s="244"/>
      <c r="U2854" s="13"/>
      <c r="V2854" s="13"/>
      <c r="W2854" s="13"/>
      <c r="X2854" s="13"/>
      <c r="Y2854" s="13"/>
      <c r="Z2854" s="13"/>
      <c r="AA2854" s="13"/>
      <c r="AB2854" s="13"/>
      <c r="AC2854" s="13"/>
      <c r="AD2854" s="13"/>
      <c r="AE2854" s="13"/>
      <c r="AT2854" s="245" t="s">
        <v>183</v>
      </c>
      <c r="AU2854" s="245" t="s">
        <v>84</v>
      </c>
      <c r="AV2854" s="13" t="s">
        <v>82</v>
      </c>
      <c r="AW2854" s="13" t="s">
        <v>37</v>
      </c>
      <c r="AX2854" s="13" t="s">
        <v>75</v>
      </c>
      <c r="AY2854" s="245" t="s">
        <v>170</v>
      </c>
    </row>
    <row r="2855" s="14" customFormat="1">
      <c r="A2855" s="14"/>
      <c r="B2855" s="246"/>
      <c r="C2855" s="247"/>
      <c r="D2855" s="229" t="s">
        <v>183</v>
      </c>
      <c r="E2855" s="248" t="s">
        <v>19</v>
      </c>
      <c r="F2855" s="249" t="s">
        <v>3171</v>
      </c>
      <c r="G2855" s="247"/>
      <c r="H2855" s="250">
        <v>3.6299999999999999</v>
      </c>
      <c r="I2855" s="251"/>
      <c r="J2855" s="247"/>
      <c r="K2855" s="247"/>
      <c r="L2855" s="252"/>
      <c r="M2855" s="253"/>
      <c r="N2855" s="254"/>
      <c r="O2855" s="254"/>
      <c r="P2855" s="254"/>
      <c r="Q2855" s="254"/>
      <c r="R2855" s="254"/>
      <c r="S2855" s="254"/>
      <c r="T2855" s="255"/>
      <c r="U2855" s="14"/>
      <c r="V2855" s="14"/>
      <c r="W2855" s="14"/>
      <c r="X2855" s="14"/>
      <c r="Y2855" s="14"/>
      <c r="Z2855" s="14"/>
      <c r="AA2855" s="14"/>
      <c r="AB2855" s="14"/>
      <c r="AC2855" s="14"/>
      <c r="AD2855" s="14"/>
      <c r="AE2855" s="14"/>
      <c r="AT2855" s="256" t="s">
        <v>183</v>
      </c>
      <c r="AU2855" s="256" t="s">
        <v>84</v>
      </c>
      <c r="AV2855" s="14" t="s">
        <v>84</v>
      </c>
      <c r="AW2855" s="14" t="s">
        <v>37</v>
      </c>
      <c r="AX2855" s="14" t="s">
        <v>75</v>
      </c>
      <c r="AY2855" s="256" t="s">
        <v>170</v>
      </c>
    </row>
    <row r="2856" s="14" customFormat="1">
      <c r="A2856" s="14"/>
      <c r="B2856" s="246"/>
      <c r="C2856" s="247"/>
      <c r="D2856" s="229" t="s">
        <v>183</v>
      </c>
      <c r="E2856" s="248" t="s">
        <v>19</v>
      </c>
      <c r="F2856" s="249" t="s">
        <v>3172</v>
      </c>
      <c r="G2856" s="247"/>
      <c r="H2856" s="250">
        <v>9.5999999999999996</v>
      </c>
      <c r="I2856" s="251"/>
      <c r="J2856" s="247"/>
      <c r="K2856" s="247"/>
      <c r="L2856" s="252"/>
      <c r="M2856" s="253"/>
      <c r="N2856" s="254"/>
      <c r="O2856" s="254"/>
      <c r="P2856" s="254"/>
      <c r="Q2856" s="254"/>
      <c r="R2856" s="254"/>
      <c r="S2856" s="254"/>
      <c r="T2856" s="255"/>
      <c r="U2856" s="14"/>
      <c r="V2856" s="14"/>
      <c r="W2856" s="14"/>
      <c r="X2856" s="14"/>
      <c r="Y2856" s="14"/>
      <c r="Z2856" s="14"/>
      <c r="AA2856" s="14"/>
      <c r="AB2856" s="14"/>
      <c r="AC2856" s="14"/>
      <c r="AD2856" s="14"/>
      <c r="AE2856" s="14"/>
      <c r="AT2856" s="256" t="s">
        <v>183</v>
      </c>
      <c r="AU2856" s="256" t="s">
        <v>84</v>
      </c>
      <c r="AV2856" s="14" t="s">
        <v>84</v>
      </c>
      <c r="AW2856" s="14" t="s">
        <v>37</v>
      </c>
      <c r="AX2856" s="14" t="s">
        <v>75</v>
      </c>
      <c r="AY2856" s="256" t="s">
        <v>170</v>
      </c>
    </row>
    <row r="2857" s="15" customFormat="1">
      <c r="A2857" s="15"/>
      <c r="B2857" s="257"/>
      <c r="C2857" s="258"/>
      <c r="D2857" s="229" t="s">
        <v>183</v>
      </c>
      <c r="E2857" s="259" t="s">
        <v>19</v>
      </c>
      <c r="F2857" s="260" t="s">
        <v>186</v>
      </c>
      <c r="G2857" s="258"/>
      <c r="H2857" s="261">
        <v>13.23</v>
      </c>
      <c r="I2857" s="262"/>
      <c r="J2857" s="258"/>
      <c r="K2857" s="258"/>
      <c r="L2857" s="263"/>
      <c r="M2857" s="264"/>
      <c r="N2857" s="265"/>
      <c r="O2857" s="265"/>
      <c r="P2857" s="265"/>
      <c r="Q2857" s="265"/>
      <c r="R2857" s="265"/>
      <c r="S2857" s="265"/>
      <c r="T2857" s="266"/>
      <c r="U2857" s="15"/>
      <c r="V2857" s="15"/>
      <c r="W2857" s="15"/>
      <c r="X2857" s="15"/>
      <c r="Y2857" s="15"/>
      <c r="Z2857" s="15"/>
      <c r="AA2857" s="15"/>
      <c r="AB2857" s="15"/>
      <c r="AC2857" s="15"/>
      <c r="AD2857" s="15"/>
      <c r="AE2857" s="15"/>
      <c r="AT2857" s="267" t="s">
        <v>183</v>
      </c>
      <c r="AU2857" s="267" t="s">
        <v>84</v>
      </c>
      <c r="AV2857" s="15" t="s">
        <v>177</v>
      </c>
      <c r="AW2857" s="15" t="s">
        <v>37</v>
      </c>
      <c r="AX2857" s="15" t="s">
        <v>82</v>
      </c>
      <c r="AY2857" s="267" t="s">
        <v>170</v>
      </c>
    </row>
    <row r="2858" s="2" customFormat="1" ht="16.5" customHeight="1">
      <c r="A2858" s="41"/>
      <c r="B2858" s="42"/>
      <c r="C2858" s="285" t="s">
        <v>3173</v>
      </c>
      <c r="D2858" s="285" t="s">
        <v>461</v>
      </c>
      <c r="E2858" s="286" t="s">
        <v>3174</v>
      </c>
      <c r="F2858" s="287" t="s">
        <v>3175</v>
      </c>
      <c r="G2858" s="288" t="s">
        <v>175</v>
      </c>
      <c r="H2858" s="289">
        <v>14.553000000000001</v>
      </c>
      <c r="I2858" s="290"/>
      <c r="J2858" s="291">
        <f>ROUND(I2858*H2858,2)</f>
        <v>0</v>
      </c>
      <c r="K2858" s="287" t="s">
        <v>19</v>
      </c>
      <c r="L2858" s="292"/>
      <c r="M2858" s="293" t="s">
        <v>19</v>
      </c>
      <c r="N2858" s="294" t="s">
        <v>46</v>
      </c>
      <c r="O2858" s="87"/>
      <c r="P2858" s="225">
        <f>O2858*H2858</f>
        <v>0</v>
      </c>
      <c r="Q2858" s="225">
        <v>0.01</v>
      </c>
      <c r="R2858" s="225">
        <f>Q2858*H2858</f>
        <v>0.14553000000000002</v>
      </c>
      <c r="S2858" s="225">
        <v>0</v>
      </c>
      <c r="T2858" s="226">
        <f>S2858*H2858</f>
        <v>0</v>
      </c>
      <c r="U2858" s="41"/>
      <c r="V2858" s="41"/>
      <c r="W2858" s="41"/>
      <c r="X2858" s="41"/>
      <c r="Y2858" s="41"/>
      <c r="Z2858" s="41"/>
      <c r="AA2858" s="41"/>
      <c r="AB2858" s="41"/>
      <c r="AC2858" s="41"/>
      <c r="AD2858" s="41"/>
      <c r="AE2858" s="41"/>
      <c r="AR2858" s="227" t="s">
        <v>629</v>
      </c>
      <c r="AT2858" s="227" t="s">
        <v>461</v>
      </c>
      <c r="AU2858" s="227" t="s">
        <v>84</v>
      </c>
      <c r="AY2858" s="20" t="s">
        <v>170</v>
      </c>
      <c r="BE2858" s="228">
        <f>IF(N2858="základní",J2858,0)</f>
        <v>0</v>
      </c>
      <c r="BF2858" s="228">
        <f>IF(N2858="snížená",J2858,0)</f>
        <v>0</v>
      </c>
      <c r="BG2858" s="228">
        <f>IF(N2858="zákl. přenesená",J2858,0)</f>
        <v>0</v>
      </c>
      <c r="BH2858" s="228">
        <f>IF(N2858="sníž. přenesená",J2858,0)</f>
        <v>0</v>
      </c>
      <c r="BI2858" s="228">
        <f>IF(N2858="nulová",J2858,0)</f>
        <v>0</v>
      </c>
      <c r="BJ2858" s="20" t="s">
        <v>82</v>
      </c>
      <c r="BK2858" s="228">
        <f>ROUND(I2858*H2858,2)</f>
        <v>0</v>
      </c>
      <c r="BL2858" s="20" t="s">
        <v>287</v>
      </c>
      <c r="BM2858" s="227" t="s">
        <v>3176</v>
      </c>
    </row>
    <row r="2859" s="2" customFormat="1">
      <c r="A2859" s="41"/>
      <c r="B2859" s="42"/>
      <c r="C2859" s="43"/>
      <c r="D2859" s="229" t="s">
        <v>179</v>
      </c>
      <c r="E2859" s="43"/>
      <c r="F2859" s="230" t="s">
        <v>3175</v>
      </c>
      <c r="G2859" s="43"/>
      <c r="H2859" s="43"/>
      <c r="I2859" s="231"/>
      <c r="J2859" s="43"/>
      <c r="K2859" s="43"/>
      <c r="L2859" s="47"/>
      <c r="M2859" s="232"/>
      <c r="N2859" s="233"/>
      <c r="O2859" s="87"/>
      <c r="P2859" s="87"/>
      <c r="Q2859" s="87"/>
      <c r="R2859" s="87"/>
      <c r="S2859" s="87"/>
      <c r="T2859" s="88"/>
      <c r="U2859" s="41"/>
      <c r="V2859" s="41"/>
      <c r="W2859" s="41"/>
      <c r="X2859" s="41"/>
      <c r="Y2859" s="41"/>
      <c r="Z2859" s="41"/>
      <c r="AA2859" s="41"/>
      <c r="AB2859" s="41"/>
      <c r="AC2859" s="41"/>
      <c r="AD2859" s="41"/>
      <c r="AE2859" s="41"/>
      <c r="AT2859" s="20" t="s">
        <v>179</v>
      </c>
      <c r="AU2859" s="20" t="s">
        <v>84</v>
      </c>
    </row>
    <row r="2860" s="2" customFormat="1">
      <c r="A2860" s="41"/>
      <c r="B2860" s="42"/>
      <c r="C2860" s="43"/>
      <c r="D2860" s="229" t="s">
        <v>231</v>
      </c>
      <c r="E2860" s="43"/>
      <c r="F2860" s="268" t="s">
        <v>1323</v>
      </c>
      <c r="G2860" s="43"/>
      <c r="H2860" s="43"/>
      <c r="I2860" s="231"/>
      <c r="J2860" s="43"/>
      <c r="K2860" s="43"/>
      <c r="L2860" s="47"/>
      <c r="M2860" s="232"/>
      <c r="N2860" s="233"/>
      <c r="O2860" s="87"/>
      <c r="P2860" s="87"/>
      <c r="Q2860" s="87"/>
      <c r="R2860" s="87"/>
      <c r="S2860" s="87"/>
      <c r="T2860" s="88"/>
      <c r="U2860" s="41"/>
      <c r="V2860" s="41"/>
      <c r="W2860" s="41"/>
      <c r="X2860" s="41"/>
      <c r="Y2860" s="41"/>
      <c r="Z2860" s="41"/>
      <c r="AA2860" s="41"/>
      <c r="AB2860" s="41"/>
      <c r="AC2860" s="41"/>
      <c r="AD2860" s="41"/>
      <c r="AE2860" s="41"/>
      <c r="AT2860" s="20" t="s">
        <v>231</v>
      </c>
      <c r="AU2860" s="20" t="s">
        <v>84</v>
      </c>
    </row>
    <row r="2861" s="14" customFormat="1">
      <c r="A2861" s="14"/>
      <c r="B2861" s="246"/>
      <c r="C2861" s="247"/>
      <c r="D2861" s="229" t="s">
        <v>183</v>
      </c>
      <c r="E2861" s="248" t="s">
        <v>19</v>
      </c>
      <c r="F2861" s="249" t="s">
        <v>3177</v>
      </c>
      <c r="G2861" s="247"/>
      <c r="H2861" s="250">
        <v>14.553000000000001</v>
      </c>
      <c r="I2861" s="251"/>
      <c r="J2861" s="247"/>
      <c r="K2861" s="247"/>
      <c r="L2861" s="252"/>
      <c r="M2861" s="253"/>
      <c r="N2861" s="254"/>
      <c r="O2861" s="254"/>
      <c r="P2861" s="254"/>
      <c r="Q2861" s="254"/>
      <c r="R2861" s="254"/>
      <c r="S2861" s="254"/>
      <c r="T2861" s="255"/>
      <c r="U2861" s="14"/>
      <c r="V2861" s="14"/>
      <c r="W2861" s="14"/>
      <c r="X2861" s="14"/>
      <c r="Y2861" s="14"/>
      <c r="Z2861" s="14"/>
      <c r="AA2861" s="14"/>
      <c r="AB2861" s="14"/>
      <c r="AC2861" s="14"/>
      <c r="AD2861" s="14"/>
      <c r="AE2861" s="14"/>
      <c r="AT2861" s="256" t="s">
        <v>183</v>
      </c>
      <c r="AU2861" s="256" t="s">
        <v>84</v>
      </c>
      <c r="AV2861" s="14" t="s">
        <v>84</v>
      </c>
      <c r="AW2861" s="14" t="s">
        <v>37</v>
      </c>
      <c r="AX2861" s="14" t="s">
        <v>82</v>
      </c>
      <c r="AY2861" s="256" t="s">
        <v>170</v>
      </c>
    </row>
    <row r="2862" s="2" customFormat="1" ht="16.5" customHeight="1">
      <c r="A2862" s="41"/>
      <c r="B2862" s="42"/>
      <c r="C2862" s="216" t="s">
        <v>3178</v>
      </c>
      <c r="D2862" s="216" t="s">
        <v>172</v>
      </c>
      <c r="E2862" s="217" t="s">
        <v>3179</v>
      </c>
      <c r="F2862" s="218" t="s">
        <v>3180</v>
      </c>
      <c r="G2862" s="219" t="s">
        <v>201</v>
      </c>
      <c r="H2862" s="220">
        <v>23.699999999999999</v>
      </c>
      <c r="I2862" s="221"/>
      <c r="J2862" s="222">
        <f>ROUND(I2862*H2862,2)</f>
        <v>0</v>
      </c>
      <c r="K2862" s="218" t="s">
        <v>176</v>
      </c>
      <c r="L2862" s="47"/>
      <c r="M2862" s="223" t="s">
        <v>19</v>
      </c>
      <c r="N2862" s="224" t="s">
        <v>46</v>
      </c>
      <c r="O2862" s="87"/>
      <c r="P2862" s="225">
        <f>O2862*H2862</f>
        <v>0</v>
      </c>
      <c r="Q2862" s="225">
        <v>0.00020000000000000001</v>
      </c>
      <c r="R2862" s="225">
        <f>Q2862*H2862</f>
        <v>0.0047400000000000003</v>
      </c>
      <c r="S2862" s="225">
        <v>0</v>
      </c>
      <c r="T2862" s="226">
        <f>S2862*H2862</f>
        <v>0</v>
      </c>
      <c r="U2862" s="41"/>
      <c r="V2862" s="41"/>
      <c r="W2862" s="41"/>
      <c r="X2862" s="41"/>
      <c r="Y2862" s="41"/>
      <c r="Z2862" s="41"/>
      <c r="AA2862" s="41"/>
      <c r="AB2862" s="41"/>
      <c r="AC2862" s="41"/>
      <c r="AD2862" s="41"/>
      <c r="AE2862" s="41"/>
      <c r="AR2862" s="227" t="s">
        <v>287</v>
      </c>
      <c r="AT2862" s="227" t="s">
        <v>172</v>
      </c>
      <c r="AU2862" s="227" t="s">
        <v>84</v>
      </c>
      <c r="AY2862" s="20" t="s">
        <v>170</v>
      </c>
      <c r="BE2862" s="228">
        <f>IF(N2862="základní",J2862,0)</f>
        <v>0</v>
      </c>
      <c r="BF2862" s="228">
        <f>IF(N2862="snížená",J2862,0)</f>
        <v>0</v>
      </c>
      <c r="BG2862" s="228">
        <f>IF(N2862="zákl. přenesená",J2862,0)</f>
        <v>0</v>
      </c>
      <c r="BH2862" s="228">
        <f>IF(N2862="sníž. přenesená",J2862,0)</f>
        <v>0</v>
      </c>
      <c r="BI2862" s="228">
        <f>IF(N2862="nulová",J2862,0)</f>
        <v>0</v>
      </c>
      <c r="BJ2862" s="20" t="s">
        <v>82</v>
      </c>
      <c r="BK2862" s="228">
        <f>ROUND(I2862*H2862,2)</f>
        <v>0</v>
      </c>
      <c r="BL2862" s="20" t="s">
        <v>287</v>
      </c>
      <c r="BM2862" s="227" t="s">
        <v>3181</v>
      </c>
    </row>
    <row r="2863" s="2" customFormat="1">
      <c r="A2863" s="41"/>
      <c r="B2863" s="42"/>
      <c r="C2863" s="43"/>
      <c r="D2863" s="229" t="s">
        <v>179</v>
      </c>
      <c r="E2863" s="43"/>
      <c r="F2863" s="230" t="s">
        <v>3182</v>
      </c>
      <c r="G2863" s="43"/>
      <c r="H2863" s="43"/>
      <c r="I2863" s="231"/>
      <c r="J2863" s="43"/>
      <c r="K2863" s="43"/>
      <c r="L2863" s="47"/>
      <c r="M2863" s="232"/>
      <c r="N2863" s="233"/>
      <c r="O2863" s="87"/>
      <c r="P2863" s="87"/>
      <c r="Q2863" s="87"/>
      <c r="R2863" s="87"/>
      <c r="S2863" s="87"/>
      <c r="T2863" s="88"/>
      <c r="U2863" s="41"/>
      <c r="V2863" s="41"/>
      <c r="W2863" s="41"/>
      <c r="X2863" s="41"/>
      <c r="Y2863" s="41"/>
      <c r="Z2863" s="41"/>
      <c r="AA2863" s="41"/>
      <c r="AB2863" s="41"/>
      <c r="AC2863" s="41"/>
      <c r="AD2863" s="41"/>
      <c r="AE2863" s="41"/>
      <c r="AT2863" s="20" t="s">
        <v>179</v>
      </c>
      <c r="AU2863" s="20" t="s">
        <v>84</v>
      </c>
    </row>
    <row r="2864" s="2" customFormat="1">
      <c r="A2864" s="41"/>
      <c r="B2864" s="42"/>
      <c r="C2864" s="43"/>
      <c r="D2864" s="234" t="s">
        <v>181</v>
      </c>
      <c r="E2864" s="43"/>
      <c r="F2864" s="235" t="s">
        <v>3183</v>
      </c>
      <c r="G2864" s="43"/>
      <c r="H2864" s="43"/>
      <c r="I2864" s="231"/>
      <c r="J2864" s="43"/>
      <c r="K2864" s="43"/>
      <c r="L2864" s="47"/>
      <c r="M2864" s="232"/>
      <c r="N2864" s="233"/>
      <c r="O2864" s="87"/>
      <c r="P2864" s="87"/>
      <c r="Q2864" s="87"/>
      <c r="R2864" s="87"/>
      <c r="S2864" s="87"/>
      <c r="T2864" s="88"/>
      <c r="U2864" s="41"/>
      <c r="V2864" s="41"/>
      <c r="W2864" s="41"/>
      <c r="X2864" s="41"/>
      <c r="Y2864" s="41"/>
      <c r="Z2864" s="41"/>
      <c r="AA2864" s="41"/>
      <c r="AB2864" s="41"/>
      <c r="AC2864" s="41"/>
      <c r="AD2864" s="41"/>
      <c r="AE2864" s="41"/>
      <c r="AT2864" s="20" t="s">
        <v>181</v>
      </c>
      <c r="AU2864" s="20" t="s">
        <v>84</v>
      </c>
    </row>
    <row r="2865" s="13" customFormat="1">
      <c r="A2865" s="13"/>
      <c r="B2865" s="236"/>
      <c r="C2865" s="237"/>
      <c r="D2865" s="229" t="s">
        <v>183</v>
      </c>
      <c r="E2865" s="238" t="s">
        <v>19</v>
      </c>
      <c r="F2865" s="239" t="s">
        <v>1316</v>
      </c>
      <c r="G2865" s="237"/>
      <c r="H2865" s="238" t="s">
        <v>19</v>
      </c>
      <c r="I2865" s="240"/>
      <c r="J2865" s="237"/>
      <c r="K2865" s="237"/>
      <c r="L2865" s="241"/>
      <c r="M2865" s="242"/>
      <c r="N2865" s="243"/>
      <c r="O2865" s="243"/>
      <c r="P2865" s="243"/>
      <c r="Q2865" s="243"/>
      <c r="R2865" s="243"/>
      <c r="S2865" s="243"/>
      <c r="T2865" s="244"/>
      <c r="U2865" s="13"/>
      <c r="V2865" s="13"/>
      <c r="W2865" s="13"/>
      <c r="X2865" s="13"/>
      <c r="Y2865" s="13"/>
      <c r="Z2865" s="13"/>
      <c r="AA2865" s="13"/>
      <c r="AB2865" s="13"/>
      <c r="AC2865" s="13"/>
      <c r="AD2865" s="13"/>
      <c r="AE2865" s="13"/>
      <c r="AT2865" s="245" t="s">
        <v>183</v>
      </c>
      <c r="AU2865" s="245" t="s">
        <v>84</v>
      </c>
      <c r="AV2865" s="13" t="s">
        <v>82</v>
      </c>
      <c r="AW2865" s="13" t="s">
        <v>37</v>
      </c>
      <c r="AX2865" s="13" t="s">
        <v>75</v>
      </c>
      <c r="AY2865" s="245" t="s">
        <v>170</v>
      </c>
    </row>
    <row r="2866" s="14" customFormat="1">
      <c r="A2866" s="14"/>
      <c r="B2866" s="246"/>
      <c r="C2866" s="247"/>
      <c r="D2866" s="229" t="s">
        <v>183</v>
      </c>
      <c r="E2866" s="248" t="s">
        <v>19</v>
      </c>
      <c r="F2866" s="249" t="s">
        <v>3184</v>
      </c>
      <c r="G2866" s="247"/>
      <c r="H2866" s="250">
        <v>23.699999999999999</v>
      </c>
      <c r="I2866" s="251"/>
      <c r="J2866" s="247"/>
      <c r="K2866" s="247"/>
      <c r="L2866" s="252"/>
      <c r="M2866" s="253"/>
      <c r="N2866" s="254"/>
      <c r="O2866" s="254"/>
      <c r="P2866" s="254"/>
      <c r="Q2866" s="254"/>
      <c r="R2866" s="254"/>
      <c r="S2866" s="254"/>
      <c r="T2866" s="255"/>
      <c r="U2866" s="14"/>
      <c r="V2866" s="14"/>
      <c r="W2866" s="14"/>
      <c r="X2866" s="14"/>
      <c r="Y2866" s="14"/>
      <c r="Z2866" s="14"/>
      <c r="AA2866" s="14"/>
      <c r="AB2866" s="14"/>
      <c r="AC2866" s="14"/>
      <c r="AD2866" s="14"/>
      <c r="AE2866" s="14"/>
      <c r="AT2866" s="256" t="s">
        <v>183</v>
      </c>
      <c r="AU2866" s="256" t="s">
        <v>84</v>
      </c>
      <c r="AV2866" s="14" t="s">
        <v>84</v>
      </c>
      <c r="AW2866" s="14" t="s">
        <v>37</v>
      </c>
      <c r="AX2866" s="14" t="s">
        <v>75</v>
      </c>
      <c r="AY2866" s="256" t="s">
        <v>170</v>
      </c>
    </row>
    <row r="2867" s="15" customFormat="1">
      <c r="A2867" s="15"/>
      <c r="B2867" s="257"/>
      <c r="C2867" s="258"/>
      <c r="D2867" s="229" t="s">
        <v>183</v>
      </c>
      <c r="E2867" s="259" t="s">
        <v>19</v>
      </c>
      <c r="F2867" s="260" t="s">
        <v>186</v>
      </c>
      <c r="G2867" s="258"/>
      <c r="H2867" s="261">
        <v>23.699999999999999</v>
      </c>
      <c r="I2867" s="262"/>
      <c r="J2867" s="258"/>
      <c r="K2867" s="258"/>
      <c r="L2867" s="263"/>
      <c r="M2867" s="264"/>
      <c r="N2867" s="265"/>
      <c r="O2867" s="265"/>
      <c r="P2867" s="265"/>
      <c r="Q2867" s="265"/>
      <c r="R2867" s="265"/>
      <c r="S2867" s="265"/>
      <c r="T2867" s="266"/>
      <c r="U2867" s="15"/>
      <c r="V2867" s="15"/>
      <c r="W2867" s="15"/>
      <c r="X2867" s="15"/>
      <c r="Y2867" s="15"/>
      <c r="Z2867" s="15"/>
      <c r="AA2867" s="15"/>
      <c r="AB2867" s="15"/>
      <c r="AC2867" s="15"/>
      <c r="AD2867" s="15"/>
      <c r="AE2867" s="15"/>
      <c r="AT2867" s="267" t="s">
        <v>183</v>
      </c>
      <c r="AU2867" s="267" t="s">
        <v>84</v>
      </c>
      <c r="AV2867" s="15" t="s">
        <v>177</v>
      </c>
      <c r="AW2867" s="15" t="s">
        <v>37</v>
      </c>
      <c r="AX2867" s="15" t="s">
        <v>82</v>
      </c>
      <c r="AY2867" s="267" t="s">
        <v>170</v>
      </c>
    </row>
    <row r="2868" s="2" customFormat="1" ht="16.5" customHeight="1">
      <c r="A2868" s="41"/>
      <c r="B2868" s="42"/>
      <c r="C2868" s="285" t="s">
        <v>3185</v>
      </c>
      <c r="D2868" s="285" t="s">
        <v>461</v>
      </c>
      <c r="E2868" s="286" t="s">
        <v>3186</v>
      </c>
      <c r="F2868" s="287" t="s">
        <v>3187</v>
      </c>
      <c r="G2868" s="288" t="s">
        <v>201</v>
      </c>
      <c r="H2868" s="289">
        <v>24.885000000000002</v>
      </c>
      <c r="I2868" s="290"/>
      <c r="J2868" s="291">
        <f>ROUND(I2868*H2868,2)</f>
        <v>0</v>
      </c>
      <c r="K2868" s="287" t="s">
        <v>176</v>
      </c>
      <c r="L2868" s="292"/>
      <c r="M2868" s="293" t="s">
        <v>19</v>
      </c>
      <c r="N2868" s="294" t="s">
        <v>46</v>
      </c>
      <c r="O2868" s="87"/>
      <c r="P2868" s="225">
        <f>O2868*H2868</f>
        <v>0</v>
      </c>
      <c r="Q2868" s="225">
        <v>0.00029999999999999997</v>
      </c>
      <c r="R2868" s="225">
        <f>Q2868*H2868</f>
        <v>0.0074654999999999999</v>
      </c>
      <c r="S2868" s="225">
        <v>0</v>
      </c>
      <c r="T2868" s="226">
        <f>S2868*H2868</f>
        <v>0</v>
      </c>
      <c r="U2868" s="41"/>
      <c r="V2868" s="41"/>
      <c r="W2868" s="41"/>
      <c r="X2868" s="41"/>
      <c r="Y2868" s="41"/>
      <c r="Z2868" s="41"/>
      <c r="AA2868" s="41"/>
      <c r="AB2868" s="41"/>
      <c r="AC2868" s="41"/>
      <c r="AD2868" s="41"/>
      <c r="AE2868" s="41"/>
      <c r="AR2868" s="227" t="s">
        <v>629</v>
      </c>
      <c r="AT2868" s="227" t="s">
        <v>461</v>
      </c>
      <c r="AU2868" s="227" t="s">
        <v>84</v>
      </c>
      <c r="AY2868" s="20" t="s">
        <v>170</v>
      </c>
      <c r="BE2868" s="228">
        <f>IF(N2868="základní",J2868,0)</f>
        <v>0</v>
      </c>
      <c r="BF2868" s="228">
        <f>IF(N2868="snížená",J2868,0)</f>
        <v>0</v>
      </c>
      <c r="BG2868" s="228">
        <f>IF(N2868="zákl. přenesená",J2868,0)</f>
        <v>0</v>
      </c>
      <c r="BH2868" s="228">
        <f>IF(N2868="sníž. přenesená",J2868,0)</f>
        <v>0</v>
      </c>
      <c r="BI2868" s="228">
        <f>IF(N2868="nulová",J2868,0)</f>
        <v>0</v>
      </c>
      <c r="BJ2868" s="20" t="s">
        <v>82</v>
      </c>
      <c r="BK2868" s="228">
        <f>ROUND(I2868*H2868,2)</f>
        <v>0</v>
      </c>
      <c r="BL2868" s="20" t="s">
        <v>287</v>
      </c>
      <c r="BM2868" s="227" t="s">
        <v>3188</v>
      </c>
    </row>
    <row r="2869" s="2" customFormat="1">
      <c r="A2869" s="41"/>
      <c r="B2869" s="42"/>
      <c r="C2869" s="43"/>
      <c r="D2869" s="229" t="s">
        <v>179</v>
      </c>
      <c r="E2869" s="43"/>
      <c r="F2869" s="230" t="s">
        <v>3187</v>
      </c>
      <c r="G2869" s="43"/>
      <c r="H2869" s="43"/>
      <c r="I2869" s="231"/>
      <c r="J2869" s="43"/>
      <c r="K2869" s="43"/>
      <c r="L2869" s="47"/>
      <c r="M2869" s="232"/>
      <c r="N2869" s="233"/>
      <c r="O2869" s="87"/>
      <c r="P2869" s="87"/>
      <c r="Q2869" s="87"/>
      <c r="R2869" s="87"/>
      <c r="S2869" s="87"/>
      <c r="T2869" s="88"/>
      <c r="U2869" s="41"/>
      <c r="V2869" s="41"/>
      <c r="W2869" s="41"/>
      <c r="X2869" s="41"/>
      <c r="Y2869" s="41"/>
      <c r="Z2869" s="41"/>
      <c r="AA2869" s="41"/>
      <c r="AB2869" s="41"/>
      <c r="AC2869" s="41"/>
      <c r="AD2869" s="41"/>
      <c r="AE2869" s="41"/>
      <c r="AT2869" s="20" t="s">
        <v>179</v>
      </c>
      <c r="AU2869" s="20" t="s">
        <v>84</v>
      </c>
    </row>
    <row r="2870" s="14" customFormat="1">
      <c r="A2870" s="14"/>
      <c r="B2870" s="246"/>
      <c r="C2870" s="247"/>
      <c r="D2870" s="229" t="s">
        <v>183</v>
      </c>
      <c r="E2870" s="247"/>
      <c r="F2870" s="249" t="s">
        <v>3189</v>
      </c>
      <c r="G2870" s="247"/>
      <c r="H2870" s="250">
        <v>24.885000000000002</v>
      </c>
      <c r="I2870" s="251"/>
      <c r="J2870" s="247"/>
      <c r="K2870" s="247"/>
      <c r="L2870" s="252"/>
      <c r="M2870" s="253"/>
      <c r="N2870" s="254"/>
      <c r="O2870" s="254"/>
      <c r="P2870" s="254"/>
      <c r="Q2870" s="254"/>
      <c r="R2870" s="254"/>
      <c r="S2870" s="254"/>
      <c r="T2870" s="255"/>
      <c r="U2870" s="14"/>
      <c r="V2870" s="14"/>
      <c r="W2870" s="14"/>
      <c r="X2870" s="14"/>
      <c r="Y2870" s="14"/>
      <c r="Z2870" s="14"/>
      <c r="AA2870" s="14"/>
      <c r="AB2870" s="14"/>
      <c r="AC2870" s="14"/>
      <c r="AD2870" s="14"/>
      <c r="AE2870" s="14"/>
      <c r="AT2870" s="256" t="s">
        <v>183</v>
      </c>
      <c r="AU2870" s="256" t="s">
        <v>84</v>
      </c>
      <c r="AV2870" s="14" t="s">
        <v>84</v>
      </c>
      <c r="AW2870" s="14" t="s">
        <v>4</v>
      </c>
      <c r="AX2870" s="14" t="s">
        <v>82</v>
      </c>
      <c r="AY2870" s="256" t="s">
        <v>170</v>
      </c>
    </row>
    <row r="2871" s="2" customFormat="1" ht="16.5" customHeight="1">
      <c r="A2871" s="41"/>
      <c r="B2871" s="42"/>
      <c r="C2871" s="216" t="s">
        <v>3190</v>
      </c>
      <c r="D2871" s="216" t="s">
        <v>172</v>
      </c>
      <c r="E2871" s="217" t="s">
        <v>3191</v>
      </c>
      <c r="F2871" s="218" t="s">
        <v>3192</v>
      </c>
      <c r="G2871" s="219" t="s">
        <v>201</v>
      </c>
      <c r="H2871" s="220">
        <v>328</v>
      </c>
      <c r="I2871" s="221"/>
      <c r="J2871" s="222">
        <f>ROUND(I2871*H2871,2)</f>
        <v>0</v>
      </c>
      <c r="K2871" s="218" t="s">
        <v>176</v>
      </c>
      <c r="L2871" s="47"/>
      <c r="M2871" s="223" t="s">
        <v>19</v>
      </c>
      <c r="N2871" s="224" t="s">
        <v>46</v>
      </c>
      <c r="O2871" s="87"/>
      <c r="P2871" s="225">
        <f>O2871*H2871</f>
        <v>0</v>
      </c>
      <c r="Q2871" s="225">
        <v>0.00018000000000000001</v>
      </c>
      <c r="R2871" s="225">
        <f>Q2871*H2871</f>
        <v>0.059040000000000002</v>
      </c>
      <c r="S2871" s="225">
        <v>0</v>
      </c>
      <c r="T2871" s="226">
        <f>S2871*H2871</f>
        <v>0</v>
      </c>
      <c r="U2871" s="41"/>
      <c r="V2871" s="41"/>
      <c r="W2871" s="41"/>
      <c r="X2871" s="41"/>
      <c r="Y2871" s="41"/>
      <c r="Z2871" s="41"/>
      <c r="AA2871" s="41"/>
      <c r="AB2871" s="41"/>
      <c r="AC2871" s="41"/>
      <c r="AD2871" s="41"/>
      <c r="AE2871" s="41"/>
      <c r="AR2871" s="227" t="s">
        <v>287</v>
      </c>
      <c r="AT2871" s="227" t="s">
        <v>172</v>
      </c>
      <c r="AU2871" s="227" t="s">
        <v>84</v>
      </c>
      <c r="AY2871" s="20" t="s">
        <v>170</v>
      </c>
      <c r="BE2871" s="228">
        <f>IF(N2871="základní",J2871,0)</f>
        <v>0</v>
      </c>
      <c r="BF2871" s="228">
        <f>IF(N2871="snížená",J2871,0)</f>
        <v>0</v>
      </c>
      <c r="BG2871" s="228">
        <f>IF(N2871="zákl. přenesená",J2871,0)</f>
        <v>0</v>
      </c>
      <c r="BH2871" s="228">
        <f>IF(N2871="sníž. přenesená",J2871,0)</f>
        <v>0</v>
      </c>
      <c r="BI2871" s="228">
        <f>IF(N2871="nulová",J2871,0)</f>
        <v>0</v>
      </c>
      <c r="BJ2871" s="20" t="s">
        <v>82</v>
      </c>
      <c r="BK2871" s="228">
        <f>ROUND(I2871*H2871,2)</f>
        <v>0</v>
      </c>
      <c r="BL2871" s="20" t="s">
        <v>287</v>
      </c>
      <c r="BM2871" s="227" t="s">
        <v>3193</v>
      </c>
    </row>
    <row r="2872" s="2" customFormat="1">
      <c r="A2872" s="41"/>
      <c r="B2872" s="42"/>
      <c r="C2872" s="43"/>
      <c r="D2872" s="229" t="s">
        <v>179</v>
      </c>
      <c r="E2872" s="43"/>
      <c r="F2872" s="230" t="s">
        <v>3194</v>
      </c>
      <c r="G2872" s="43"/>
      <c r="H2872" s="43"/>
      <c r="I2872" s="231"/>
      <c r="J2872" s="43"/>
      <c r="K2872" s="43"/>
      <c r="L2872" s="47"/>
      <c r="M2872" s="232"/>
      <c r="N2872" s="233"/>
      <c r="O2872" s="87"/>
      <c r="P2872" s="87"/>
      <c r="Q2872" s="87"/>
      <c r="R2872" s="87"/>
      <c r="S2872" s="87"/>
      <c r="T2872" s="88"/>
      <c r="U2872" s="41"/>
      <c r="V2872" s="41"/>
      <c r="W2872" s="41"/>
      <c r="X2872" s="41"/>
      <c r="Y2872" s="41"/>
      <c r="Z2872" s="41"/>
      <c r="AA2872" s="41"/>
      <c r="AB2872" s="41"/>
      <c r="AC2872" s="41"/>
      <c r="AD2872" s="41"/>
      <c r="AE2872" s="41"/>
      <c r="AT2872" s="20" t="s">
        <v>179</v>
      </c>
      <c r="AU2872" s="20" t="s">
        <v>84</v>
      </c>
    </row>
    <row r="2873" s="2" customFormat="1">
      <c r="A2873" s="41"/>
      <c r="B2873" s="42"/>
      <c r="C2873" s="43"/>
      <c r="D2873" s="234" t="s">
        <v>181</v>
      </c>
      <c r="E2873" s="43"/>
      <c r="F2873" s="235" t="s">
        <v>3195</v>
      </c>
      <c r="G2873" s="43"/>
      <c r="H2873" s="43"/>
      <c r="I2873" s="231"/>
      <c r="J2873" s="43"/>
      <c r="K2873" s="43"/>
      <c r="L2873" s="47"/>
      <c r="M2873" s="232"/>
      <c r="N2873" s="233"/>
      <c r="O2873" s="87"/>
      <c r="P2873" s="87"/>
      <c r="Q2873" s="87"/>
      <c r="R2873" s="87"/>
      <c r="S2873" s="87"/>
      <c r="T2873" s="88"/>
      <c r="U2873" s="41"/>
      <c r="V2873" s="41"/>
      <c r="W2873" s="41"/>
      <c r="X2873" s="41"/>
      <c r="Y2873" s="41"/>
      <c r="Z2873" s="41"/>
      <c r="AA2873" s="41"/>
      <c r="AB2873" s="41"/>
      <c r="AC2873" s="41"/>
      <c r="AD2873" s="41"/>
      <c r="AE2873" s="41"/>
      <c r="AT2873" s="20" t="s">
        <v>181</v>
      </c>
      <c r="AU2873" s="20" t="s">
        <v>84</v>
      </c>
    </row>
    <row r="2874" s="13" customFormat="1">
      <c r="A2874" s="13"/>
      <c r="B2874" s="236"/>
      <c r="C2874" s="237"/>
      <c r="D2874" s="229" t="s">
        <v>183</v>
      </c>
      <c r="E2874" s="238" t="s">
        <v>19</v>
      </c>
      <c r="F2874" s="239" t="s">
        <v>1316</v>
      </c>
      <c r="G2874" s="237"/>
      <c r="H2874" s="238" t="s">
        <v>19</v>
      </c>
      <c r="I2874" s="240"/>
      <c r="J2874" s="237"/>
      <c r="K2874" s="237"/>
      <c r="L2874" s="241"/>
      <c r="M2874" s="242"/>
      <c r="N2874" s="243"/>
      <c r="O2874" s="243"/>
      <c r="P2874" s="243"/>
      <c r="Q2874" s="243"/>
      <c r="R2874" s="243"/>
      <c r="S2874" s="243"/>
      <c r="T2874" s="244"/>
      <c r="U2874" s="13"/>
      <c r="V2874" s="13"/>
      <c r="W2874" s="13"/>
      <c r="X2874" s="13"/>
      <c r="Y2874" s="13"/>
      <c r="Z2874" s="13"/>
      <c r="AA2874" s="13"/>
      <c r="AB2874" s="13"/>
      <c r="AC2874" s="13"/>
      <c r="AD2874" s="13"/>
      <c r="AE2874" s="13"/>
      <c r="AT2874" s="245" t="s">
        <v>183</v>
      </c>
      <c r="AU2874" s="245" t="s">
        <v>84</v>
      </c>
      <c r="AV2874" s="13" t="s">
        <v>82</v>
      </c>
      <c r="AW2874" s="13" t="s">
        <v>37</v>
      </c>
      <c r="AX2874" s="13" t="s">
        <v>75</v>
      </c>
      <c r="AY2874" s="245" t="s">
        <v>170</v>
      </c>
    </row>
    <row r="2875" s="14" customFormat="1">
      <c r="A2875" s="14"/>
      <c r="B2875" s="246"/>
      <c r="C2875" s="247"/>
      <c r="D2875" s="229" t="s">
        <v>183</v>
      </c>
      <c r="E2875" s="248" t="s">
        <v>19</v>
      </c>
      <c r="F2875" s="249" t="s">
        <v>3196</v>
      </c>
      <c r="G2875" s="247"/>
      <c r="H2875" s="250">
        <v>328</v>
      </c>
      <c r="I2875" s="251"/>
      <c r="J2875" s="247"/>
      <c r="K2875" s="247"/>
      <c r="L2875" s="252"/>
      <c r="M2875" s="253"/>
      <c r="N2875" s="254"/>
      <c r="O2875" s="254"/>
      <c r="P2875" s="254"/>
      <c r="Q2875" s="254"/>
      <c r="R2875" s="254"/>
      <c r="S2875" s="254"/>
      <c r="T2875" s="255"/>
      <c r="U2875" s="14"/>
      <c r="V2875" s="14"/>
      <c r="W2875" s="14"/>
      <c r="X2875" s="14"/>
      <c r="Y2875" s="14"/>
      <c r="Z2875" s="14"/>
      <c r="AA2875" s="14"/>
      <c r="AB2875" s="14"/>
      <c r="AC2875" s="14"/>
      <c r="AD2875" s="14"/>
      <c r="AE2875" s="14"/>
      <c r="AT2875" s="256" t="s">
        <v>183</v>
      </c>
      <c r="AU2875" s="256" t="s">
        <v>84</v>
      </c>
      <c r="AV2875" s="14" t="s">
        <v>84</v>
      </c>
      <c r="AW2875" s="14" t="s">
        <v>37</v>
      </c>
      <c r="AX2875" s="14" t="s">
        <v>75</v>
      </c>
      <c r="AY2875" s="256" t="s">
        <v>170</v>
      </c>
    </row>
    <row r="2876" s="15" customFormat="1">
      <c r="A2876" s="15"/>
      <c r="B2876" s="257"/>
      <c r="C2876" s="258"/>
      <c r="D2876" s="229" t="s">
        <v>183</v>
      </c>
      <c r="E2876" s="259" t="s">
        <v>19</v>
      </c>
      <c r="F2876" s="260" t="s">
        <v>186</v>
      </c>
      <c r="G2876" s="258"/>
      <c r="H2876" s="261">
        <v>328</v>
      </c>
      <c r="I2876" s="262"/>
      <c r="J2876" s="258"/>
      <c r="K2876" s="258"/>
      <c r="L2876" s="263"/>
      <c r="M2876" s="264"/>
      <c r="N2876" s="265"/>
      <c r="O2876" s="265"/>
      <c r="P2876" s="265"/>
      <c r="Q2876" s="265"/>
      <c r="R2876" s="265"/>
      <c r="S2876" s="265"/>
      <c r="T2876" s="266"/>
      <c r="U2876" s="15"/>
      <c r="V2876" s="15"/>
      <c r="W2876" s="15"/>
      <c r="X2876" s="15"/>
      <c r="Y2876" s="15"/>
      <c r="Z2876" s="15"/>
      <c r="AA2876" s="15"/>
      <c r="AB2876" s="15"/>
      <c r="AC2876" s="15"/>
      <c r="AD2876" s="15"/>
      <c r="AE2876" s="15"/>
      <c r="AT2876" s="267" t="s">
        <v>183</v>
      </c>
      <c r="AU2876" s="267" t="s">
        <v>84</v>
      </c>
      <c r="AV2876" s="15" t="s">
        <v>177</v>
      </c>
      <c r="AW2876" s="15" t="s">
        <v>37</v>
      </c>
      <c r="AX2876" s="15" t="s">
        <v>82</v>
      </c>
      <c r="AY2876" s="267" t="s">
        <v>170</v>
      </c>
    </row>
    <row r="2877" s="2" customFormat="1" ht="16.5" customHeight="1">
      <c r="A2877" s="41"/>
      <c r="B2877" s="42"/>
      <c r="C2877" s="285" t="s">
        <v>3197</v>
      </c>
      <c r="D2877" s="285" t="s">
        <v>461</v>
      </c>
      <c r="E2877" s="286" t="s">
        <v>3186</v>
      </c>
      <c r="F2877" s="287" t="s">
        <v>3187</v>
      </c>
      <c r="G2877" s="288" t="s">
        <v>201</v>
      </c>
      <c r="H2877" s="289">
        <v>344.39999999999998</v>
      </c>
      <c r="I2877" s="290"/>
      <c r="J2877" s="291">
        <f>ROUND(I2877*H2877,2)</f>
        <v>0</v>
      </c>
      <c r="K2877" s="287" t="s">
        <v>176</v>
      </c>
      <c r="L2877" s="292"/>
      <c r="M2877" s="293" t="s">
        <v>19</v>
      </c>
      <c r="N2877" s="294" t="s">
        <v>46</v>
      </c>
      <c r="O2877" s="87"/>
      <c r="P2877" s="225">
        <f>O2877*H2877</f>
        <v>0</v>
      </c>
      <c r="Q2877" s="225">
        <v>0.00029999999999999997</v>
      </c>
      <c r="R2877" s="225">
        <f>Q2877*H2877</f>
        <v>0.10331999999999998</v>
      </c>
      <c r="S2877" s="225">
        <v>0</v>
      </c>
      <c r="T2877" s="226">
        <f>S2877*H2877</f>
        <v>0</v>
      </c>
      <c r="U2877" s="41"/>
      <c r="V2877" s="41"/>
      <c r="W2877" s="41"/>
      <c r="X2877" s="41"/>
      <c r="Y2877" s="41"/>
      <c r="Z2877" s="41"/>
      <c r="AA2877" s="41"/>
      <c r="AB2877" s="41"/>
      <c r="AC2877" s="41"/>
      <c r="AD2877" s="41"/>
      <c r="AE2877" s="41"/>
      <c r="AR2877" s="227" t="s">
        <v>629</v>
      </c>
      <c r="AT2877" s="227" t="s">
        <v>461</v>
      </c>
      <c r="AU2877" s="227" t="s">
        <v>84</v>
      </c>
      <c r="AY2877" s="20" t="s">
        <v>170</v>
      </c>
      <c r="BE2877" s="228">
        <f>IF(N2877="základní",J2877,0)</f>
        <v>0</v>
      </c>
      <c r="BF2877" s="228">
        <f>IF(N2877="snížená",J2877,0)</f>
        <v>0</v>
      </c>
      <c r="BG2877" s="228">
        <f>IF(N2877="zákl. přenesená",J2877,0)</f>
        <v>0</v>
      </c>
      <c r="BH2877" s="228">
        <f>IF(N2877="sníž. přenesená",J2877,0)</f>
        <v>0</v>
      </c>
      <c r="BI2877" s="228">
        <f>IF(N2877="nulová",J2877,0)</f>
        <v>0</v>
      </c>
      <c r="BJ2877" s="20" t="s">
        <v>82</v>
      </c>
      <c r="BK2877" s="228">
        <f>ROUND(I2877*H2877,2)</f>
        <v>0</v>
      </c>
      <c r="BL2877" s="20" t="s">
        <v>287</v>
      </c>
      <c r="BM2877" s="227" t="s">
        <v>3198</v>
      </c>
    </row>
    <row r="2878" s="2" customFormat="1">
      <c r="A2878" s="41"/>
      <c r="B2878" s="42"/>
      <c r="C2878" s="43"/>
      <c r="D2878" s="229" t="s">
        <v>179</v>
      </c>
      <c r="E2878" s="43"/>
      <c r="F2878" s="230" t="s">
        <v>3187</v>
      </c>
      <c r="G2878" s="43"/>
      <c r="H2878" s="43"/>
      <c r="I2878" s="231"/>
      <c r="J2878" s="43"/>
      <c r="K2878" s="43"/>
      <c r="L2878" s="47"/>
      <c r="M2878" s="232"/>
      <c r="N2878" s="233"/>
      <c r="O2878" s="87"/>
      <c r="P2878" s="87"/>
      <c r="Q2878" s="87"/>
      <c r="R2878" s="87"/>
      <c r="S2878" s="87"/>
      <c r="T2878" s="88"/>
      <c r="U2878" s="41"/>
      <c r="V2878" s="41"/>
      <c r="W2878" s="41"/>
      <c r="X2878" s="41"/>
      <c r="Y2878" s="41"/>
      <c r="Z2878" s="41"/>
      <c r="AA2878" s="41"/>
      <c r="AB2878" s="41"/>
      <c r="AC2878" s="41"/>
      <c r="AD2878" s="41"/>
      <c r="AE2878" s="41"/>
      <c r="AT2878" s="20" t="s">
        <v>179</v>
      </c>
      <c r="AU2878" s="20" t="s">
        <v>84</v>
      </c>
    </row>
    <row r="2879" s="14" customFormat="1">
      <c r="A2879" s="14"/>
      <c r="B2879" s="246"/>
      <c r="C2879" s="247"/>
      <c r="D2879" s="229" t="s">
        <v>183</v>
      </c>
      <c r="E2879" s="247"/>
      <c r="F2879" s="249" t="s">
        <v>3199</v>
      </c>
      <c r="G2879" s="247"/>
      <c r="H2879" s="250">
        <v>344.39999999999998</v>
      </c>
      <c r="I2879" s="251"/>
      <c r="J2879" s="247"/>
      <c r="K2879" s="247"/>
      <c r="L2879" s="252"/>
      <c r="M2879" s="253"/>
      <c r="N2879" s="254"/>
      <c r="O2879" s="254"/>
      <c r="P2879" s="254"/>
      <c r="Q2879" s="254"/>
      <c r="R2879" s="254"/>
      <c r="S2879" s="254"/>
      <c r="T2879" s="255"/>
      <c r="U2879" s="14"/>
      <c r="V2879" s="14"/>
      <c r="W2879" s="14"/>
      <c r="X2879" s="14"/>
      <c r="Y2879" s="14"/>
      <c r="Z2879" s="14"/>
      <c r="AA2879" s="14"/>
      <c r="AB2879" s="14"/>
      <c r="AC2879" s="14"/>
      <c r="AD2879" s="14"/>
      <c r="AE2879" s="14"/>
      <c r="AT2879" s="256" t="s">
        <v>183</v>
      </c>
      <c r="AU2879" s="256" t="s">
        <v>84</v>
      </c>
      <c r="AV2879" s="14" t="s">
        <v>84</v>
      </c>
      <c r="AW2879" s="14" t="s">
        <v>4</v>
      </c>
      <c r="AX2879" s="14" t="s">
        <v>82</v>
      </c>
      <c r="AY2879" s="256" t="s">
        <v>170</v>
      </c>
    </row>
    <row r="2880" s="2" customFormat="1" ht="16.5" customHeight="1">
      <c r="A2880" s="41"/>
      <c r="B2880" s="42"/>
      <c r="C2880" s="216" t="s">
        <v>3200</v>
      </c>
      <c r="D2880" s="216" t="s">
        <v>172</v>
      </c>
      <c r="E2880" s="217" t="s">
        <v>3201</v>
      </c>
      <c r="F2880" s="218" t="s">
        <v>3202</v>
      </c>
      <c r="G2880" s="219" t="s">
        <v>175</v>
      </c>
      <c r="H2880" s="220">
        <v>419.392</v>
      </c>
      <c r="I2880" s="221"/>
      <c r="J2880" s="222">
        <f>ROUND(I2880*H2880,2)</f>
        <v>0</v>
      </c>
      <c r="K2880" s="218" t="s">
        <v>176</v>
      </c>
      <c r="L2880" s="47"/>
      <c r="M2880" s="223" t="s">
        <v>19</v>
      </c>
      <c r="N2880" s="224" t="s">
        <v>46</v>
      </c>
      <c r="O2880" s="87"/>
      <c r="P2880" s="225">
        <f>O2880*H2880</f>
        <v>0</v>
      </c>
      <c r="Q2880" s="225">
        <v>0.00029999999999999997</v>
      </c>
      <c r="R2880" s="225">
        <f>Q2880*H2880</f>
        <v>0.12581759999999997</v>
      </c>
      <c r="S2880" s="225">
        <v>0</v>
      </c>
      <c r="T2880" s="226">
        <f>S2880*H2880</f>
        <v>0</v>
      </c>
      <c r="U2880" s="41"/>
      <c r="V2880" s="41"/>
      <c r="W2880" s="41"/>
      <c r="X2880" s="41"/>
      <c r="Y2880" s="41"/>
      <c r="Z2880" s="41"/>
      <c r="AA2880" s="41"/>
      <c r="AB2880" s="41"/>
      <c r="AC2880" s="41"/>
      <c r="AD2880" s="41"/>
      <c r="AE2880" s="41"/>
      <c r="AR2880" s="227" t="s">
        <v>287</v>
      </c>
      <c r="AT2880" s="227" t="s">
        <v>172</v>
      </c>
      <c r="AU2880" s="227" t="s">
        <v>84</v>
      </c>
      <c r="AY2880" s="20" t="s">
        <v>170</v>
      </c>
      <c r="BE2880" s="228">
        <f>IF(N2880="základní",J2880,0)</f>
        <v>0</v>
      </c>
      <c r="BF2880" s="228">
        <f>IF(N2880="snížená",J2880,0)</f>
        <v>0</v>
      </c>
      <c r="BG2880" s="228">
        <f>IF(N2880="zákl. přenesená",J2880,0)</f>
        <v>0</v>
      </c>
      <c r="BH2880" s="228">
        <f>IF(N2880="sníž. přenesená",J2880,0)</f>
        <v>0</v>
      </c>
      <c r="BI2880" s="228">
        <f>IF(N2880="nulová",J2880,0)</f>
        <v>0</v>
      </c>
      <c r="BJ2880" s="20" t="s">
        <v>82</v>
      </c>
      <c r="BK2880" s="228">
        <f>ROUND(I2880*H2880,2)</f>
        <v>0</v>
      </c>
      <c r="BL2880" s="20" t="s">
        <v>287</v>
      </c>
      <c r="BM2880" s="227" t="s">
        <v>3203</v>
      </c>
    </row>
    <row r="2881" s="2" customFormat="1">
      <c r="A2881" s="41"/>
      <c r="B2881" s="42"/>
      <c r="C2881" s="43"/>
      <c r="D2881" s="229" t="s">
        <v>179</v>
      </c>
      <c r="E2881" s="43"/>
      <c r="F2881" s="230" t="s">
        <v>3204</v>
      </c>
      <c r="G2881" s="43"/>
      <c r="H2881" s="43"/>
      <c r="I2881" s="231"/>
      <c r="J2881" s="43"/>
      <c r="K2881" s="43"/>
      <c r="L2881" s="47"/>
      <c r="M2881" s="232"/>
      <c r="N2881" s="233"/>
      <c r="O2881" s="87"/>
      <c r="P2881" s="87"/>
      <c r="Q2881" s="87"/>
      <c r="R2881" s="87"/>
      <c r="S2881" s="87"/>
      <c r="T2881" s="88"/>
      <c r="U2881" s="41"/>
      <c r="V2881" s="41"/>
      <c r="W2881" s="41"/>
      <c r="X2881" s="41"/>
      <c r="Y2881" s="41"/>
      <c r="Z2881" s="41"/>
      <c r="AA2881" s="41"/>
      <c r="AB2881" s="41"/>
      <c r="AC2881" s="41"/>
      <c r="AD2881" s="41"/>
      <c r="AE2881" s="41"/>
      <c r="AT2881" s="20" t="s">
        <v>179</v>
      </c>
      <c r="AU2881" s="20" t="s">
        <v>84</v>
      </c>
    </row>
    <row r="2882" s="2" customFormat="1">
      <c r="A2882" s="41"/>
      <c r="B2882" s="42"/>
      <c r="C2882" s="43"/>
      <c r="D2882" s="234" t="s">
        <v>181</v>
      </c>
      <c r="E2882" s="43"/>
      <c r="F2882" s="235" t="s">
        <v>3205</v>
      </c>
      <c r="G2882" s="43"/>
      <c r="H2882" s="43"/>
      <c r="I2882" s="231"/>
      <c r="J2882" s="43"/>
      <c r="K2882" s="43"/>
      <c r="L2882" s="47"/>
      <c r="M2882" s="232"/>
      <c r="N2882" s="233"/>
      <c r="O2882" s="87"/>
      <c r="P2882" s="87"/>
      <c r="Q2882" s="87"/>
      <c r="R2882" s="87"/>
      <c r="S2882" s="87"/>
      <c r="T2882" s="88"/>
      <c r="U2882" s="41"/>
      <c r="V2882" s="41"/>
      <c r="W2882" s="41"/>
      <c r="X2882" s="41"/>
      <c r="Y2882" s="41"/>
      <c r="Z2882" s="41"/>
      <c r="AA2882" s="41"/>
      <c r="AB2882" s="41"/>
      <c r="AC2882" s="41"/>
      <c r="AD2882" s="41"/>
      <c r="AE2882" s="41"/>
      <c r="AT2882" s="20" t="s">
        <v>181</v>
      </c>
      <c r="AU2882" s="20" t="s">
        <v>84</v>
      </c>
    </row>
    <row r="2883" s="2" customFormat="1" ht="24.15" customHeight="1">
      <c r="A2883" s="41"/>
      <c r="B2883" s="42"/>
      <c r="C2883" s="216" t="s">
        <v>3206</v>
      </c>
      <c r="D2883" s="216" t="s">
        <v>172</v>
      </c>
      <c r="E2883" s="217" t="s">
        <v>3207</v>
      </c>
      <c r="F2883" s="218" t="s">
        <v>3208</v>
      </c>
      <c r="G2883" s="219" t="s">
        <v>175</v>
      </c>
      <c r="H2883" s="220">
        <v>176.88</v>
      </c>
      <c r="I2883" s="221"/>
      <c r="J2883" s="222">
        <f>ROUND(I2883*H2883,2)</f>
        <v>0</v>
      </c>
      <c r="K2883" s="218" t="s">
        <v>176</v>
      </c>
      <c r="L2883" s="47"/>
      <c r="M2883" s="223" t="s">
        <v>19</v>
      </c>
      <c r="N2883" s="224" t="s">
        <v>46</v>
      </c>
      <c r="O2883" s="87"/>
      <c r="P2883" s="225">
        <f>O2883*H2883</f>
        <v>0</v>
      </c>
      <c r="Q2883" s="225">
        <v>0.0050000000000000001</v>
      </c>
      <c r="R2883" s="225">
        <f>Q2883*H2883</f>
        <v>0.88439999999999996</v>
      </c>
      <c r="S2883" s="225">
        <v>0</v>
      </c>
      <c r="T2883" s="226">
        <f>S2883*H2883</f>
        <v>0</v>
      </c>
      <c r="U2883" s="41"/>
      <c r="V2883" s="41"/>
      <c r="W2883" s="41"/>
      <c r="X2883" s="41"/>
      <c r="Y2883" s="41"/>
      <c r="Z2883" s="41"/>
      <c r="AA2883" s="41"/>
      <c r="AB2883" s="41"/>
      <c r="AC2883" s="41"/>
      <c r="AD2883" s="41"/>
      <c r="AE2883" s="41"/>
      <c r="AR2883" s="227" t="s">
        <v>287</v>
      </c>
      <c r="AT2883" s="227" t="s">
        <v>172</v>
      </c>
      <c r="AU2883" s="227" t="s">
        <v>84</v>
      </c>
      <c r="AY2883" s="20" t="s">
        <v>170</v>
      </c>
      <c r="BE2883" s="228">
        <f>IF(N2883="základní",J2883,0)</f>
        <v>0</v>
      </c>
      <c r="BF2883" s="228">
        <f>IF(N2883="snížená",J2883,0)</f>
        <v>0</v>
      </c>
      <c r="BG2883" s="228">
        <f>IF(N2883="zákl. přenesená",J2883,0)</f>
        <v>0</v>
      </c>
      <c r="BH2883" s="228">
        <f>IF(N2883="sníž. přenesená",J2883,0)</f>
        <v>0</v>
      </c>
      <c r="BI2883" s="228">
        <f>IF(N2883="nulová",J2883,0)</f>
        <v>0</v>
      </c>
      <c r="BJ2883" s="20" t="s">
        <v>82</v>
      </c>
      <c r="BK2883" s="228">
        <f>ROUND(I2883*H2883,2)</f>
        <v>0</v>
      </c>
      <c r="BL2883" s="20" t="s">
        <v>287</v>
      </c>
      <c r="BM2883" s="227" t="s">
        <v>3209</v>
      </c>
    </row>
    <row r="2884" s="2" customFormat="1">
      <c r="A2884" s="41"/>
      <c r="B2884" s="42"/>
      <c r="C2884" s="43"/>
      <c r="D2884" s="229" t="s">
        <v>179</v>
      </c>
      <c r="E2884" s="43"/>
      <c r="F2884" s="230" t="s">
        <v>3210</v>
      </c>
      <c r="G2884" s="43"/>
      <c r="H2884" s="43"/>
      <c r="I2884" s="231"/>
      <c r="J2884" s="43"/>
      <c r="K2884" s="43"/>
      <c r="L2884" s="47"/>
      <c r="M2884" s="232"/>
      <c r="N2884" s="233"/>
      <c r="O2884" s="87"/>
      <c r="P2884" s="87"/>
      <c r="Q2884" s="87"/>
      <c r="R2884" s="87"/>
      <c r="S2884" s="87"/>
      <c r="T2884" s="88"/>
      <c r="U2884" s="41"/>
      <c r="V2884" s="41"/>
      <c r="W2884" s="41"/>
      <c r="X2884" s="41"/>
      <c r="Y2884" s="41"/>
      <c r="Z2884" s="41"/>
      <c r="AA2884" s="41"/>
      <c r="AB2884" s="41"/>
      <c r="AC2884" s="41"/>
      <c r="AD2884" s="41"/>
      <c r="AE2884" s="41"/>
      <c r="AT2884" s="20" t="s">
        <v>179</v>
      </c>
      <c r="AU2884" s="20" t="s">
        <v>84</v>
      </c>
    </row>
    <row r="2885" s="2" customFormat="1">
      <c r="A2885" s="41"/>
      <c r="B2885" s="42"/>
      <c r="C2885" s="43"/>
      <c r="D2885" s="234" t="s">
        <v>181</v>
      </c>
      <c r="E2885" s="43"/>
      <c r="F2885" s="235" t="s">
        <v>3211</v>
      </c>
      <c r="G2885" s="43"/>
      <c r="H2885" s="43"/>
      <c r="I2885" s="231"/>
      <c r="J2885" s="43"/>
      <c r="K2885" s="43"/>
      <c r="L2885" s="47"/>
      <c r="M2885" s="232"/>
      <c r="N2885" s="233"/>
      <c r="O2885" s="87"/>
      <c r="P2885" s="87"/>
      <c r="Q2885" s="87"/>
      <c r="R2885" s="87"/>
      <c r="S2885" s="87"/>
      <c r="T2885" s="88"/>
      <c r="U2885" s="41"/>
      <c r="V2885" s="41"/>
      <c r="W2885" s="41"/>
      <c r="X2885" s="41"/>
      <c r="Y2885" s="41"/>
      <c r="Z2885" s="41"/>
      <c r="AA2885" s="41"/>
      <c r="AB2885" s="41"/>
      <c r="AC2885" s="41"/>
      <c r="AD2885" s="41"/>
      <c r="AE2885" s="41"/>
      <c r="AT2885" s="20" t="s">
        <v>181</v>
      </c>
      <c r="AU2885" s="20" t="s">
        <v>84</v>
      </c>
    </row>
    <row r="2886" s="14" customFormat="1">
      <c r="A2886" s="14"/>
      <c r="B2886" s="246"/>
      <c r="C2886" s="247"/>
      <c r="D2886" s="229" t="s">
        <v>183</v>
      </c>
      <c r="E2886" s="248" t="s">
        <v>19</v>
      </c>
      <c r="F2886" s="249" t="s">
        <v>3212</v>
      </c>
      <c r="G2886" s="247"/>
      <c r="H2886" s="250">
        <v>74.295000000000002</v>
      </c>
      <c r="I2886" s="251"/>
      <c r="J2886" s="247"/>
      <c r="K2886" s="247"/>
      <c r="L2886" s="252"/>
      <c r="M2886" s="253"/>
      <c r="N2886" s="254"/>
      <c r="O2886" s="254"/>
      <c r="P2886" s="254"/>
      <c r="Q2886" s="254"/>
      <c r="R2886" s="254"/>
      <c r="S2886" s="254"/>
      <c r="T2886" s="255"/>
      <c r="U2886" s="14"/>
      <c r="V2886" s="14"/>
      <c r="W2886" s="14"/>
      <c r="X2886" s="14"/>
      <c r="Y2886" s="14"/>
      <c r="Z2886" s="14"/>
      <c r="AA2886" s="14"/>
      <c r="AB2886" s="14"/>
      <c r="AC2886" s="14"/>
      <c r="AD2886" s="14"/>
      <c r="AE2886" s="14"/>
      <c r="AT2886" s="256" t="s">
        <v>183</v>
      </c>
      <c r="AU2886" s="256" t="s">
        <v>84</v>
      </c>
      <c r="AV2886" s="14" t="s">
        <v>84</v>
      </c>
      <c r="AW2886" s="14" t="s">
        <v>37</v>
      </c>
      <c r="AX2886" s="14" t="s">
        <v>75</v>
      </c>
      <c r="AY2886" s="256" t="s">
        <v>170</v>
      </c>
    </row>
    <row r="2887" s="14" customFormat="1">
      <c r="A2887" s="14"/>
      <c r="B2887" s="246"/>
      <c r="C2887" s="247"/>
      <c r="D2887" s="229" t="s">
        <v>183</v>
      </c>
      <c r="E2887" s="248" t="s">
        <v>19</v>
      </c>
      <c r="F2887" s="249" t="s">
        <v>3213</v>
      </c>
      <c r="G2887" s="247"/>
      <c r="H2887" s="250">
        <v>13.199999999999999</v>
      </c>
      <c r="I2887" s="251"/>
      <c r="J2887" s="247"/>
      <c r="K2887" s="247"/>
      <c r="L2887" s="252"/>
      <c r="M2887" s="253"/>
      <c r="N2887" s="254"/>
      <c r="O2887" s="254"/>
      <c r="P2887" s="254"/>
      <c r="Q2887" s="254"/>
      <c r="R2887" s="254"/>
      <c r="S2887" s="254"/>
      <c r="T2887" s="255"/>
      <c r="U2887" s="14"/>
      <c r="V2887" s="14"/>
      <c r="W2887" s="14"/>
      <c r="X2887" s="14"/>
      <c r="Y2887" s="14"/>
      <c r="Z2887" s="14"/>
      <c r="AA2887" s="14"/>
      <c r="AB2887" s="14"/>
      <c r="AC2887" s="14"/>
      <c r="AD2887" s="14"/>
      <c r="AE2887" s="14"/>
      <c r="AT2887" s="256" t="s">
        <v>183</v>
      </c>
      <c r="AU2887" s="256" t="s">
        <v>84</v>
      </c>
      <c r="AV2887" s="14" t="s">
        <v>84</v>
      </c>
      <c r="AW2887" s="14" t="s">
        <v>37</v>
      </c>
      <c r="AX2887" s="14" t="s">
        <v>75</v>
      </c>
      <c r="AY2887" s="256" t="s">
        <v>170</v>
      </c>
    </row>
    <row r="2888" s="14" customFormat="1">
      <c r="A2888" s="14"/>
      <c r="B2888" s="246"/>
      <c r="C2888" s="247"/>
      <c r="D2888" s="229" t="s">
        <v>183</v>
      </c>
      <c r="E2888" s="248" t="s">
        <v>19</v>
      </c>
      <c r="F2888" s="249" t="s">
        <v>3214</v>
      </c>
      <c r="G2888" s="247"/>
      <c r="H2888" s="250">
        <v>89.385000000000005</v>
      </c>
      <c r="I2888" s="251"/>
      <c r="J2888" s="247"/>
      <c r="K2888" s="247"/>
      <c r="L2888" s="252"/>
      <c r="M2888" s="253"/>
      <c r="N2888" s="254"/>
      <c r="O2888" s="254"/>
      <c r="P2888" s="254"/>
      <c r="Q2888" s="254"/>
      <c r="R2888" s="254"/>
      <c r="S2888" s="254"/>
      <c r="T2888" s="255"/>
      <c r="U2888" s="14"/>
      <c r="V2888" s="14"/>
      <c r="W2888" s="14"/>
      <c r="X2888" s="14"/>
      <c r="Y2888" s="14"/>
      <c r="Z2888" s="14"/>
      <c r="AA2888" s="14"/>
      <c r="AB2888" s="14"/>
      <c r="AC2888" s="14"/>
      <c r="AD2888" s="14"/>
      <c r="AE2888" s="14"/>
      <c r="AT2888" s="256" t="s">
        <v>183</v>
      </c>
      <c r="AU2888" s="256" t="s">
        <v>84</v>
      </c>
      <c r="AV2888" s="14" t="s">
        <v>84</v>
      </c>
      <c r="AW2888" s="14" t="s">
        <v>37</v>
      </c>
      <c r="AX2888" s="14" t="s">
        <v>75</v>
      </c>
      <c r="AY2888" s="256" t="s">
        <v>170</v>
      </c>
    </row>
    <row r="2889" s="15" customFormat="1">
      <c r="A2889" s="15"/>
      <c r="B2889" s="257"/>
      <c r="C2889" s="258"/>
      <c r="D2889" s="229" t="s">
        <v>183</v>
      </c>
      <c r="E2889" s="259" t="s">
        <v>19</v>
      </c>
      <c r="F2889" s="260" t="s">
        <v>186</v>
      </c>
      <c r="G2889" s="258"/>
      <c r="H2889" s="261">
        <v>176.88</v>
      </c>
      <c r="I2889" s="262"/>
      <c r="J2889" s="258"/>
      <c r="K2889" s="258"/>
      <c r="L2889" s="263"/>
      <c r="M2889" s="264"/>
      <c r="N2889" s="265"/>
      <c r="O2889" s="265"/>
      <c r="P2889" s="265"/>
      <c r="Q2889" s="265"/>
      <c r="R2889" s="265"/>
      <c r="S2889" s="265"/>
      <c r="T2889" s="266"/>
      <c r="U2889" s="15"/>
      <c r="V2889" s="15"/>
      <c r="W2889" s="15"/>
      <c r="X2889" s="15"/>
      <c r="Y2889" s="15"/>
      <c r="Z2889" s="15"/>
      <c r="AA2889" s="15"/>
      <c r="AB2889" s="15"/>
      <c r="AC2889" s="15"/>
      <c r="AD2889" s="15"/>
      <c r="AE2889" s="15"/>
      <c r="AT2889" s="267" t="s">
        <v>183</v>
      </c>
      <c r="AU2889" s="267" t="s">
        <v>84</v>
      </c>
      <c r="AV2889" s="15" t="s">
        <v>177</v>
      </c>
      <c r="AW2889" s="15" t="s">
        <v>37</v>
      </c>
      <c r="AX2889" s="15" t="s">
        <v>82</v>
      </c>
      <c r="AY2889" s="267" t="s">
        <v>170</v>
      </c>
    </row>
    <row r="2890" s="2" customFormat="1" ht="16.5" customHeight="1">
      <c r="A2890" s="41"/>
      <c r="B2890" s="42"/>
      <c r="C2890" s="285" t="s">
        <v>3215</v>
      </c>
      <c r="D2890" s="285" t="s">
        <v>461</v>
      </c>
      <c r="E2890" s="286" t="s">
        <v>3216</v>
      </c>
      <c r="F2890" s="287" t="s">
        <v>3217</v>
      </c>
      <c r="G2890" s="288" t="s">
        <v>175</v>
      </c>
      <c r="H2890" s="289">
        <v>194.56800000000001</v>
      </c>
      <c r="I2890" s="290"/>
      <c r="J2890" s="291">
        <f>ROUND(I2890*H2890,2)</f>
        <v>0</v>
      </c>
      <c r="K2890" s="287" t="s">
        <v>19</v>
      </c>
      <c r="L2890" s="292"/>
      <c r="M2890" s="293" t="s">
        <v>19</v>
      </c>
      <c r="N2890" s="294" t="s">
        <v>46</v>
      </c>
      <c r="O2890" s="87"/>
      <c r="P2890" s="225">
        <f>O2890*H2890</f>
        <v>0</v>
      </c>
      <c r="Q2890" s="225">
        <v>0.00050000000000000001</v>
      </c>
      <c r="R2890" s="225">
        <f>Q2890*H2890</f>
        <v>0.097284000000000009</v>
      </c>
      <c r="S2890" s="225">
        <v>0</v>
      </c>
      <c r="T2890" s="226">
        <f>S2890*H2890</f>
        <v>0</v>
      </c>
      <c r="U2890" s="41"/>
      <c r="V2890" s="41"/>
      <c r="W2890" s="41"/>
      <c r="X2890" s="41"/>
      <c r="Y2890" s="41"/>
      <c r="Z2890" s="41"/>
      <c r="AA2890" s="41"/>
      <c r="AB2890" s="41"/>
      <c r="AC2890" s="41"/>
      <c r="AD2890" s="41"/>
      <c r="AE2890" s="41"/>
      <c r="AR2890" s="227" t="s">
        <v>629</v>
      </c>
      <c r="AT2890" s="227" t="s">
        <v>461</v>
      </c>
      <c r="AU2890" s="227" t="s">
        <v>84</v>
      </c>
      <c r="AY2890" s="20" t="s">
        <v>170</v>
      </c>
      <c r="BE2890" s="228">
        <f>IF(N2890="základní",J2890,0)</f>
        <v>0</v>
      </c>
      <c r="BF2890" s="228">
        <f>IF(N2890="snížená",J2890,0)</f>
        <v>0</v>
      </c>
      <c r="BG2890" s="228">
        <f>IF(N2890="zákl. přenesená",J2890,0)</f>
        <v>0</v>
      </c>
      <c r="BH2890" s="228">
        <f>IF(N2890="sníž. přenesená",J2890,0)</f>
        <v>0</v>
      </c>
      <c r="BI2890" s="228">
        <f>IF(N2890="nulová",J2890,0)</f>
        <v>0</v>
      </c>
      <c r="BJ2890" s="20" t="s">
        <v>82</v>
      </c>
      <c r="BK2890" s="228">
        <f>ROUND(I2890*H2890,2)</f>
        <v>0</v>
      </c>
      <c r="BL2890" s="20" t="s">
        <v>287</v>
      </c>
      <c r="BM2890" s="227" t="s">
        <v>3218</v>
      </c>
    </row>
    <row r="2891" s="2" customFormat="1">
      <c r="A2891" s="41"/>
      <c r="B2891" s="42"/>
      <c r="C2891" s="43"/>
      <c r="D2891" s="229" t="s">
        <v>179</v>
      </c>
      <c r="E2891" s="43"/>
      <c r="F2891" s="230" t="s">
        <v>3217</v>
      </c>
      <c r="G2891" s="43"/>
      <c r="H2891" s="43"/>
      <c r="I2891" s="231"/>
      <c r="J2891" s="43"/>
      <c r="K2891" s="43"/>
      <c r="L2891" s="47"/>
      <c r="M2891" s="232"/>
      <c r="N2891" s="233"/>
      <c r="O2891" s="87"/>
      <c r="P2891" s="87"/>
      <c r="Q2891" s="87"/>
      <c r="R2891" s="87"/>
      <c r="S2891" s="87"/>
      <c r="T2891" s="88"/>
      <c r="U2891" s="41"/>
      <c r="V2891" s="41"/>
      <c r="W2891" s="41"/>
      <c r="X2891" s="41"/>
      <c r="Y2891" s="41"/>
      <c r="Z2891" s="41"/>
      <c r="AA2891" s="41"/>
      <c r="AB2891" s="41"/>
      <c r="AC2891" s="41"/>
      <c r="AD2891" s="41"/>
      <c r="AE2891" s="41"/>
      <c r="AT2891" s="20" t="s">
        <v>179</v>
      </c>
      <c r="AU2891" s="20" t="s">
        <v>84</v>
      </c>
    </row>
    <row r="2892" s="2" customFormat="1">
      <c r="A2892" s="41"/>
      <c r="B2892" s="42"/>
      <c r="C2892" s="43"/>
      <c r="D2892" s="229" t="s">
        <v>231</v>
      </c>
      <c r="E2892" s="43"/>
      <c r="F2892" s="268" t="s">
        <v>1323</v>
      </c>
      <c r="G2892" s="43"/>
      <c r="H2892" s="43"/>
      <c r="I2892" s="231"/>
      <c r="J2892" s="43"/>
      <c r="K2892" s="43"/>
      <c r="L2892" s="47"/>
      <c r="M2892" s="232"/>
      <c r="N2892" s="233"/>
      <c r="O2892" s="87"/>
      <c r="P2892" s="87"/>
      <c r="Q2892" s="87"/>
      <c r="R2892" s="87"/>
      <c r="S2892" s="87"/>
      <c r="T2892" s="88"/>
      <c r="U2892" s="41"/>
      <c r="V2892" s="41"/>
      <c r="W2892" s="41"/>
      <c r="X2892" s="41"/>
      <c r="Y2892" s="41"/>
      <c r="Z2892" s="41"/>
      <c r="AA2892" s="41"/>
      <c r="AB2892" s="41"/>
      <c r="AC2892" s="41"/>
      <c r="AD2892" s="41"/>
      <c r="AE2892" s="41"/>
      <c r="AT2892" s="20" t="s">
        <v>231</v>
      </c>
      <c r="AU2892" s="20" t="s">
        <v>84</v>
      </c>
    </row>
    <row r="2893" s="14" customFormat="1">
      <c r="A2893" s="14"/>
      <c r="B2893" s="246"/>
      <c r="C2893" s="247"/>
      <c r="D2893" s="229" t="s">
        <v>183</v>
      </c>
      <c r="E2893" s="248" t="s">
        <v>19</v>
      </c>
      <c r="F2893" s="249" t="s">
        <v>3212</v>
      </c>
      <c r="G2893" s="247"/>
      <c r="H2893" s="250">
        <v>74.295000000000002</v>
      </c>
      <c r="I2893" s="251"/>
      <c r="J2893" s="247"/>
      <c r="K2893" s="247"/>
      <c r="L2893" s="252"/>
      <c r="M2893" s="253"/>
      <c r="N2893" s="254"/>
      <c r="O2893" s="254"/>
      <c r="P2893" s="254"/>
      <c r="Q2893" s="254"/>
      <c r="R2893" s="254"/>
      <c r="S2893" s="254"/>
      <c r="T2893" s="255"/>
      <c r="U2893" s="14"/>
      <c r="V2893" s="14"/>
      <c r="W2893" s="14"/>
      <c r="X2893" s="14"/>
      <c r="Y2893" s="14"/>
      <c r="Z2893" s="14"/>
      <c r="AA2893" s="14"/>
      <c r="AB2893" s="14"/>
      <c r="AC2893" s="14"/>
      <c r="AD2893" s="14"/>
      <c r="AE2893" s="14"/>
      <c r="AT2893" s="256" t="s">
        <v>183</v>
      </c>
      <c r="AU2893" s="256" t="s">
        <v>84</v>
      </c>
      <c r="AV2893" s="14" t="s">
        <v>84</v>
      </c>
      <c r="AW2893" s="14" t="s">
        <v>37</v>
      </c>
      <c r="AX2893" s="14" t="s">
        <v>75</v>
      </c>
      <c r="AY2893" s="256" t="s">
        <v>170</v>
      </c>
    </row>
    <row r="2894" s="14" customFormat="1">
      <c r="A2894" s="14"/>
      <c r="B2894" s="246"/>
      <c r="C2894" s="247"/>
      <c r="D2894" s="229" t="s">
        <v>183</v>
      </c>
      <c r="E2894" s="248" t="s">
        <v>19</v>
      </c>
      <c r="F2894" s="249" t="s">
        <v>3213</v>
      </c>
      <c r="G2894" s="247"/>
      <c r="H2894" s="250">
        <v>13.199999999999999</v>
      </c>
      <c r="I2894" s="251"/>
      <c r="J2894" s="247"/>
      <c r="K2894" s="247"/>
      <c r="L2894" s="252"/>
      <c r="M2894" s="253"/>
      <c r="N2894" s="254"/>
      <c r="O2894" s="254"/>
      <c r="P2894" s="254"/>
      <c r="Q2894" s="254"/>
      <c r="R2894" s="254"/>
      <c r="S2894" s="254"/>
      <c r="T2894" s="255"/>
      <c r="U2894" s="14"/>
      <c r="V2894" s="14"/>
      <c r="W2894" s="14"/>
      <c r="X2894" s="14"/>
      <c r="Y2894" s="14"/>
      <c r="Z2894" s="14"/>
      <c r="AA2894" s="14"/>
      <c r="AB2894" s="14"/>
      <c r="AC2894" s="14"/>
      <c r="AD2894" s="14"/>
      <c r="AE2894" s="14"/>
      <c r="AT2894" s="256" t="s">
        <v>183</v>
      </c>
      <c r="AU2894" s="256" t="s">
        <v>84</v>
      </c>
      <c r="AV2894" s="14" t="s">
        <v>84</v>
      </c>
      <c r="AW2894" s="14" t="s">
        <v>37</v>
      </c>
      <c r="AX2894" s="14" t="s">
        <v>75</v>
      </c>
      <c r="AY2894" s="256" t="s">
        <v>170</v>
      </c>
    </row>
    <row r="2895" s="14" customFormat="1">
      <c r="A2895" s="14"/>
      <c r="B2895" s="246"/>
      <c r="C2895" s="247"/>
      <c r="D2895" s="229" t="s">
        <v>183</v>
      </c>
      <c r="E2895" s="248" t="s">
        <v>19</v>
      </c>
      <c r="F2895" s="249" t="s">
        <v>3214</v>
      </c>
      <c r="G2895" s="247"/>
      <c r="H2895" s="250">
        <v>89.385000000000005</v>
      </c>
      <c r="I2895" s="251"/>
      <c r="J2895" s="247"/>
      <c r="K2895" s="247"/>
      <c r="L2895" s="252"/>
      <c r="M2895" s="253"/>
      <c r="N2895" s="254"/>
      <c r="O2895" s="254"/>
      <c r="P2895" s="254"/>
      <c r="Q2895" s="254"/>
      <c r="R2895" s="254"/>
      <c r="S2895" s="254"/>
      <c r="T2895" s="255"/>
      <c r="U2895" s="14"/>
      <c r="V2895" s="14"/>
      <c r="W2895" s="14"/>
      <c r="X2895" s="14"/>
      <c r="Y2895" s="14"/>
      <c r="Z2895" s="14"/>
      <c r="AA2895" s="14"/>
      <c r="AB2895" s="14"/>
      <c r="AC2895" s="14"/>
      <c r="AD2895" s="14"/>
      <c r="AE2895" s="14"/>
      <c r="AT2895" s="256" t="s">
        <v>183</v>
      </c>
      <c r="AU2895" s="256" t="s">
        <v>84</v>
      </c>
      <c r="AV2895" s="14" t="s">
        <v>84</v>
      </c>
      <c r="AW2895" s="14" t="s">
        <v>37</v>
      </c>
      <c r="AX2895" s="14" t="s">
        <v>75</v>
      </c>
      <c r="AY2895" s="256" t="s">
        <v>170</v>
      </c>
    </row>
    <row r="2896" s="15" customFormat="1">
      <c r="A2896" s="15"/>
      <c r="B2896" s="257"/>
      <c r="C2896" s="258"/>
      <c r="D2896" s="229" t="s">
        <v>183</v>
      </c>
      <c r="E2896" s="259" t="s">
        <v>19</v>
      </c>
      <c r="F2896" s="260" t="s">
        <v>186</v>
      </c>
      <c r="G2896" s="258"/>
      <c r="H2896" s="261">
        <v>176.88</v>
      </c>
      <c r="I2896" s="262"/>
      <c r="J2896" s="258"/>
      <c r="K2896" s="258"/>
      <c r="L2896" s="263"/>
      <c r="M2896" s="264"/>
      <c r="N2896" s="265"/>
      <c r="O2896" s="265"/>
      <c r="P2896" s="265"/>
      <c r="Q2896" s="265"/>
      <c r="R2896" s="265"/>
      <c r="S2896" s="265"/>
      <c r="T2896" s="266"/>
      <c r="U2896" s="15"/>
      <c r="V2896" s="15"/>
      <c r="W2896" s="15"/>
      <c r="X2896" s="15"/>
      <c r="Y2896" s="15"/>
      <c r="Z2896" s="15"/>
      <c r="AA2896" s="15"/>
      <c r="AB2896" s="15"/>
      <c r="AC2896" s="15"/>
      <c r="AD2896" s="15"/>
      <c r="AE2896" s="15"/>
      <c r="AT2896" s="267" t="s">
        <v>183</v>
      </c>
      <c r="AU2896" s="267" t="s">
        <v>84</v>
      </c>
      <c r="AV2896" s="15" t="s">
        <v>177</v>
      </c>
      <c r="AW2896" s="15" t="s">
        <v>37</v>
      </c>
      <c r="AX2896" s="15" t="s">
        <v>75</v>
      </c>
      <c r="AY2896" s="267" t="s">
        <v>170</v>
      </c>
    </row>
    <row r="2897" s="14" customFormat="1">
      <c r="A2897" s="14"/>
      <c r="B2897" s="246"/>
      <c r="C2897" s="247"/>
      <c r="D2897" s="229" t="s">
        <v>183</v>
      </c>
      <c r="E2897" s="248" t="s">
        <v>19</v>
      </c>
      <c r="F2897" s="249" t="s">
        <v>3219</v>
      </c>
      <c r="G2897" s="247"/>
      <c r="H2897" s="250">
        <v>194.56800000000001</v>
      </c>
      <c r="I2897" s="251"/>
      <c r="J2897" s="247"/>
      <c r="K2897" s="247"/>
      <c r="L2897" s="252"/>
      <c r="M2897" s="253"/>
      <c r="N2897" s="254"/>
      <c r="O2897" s="254"/>
      <c r="P2897" s="254"/>
      <c r="Q2897" s="254"/>
      <c r="R2897" s="254"/>
      <c r="S2897" s="254"/>
      <c r="T2897" s="255"/>
      <c r="U2897" s="14"/>
      <c r="V2897" s="14"/>
      <c r="W2897" s="14"/>
      <c r="X2897" s="14"/>
      <c r="Y2897" s="14"/>
      <c r="Z2897" s="14"/>
      <c r="AA2897" s="14"/>
      <c r="AB2897" s="14"/>
      <c r="AC2897" s="14"/>
      <c r="AD2897" s="14"/>
      <c r="AE2897" s="14"/>
      <c r="AT2897" s="256" t="s">
        <v>183</v>
      </c>
      <c r="AU2897" s="256" t="s">
        <v>84</v>
      </c>
      <c r="AV2897" s="14" t="s">
        <v>84</v>
      </c>
      <c r="AW2897" s="14" t="s">
        <v>37</v>
      </c>
      <c r="AX2897" s="14" t="s">
        <v>82</v>
      </c>
      <c r="AY2897" s="256" t="s">
        <v>170</v>
      </c>
    </row>
    <row r="2898" s="2" customFormat="1" ht="16.5" customHeight="1">
      <c r="A2898" s="41"/>
      <c r="B2898" s="42"/>
      <c r="C2898" s="216" t="s">
        <v>3220</v>
      </c>
      <c r="D2898" s="216" t="s">
        <v>172</v>
      </c>
      <c r="E2898" s="217" t="s">
        <v>3221</v>
      </c>
      <c r="F2898" s="218" t="s">
        <v>3222</v>
      </c>
      <c r="G2898" s="219" t="s">
        <v>1823</v>
      </c>
      <c r="H2898" s="295"/>
      <c r="I2898" s="221"/>
      <c r="J2898" s="222">
        <f>ROUND(I2898*H2898,2)</f>
        <v>0</v>
      </c>
      <c r="K2898" s="218" t="s">
        <v>176</v>
      </c>
      <c r="L2898" s="47"/>
      <c r="M2898" s="223" t="s">
        <v>19</v>
      </c>
      <c r="N2898" s="224" t="s">
        <v>46</v>
      </c>
      <c r="O2898" s="87"/>
      <c r="P2898" s="225">
        <f>O2898*H2898</f>
        <v>0</v>
      </c>
      <c r="Q2898" s="225">
        <v>0</v>
      </c>
      <c r="R2898" s="225">
        <f>Q2898*H2898</f>
        <v>0</v>
      </c>
      <c r="S2898" s="225">
        <v>0</v>
      </c>
      <c r="T2898" s="226">
        <f>S2898*H2898</f>
        <v>0</v>
      </c>
      <c r="U2898" s="41"/>
      <c r="V2898" s="41"/>
      <c r="W2898" s="41"/>
      <c r="X2898" s="41"/>
      <c r="Y2898" s="41"/>
      <c r="Z2898" s="41"/>
      <c r="AA2898" s="41"/>
      <c r="AB2898" s="41"/>
      <c r="AC2898" s="41"/>
      <c r="AD2898" s="41"/>
      <c r="AE2898" s="41"/>
      <c r="AR2898" s="227" t="s">
        <v>287</v>
      </c>
      <c r="AT2898" s="227" t="s">
        <v>172</v>
      </c>
      <c r="AU2898" s="227" t="s">
        <v>84</v>
      </c>
      <c r="AY2898" s="20" t="s">
        <v>170</v>
      </c>
      <c r="BE2898" s="228">
        <f>IF(N2898="základní",J2898,0)</f>
        <v>0</v>
      </c>
      <c r="BF2898" s="228">
        <f>IF(N2898="snížená",J2898,0)</f>
        <v>0</v>
      </c>
      <c r="BG2898" s="228">
        <f>IF(N2898="zákl. přenesená",J2898,0)</f>
        <v>0</v>
      </c>
      <c r="BH2898" s="228">
        <f>IF(N2898="sníž. přenesená",J2898,0)</f>
        <v>0</v>
      </c>
      <c r="BI2898" s="228">
        <f>IF(N2898="nulová",J2898,0)</f>
        <v>0</v>
      </c>
      <c r="BJ2898" s="20" t="s">
        <v>82</v>
      </c>
      <c r="BK2898" s="228">
        <f>ROUND(I2898*H2898,2)</f>
        <v>0</v>
      </c>
      <c r="BL2898" s="20" t="s">
        <v>287</v>
      </c>
      <c r="BM2898" s="227" t="s">
        <v>3223</v>
      </c>
    </row>
    <row r="2899" s="2" customFormat="1">
      <c r="A2899" s="41"/>
      <c r="B2899" s="42"/>
      <c r="C2899" s="43"/>
      <c r="D2899" s="229" t="s">
        <v>179</v>
      </c>
      <c r="E2899" s="43"/>
      <c r="F2899" s="230" t="s">
        <v>3224</v>
      </c>
      <c r="G2899" s="43"/>
      <c r="H2899" s="43"/>
      <c r="I2899" s="231"/>
      <c r="J2899" s="43"/>
      <c r="K2899" s="43"/>
      <c r="L2899" s="47"/>
      <c r="M2899" s="232"/>
      <c r="N2899" s="233"/>
      <c r="O2899" s="87"/>
      <c r="P2899" s="87"/>
      <c r="Q2899" s="87"/>
      <c r="R2899" s="87"/>
      <c r="S2899" s="87"/>
      <c r="T2899" s="88"/>
      <c r="U2899" s="41"/>
      <c r="V2899" s="41"/>
      <c r="W2899" s="41"/>
      <c r="X2899" s="41"/>
      <c r="Y2899" s="41"/>
      <c r="Z2899" s="41"/>
      <c r="AA2899" s="41"/>
      <c r="AB2899" s="41"/>
      <c r="AC2899" s="41"/>
      <c r="AD2899" s="41"/>
      <c r="AE2899" s="41"/>
      <c r="AT2899" s="20" t="s">
        <v>179</v>
      </c>
      <c r="AU2899" s="20" t="s">
        <v>84</v>
      </c>
    </row>
    <row r="2900" s="2" customFormat="1">
      <c r="A2900" s="41"/>
      <c r="B2900" s="42"/>
      <c r="C2900" s="43"/>
      <c r="D2900" s="234" t="s">
        <v>181</v>
      </c>
      <c r="E2900" s="43"/>
      <c r="F2900" s="235" t="s">
        <v>3225</v>
      </c>
      <c r="G2900" s="43"/>
      <c r="H2900" s="43"/>
      <c r="I2900" s="231"/>
      <c r="J2900" s="43"/>
      <c r="K2900" s="43"/>
      <c r="L2900" s="47"/>
      <c r="M2900" s="232"/>
      <c r="N2900" s="233"/>
      <c r="O2900" s="87"/>
      <c r="P2900" s="87"/>
      <c r="Q2900" s="87"/>
      <c r="R2900" s="87"/>
      <c r="S2900" s="87"/>
      <c r="T2900" s="88"/>
      <c r="U2900" s="41"/>
      <c r="V2900" s="41"/>
      <c r="W2900" s="41"/>
      <c r="X2900" s="41"/>
      <c r="Y2900" s="41"/>
      <c r="Z2900" s="41"/>
      <c r="AA2900" s="41"/>
      <c r="AB2900" s="41"/>
      <c r="AC2900" s="41"/>
      <c r="AD2900" s="41"/>
      <c r="AE2900" s="41"/>
      <c r="AT2900" s="20" t="s">
        <v>181</v>
      </c>
      <c r="AU2900" s="20" t="s">
        <v>84</v>
      </c>
    </row>
    <row r="2901" s="2" customFormat="1" ht="16.5" customHeight="1">
      <c r="A2901" s="41"/>
      <c r="B2901" s="42"/>
      <c r="C2901" s="216" t="s">
        <v>3226</v>
      </c>
      <c r="D2901" s="216" t="s">
        <v>172</v>
      </c>
      <c r="E2901" s="217" t="s">
        <v>3227</v>
      </c>
      <c r="F2901" s="218" t="s">
        <v>3228</v>
      </c>
      <c r="G2901" s="219" t="s">
        <v>1823</v>
      </c>
      <c r="H2901" s="295"/>
      <c r="I2901" s="221"/>
      <c r="J2901" s="222">
        <f>ROUND(I2901*H2901,2)</f>
        <v>0</v>
      </c>
      <c r="K2901" s="218" t="s">
        <v>176</v>
      </c>
      <c r="L2901" s="47"/>
      <c r="M2901" s="223" t="s">
        <v>19</v>
      </c>
      <c r="N2901" s="224" t="s">
        <v>46</v>
      </c>
      <c r="O2901" s="87"/>
      <c r="P2901" s="225">
        <f>O2901*H2901</f>
        <v>0</v>
      </c>
      <c r="Q2901" s="225">
        <v>0</v>
      </c>
      <c r="R2901" s="225">
        <f>Q2901*H2901</f>
        <v>0</v>
      </c>
      <c r="S2901" s="225">
        <v>0</v>
      </c>
      <c r="T2901" s="226">
        <f>S2901*H2901</f>
        <v>0</v>
      </c>
      <c r="U2901" s="41"/>
      <c r="V2901" s="41"/>
      <c r="W2901" s="41"/>
      <c r="X2901" s="41"/>
      <c r="Y2901" s="41"/>
      <c r="Z2901" s="41"/>
      <c r="AA2901" s="41"/>
      <c r="AB2901" s="41"/>
      <c r="AC2901" s="41"/>
      <c r="AD2901" s="41"/>
      <c r="AE2901" s="41"/>
      <c r="AR2901" s="227" t="s">
        <v>287</v>
      </c>
      <c r="AT2901" s="227" t="s">
        <v>172</v>
      </c>
      <c r="AU2901" s="227" t="s">
        <v>84</v>
      </c>
      <c r="AY2901" s="20" t="s">
        <v>170</v>
      </c>
      <c r="BE2901" s="228">
        <f>IF(N2901="základní",J2901,0)</f>
        <v>0</v>
      </c>
      <c r="BF2901" s="228">
        <f>IF(N2901="snížená",J2901,0)</f>
        <v>0</v>
      </c>
      <c r="BG2901" s="228">
        <f>IF(N2901="zákl. přenesená",J2901,0)</f>
        <v>0</v>
      </c>
      <c r="BH2901" s="228">
        <f>IF(N2901="sníž. přenesená",J2901,0)</f>
        <v>0</v>
      </c>
      <c r="BI2901" s="228">
        <f>IF(N2901="nulová",J2901,0)</f>
        <v>0</v>
      </c>
      <c r="BJ2901" s="20" t="s">
        <v>82</v>
      </c>
      <c r="BK2901" s="228">
        <f>ROUND(I2901*H2901,2)</f>
        <v>0</v>
      </c>
      <c r="BL2901" s="20" t="s">
        <v>287</v>
      </c>
      <c r="BM2901" s="227" t="s">
        <v>3229</v>
      </c>
    </row>
    <row r="2902" s="2" customFormat="1">
      <c r="A2902" s="41"/>
      <c r="B2902" s="42"/>
      <c r="C2902" s="43"/>
      <c r="D2902" s="229" t="s">
        <v>179</v>
      </c>
      <c r="E2902" s="43"/>
      <c r="F2902" s="230" t="s">
        <v>3230</v>
      </c>
      <c r="G2902" s="43"/>
      <c r="H2902" s="43"/>
      <c r="I2902" s="231"/>
      <c r="J2902" s="43"/>
      <c r="K2902" s="43"/>
      <c r="L2902" s="47"/>
      <c r="M2902" s="232"/>
      <c r="N2902" s="233"/>
      <c r="O2902" s="87"/>
      <c r="P2902" s="87"/>
      <c r="Q2902" s="87"/>
      <c r="R2902" s="87"/>
      <c r="S2902" s="87"/>
      <c r="T2902" s="88"/>
      <c r="U2902" s="41"/>
      <c r="V2902" s="41"/>
      <c r="W2902" s="41"/>
      <c r="X2902" s="41"/>
      <c r="Y2902" s="41"/>
      <c r="Z2902" s="41"/>
      <c r="AA2902" s="41"/>
      <c r="AB2902" s="41"/>
      <c r="AC2902" s="41"/>
      <c r="AD2902" s="41"/>
      <c r="AE2902" s="41"/>
      <c r="AT2902" s="20" t="s">
        <v>179</v>
      </c>
      <c r="AU2902" s="20" t="s">
        <v>84</v>
      </c>
    </row>
    <row r="2903" s="2" customFormat="1">
      <c r="A2903" s="41"/>
      <c r="B2903" s="42"/>
      <c r="C2903" s="43"/>
      <c r="D2903" s="234" t="s">
        <v>181</v>
      </c>
      <c r="E2903" s="43"/>
      <c r="F2903" s="235" t="s">
        <v>3231</v>
      </c>
      <c r="G2903" s="43"/>
      <c r="H2903" s="43"/>
      <c r="I2903" s="231"/>
      <c r="J2903" s="43"/>
      <c r="K2903" s="43"/>
      <c r="L2903" s="47"/>
      <c r="M2903" s="232"/>
      <c r="N2903" s="233"/>
      <c r="O2903" s="87"/>
      <c r="P2903" s="87"/>
      <c r="Q2903" s="87"/>
      <c r="R2903" s="87"/>
      <c r="S2903" s="87"/>
      <c r="T2903" s="88"/>
      <c r="U2903" s="41"/>
      <c r="V2903" s="41"/>
      <c r="W2903" s="41"/>
      <c r="X2903" s="41"/>
      <c r="Y2903" s="41"/>
      <c r="Z2903" s="41"/>
      <c r="AA2903" s="41"/>
      <c r="AB2903" s="41"/>
      <c r="AC2903" s="41"/>
      <c r="AD2903" s="41"/>
      <c r="AE2903" s="41"/>
      <c r="AT2903" s="20" t="s">
        <v>181</v>
      </c>
      <c r="AU2903" s="20" t="s">
        <v>84</v>
      </c>
    </row>
    <row r="2904" s="12" customFormat="1" ht="22.8" customHeight="1">
      <c r="A2904" s="12"/>
      <c r="B2904" s="200"/>
      <c r="C2904" s="201"/>
      <c r="D2904" s="202" t="s">
        <v>74</v>
      </c>
      <c r="E2904" s="214" t="s">
        <v>3232</v>
      </c>
      <c r="F2904" s="214" t="s">
        <v>3233</v>
      </c>
      <c r="G2904" s="201"/>
      <c r="H2904" s="201"/>
      <c r="I2904" s="204"/>
      <c r="J2904" s="215">
        <f>BK2904</f>
        <v>0</v>
      </c>
      <c r="K2904" s="201"/>
      <c r="L2904" s="206"/>
      <c r="M2904" s="207"/>
      <c r="N2904" s="208"/>
      <c r="O2904" s="208"/>
      <c r="P2904" s="209">
        <f>SUM(P2905:P2936)</f>
        <v>0</v>
      </c>
      <c r="Q2904" s="208"/>
      <c r="R2904" s="209">
        <f>SUM(R2905:R2936)</f>
        <v>0.10941682</v>
      </c>
      <c r="S2904" s="208"/>
      <c r="T2904" s="210">
        <f>SUM(T2905:T2936)</f>
        <v>0</v>
      </c>
      <c r="U2904" s="12"/>
      <c r="V2904" s="12"/>
      <c r="W2904" s="12"/>
      <c r="X2904" s="12"/>
      <c r="Y2904" s="12"/>
      <c r="Z2904" s="12"/>
      <c r="AA2904" s="12"/>
      <c r="AB2904" s="12"/>
      <c r="AC2904" s="12"/>
      <c r="AD2904" s="12"/>
      <c r="AE2904" s="12"/>
      <c r="AR2904" s="211" t="s">
        <v>84</v>
      </c>
      <c r="AT2904" s="212" t="s">
        <v>74</v>
      </c>
      <c r="AU2904" s="212" t="s">
        <v>82</v>
      </c>
      <c r="AY2904" s="211" t="s">
        <v>170</v>
      </c>
      <c r="BK2904" s="213">
        <f>SUM(BK2905:BK2936)</f>
        <v>0</v>
      </c>
    </row>
    <row r="2905" s="2" customFormat="1" ht="16.5" customHeight="1">
      <c r="A2905" s="41"/>
      <c r="B2905" s="42"/>
      <c r="C2905" s="216" t="s">
        <v>3234</v>
      </c>
      <c r="D2905" s="216" t="s">
        <v>172</v>
      </c>
      <c r="E2905" s="217" t="s">
        <v>3235</v>
      </c>
      <c r="F2905" s="218" t="s">
        <v>3236</v>
      </c>
      <c r="G2905" s="219" t="s">
        <v>175</v>
      </c>
      <c r="H2905" s="220">
        <v>270.62599999999998</v>
      </c>
      <c r="I2905" s="221"/>
      <c r="J2905" s="222">
        <f>ROUND(I2905*H2905,2)</f>
        <v>0</v>
      </c>
      <c r="K2905" s="218" t="s">
        <v>176</v>
      </c>
      <c r="L2905" s="47"/>
      <c r="M2905" s="223" t="s">
        <v>19</v>
      </c>
      <c r="N2905" s="224" t="s">
        <v>46</v>
      </c>
      <c r="O2905" s="87"/>
      <c r="P2905" s="225">
        <f>O2905*H2905</f>
        <v>0</v>
      </c>
      <c r="Q2905" s="225">
        <v>0.00017000000000000001</v>
      </c>
      <c r="R2905" s="225">
        <f>Q2905*H2905</f>
        <v>0.046006419999999999</v>
      </c>
      <c r="S2905" s="225">
        <v>0</v>
      </c>
      <c r="T2905" s="226">
        <f>S2905*H2905</f>
        <v>0</v>
      </c>
      <c r="U2905" s="41"/>
      <c r="V2905" s="41"/>
      <c r="W2905" s="41"/>
      <c r="X2905" s="41"/>
      <c r="Y2905" s="41"/>
      <c r="Z2905" s="41"/>
      <c r="AA2905" s="41"/>
      <c r="AB2905" s="41"/>
      <c r="AC2905" s="41"/>
      <c r="AD2905" s="41"/>
      <c r="AE2905" s="41"/>
      <c r="AR2905" s="227" t="s">
        <v>287</v>
      </c>
      <c r="AT2905" s="227" t="s">
        <v>172</v>
      </c>
      <c r="AU2905" s="227" t="s">
        <v>84</v>
      </c>
      <c r="AY2905" s="20" t="s">
        <v>170</v>
      </c>
      <c r="BE2905" s="228">
        <f>IF(N2905="základní",J2905,0)</f>
        <v>0</v>
      </c>
      <c r="BF2905" s="228">
        <f>IF(N2905="snížená",J2905,0)</f>
        <v>0</v>
      </c>
      <c r="BG2905" s="228">
        <f>IF(N2905="zákl. přenesená",J2905,0)</f>
        <v>0</v>
      </c>
      <c r="BH2905" s="228">
        <f>IF(N2905="sníž. přenesená",J2905,0)</f>
        <v>0</v>
      </c>
      <c r="BI2905" s="228">
        <f>IF(N2905="nulová",J2905,0)</f>
        <v>0</v>
      </c>
      <c r="BJ2905" s="20" t="s">
        <v>82</v>
      </c>
      <c r="BK2905" s="228">
        <f>ROUND(I2905*H2905,2)</f>
        <v>0</v>
      </c>
      <c r="BL2905" s="20" t="s">
        <v>287</v>
      </c>
      <c r="BM2905" s="227" t="s">
        <v>3237</v>
      </c>
    </row>
    <row r="2906" s="2" customFormat="1">
      <c r="A2906" s="41"/>
      <c r="B2906" s="42"/>
      <c r="C2906" s="43"/>
      <c r="D2906" s="229" t="s">
        <v>179</v>
      </c>
      <c r="E2906" s="43"/>
      <c r="F2906" s="230" t="s">
        <v>3238</v>
      </c>
      <c r="G2906" s="43"/>
      <c r="H2906" s="43"/>
      <c r="I2906" s="231"/>
      <c r="J2906" s="43"/>
      <c r="K2906" s="43"/>
      <c r="L2906" s="47"/>
      <c r="M2906" s="232"/>
      <c r="N2906" s="233"/>
      <c r="O2906" s="87"/>
      <c r="P2906" s="87"/>
      <c r="Q2906" s="87"/>
      <c r="R2906" s="87"/>
      <c r="S2906" s="87"/>
      <c r="T2906" s="88"/>
      <c r="U2906" s="41"/>
      <c r="V2906" s="41"/>
      <c r="W2906" s="41"/>
      <c r="X2906" s="41"/>
      <c r="Y2906" s="41"/>
      <c r="Z2906" s="41"/>
      <c r="AA2906" s="41"/>
      <c r="AB2906" s="41"/>
      <c r="AC2906" s="41"/>
      <c r="AD2906" s="41"/>
      <c r="AE2906" s="41"/>
      <c r="AT2906" s="20" t="s">
        <v>179</v>
      </c>
      <c r="AU2906" s="20" t="s">
        <v>84</v>
      </c>
    </row>
    <row r="2907" s="2" customFormat="1">
      <c r="A2907" s="41"/>
      <c r="B2907" s="42"/>
      <c r="C2907" s="43"/>
      <c r="D2907" s="234" t="s">
        <v>181</v>
      </c>
      <c r="E2907" s="43"/>
      <c r="F2907" s="235" t="s">
        <v>3239</v>
      </c>
      <c r="G2907" s="43"/>
      <c r="H2907" s="43"/>
      <c r="I2907" s="231"/>
      <c r="J2907" s="43"/>
      <c r="K2907" s="43"/>
      <c r="L2907" s="47"/>
      <c r="M2907" s="232"/>
      <c r="N2907" s="233"/>
      <c r="O2907" s="87"/>
      <c r="P2907" s="87"/>
      <c r="Q2907" s="87"/>
      <c r="R2907" s="87"/>
      <c r="S2907" s="87"/>
      <c r="T2907" s="88"/>
      <c r="U2907" s="41"/>
      <c r="V2907" s="41"/>
      <c r="W2907" s="41"/>
      <c r="X2907" s="41"/>
      <c r="Y2907" s="41"/>
      <c r="Z2907" s="41"/>
      <c r="AA2907" s="41"/>
      <c r="AB2907" s="41"/>
      <c r="AC2907" s="41"/>
      <c r="AD2907" s="41"/>
      <c r="AE2907" s="41"/>
      <c r="AT2907" s="20" t="s">
        <v>181</v>
      </c>
      <c r="AU2907" s="20" t="s">
        <v>84</v>
      </c>
    </row>
    <row r="2908" s="13" customFormat="1">
      <c r="A2908" s="13"/>
      <c r="B2908" s="236"/>
      <c r="C2908" s="237"/>
      <c r="D2908" s="229" t="s">
        <v>183</v>
      </c>
      <c r="E2908" s="238" t="s">
        <v>19</v>
      </c>
      <c r="F2908" s="239" t="s">
        <v>3240</v>
      </c>
      <c r="G2908" s="237"/>
      <c r="H2908" s="238" t="s">
        <v>19</v>
      </c>
      <c r="I2908" s="240"/>
      <c r="J2908" s="237"/>
      <c r="K2908" s="237"/>
      <c r="L2908" s="241"/>
      <c r="M2908" s="242"/>
      <c r="N2908" s="243"/>
      <c r="O2908" s="243"/>
      <c r="P2908" s="243"/>
      <c r="Q2908" s="243"/>
      <c r="R2908" s="243"/>
      <c r="S2908" s="243"/>
      <c r="T2908" s="244"/>
      <c r="U2908" s="13"/>
      <c r="V2908" s="13"/>
      <c r="W2908" s="13"/>
      <c r="X2908" s="13"/>
      <c r="Y2908" s="13"/>
      <c r="Z2908" s="13"/>
      <c r="AA2908" s="13"/>
      <c r="AB2908" s="13"/>
      <c r="AC2908" s="13"/>
      <c r="AD2908" s="13"/>
      <c r="AE2908" s="13"/>
      <c r="AT2908" s="245" t="s">
        <v>183</v>
      </c>
      <c r="AU2908" s="245" t="s">
        <v>84</v>
      </c>
      <c r="AV2908" s="13" t="s">
        <v>82</v>
      </c>
      <c r="AW2908" s="13" t="s">
        <v>37</v>
      </c>
      <c r="AX2908" s="13" t="s">
        <v>75</v>
      </c>
      <c r="AY2908" s="245" t="s">
        <v>170</v>
      </c>
    </row>
    <row r="2909" s="14" customFormat="1">
      <c r="A2909" s="14"/>
      <c r="B2909" s="246"/>
      <c r="C2909" s="247"/>
      <c r="D2909" s="229" t="s">
        <v>183</v>
      </c>
      <c r="E2909" s="248" t="s">
        <v>19</v>
      </c>
      <c r="F2909" s="249" t="s">
        <v>3241</v>
      </c>
      <c r="G2909" s="247"/>
      <c r="H2909" s="250">
        <v>10.67</v>
      </c>
      <c r="I2909" s="251"/>
      <c r="J2909" s="247"/>
      <c r="K2909" s="247"/>
      <c r="L2909" s="252"/>
      <c r="M2909" s="253"/>
      <c r="N2909" s="254"/>
      <c r="O2909" s="254"/>
      <c r="P2909" s="254"/>
      <c r="Q2909" s="254"/>
      <c r="R2909" s="254"/>
      <c r="S2909" s="254"/>
      <c r="T2909" s="255"/>
      <c r="U2909" s="14"/>
      <c r="V2909" s="14"/>
      <c r="W2909" s="14"/>
      <c r="X2909" s="14"/>
      <c r="Y2909" s="14"/>
      <c r="Z2909" s="14"/>
      <c r="AA2909" s="14"/>
      <c r="AB2909" s="14"/>
      <c r="AC2909" s="14"/>
      <c r="AD2909" s="14"/>
      <c r="AE2909" s="14"/>
      <c r="AT2909" s="256" t="s">
        <v>183</v>
      </c>
      <c r="AU2909" s="256" t="s">
        <v>84</v>
      </c>
      <c r="AV2909" s="14" t="s">
        <v>84</v>
      </c>
      <c r="AW2909" s="14" t="s">
        <v>37</v>
      </c>
      <c r="AX2909" s="14" t="s">
        <v>75</v>
      </c>
      <c r="AY2909" s="256" t="s">
        <v>170</v>
      </c>
    </row>
    <row r="2910" s="13" customFormat="1">
      <c r="A2910" s="13"/>
      <c r="B2910" s="236"/>
      <c r="C2910" s="237"/>
      <c r="D2910" s="229" t="s">
        <v>183</v>
      </c>
      <c r="E2910" s="238" t="s">
        <v>19</v>
      </c>
      <c r="F2910" s="239" t="s">
        <v>3242</v>
      </c>
      <c r="G2910" s="237"/>
      <c r="H2910" s="238" t="s">
        <v>19</v>
      </c>
      <c r="I2910" s="240"/>
      <c r="J2910" s="237"/>
      <c r="K2910" s="237"/>
      <c r="L2910" s="241"/>
      <c r="M2910" s="242"/>
      <c r="N2910" s="243"/>
      <c r="O2910" s="243"/>
      <c r="P2910" s="243"/>
      <c r="Q2910" s="243"/>
      <c r="R2910" s="243"/>
      <c r="S2910" s="243"/>
      <c r="T2910" s="244"/>
      <c r="U2910" s="13"/>
      <c r="V2910" s="13"/>
      <c r="W2910" s="13"/>
      <c r="X2910" s="13"/>
      <c r="Y2910" s="13"/>
      <c r="Z2910" s="13"/>
      <c r="AA2910" s="13"/>
      <c r="AB2910" s="13"/>
      <c r="AC2910" s="13"/>
      <c r="AD2910" s="13"/>
      <c r="AE2910" s="13"/>
      <c r="AT2910" s="245" t="s">
        <v>183</v>
      </c>
      <c r="AU2910" s="245" t="s">
        <v>84</v>
      </c>
      <c r="AV2910" s="13" t="s">
        <v>82</v>
      </c>
      <c r="AW2910" s="13" t="s">
        <v>37</v>
      </c>
      <c r="AX2910" s="13" t="s">
        <v>75</v>
      </c>
      <c r="AY2910" s="245" t="s">
        <v>170</v>
      </c>
    </row>
    <row r="2911" s="14" customFormat="1">
      <c r="A2911" s="14"/>
      <c r="B2911" s="246"/>
      <c r="C2911" s="247"/>
      <c r="D2911" s="229" t="s">
        <v>183</v>
      </c>
      <c r="E2911" s="248" t="s">
        <v>19</v>
      </c>
      <c r="F2911" s="249" t="s">
        <v>3243</v>
      </c>
      <c r="G2911" s="247"/>
      <c r="H2911" s="250">
        <v>18.646000000000001</v>
      </c>
      <c r="I2911" s="251"/>
      <c r="J2911" s="247"/>
      <c r="K2911" s="247"/>
      <c r="L2911" s="252"/>
      <c r="M2911" s="253"/>
      <c r="N2911" s="254"/>
      <c r="O2911" s="254"/>
      <c r="P2911" s="254"/>
      <c r="Q2911" s="254"/>
      <c r="R2911" s="254"/>
      <c r="S2911" s="254"/>
      <c r="T2911" s="255"/>
      <c r="U2911" s="14"/>
      <c r="V2911" s="14"/>
      <c r="W2911" s="14"/>
      <c r="X2911" s="14"/>
      <c r="Y2911" s="14"/>
      <c r="Z2911" s="14"/>
      <c r="AA2911" s="14"/>
      <c r="AB2911" s="14"/>
      <c r="AC2911" s="14"/>
      <c r="AD2911" s="14"/>
      <c r="AE2911" s="14"/>
      <c r="AT2911" s="256" t="s">
        <v>183</v>
      </c>
      <c r="AU2911" s="256" t="s">
        <v>84</v>
      </c>
      <c r="AV2911" s="14" t="s">
        <v>84</v>
      </c>
      <c r="AW2911" s="14" t="s">
        <v>37</v>
      </c>
      <c r="AX2911" s="14" t="s">
        <v>75</v>
      </c>
      <c r="AY2911" s="256" t="s">
        <v>170</v>
      </c>
    </row>
    <row r="2912" s="14" customFormat="1">
      <c r="A2912" s="14"/>
      <c r="B2912" s="246"/>
      <c r="C2912" s="247"/>
      <c r="D2912" s="229" t="s">
        <v>183</v>
      </c>
      <c r="E2912" s="248" t="s">
        <v>19</v>
      </c>
      <c r="F2912" s="249" t="s">
        <v>3244</v>
      </c>
      <c r="G2912" s="247"/>
      <c r="H2912" s="250">
        <v>5.1799999999999997</v>
      </c>
      <c r="I2912" s="251"/>
      <c r="J2912" s="247"/>
      <c r="K2912" s="247"/>
      <c r="L2912" s="252"/>
      <c r="M2912" s="253"/>
      <c r="N2912" s="254"/>
      <c r="O2912" s="254"/>
      <c r="P2912" s="254"/>
      <c r="Q2912" s="254"/>
      <c r="R2912" s="254"/>
      <c r="S2912" s="254"/>
      <c r="T2912" s="255"/>
      <c r="U2912" s="14"/>
      <c r="V2912" s="14"/>
      <c r="W2912" s="14"/>
      <c r="X2912" s="14"/>
      <c r="Y2912" s="14"/>
      <c r="Z2912" s="14"/>
      <c r="AA2912" s="14"/>
      <c r="AB2912" s="14"/>
      <c r="AC2912" s="14"/>
      <c r="AD2912" s="14"/>
      <c r="AE2912" s="14"/>
      <c r="AT2912" s="256" t="s">
        <v>183</v>
      </c>
      <c r="AU2912" s="256" t="s">
        <v>84</v>
      </c>
      <c r="AV2912" s="14" t="s">
        <v>84</v>
      </c>
      <c r="AW2912" s="14" t="s">
        <v>37</v>
      </c>
      <c r="AX2912" s="14" t="s">
        <v>75</v>
      </c>
      <c r="AY2912" s="256" t="s">
        <v>170</v>
      </c>
    </row>
    <row r="2913" s="14" customFormat="1">
      <c r="A2913" s="14"/>
      <c r="B2913" s="246"/>
      <c r="C2913" s="247"/>
      <c r="D2913" s="229" t="s">
        <v>183</v>
      </c>
      <c r="E2913" s="248" t="s">
        <v>19</v>
      </c>
      <c r="F2913" s="249" t="s">
        <v>3245</v>
      </c>
      <c r="G2913" s="247"/>
      <c r="H2913" s="250">
        <v>25.483000000000001</v>
      </c>
      <c r="I2913" s="251"/>
      <c r="J2913" s="247"/>
      <c r="K2913" s="247"/>
      <c r="L2913" s="252"/>
      <c r="M2913" s="253"/>
      <c r="N2913" s="254"/>
      <c r="O2913" s="254"/>
      <c r="P2913" s="254"/>
      <c r="Q2913" s="254"/>
      <c r="R2913" s="254"/>
      <c r="S2913" s="254"/>
      <c r="T2913" s="255"/>
      <c r="U2913" s="14"/>
      <c r="V2913" s="14"/>
      <c r="W2913" s="14"/>
      <c r="X2913" s="14"/>
      <c r="Y2913" s="14"/>
      <c r="Z2913" s="14"/>
      <c r="AA2913" s="14"/>
      <c r="AB2913" s="14"/>
      <c r="AC2913" s="14"/>
      <c r="AD2913" s="14"/>
      <c r="AE2913" s="14"/>
      <c r="AT2913" s="256" t="s">
        <v>183</v>
      </c>
      <c r="AU2913" s="256" t="s">
        <v>84</v>
      </c>
      <c r="AV2913" s="14" t="s">
        <v>84</v>
      </c>
      <c r="AW2913" s="14" t="s">
        <v>37</v>
      </c>
      <c r="AX2913" s="14" t="s">
        <v>75</v>
      </c>
      <c r="AY2913" s="256" t="s">
        <v>170</v>
      </c>
    </row>
    <row r="2914" s="14" customFormat="1">
      <c r="A2914" s="14"/>
      <c r="B2914" s="246"/>
      <c r="C2914" s="247"/>
      <c r="D2914" s="229" t="s">
        <v>183</v>
      </c>
      <c r="E2914" s="248" t="s">
        <v>19</v>
      </c>
      <c r="F2914" s="249" t="s">
        <v>3246</v>
      </c>
      <c r="G2914" s="247"/>
      <c r="H2914" s="250">
        <v>51.436999999999998</v>
      </c>
      <c r="I2914" s="251"/>
      <c r="J2914" s="247"/>
      <c r="K2914" s="247"/>
      <c r="L2914" s="252"/>
      <c r="M2914" s="253"/>
      <c r="N2914" s="254"/>
      <c r="O2914" s="254"/>
      <c r="P2914" s="254"/>
      <c r="Q2914" s="254"/>
      <c r="R2914" s="254"/>
      <c r="S2914" s="254"/>
      <c r="T2914" s="255"/>
      <c r="U2914" s="14"/>
      <c r="V2914" s="14"/>
      <c r="W2914" s="14"/>
      <c r="X2914" s="14"/>
      <c r="Y2914" s="14"/>
      <c r="Z2914" s="14"/>
      <c r="AA2914" s="14"/>
      <c r="AB2914" s="14"/>
      <c r="AC2914" s="14"/>
      <c r="AD2914" s="14"/>
      <c r="AE2914" s="14"/>
      <c r="AT2914" s="256" t="s">
        <v>183</v>
      </c>
      <c r="AU2914" s="256" t="s">
        <v>84</v>
      </c>
      <c r="AV2914" s="14" t="s">
        <v>84</v>
      </c>
      <c r="AW2914" s="14" t="s">
        <v>37</v>
      </c>
      <c r="AX2914" s="14" t="s">
        <v>75</v>
      </c>
      <c r="AY2914" s="256" t="s">
        <v>170</v>
      </c>
    </row>
    <row r="2915" s="14" customFormat="1">
      <c r="A2915" s="14"/>
      <c r="B2915" s="246"/>
      <c r="C2915" s="247"/>
      <c r="D2915" s="229" t="s">
        <v>183</v>
      </c>
      <c r="E2915" s="248" t="s">
        <v>19</v>
      </c>
      <c r="F2915" s="249" t="s">
        <v>3247</v>
      </c>
      <c r="G2915" s="247"/>
      <c r="H2915" s="250">
        <v>12.619999999999999</v>
      </c>
      <c r="I2915" s="251"/>
      <c r="J2915" s="247"/>
      <c r="K2915" s="247"/>
      <c r="L2915" s="252"/>
      <c r="M2915" s="253"/>
      <c r="N2915" s="254"/>
      <c r="O2915" s="254"/>
      <c r="P2915" s="254"/>
      <c r="Q2915" s="254"/>
      <c r="R2915" s="254"/>
      <c r="S2915" s="254"/>
      <c r="T2915" s="255"/>
      <c r="U2915" s="14"/>
      <c r="V2915" s="14"/>
      <c r="W2915" s="14"/>
      <c r="X2915" s="14"/>
      <c r="Y2915" s="14"/>
      <c r="Z2915" s="14"/>
      <c r="AA2915" s="14"/>
      <c r="AB2915" s="14"/>
      <c r="AC2915" s="14"/>
      <c r="AD2915" s="14"/>
      <c r="AE2915" s="14"/>
      <c r="AT2915" s="256" t="s">
        <v>183</v>
      </c>
      <c r="AU2915" s="256" t="s">
        <v>84</v>
      </c>
      <c r="AV2915" s="14" t="s">
        <v>84</v>
      </c>
      <c r="AW2915" s="14" t="s">
        <v>37</v>
      </c>
      <c r="AX2915" s="14" t="s">
        <v>75</v>
      </c>
      <c r="AY2915" s="256" t="s">
        <v>170</v>
      </c>
    </row>
    <row r="2916" s="14" customFormat="1">
      <c r="A2916" s="14"/>
      <c r="B2916" s="246"/>
      <c r="C2916" s="247"/>
      <c r="D2916" s="229" t="s">
        <v>183</v>
      </c>
      <c r="E2916" s="248" t="s">
        <v>19</v>
      </c>
      <c r="F2916" s="249" t="s">
        <v>3248</v>
      </c>
      <c r="G2916" s="247"/>
      <c r="H2916" s="250">
        <v>6.6500000000000004</v>
      </c>
      <c r="I2916" s="251"/>
      <c r="J2916" s="247"/>
      <c r="K2916" s="247"/>
      <c r="L2916" s="252"/>
      <c r="M2916" s="253"/>
      <c r="N2916" s="254"/>
      <c r="O2916" s="254"/>
      <c r="P2916" s="254"/>
      <c r="Q2916" s="254"/>
      <c r="R2916" s="254"/>
      <c r="S2916" s="254"/>
      <c r="T2916" s="255"/>
      <c r="U2916" s="14"/>
      <c r="V2916" s="14"/>
      <c r="W2916" s="14"/>
      <c r="X2916" s="14"/>
      <c r="Y2916" s="14"/>
      <c r="Z2916" s="14"/>
      <c r="AA2916" s="14"/>
      <c r="AB2916" s="14"/>
      <c r="AC2916" s="14"/>
      <c r="AD2916" s="14"/>
      <c r="AE2916" s="14"/>
      <c r="AT2916" s="256" t="s">
        <v>183</v>
      </c>
      <c r="AU2916" s="256" t="s">
        <v>84</v>
      </c>
      <c r="AV2916" s="14" t="s">
        <v>84</v>
      </c>
      <c r="AW2916" s="14" t="s">
        <v>37</v>
      </c>
      <c r="AX2916" s="14" t="s">
        <v>75</v>
      </c>
      <c r="AY2916" s="256" t="s">
        <v>170</v>
      </c>
    </row>
    <row r="2917" s="14" customFormat="1">
      <c r="A2917" s="14"/>
      <c r="B2917" s="246"/>
      <c r="C2917" s="247"/>
      <c r="D2917" s="229" t="s">
        <v>183</v>
      </c>
      <c r="E2917" s="248" t="s">
        <v>19</v>
      </c>
      <c r="F2917" s="249" t="s">
        <v>3249</v>
      </c>
      <c r="G2917" s="247"/>
      <c r="H2917" s="250">
        <v>6.4400000000000004</v>
      </c>
      <c r="I2917" s="251"/>
      <c r="J2917" s="247"/>
      <c r="K2917" s="247"/>
      <c r="L2917" s="252"/>
      <c r="M2917" s="253"/>
      <c r="N2917" s="254"/>
      <c r="O2917" s="254"/>
      <c r="P2917" s="254"/>
      <c r="Q2917" s="254"/>
      <c r="R2917" s="254"/>
      <c r="S2917" s="254"/>
      <c r="T2917" s="255"/>
      <c r="U2917" s="14"/>
      <c r="V2917" s="14"/>
      <c r="W2917" s="14"/>
      <c r="X2917" s="14"/>
      <c r="Y2917" s="14"/>
      <c r="Z2917" s="14"/>
      <c r="AA2917" s="14"/>
      <c r="AB2917" s="14"/>
      <c r="AC2917" s="14"/>
      <c r="AD2917" s="14"/>
      <c r="AE2917" s="14"/>
      <c r="AT2917" s="256" t="s">
        <v>183</v>
      </c>
      <c r="AU2917" s="256" t="s">
        <v>84</v>
      </c>
      <c r="AV2917" s="14" t="s">
        <v>84</v>
      </c>
      <c r="AW2917" s="14" t="s">
        <v>37</v>
      </c>
      <c r="AX2917" s="14" t="s">
        <v>75</v>
      </c>
      <c r="AY2917" s="256" t="s">
        <v>170</v>
      </c>
    </row>
    <row r="2918" s="14" customFormat="1">
      <c r="A2918" s="14"/>
      <c r="B2918" s="246"/>
      <c r="C2918" s="247"/>
      <c r="D2918" s="229" t="s">
        <v>183</v>
      </c>
      <c r="E2918" s="248" t="s">
        <v>19</v>
      </c>
      <c r="F2918" s="249" t="s">
        <v>3250</v>
      </c>
      <c r="G2918" s="247"/>
      <c r="H2918" s="250">
        <v>34.5</v>
      </c>
      <c r="I2918" s="251"/>
      <c r="J2918" s="247"/>
      <c r="K2918" s="247"/>
      <c r="L2918" s="252"/>
      <c r="M2918" s="253"/>
      <c r="N2918" s="254"/>
      <c r="O2918" s="254"/>
      <c r="P2918" s="254"/>
      <c r="Q2918" s="254"/>
      <c r="R2918" s="254"/>
      <c r="S2918" s="254"/>
      <c r="T2918" s="255"/>
      <c r="U2918" s="14"/>
      <c r="V2918" s="14"/>
      <c r="W2918" s="14"/>
      <c r="X2918" s="14"/>
      <c r="Y2918" s="14"/>
      <c r="Z2918" s="14"/>
      <c r="AA2918" s="14"/>
      <c r="AB2918" s="14"/>
      <c r="AC2918" s="14"/>
      <c r="AD2918" s="14"/>
      <c r="AE2918" s="14"/>
      <c r="AT2918" s="256" t="s">
        <v>183</v>
      </c>
      <c r="AU2918" s="256" t="s">
        <v>84</v>
      </c>
      <c r="AV2918" s="14" t="s">
        <v>84</v>
      </c>
      <c r="AW2918" s="14" t="s">
        <v>37</v>
      </c>
      <c r="AX2918" s="14" t="s">
        <v>75</v>
      </c>
      <c r="AY2918" s="256" t="s">
        <v>170</v>
      </c>
    </row>
    <row r="2919" s="14" customFormat="1">
      <c r="A2919" s="14"/>
      <c r="B2919" s="246"/>
      <c r="C2919" s="247"/>
      <c r="D2919" s="229" t="s">
        <v>183</v>
      </c>
      <c r="E2919" s="248" t="s">
        <v>19</v>
      </c>
      <c r="F2919" s="249" t="s">
        <v>3251</v>
      </c>
      <c r="G2919" s="247"/>
      <c r="H2919" s="250">
        <v>99</v>
      </c>
      <c r="I2919" s="251"/>
      <c r="J2919" s="247"/>
      <c r="K2919" s="247"/>
      <c r="L2919" s="252"/>
      <c r="M2919" s="253"/>
      <c r="N2919" s="254"/>
      <c r="O2919" s="254"/>
      <c r="P2919" s="254"/>
      <c r="Q2919" s="254"/>
      <c r="R2919" s="254"/>
      <c r="S2919" s="254"/>
      <c r="T2919" s="255"/>
      <c r="U2919" s="14"/>
      <c r="V2919" s="14"/>
      <c r="W2919" s="14"/>
      <c r="X2919" s="14"/>
      <c r="Y2919" s="14"/>
      <c r="Z2919" s="14"/>
      <c r="AA2919" s="14"/>
      <c r="AB2919" s="14"/>
      <c r="AC2919" s="14"/>
      <c r="AD2919" s="14"/>
      <c r="AE2919" s="14"/>
      <c r="AT2919" s="256" t="s">
        <v>183</v>
      </c>
      <c r="AU2919" s="256" t="s">
        <v>84</v>
      </c>
      <c r="AV2919" s="14" t="s">
        <v>84</v>
      </c>
      <c r="AW2919" s="14" t="s">
        <v>37</v>
      </c>
      <c r="AX2919" s="14" t="s">
        <v>75</v>
      </c>
      <c r="AY2919" s="256" t="s">
        <v>170</v>
      </c>
    </row>
    <row r="2920" s="15" customFormat="1">
      <c r="A2920" s="15"/>
      <c r="B2920" s="257"/>
      <c r="C2920" s="258"/>
      <c r="D2920" s="229" t="s">
        <v>183</v>
      </c>
      <c r="E2920" s="259" t="s">
        <v>19</v>
      </c>
      <c r="F2920" s="260" t="s">
        <v>186</v>
      </c>
      <c r="G2920" s="258"/>
      <c r="H2920" s="261">
        <v>270.62599999999998</v>
      </c>
      <c r="I2920" s="262"/>
      <c r="J2920" s="258"/>
      <c r="K2920" s="258"/>
      <c r="L2920" s="263"/>
      <c r="M2920" s="264"/>
      <c r="N2920" s="265"/>
      <c r="O2920" s="265"/>
      <c r="P2920" s="265"/>
      <c r="Q2920" s="265"/>
      <c r="R2920" s="265"/>
      <c r="S2920" s="265"/>
      <c r="T2920" s="266"/>
      <c r="U2920" s="15"/>
      <c r="V2920" s="15"/>
      <c r="W2920" s="15"/>
      <c r="X2920" s="15"/>
      <c r="Y2920" s="15"/>
      <c r="Z2920" s="15"/>
      <c r="AA2920" s="15"/>
      <c r="AB2920" s="15"/>
      <c r="AC2920" s="15"/>
      <c r="AD2920" s="15"/>
      <c r="AE2920" s="15"/>
      <c r="AT2920" s="267" t="s">
        <v>183</v>
      </c>
      <c r="AU2920" s="267" t="s">
        <v>84</v>
      </c>
      <c r="AV2920" s="15" t="s">
        <v>177</v>
      </c>
      <c r="AW2920" s="15" t="s">
        <v>37</v>
      </c>
      <c r="AX2920" s="15" t="s">
        <v>82</v>
      </c>
      <c r="AY2920" s="267" t="s">
        <v>170</v>
      </c>
    </row>
    <row r="2921" s="2" customFormat="1" ht="16.5" customHeight="1">
      <c r="A2921" s="41"/>
      <c r="B2921" s="42"/>
      <c r="C2921" s="216" t="s">
        <v>3252</v>
      </c>
      <c r="D2921" s="216" t="s">
        <v>172</v>
      </c>
      <c r="E2921" s="217" t="s">
        <v>3253</v>
      </c>
      <c r="F2921" s="218" t="s">
        <v>3254</v>
      </c>
      <c r="G2921" s="219" t="s">
        <v>175</v>
      </c>
      <c r="H2921" s="220">
        <v>528.41999999999996</v>
      </c>
      <c r="I2921" s="221"/>
      <c r="J2921" s="222">
        <f>ROUND(I2921*H2921,2)</f>
        <v>0</v>
      </c>
      <c r="K2921" s="218" t="s">
        <v>176</v>
      </c>
      <c r="L2921" s="47"/>
      <c r="M2921" s="223" t="s">
        <v>19</v>
      </c>
      <c r="N2921" s="224" t="s">
        <v>46</v>
      </c>
      <c r="O2921" s="87"/>
      <c r="P2921" s="225">
        <f>O2921*H2921</f>
        <v>0</v>
      </c>
      <c r="Q2921" s="225">
        <v>0.00012</v>
      </c>
      <c r="R2921" s="225">
        <f>Q2921*H2921</f>
        <v>0.063410399999999992</v>
      </c>
      <c r="S2921" s="225">
        <v>0</v>
      </c>
      <c r="T2921" s="226">
        <f>S2921*H2921</f>
        <v>0</v>
      </c>
      <c r="U2921" s="41"/>
      <c r="V2921" s="41"/>
      <c r="W2921" s="41"/>
      <c r="X2921" s="41"/>
      <c r="Y2921" s="41"/>
      <c r="Z2921" s="41"/>
      <c r="AA2921" s="41"/>
      <c r="AB2921" s="41"/>
      <c r="AC2921" s="41"/>
      <c r="AD2921" s="41"/>
      <c r="AE2921" s="41"/>
      <c r="AR2921" s="227" t="s">
        <v>287</v>
      </c>
      <c r="AT2921" s="227" t="s">
        <v>172</v>
      </c>
      <c r="AU2921" s="227" t="s">
        <v>84</v>
      </c>
      <c r="AY2921" s="20" t="s">
        <v>170</v>
      </c>
      <c r="BE2921" s="228">
        <f>IF(N2921="základní",J2921,0)</f>
        <v>0</v>
      </c>
      <c r="BF2921" s="228">
        <f>IF(N2921="snížená",J2921,0)</f>
        <v>0</v>
      </c>
      <c r="BG2921" s="228">
        <f>IF(N2921="zákl. přenesená",J2921,0)</f>
        <v>0</v>
      </c>
      <c r="BH2921" s="228">
        <f>IF(N2921="sníž. přenesená",J2921,0)</f>
        <v>0</v>
      </c>
      <c r="BI2921" s="228">
        <f>IF(N2921="nulová",J2921,0)</f>
        <v>0</v>
      </c>
      <c r="BJ2921" s="20" t="s">
        <v>82</v>
      </c>
      <c r="BK2921" s="228">
        <f>ROUND(I2921*H2921,2)</f>
        <v>0</v>
      </c>
      <c r="BL2921" s="20" t="s">
        <v>287</v>
      </c>
      <c r="BM2921" s="227" t="s">
        <v>3255</v>
      </c>
    </row>
    <row r="2922" s="2" customFormat="1">
      <c r="A2922" s="41"/>
      <c r="B2922" s="42"/>
      <c r="C2922" s="43"/>
      <c r="D2922" s="229" t="s">
        <v>179</v>
      </c>
      <c r="E2922" s="43"/>
      <c r="F2922" s="230" t="s">
        <v>3256</v>
      </c>
      <c r="G2922" s="43"/>
      <c r="H2922" s="43"/>
      <c r="I2922" s="231"/>
      <c r="J2922" s="43"/>
      <c r="K2922" s="43"/>
      <c r="L2922" s="47"/>
      <c r="M2922" s="232"/>
      <c r="N2922" s="233"/>
      <c r="O2922" s="87"/>
      <c r="P2922" s="87"/>
      <c r="Q2922" s="87"/>
      <c r="R2922" s="87"/>
      <c r="S2922" s="87"/>
      <c r="T2922" s="88"/>
      <c r="U2922" s="41"/>
      <c r="V2922" s="41"/>
      <c r="W2922" s="41"/>
      <c r="X2922" s="41"/>
      <c r="Y2922" s="41"/>
      <c r="Z2922" s="41"/>
      <c r="AA2922" s="41"/>
      <c r="AB2922" s="41"/>
      <c r="AC2922" s="41"/>
      <c r="AD2922" s="41"/>
      <c r="AE2922" s="41"/>
      <c r="AT2922" s="20" t="s">
        <v>179</v>
      </c>
      <c r="AU2922" s="20" t="s">
        <v>84</v>
      </c>
    </row>
    <row r="2923" s="2" customFormat="1">
      <c r="A2923" s="41"/>
      <c r="B2923" s="42"/>
      <c r="C2923" s="43"/>
      <c r="D2923" s="234" t="s">
        <v>181</v>
      </c>
      <c r="E2923" s="43"/>
      <c r="F2923" s="235" t="s">
        <v>3257</v>
      </c>
      <c r="G2923" s="43"/>
      <c r="H2923" s="43"/>
      <c r="I2923" s="231"/>
      <c r="J2923" s="43"/>
      <c r="K2923" s="43"/>
      <c r="L2923" s="47"/>
      <c r="M2923" s="232"/>
      <c r="N2923" s="233"/>
      <c r="O2923" s="87"/>
      <c r="P2923" s="87"/>
      <c r="Q2923" s="87"/>
      <c r="R2923" s="87"/>
      <c r="S2923" s="87"/>
      <c r="T2923" s="88"/>
      <c r="U2923" s="41"/>
      <c r="V2923" s="41"/>
      <c r="W2923" s="41"/>
      <c r="X2923" s="41"/>
      <c r="Y2923" s="41"/>
      <c r="Z2923" s="41"/>
      <c r="AA2923" s="41"/>
      <c r="AB2923" s="41"/>
      <c r="AC2923" s="41"/>
      <c r="AD2923" s="41"/>
      <c r="AE2923" s="41"/>
      <c r="AT2923" s="20" t="s">
        <v>181</v>
      </c>
      <c r="AU2923" s="20" t="s">
        <v>84</v>
      </c>
    </row>
    <row r="2924" s="13" customFormat="1">
      <c r="A2924" s="13"/>
      <c r="B2924" s="236"/>
      <c r="C2924" s="237"/>
      <c r="D2924" s="229" t="s">
        <v>183</v>
      </c>
      <c r="E2924" s="238" t="s">
        <v>19</v>
      </c>
      <c r="F2924" s="239" t="s">
        <v>3258</v>
      </c>
      <c r="G2924" s="237"/>
      <c r="H2924" s="238" t="s">
        <v>19</v>
      </c>
      <c r="I2924" s="240"/>
      <c r="J2924" s="237"/>
      <c r="K2924" s="237"/>
      <c r="L2924" s="241"/>
      <c r="M2924" s="242"/>
      <c r="N2924" s="243"/>
      <c r="O2924" s="243"/>
      <c r="P2924" s="243"/>
      <c r="Q2924" s="243"/>
      <c r="R2924" s="243"/>
      <c r="S2924" s="243"/>
      <c r="T2924" s="244"/>
      <c r="U2924" s="13"/>
      <c r="V2924" s="13"/>
      <c r="W2924" s="13"/>
      <c r="X2924" s="13"/>
      <c r="Y2924" s="13"/>
      <c r="Z2924" s="13"/>
      <c r="AA2924" s="13"/>
      <c r="AB2924" s="13"/>
      <c r="AC2924" s="13"/>
      <c r="AD2924" s="13"/>
      <c r="AE2924" s="13"/>
      <c r="AT2924" s="245" t="s">
        <v>183</v>
      </c>
      <c r="AU2924" s="245" t="s">
        <v>84</v>
      </c>
      <c r="AV2924" s="13" t="s">
        <v>82</v>
      </c>
      <c r="AW2924" s="13" t="s">
        <v>37</v>
      </c>
      <c r="AX2924" s="13" t="s">
        <v>75</v>
      </c>
      <c r="AY2924" s="245" t="s">
        <v>170</v>
      </c>
    </row>
    <row r="2925" s="14" customFormat="1">
      <c r="A2925" s="14"/>
      <c r="B2925" s="246"/>
      <c r="C2925" s="247"/>
      <c r="D2925" s="229" t="s">
        <v>183</v>
      </c>
      <c r="E2925" s="248" t="s">
        <v>19</v>
      </c>
      <c r="F2925" s="249" t="s">
        <v>3259</v>
      </c>
      <c r="G2925" s="247"/>
      <c r="H2925" s="250">
        <v>21.34</v>
      </c>
      <c r="I2925" s="251"/>
      <c r="J2925" s="247"/>
      <c r="K2925" s="247"/>
      <c r="L2925" s="252"/>
      <c r="M2925" s="253"/>
      <c r="N2925" s="254"/>
      <c r="O2925" s="254"/>
      <c r="P2925" s="254"/>
      <c r="Q2925" s="254"/>
      <c r="R2925" s="254"/>
      <c r="S2925" s="254"/>
      <c r="T2925" s="255"/>
      <c r="U2925" s="14"/>
      <c r="V2925" s="14"/>
      <c r="W2925" s="14"/>
      <c r="X2925" s="14"/>
      <c r="Y2925" s="14"/>
      <c r="Z2925" s="14"/>
      <c r="AA2925" s="14"/>
      <c r="AB2925" s="14"/>
      <c r="AC2925" s="14"/>
      <c r="AD2925" s="14"/>
      <c r="AE2925" s="14"/>
      <c r="AT2925" s="256" t="s">
        <v>183</v>
      </c>
      <c r="AU2925" s="256" t="s">
        <v>84</v>
      </c>
      <c r="AV2925" s="14" t="s">
        <v>84</v>
      </c>
      <c r="AW2925" s="14" t="s">
        <v>37</v>
      </c>
      <c r="AX2925" s="14" t="s">
        <v>75</v>
      </c>
      <c r="AY2925" s="256" t="s">
        <v>170</v>
      </c>
    </row>
    <row r="2926" s="13" customFormat="1">
      <c r="A2926" s="13"/>
      <c r="B2926" s="236"/>
      <c r="C2926" s="237"/>
      <c r="D2926" s="229" t="s">
        <v>183</v>
      </c>
      <c r="E2926" s="238" t="s">
        <v>19</v>
      </c>
      <c r="F2926" s="239" t="s">
        <v>3260</v>
      </c>
      <c r="G2926" s="237"/>
      <c r="H2926" s="238" t="s">
        <v>19</v>
      </c>
      <c r="I2926" s="240"/>
      <c r="J2926" s="237"/>
      <c r="K2926" s="237"/>
      <c r="L2926" s="241"/>
      <c r="M2926" s="242"/>
      <c r="N2926" s="243"/>
      <c r="O2926" s="243"/>
      <c r="P2926" s="243"/>
      <c r="Q2926" s="243"/>
      <c r="R2926" s="243"/>
      <c r="S2926" s="243"/>
      <c r="T2926" s="244"/>
      <c r="U2926" s="13"/>
      <c r="V2926" s="13"/>
      <c r="W2926" s="13"/>
      <c r="X2926" s="13"/>
      <c r="Y2926" s="13"/>
      <c r="Z2926" s="13"/>
      <c r="AA2926" s="13"/>
      <c r="AB2926" s="13"/>
      <c r="AC2926" s="13"/>
      <c r="AD2926" s="13"/>
      <c r="AE2926" s="13"/>
      <c r="AT2926" s="245" t="s">
        <v>183</v>
      </c>
      <c r="AU2926" s="245" t="s">
        <v>84</v>
      </c>
      <c r="AV2926" s="13" t="s">
        <v>82</v>
      </c>
      <c r="AW2926" s="13" t="s">
        <v>37</v>
      </c>
      <c r="AX2926" s="13" t="s">
        <v>75</v>
      </c>
      <c r="AY2926" s="245" t="s">
        <v>170</v>
      </c>
    </row>
    <row r="2927" s="14" customFormat="1">
      <c r="A2927" s="14"/>
      <c r="B2927" s="246"/>
      <c r="C2927" s="247"/>
      <c r="D2927" s="229" t="s">
        <v>183</v>
      </c>
      <c r="E2927" s="248" t="s">
        <v>19</v>
      </c>
      <c r="F2927" s="249" t="s">
        <v>3261</v>
      </c>
      <c r="G2927" s="247"/>
      <c r="H2927" s="250">
        <v>37.290999999999997</v>
      </c>
      <c r="I2927" s="251"/>
      <c r="J2927" s="247"/>
      <c r="K2927" s="247"/>
      <c r="L2927" s="252"/>
      <c r="M2927" s="253"/>
      <c r="N2927" s="254"/>
      <c r="O2927" s="254"/>
      <c r="P2927" s="254"/>
      <c r="Q2927" s="254"/>
      <c r="R2927" s="254"/>
      <c r="S2927" s="254"/>
      <c r="T2927" s="255"/>
      <c r="U2927" s="14"/>
      <c r="V2927" s="14"/>
      <c r="W2927" s="14"/>
      <c r="X2927" s="14"/>
      <c r="Y2927" s="14"/>
      <c r="Z2927" s="14"/>
      <c r="AA2927" s="14"/>
      <c r="AB2927" s="14"/>
      <c r="AC2927" s="14"/>
      <c r="AD2927" s="14"/>
      <c r="AE2927" s="14"/>
      <c r="AT2927" s="256" t="s">
        <v>183</v>
      </c>
      <c r="AU2927" s="256" t="s">
        <v>84</v>
      </c>
      <c r="AV2927" s="14" t="s">
        <v>84</v>
      </c>
      <c r="AW2927" s="14" t="s">
        <v>37</v>
      </c>
      <c r="AX2927" s="14" t="s">
        <v>75</v>
      </c>
      <c r="AY2927" s="256" t="s">
        <v>170</v>
      </c>
    </row>
    <row r="2928" s="14" customFormat="1">
      <c r="A2928" s="14"/>
      <c r="B2928" s="246"/>
      <c r="C2928" s="247"/>
      <c r="D2928" s="229" t="s">
        <v>183</v>
      </c>
      <c r="E2928" s="248" t="s">
        <v>19</v>
      </c>
      <c r="F2928" s="249" t="s">
        <v>3262</v>
      </c>
      <c r="G2928" s="247"/>
      <c r="H2928" s="250">
        <v>6.1699999999999999</v>
      </c>
      <c r="I2928" s="251"/>
      <c r="J2928" s="247"/>
      <c r="K2928" s="247"/>
      <c r="L2928" s="252"/>
      <c r="M2928" s="253"/>
      <c r="N2928" s="254"/>
      <c r="O2928" s="254"/>
      <c r="P2928" s="254"/>
      <c r="Q2928" s="254"/>
      <c r="R2928" s="254"/>
      <c r="S2928" s="254"/>
      <c r="T2928" s="255"/>
      <c r="U2928" s="14"/>
      <c r="V2928" s="14"/>
      <c r="W2928" s="14"/>
      <c r="X2928" s="14"/>
      <c r="Y2928" s="14"/>
      <c r="Z2928" s="14"/>
      <c r="AA2928" s="14"/>
      <c r="AB2928" s="14"/>
      <c r="AC2928" s="14"/>
      <c r="AD2928" s="14"/>
      <c r="AE2928" s="14"/>
      <c r="AT2928" s="256" t="s">
        <v>183</v>
      </c>
      <c r="AU2928" s="256" t="s">
        <v>84</v>
      </c>
      <c r="AV2928" s="14" t="s">
        <v>84</v>
      </c>
      <c r="AW2928" s="14" t="s">
        <v>37</v>
      </c>
      <c r="AX2928" s="14" t="s">
        <v>75</v>
      </c>
      <c r="AY2928" s="256" t="s">
        <v>170</v>
      </c>
    </row>
    <row r="2929" s="14" customFormat="1">
      <c r="A2929" s="14"/>
      <c r="B2929" s="246"/>
      <c r="C2929" s="247"/>
      <c r="D2929" s="229" t="s">
        <v>183</v>
      </c>
      <c r="E2929" s="248" t="s">
        <v>19</v>
      </c>
      <c r="F2929" s="249" t="s">
        <v>3263</v>
      </c>
      <c r="G2929" s="247"/>
      <c r="H2929" s="250">
        <v>50.965000000000003</v>
      </c>
      <c r="I2929" s="251"/>
      <c r="J2929" s="247"/>
      <c r="K2929" s="247"/>
      <c r="L2929" s="252"/>
      <c r="M2929" s="253"/>
      <c r="N2929" s="254"/>
      <c r="O2929" s="254"/>
      <c r="P2929" s="254"/>
      <c r="Q2929" s="254"/>
      <c r="R2929" s="254"/>
      <c r="S2929" s="254"/>
      <c r="T2929" s="255"/>
      <c r="U2929" s="14"/>
      <c r="V2929" s="14"/>
      <c r="W2929" s="14"/>
      <c r="X2929" s="14"/>
      <c r="Y2929" s="14"/>
      <c r="Z2929" s="14"/>
      <c r="AA2929" s="14"/>
      <c r="AB2929" s="14"/>
      <c r="AC2929" s="14"/>
      <c r="AD2929" s="14"/>
      <c r="AE2929" s="14"/>
      <c r="AT2929" s="256" t="s">
        <v>183</v>
      </c>
      <c r="AU2929" s="256" t="s">
        <v>84</v>
      </c>
      <c r="AV2929" s="14" t="s">
        <v>84</v>
      </c>
      <c r="AW2929" s="14" t="s">
        <v>37</v>
      </c>
      <c r="AX2929" s="14" t="s">
        <v>75</v>
      </c>
      <c r="AY2929" s="256" t="s">
        <v>170</v>
      </c>
    </row>
    <row r="2930" s="14" customFormat="1">
      <c r="A2930" s="14"/>
      <c r="B2930" s="246"/>
      <c r="C2930" s="247"/>
      <c r="D2930" s="229" t="s">
        <v>183</v>
      </c>
      <c r="E2930" s="248" t="s">
        <v>19</v>
      </c>
      <c r="F2930" s="249" t="s">
        <v>3264</v>
      </c>
      <c r="G2930" s="247"/>
      <c r="H2930" s="250">
        <v>102.874</v>
      </c>
      <c r="I2930" s="251"/>
      <c r="J2930" s="247"/>
      <c r="K2930" s="247"/>
      <c r="L2930" s="252"/>
      <c r="M2930" s="253"/>
      <c r="N2930" s="254"/>
      <c r="O2930" s="254"/>
      <c r="P2930" s="254"/>
      <c r="Q2930" s="254"/>
      <c r="R2930" s="254"/>
      <c r="S2930" s="254"/>
      <c r="T2930" s="255"/>
      <c r="U2930" s="14"/>
      <c r="V2930" s="14"/>
      <c r="W2930" s="14"/>
      <c r="X2930" s="14"/>
      <c r="Y2930" s="14"/>
      <c r="Z2930" s="14"/>
      <c r="AA2930" s="14"/>
      <c r="AB2930" s="14"/>
      <c r="AC2930" s="14"/>
      <c r="AD2930" s="14"/>
      <c r="AE2930" s="14"/>
      <c r="AT2930" s="256" t="s">
        <v>183</v>
      </c>
      <c r="AU2930" s="256" t="s">
        <v>84</v>
      </c>
      <c r="AV2930" s="14" t="s">
        <v>84</v>
      </c>
      <c r="AW2930" s="14" t="s">
        <v>37</v>
      </c>
      <c r="AX2930" s="14" t="s">
        <v>75</v>
      </c>
      <c r="AY2930" s="256" t="s">
        <v>170</v>
      </c>
    </row>
    <row r="2931" s="14" customFormat="1">
      <c r="A2931" s="14"/>
      <c r="B2931" s="246"/>
      <c r="C2931" s="247"/>
      <c r="D2931" s="229" t="s">
        <v>183</v>
      </c>
      <c r="E2931" s="248" t="s">
        <v>19</v>
      </c>
      <c r="F2931" s="249" t="s">
        <v>3265</v>
      </c>
      <c r="G2931" s="247"/>
      <c r="H2931" s="250">
        <v>20.949999999999999</v>
      </c>
      <c r="I2931" s="251"/>
      <c r="J2931" s="247"/>
      <c r="K2931" s="247"/>
      <c r="L2931" s="252"/>
      <c r="M2931" s="253"/>
      <c r="N2931" s="254"/>
      <c r="O2931" s="254"/>
      <c r="P2931" s="254"/>
      <c r="Q2931" s="254"/>
      <c r="R2931" s="254"/>
      <c r="S2931" s="254"/>
      <c r="T2931" s="255"/>
      <c r="U2931" s="14"/>
      <c r="V2931" s="14"/>
      <c r="W2931" s="14"/>
      <c r="X2931" s="14"/>
      <c r="Y2931" s="14"/>
      <c r="Z2931" s="14"/>
      <c r="AA2931" s="14"/>
      <c r="AB2931" s="14"/>
      <c r="AC2931" s="14"/>
      <c r="AD2931" s="14"/>
      <c r="AE2931" s="14"/>
      <c r="AT2931" s="256" t="s">
        <v>183</v>
      </c>
      <c r="AU2931" s="256" t="s">
        <v>84</v>
      </c>
      <c r="AV2931" s="14" t="s">
        <v>84</v>
      </c>
      <c r="AW2931" s="14" t="s">
        <v>37</v>
      </c>
      <c r="AX2931" s="14" t="s">
        <v>75</v>
      </c>
      <c r="AY2931" s="256" t="s">
        <v>170</v>
      </c>
    </row>
    <row r="2932" s="14" customFormat="1">
      <c r="A2932" s="14"/>
      <c r="B2932" s="246"/>
      <c r="C2932" s="247"/>
      <c r="D2932" s="229" t="s">
        <v>183</v>
      </c>
      <c r="E2932" s="248" t="s">
        <v>19</v>
      </c>
      <c r="F2932" s="249" t="s">
        <v>3266</v>
      </c>
      <c r="G2932" s="247"/>
      <c r="H2932" s="250">
        <v>8.9499999999999993</v>
      </c>
      <c r="I2932" s="251"/>
      <c r="J2932" s="247"/>
      <c r="K2932" s="247"/>
      <c r="L2932" s="252"/>
      <c r="M2932" s="253"/>
      <c r="N2932" s="254"/>
      <c r="O2932" s="254"/>
      <c r="P2932" s="254"/>
      <c r="Q2932" s="254"/>
      <c r="R2932" s="254"/>
      <c r="S2932" s="254"/>
      <c r="T2932" s="255"/>
      <c r="U2932" s="14"/>
      <c r="V2932" s="14"/>
      <c r="W2932" s="14"/>
      <c r="X2932" s="14"/>
      <c r="Y2932" s="14"/>
      <c r="Z2932" s="14"/>
      <c r="AA2932" s="14"/>
      <c r="AB2932" s="14"/>
      <c r="AC2932" s="14"/>
      <c r="AD2932" s="14"/>
      <c r="AE2932" s="14"/>
      <c r="AT2932" s="256" t="s">
        <v>183</v>
      </c>
      <c r="AU2932" s="256" t="s">
        <v>84</v>
      </c>
      <c r="AV2932" s="14" t="s">
        <v>84</v>
      </c>
      <c r="AW2932" s="14" t="s">
        <v>37</v>
      </c>
      <c r="AX2932" s="14" t="s">
        <v>75</v>
      </c>
      <c r="AY2932" s="256" t="s">
        <v>170</v>
      </c>
    </row>
    <row r="2933" s="14" customFormat="1">
      <c r="A2933" s="14"/>
      <c r="B2933" s="246"/>
      <c r="C2933" s="247"/>
      <c r="D2933" s="229" t="s">
        <v>183</v>
      </c>
      <c r="E2933" s="248" t="s">
        <v>19</v>
      </c>
      <c r="F2933" s="249" t="s">
        <v>3267</v>
      </c>
      <c r="G2933" s="247"/>
      <c r="H2933" s="250">
        <v>12.880000000000001</v>
      </c>
      <c r="I2933" s="251"/>
      <c r="J2933" s="247"/>
      <c r="K2933" s="247"/>
      <c r="L2933" s="252"/>
      <c r="M2933" s="253"/>
      <c r="N2933" s="254"/>
      <c r="O2933" s="254"/>
      <c r="P2933" s="254"/>
      <c r="Q2933" s="254"/>
      <c r="R2933" s="254"/>
      <c r="S2933" s="254"/>
      <c r="T2933" s="255"/>
      <c r="U2933" s="14"/>
      <c r="V2933" s="14"/>
      <c r="W2933" s="14"/>
      <c r="X2933" s="14"/>
      <c r="Y2933" s="14"/>
      <c r="Z2933" s="14"/>
      <c r="AA2933" s="14"/>
      <c r="AB2933" s="14"/>
      <c r="AC2933" s="14"/>
      <c r="AD2933" s="14"/>
      <c r="AE2933" s="14"/>
      <c r="AT2933" s="256" t="s">
        <v>183</v>
      </c>
      <c r="AU2933" s="256" t="s">
        <v>84</v>
      </c>
      <c r="AV2933" s="14" t="s">
        <v>84</v>
      </c>
      <c r="AW2933" s="14" t="s">
        <v>37</v>
      </c>
      <c r="AX2933" s="14" t="s">
        <v>75</v>
      </c>
      <c r="AY2933" s="256" t="s">
        <v>170</v>
      </c>
    </row>
    <row r="2934" s="14" customFormat="1">
      <c r="A2934" s="14"/>
      <c r="B2934" s="246"/>
      <c r="C2934" s="247"/>
      <c r="D2934" s="229" t="s">
        <v>183</v>
      </c>
      <c r="E2934" s="248" t="s">
        <v>19</v>
      </c>
      <c r="F2934" s="249" t="s">
        <v>3268</v>
      </c>
      <c r="G2934" s="247"/>
      <c r="H2934" s="250">
        <v>69</v>
      </c>
      <c r="I2934" s="251"/>
      <c r="J2934" s="247"/>
      <c r="K2934" s="247"/>
      <c r="L2934" s="252"/>
      <c r="M2934" s="253"/>
      <c r="N2934" s="254"/>
      <c r="O2934" s="254"/>
      <c r="P2934" s="254"/>
      <c r="Q2934" s="254"/>
      <c r="R2934" s="254"/>
      <c r="S2934" s="254"/>
      <c r="T2934" s="255"/>
      <c r="U2934" s="14"/>
      <c r="V2934" s="14"/>
      <c r="W2934" s="14"/>
      <c r="X2934" s="14"/>
      <c r="Y2934" s="14"/>
      <c r="Z2934" s="14"/>
      <c r="AA2934" s="14"/>
      <c r="AB2934" s="14"/>
      <c r="AC2934" s="14"/>
      <c r="AD2934" s="14"/>
      <c r="AE2934" s="14"/>
      <c r="AT2934" s="256" t="s">
        <v>183</v>
      </c>
      <c r="AU2934" s="256" t="s">
        <v>84</v>
      </c>
      <c r="AV2934" s="14" t="s">
        <v>84</v>
      </c>
      <c r="AW2934" s="14" t="s">
        <v>37</v>
      </c>
      <c r="AX2934" s="14" t="s">
        <v>75</v>
      </c>
      <c r="AY2934" s="256" t="s">
        <v>170</v>
      </c>
    </row>
    <row r="2935" s="14" customFormat="1">
      <c r="A2935" s="14"/>
      <c r="B2935" s="246"/>
      <c r="C2935" s="247"/>
      <c r="D2935" s="229" t="s">
        <v>183</v>
      </c>
      <c r="E2935" s="248" t="s">
        <v>19</v>
      </c>
      <c r="F2935" s="249" t="s">
        <v>3269</v>
      </c>
      <c r="G2935" s="247"/>
      <c r="H2935" s="250">
        <v>198</v>
      </c>
      <c r="I2935" s="251"/>
      <c r="J2935" s="247"/>
      <c r="K2935" s="247"/>
      <c r="L2935" s="252"/>
      <c r="M2935" s="253"/>
      <c r="N2935" s="254"/>
      <c r="O2935" s="254"/>
      <c r="P2935" s="254"/>
      <c r="Q2935" s="254"/>
      <c r="R2935" s="254"/>
      <c r="S2935" s="254"/>
      <c r="T2935" s="255"/>
      <c r="U2935" s="14"/>
      <c r="V2935" s="14"/>
      <c r="W2935" s="14"/>
      <c r="X2935" s="14"/>
      <c r="Y2935" s="14"/>
      <c r="Z2935" s="14"/>
      <c r="AA2935" s="14"/>
      <c r="AB2935" s="14"/>
      <c r="AC2935" s="14"/>
      <c r="AD2935" s="14"/>
      <c r="AE2935" s="14"/>
      <c r="AT2935" s="256" t="s">
        <v>183</v>
      </c>
      <c r="AU2935" s="256" t="s">
        <v>84</v>
      </c>
      <c r="AV2935" s="14" t="s">
        <v>84</v>
      </c>
      <c r="AW2935" s="14" t="s">
        <v>37</v>
      </c>
      <c r="AX2935" s="14" t="s">
        <v>75</v>
      </c>
      <c r="AY2935" s="256" t="s">
        <v>170</v>
      </c>
    </row>
    <row r="2936" s="15" customFormat="1">
      <c r="A2936" s="15"/>
      <c r="B2936" s="257"/>
      <c r="C2936" s="258"/>
      <c r="D2936" s="229" t="s">
        <v>183</v>
      </c>
      <c r="E2936" s="259" t="s">
        <v>19</v>
      </c>
      <c r="F2936" s="260" t="s">
        <v>186</v>
      </c>
      <c r="G2936" s="258"/>
      <c r="H2936" s="261">
        <v>528.41999999999996</v>
      </c>
      <c r="I2936" s="262"/>
      <c r="J2936" s="258"/>
      <c r="K2936" s="258"/>
      <c r="L2936" s="263"/>
      <c r="M2936" s="264"/>
      <c r="N2936" s="265"/>
      <c r="O2936" s="265"/>
      <c r="P2936" s="265"/>
      <c r="Q2936" s="265"/>
      <c r="R2936" s="265"/>
      <c r="S2936" s="265"/>
      <c r="T2936" s="266"/>
      <c r="U2936" s="15"/>
      <c r="V2936" s="15"/>
      <c r="W2936" s="15"/>
      <c r="X2936" s="15"/>
      <c r="Y2936" s="15"/>
      <c r="Z2936" s="15"/>
      <c r="AA2936" s="15"/>
      <c r="AB2936" s="15"/>
      <c r="AC2936" s="15"/>
      <c r="AD2936" s="15"/>
      <c r="AE2936" s="15"/>
      <c r="AT2936" s="267" t="s">
        <v>183</v>
      </c>
      <c r="AU2936" s="267" t="s">
        <v>84</v>
      </c>
      <c r="AV2936" s="15" t="s">
        <v>177</v>
      </c>
      <c r="AW2936" s="15" t="s">
        <v>37</v>
      </c>
      <c r="AX2936" s="15" t="s">
        <v>82</v>
      </c>
      <c r="AY2936" s="267" t="s">
        <v>170</v>
      </c>
    </row>
    <row r="2937" s="12" customFormat="1" ht="22.8" customHeight="1">
      <c r="A2937" s="12"/>
      <c r="B2937" s="200"/>
      <c r="C2937" s="201"/>
      <c r="D2937" s="202" t="s">
        <v>74</v>
      </c>
      <c r="E2937" s="214" t="s">
        <v>3270</v>
      </c>
      <c r="F2937" s="214" t="s">
        <v>3271</v>
      </c>
      <c r="G2937" s="201"/>
      <c r="H2937" s="201"/>
      <c r="I2937" s="204"/>
      <c r="J2937" s="215">
        <f>BK2937</f>
        <v>0</v>
      </c>
      <c r="K2937" s="201"/>
      <c r="L2937" s="206"/>
      <c r="M2937" s="207"/>
      <c r="N2937" s="208"/>
      <c r="O2937" s="208"/>
      <c r="P2937" s="209">
        <f>SUM(P2938:P3112)</f>
        <v>0</v>
      </c>
      <c r="Q2937" s="208"/>
      <c r="R2937" s="209">
        <f>SUM(R2938:R3112)</f>
        <v>1.4300788799999999</v>
      </c>
      <c r="S2937" s="208"/>
      <c r="T2937" s="210">
        <f>SUM(T2938:T3112)</f>
        <v>0.059903250000000005</v>
      </c>
      <c r="U2937" s="12"/>
      <c r="V2937" s="12"/>
      <c r="W2937" s="12"/>
      <c r="X2937" s="12"/>
      <c r="Y2937" s="12"/>
      <c r="Z2937" s="12"/>
      <c r="AA2937" s="12"/>
      <c r="AB2937" s="12"/>
      <c r="AC2937" s="12"/>
      <c r="AD2937" s="12"/>
      <c r="AE2937" s="12"/>
      <c r="AR2937" s="211" t="s">
        <v>84</v>
      </c>
      <c r="AT2937" s="212" t="s">
        <v>74</v>
      </c>
      <c r="AU2937" s="212" t="s">
        <v>82</v>
      </c>
      <c r="AY2937" s="211" t="s">
        <v>170</v>
      </c>
      <c r="BK2937" s="213">
        <f>SUM(BK2938:BK3112)</f>
        <v>0</v>
      </c>
    </row>
    <row r="2938" s="2" customFormat="1" ht="16.5" customHeight="1">
      <c r="A2938" s="41"/>
      <c r="B2938" s="42"/>
      <c r="C2938" s="216" t="s">
        <v>3272</v>
      </c>
      <c r="D2938" s="216" t="s">
        <v>172</v>
      </c>
      <c r="E2938" s="217" t="s">
        <v>3273</v>
      </c>
      <c r="F2938" s="218" t="s">
        <v>3274</v>
      </c>
      <c r="G2938" s="219" t="s">
        <v>175</v>
      </c>
      <c r="H2938" s="220">
        <v>1410.915</v>
      </c>
      <c r="I2938" s="221"/>
      <c r="J2938" s="222">
        <f>ROUND(I2938*H2938,2)</f>
        <v>0</v>
      </c>
      <c r="K2938" s="218" t="s">
        <v>176</v>
      </c>
      <c r="L2938" s="47"/>
      <c r="M2938" s="223" t="s">
        <v>19</v>
      </c>
      <c r="N2938" s="224" t="s">
        <v>46</v>
      </c>
      <c r="O2938" s="87"/>
      <c r="P2938" s="225">
        <f>O2938*H2938</f>
        <v>0</v>
      </c>
      <c r="Q2938" s="225">
        <v>0</v>
      </c>
      <c r="R2938" s="225">
        <f>Q2938*H2938</f>
        <v>0</v>
      </c>
      <c r="S2938" s="225">
        <v>3.0000000000000001E-05</v>
      </c>
      <c r="T2938" s="226">
        <f>S2938*H2938</f>
        <v>0.042327450000000003</v>
      </c>
      <c r="U2938" s="41"/>
      <c r="V2938" s="41"/>
      <c r="W2938" s="41"/>
      <c r="X2938" s="41"/>
      <c r="Y2938" s="41"/>
      <c r="Z2938" s="41"/>
      <c r="AA2938" s="41"/>
      <c r="AB2938" s="41"/>
      <c r="AC2938" s="41"/>
      <c r="AD2938" s="41"/>
      <c r="AE2938" s="41"/>
      <c r="AR2938" s="227" t="s">
        <v>287</v>
      </c>
      <c r="AT2938" s="227" t="s">
        <v>172</v>
      </c>
      <c r="AU2938" s="227" t="s">
        <v>84</v>
      </c>
      <c r="AY2938" s="20" t="s">
        <v>170</v>
      </c>
      <c r="BE2938" s="228">
        <f>IF(N2938="základní",J2938,0)</f>
        <v>0</v>
      </c>
      <c r="BF2938" s="228">
        <f>IF(N2938="snížená",J2938,0)</f>
        <v>0</v>
      </c>
      <c r="BG2938" s="228">
        <f>IF(N2938="zákl. přenesená",J2938,0)</f>
        <v>0</v>
      </c>
      <c r="BH2938" s="228">
        <f>IF(N2938="sníž. přenesená",J2938,0)</f>
        <v>0</v>
      </c>
      <c r="BI2938" s="228">
        <f>IF(N2938="nulová",J2938,0)</f>
        <v>0</v>
      </c>
      <c r="BJ2938" s="20" t="s">
        <v>82</v>
      </c>
      <c r="BK2938" s="228">
        <f>ROUND(I2938*H2938,2)</f>
        <v>0</v>
      </c>
      <c r="BL2938" s="20" t="s">
        <v>287</v>
      </c>
      <c r="BM2938" s="227" t="s">
        <v>3275</v>
      </c>
    </row>
    <row r="2939" s="2" customFormat="1">
      <c r="A2939" s="41"/>
      <c r="B2939" s="42"/>
      <c r="C2939" s="43"/>
      <c r="D2939" s="229" t="s">
        <v>179</v>
      </c>
      <c r="E2939" s="43"/>
      <c r="F2939" s="230" t="s">
        <v>3276</v>
      </c>
      <c r="G2939" s="43"/>
      <c r="H2939" s="43"/>
      <c r="I2939" s="231"/>
      <c r="J2939" s="43"/>
      <c r="K2939" s="43"/>
      <c r="L2939" s="47"/>
      <c r="M2939" s="232"/>
      <c r="N2939" s="233"/>
      <c r="O2939" s="87"/>
      <c r="P2939" s="87"/>
      <c r="Q2939" s="87"/>
      <c r="R2939" s="87"/>
      <c r="S2939" s="87"/>
      <c r="T2939" s="88"/>
      <c r="U2939" s="41"/>
      <c r="V2939" s="41"/>
      <c r="W2939" s="41"/>
      <c r="X2939" s="41"/>
      <c r="Y2939" s="41"/>
      <c r="Z2939" s="41"/>
      <c r="AA2939" s="41"/>
      <c r="AB2939" s="41"/>
      <c r="AC2939" s="41"/>
      <c r="AD2939" s="41"/>
      <c r="AE2939" s="41"/>
      <c r="AT2939" s="20" t="s">
        <v>179</v>
      </c>
      <c r="AU2939" s="20" t="s">
        <v>84</v>
      </c>
    </row>
    <row r="2940" s="2" customFormat="1">
      <c r="A2940" s="41"/>
      <c r="B2940" s="42"/>
      <c r="C2940" s="43"/>
      <c r="D2940" s="234" t="s">
        <v>181</v>
      </c>
      <c r="E2940" s="43"/>
      <c r="F2940" s="235" t="s">
        <v>3277</v>
      </c>
      <c r="G2940" s="43"/>
      <c r="H2940" s="43"/>
      <c r="I2940" s="231"/>
      <c r="J2940" s="43"/>
      <c r="K2940" s="43"/>
      <c r="L2940" s="47"/>
      <c r="M2940" s="232"/>
      <c r="N2940" s="233"/>
      <c r="O2940" s="87"/>
      <c r="P2940" s="87"/>
      <c r="Q2940" s="87"/>
      <c r="R2940" s="87"/>
      <c r="S2940" s="87"/>
      <c r="T2940" s="88"/>
      <c r="U2940" s="41"/>
      <c r="V2940" s="41"/>
      <c r="W2940" s="41"/>
      <c r="X2940" s="41"/>
      <c r="Y2940" s="41"/>
      <c r="Z2940" s="41"/>
      <c r="AA2940" s="41"/>
      <c r="AB2940" s="41"/>
      <c r="AC2940" s="41"/>
      <c r="AD2940" s="41"/>
      <c r="AE2940" s="41"/>
      <c r="AT2940" s="20" t="s">
        <v>181</v>
      </c>
      <c r="AU2940" s="20" t="s">
        <v>84</v>
      </c>
    </row>
    <row r="2941" s="14" customFormat="1">
      <c r="A2941" s="14"/>
      <c r="B2941" s="246"/>
      <c r="C2941" s="247"/>
      <c r="D2941" s="229" t="s">
        <v>183</v>
      </c>
      <c r="E2941" s="248" t="s">
        <v>19</v>
      </c>
      <c r="F2941" s="249" t="s">
        <v>1640</v>
      </c>
      <c r="G2941" s="247"/>
      <c r="H2941" s="250">
        <v>1410.915</v>
      </c>
      <c r="I2941" s="251"/>
      <c r="J2941" s="247"/>
      <c r="K2941" s="247"/>
      <c r="L2941" s="252"/>
      <c r="M2941" s="253"/>
      <c r="N2941" s="254"/>
      <c r="O2941" s="254"/>
      <c r="P2941" s="254"/>
      <c r="Q2941" s="254"/>
      <c r="R2941" s="254"/>
      <c r="S2941" s="254"/>
      <c r="T2941" s="255"/>
      <c r="U2941" s="14"/>
      <c r="V2941" s="14"/>
      <c r="W2941" s="14"/>
      <c r="X2941" s="14"/>
      <c r="Y2941" s="14"/>
      <c r="Z2941" s="14"/>
      <c r="AA2941" s="14"/>
      <c r="AB2941" s="14"/>
      <c r="AC2941" s="14"/>
      <c r="AD2941" s="14"/>
      <c r="AE2941" s="14"/>
      <c r="AT2941" s="256" t="s">
        <v>183</v>
      </c>
      <c r="AU2941" s="256" t="s">
        <v>84</v>
      </c>
      <c r="AV2941" s="14" t="s">
        <v>84</v>
      </c>
      <c r="AW2941" s="14" t="s">
        <v>37</v>
      </c>
      <c r="AX2941" s="14" t="s">
        <v>82</v>
      </c>
      <c r="AY2941" s="256" t="s">
        <v>170</v>
      </c>
    </row>
    <row r="2942" s="2" customFormat="1" ht="16.5" customHeight="1">
      <c r="A2942" s="41"/>
      <c r="B2942" s="42"/>
      <c r="C2942" s="285" t="s">
        <v>3278</v>
      </c>
      <c r="D2942" s="285" t="s">
        <v>461</v>
      </c>
      <c r="E2942" s="286" t="s">
        <v>3279</v>
      </c>
      <c r="F2942" s="287" t="s">
        <v>3280</v>
      </c>
      <c r="G2942" s="288" t="s">
        <v>175</v>
      </c>
      <c r="H2942" s="289">
        <v>1481.461</v>
      </c>
      <c r="I2942" s="290"/>
      <c r="J2942" s="291">
        <f>ROUND(I2942*H2942,2)</f>
        <v>0</v>
      </c>
      <c r="K2942" s="287" t="s">
        <v>176</v>
      </c>
      <c r="L2942" s="292"/>
      <c r="M2942" s="293" t="s">
        <v>19</v>
      </c>
      <c r="N2942" s="294" t="s">
        <v>46</v>
      </c>
      <c r="O2942" s="87"/>
      <c r="P2942" s="225">
        <f>O2942*H2942</f>
        <v>0</v>
      </c>
      <c r="Q2942" s="225">
        <v>1.0000000000000001E-05</v>
      </c>
      <c r="R2942" s="225">
        <f>Q2942*H2942</f>
        <v>0.014814610000000001</v>
      </c>
      <c r="S2942" s="225">
        <v>0</v>
      </c>
      <c r="T2942" s="226">
        <f>S2942*H2942</f>
        <v>0</v>
      </c>
      <c r="U2942" s="41"/>
      <c r="V2942" s="41"/>
      <c r="W2942" s="41"/>
      <c r="X2942" s="41"/>
      <c r="Y2942" s="41"/>
      <c r="Z2942" s="41"/>
      <c r="AA2942" s="41"/>
      <c r="AB2942" s="41"/>
      <c r="AC2942" s="41"/>
      <c r="AD2942" s="41"/>
      <c r="AE2942" s="41"/>
      <c r="AR2942" s="227" t="s">
        <v>629</v>
      </c>
      <c r="AT2942" s="227" t="s">
        <v>461</v>
      </c>
      <c r="AU2942" s="227" t="s">
        <v>84</v>
      </c>
      <c r="AY2942" s="20" t="s">
        <v>170</v>
      </c>
      <c r="BE2942" s="228">
        <f>IF(N2942="základní",J2942,0)</f>
        <v>0</v>
      </c>
      <c r="BF2942" s="228">
        <f>IF(N2942="snížená",J2942,0)</f>
        <v>0</v>
      </c>
      <c r="BG2942" s="228">
        <f>IF(N2942="zákl. přenesená",J2942,0)</f>
        <v>0</v>
      </c>
      <c r="BH2942" s="228">
        <f>IF(N2942="sníž. přenesená",J2942,0)</f>
        <v>0</v>
      </c>
      <c r="BI2942" s="228">
        <f>IF(N2942="nulová",J2942,0)</f>
        <v>0</v>
      </c>
      <c r="BJ2942" s="20" t="s">
        <v>82</v>
      </c>
      <c r="BK2942" s="228">
        <f>ROUND(I2942*H2942,2)</f>
        <v>0</v>
      </c>
      <c r="BL2942" s="20" t="s">
        <v>287</v>
      </c>
      <c r="BM2942" s="227" t="s">
        <v>3281</v>
      </c>
    </row>
    <row r="2943" s="2" customFormat="1">
      <c r="A2943" s="41"/>
      <c r="B2943" s="42"/>
      <c r="C2943" s="43"/>
      <c r="D2943" s="229" t="s">
        <v>179</v>
      </c>
      <c r="E2943" s="43"/>
      <c r="F2943" s="230" t="s">
        <v>3280</v>
      </c>
      <c r="G2943" s="43"/>
      <c r="H2943" s="43"/>
      <c r="I2943" s="231"/>
      <c r="J2943" s="43"/>
      <c r="K2943" s="43"/>
      <c r="L2943" s="47"/>
      <c r="M2943" s="232"/>
      <c r="N2943" s="233"/>
      <c r="O2943" s="87"/>
      <c r="P2943" s="87"/>
      <c r="Q2943" s="87"/>
      <c r="R2943" s="87"/>
      <c r="S2943" s="87"/>
      <c r="T2943" s="88"/>
      <c r="U2943" s="41"/>
      <c r="V2943" s="41"/>
      <c r="W2943" s="41"/>
      <c r="X2943" s="41"/>
      <c r="Y2943" s="41"/>
      <c r="Z2943" s="41"/>
      <c r="AA2943" s="41"/>
      <c r="AB2943" s="41"/>
      <c r="AC2943" s="41"/>
      <c r="AD2943" s="41"/>
      <c r="AE2943" s="41"/>
      <c r="AT2943" s="20" t="s">
        <v>179</v>
      </c>
      <c r="AU2943" s="20" t="s">
        <v>84</v>
      </c>
    </row>
    <row r="2944" s="14" customFormat="1">
      <c r="A2944" s="14"/>
      <c r="B2944" s="246"/>
      <c r="C2944" s="247"/>
      <c r="D2944" s="229" t="s">
        <v>183</v>
      </c>
      <c r="E2944" s="247"/>
      <c r="F2944" s="249" t="s">
        <v>3282</v>
      </c>
      <c r="G2944" s="247"/>
      <c r="H2944" s="250">
        <v>1481.461</v>
      </c>
      <c r="I2944" s="251"/>
      <c r="J2944" s="247"/>
      <c r="K2944" s="247"/>
      <c r="L2944" s="252"/>
      <c r="M2944" s="253"/>
      <c r="N2944" s="254"/>
      <c r="O2944" s="254"/>
      <c r="P2944" s="254"/>
      <c r="Q2944" s="254"/>
      <c r="R2944" s="254"/>
      <c r="S2944" s="254"/>
      <c r="T2944" s="255"/>
      <c r="U2944" s="14"/>
      <c r="V2944" s="14"/>
      <c r="W2944" s="14"/>
      <c r="X2944" s="14"/>
      <c r="Y2944" s="14"/>
      <c r="Z2944" s="14"/>
      <c r="AA2944" s="14"/>
      <c r="AB2944" s="14"/>
      <c r="AC2944" s="14"/>
      <c r="AD2944" s="14"/>
      <c r="AE2944" s="14"/>
      <c r="AT2944" s="256" t="s">
        <v>183</v>
      </c>
      <c r="AU2944" s="256" t="s">
        <v>84</v>
      </c>
      <c r="AV2944" s="14" t="s">
        <v>84</v>
      </c>
      <c r="AW2944" s="14" t="s">
        <v>4</v>
      </c>
      <c r="AX2944" s="14" t="s">
        <v>82</v>
      </c>
      <c r="AY2944" s="256" t="s">
        <v>170</v>
      </c>
    </row>
    <row r="2945" s="2" customFormat="1" ht="16.5" customHeight="1">
      <c r="A2945" s="41"/>
      <c r="B2945" s="42"/>
      <c r="C2945" s="216" t="s">
        <v>3283</v>
      </c>
      <c r="D2945" s="216" t="s">
        <v>172</v>
      </c>
      <c r="E2945" s="217" t="s">
        <v>3284</v>
      </c>
      <c r="F2945" s="218" t="s">
        <v>3285</v>
      </c>
      <c r="G2945" s="219" t="s">
        <v>175</v>
      </c>
      <c r="H2945" s="220">
        <v>472.44999999999999</v>
      </c>
      <c r="I2945" s="221"/>
      <c r="J2945" s="222">
        <f>ROUND(I2945*H2945,2)</f>
        <v>0</v>
      </c>
      <c r="K2945" s="218" t="s">
        <v>176</v>
      </c>
      <c r="L2945" s="47"/>
      <c r="M2945" s="223" t="s">
        <v>19</v>
      </c>
      <c r="N2945" s="224" t="s">
        <v>46</v>
      </c>
      <c r="O2945" s="87"/>
      <c r="P2945" s="225">
        <f>O2945*H2945</f>
        <v>0</v>
      </c>
      <c r="Q2945" s="225">
        <v>0</v>
      </c>
      <c r="R2945" s="225">
        <f>Q2945*H2945</f>
        <v>0</v>
      </c>
      <c r="S2945" s="225">
        <v>3.0000000000000001E-05</v>
      </c>
      <c r="T2945" s="226">
        <f>S2945*H2945</f>
        <v>0.0141735</v>
      </c>
      <c r="U2945" s="41"/>
      <c r="V2945" s="41"/>
      <c r="W2945" s="41"/>
      <c r="X2945" s="41"/>
      <c r="Y2945" s="41"/>
      <c r="Z2945" s="41"/>
      <c r="AA2945" s="41"/>
      <c r="AB2945" s="41"/>
      <c r="AC2945" s="41"/>
      <c r="AD2945" s="41"/>
      <c r="AE2945" s="41"/>
      <c r="AR2945" s="227" t="s">
        <v>287</v>
      </c>
      <c r="AT2945" s="227" t="s">
        <v>172</v>
      </c>
      <c r="AU2945" s="227" t="s">
        <v>84</v>
      </c>
      <c r="AY2945" s="20" t="s">
        <v>170</v>
      </c>
      <c r="BE2945" s="228">
        <f>IF(N2945="základní",J2945,0)</f>
        <v>0</v>
      </c>
      <c r="BF2945" s="228">
        <f>IF(N2945="snížená",J2945,0)</f>
        <v>0</v>
      </c>
      <c r="BG2945" s="228">
        <f>IF(N2945="zákl. přenesená",J2945,0)</f>
        <v>0</v>
      </c>
      <c r="BH2945" s="228">
        <f>IF(N2945="sníž. přenesená",J2945,0)</f>
        <v>0</v>
      </c>
      <c r="BI2945" s="228">
        <f>IF(N2945="nulová",J2945,0)</f>
        <v>0</v>
      </c>
      <c r="BJ2945" s="20" t="s">
        <v>82</v>
      </c>
      <c r="BK2945" s="228">
        <f>ROUND(I2945*H2945,2)</f>
        <v>0</v>
      </c>
      <c r="BL2945" s="20" t="s">
        <v>287</v>
      </c>
      <c r="BM2945" s="227" t="s">
        <v>3286</v>
      </c>
    </row>
    <row r="2946" s="2" customFormat="1">
      <c r="A2946" s="41"/>
      <c r="B2946" s="42"/>
      <c r="C2946" s="43"/>
      <c r="D2946" s="229" t="s">
        <v>179</v>
      </c>
      <c r="E2946" s="43"/>
      <c r="F2946" s="230" t="s">
        <v>3287</v>
      </c>
      <c r="G2946" s="43"/>
      <c r="H2946" s="43"/>
      <c r="I2946" s="231"/>
      <c r="J2946" s="43"/>
      <c r="K2946" s="43"/>
      <c r="L2946" s="47"/>
      <c r="M2946" s="232"/>
      <c r="N2946" s="233"/>
      <c r="O2946" s="87"/>
      <c r="P2946" s="87"/>
      <c r="Q2946" s="87"/>
      <c r="R2946" s="87"/>
      <c r="S2946" s="87"/>
      <c r="T2946" s="88"/>
      <c r="U2946" s="41"/>
      <c r="V2946" s="41"/>
      <c r="W2946" s="41"/>
      <c r="X2946" s="41"/>
      <c r="Y2946" s="41"/>
      <c r="Z2946" s="41"/>
      <c r="AA2946" s="41"/>
      <c r="AB2946" s="41"/>
      <c r="AC2946" s="41"/>
      <c r="AD2946" s="41"/>
      <c r="AE2946" s="41"/>
      <c r="AT2946" s="20" t="s">
        <v>179</v>
      </c>
      <c r="AU2946" s="20" t="s">
        <v>84</v>
      </c>
    </row>
    <row r="2947" s="2" customFormat="1">
      <c r="A2947" s="41"/>
      <c r="B2947" s="42"/>
      <c r="C2947" s="43"/>
      <c r="D2947" s="234" t="s">
        <v>181</v>
      </c>
      <c r="E2947" s="43"/>
      <c r="F2947" s="235" t="s">
        <v>3288</v>
      </c>
      <c r="G2947" s="43"/>
      <c r="H2947" s="43"/>
      <c r="I2947" s="231"/>
      <c r="J2947" s="43"/>
      <c r="K2947" s="43"/>
      <c r="L2947" s="47"/>
      <c r="M2947" s="232"/>
      <c r="N2947" s="233"/>
      <c r="O2947" s="87"/>
      <c r="P2947" s="87"/>
      <c r="Q2947" s="87"/>
      <c r="R2947" s="87"/>
      <c r="S2947" s="87"/>
      <c r="T2947" s="88"/>
      <c r="U2947" s="41"/>
      <c r="V2947" s="41"/>
      <c r="W2947" s="41"/>
      <c r="X2947" s="41"/>
      <c r="Y2947" s="41"/>
      <c r="Z2947" s="41"/>
      <c r="AA2947" s="41"/>
      <c r="AB2947" s="41"/>
      <c r="AC2947" s="41"/>
      <c r="AD2947" s="41"/>
      <c r="AE2947" s="41"/>
      <c r="AT2947" s="20" t="s">
        <v>181</v>
      </c>
      <c r="AU2947" s="20" t="s">
        <v>84</v>
      </c>
    </row>
    <row r="2948" s="13" customFormat="1">
      <c r="A2948" s="13"/>
      <c r="B2948" s="236"/>
      <c r="C2948" s="237"/>
      <c r="D2948" s="229" t="s">
        <v>183</v>
      </c>
      <c r="E2948" s="238" t="s">
        <v>19</v>
      </c>
      <c r="F2948" s="239" t="s">
        <v>3289</v>
      </c>
      <c r="G2948" s="237"/>
      <c r="H2948" s="238" t="s">
        <v>19</v>
      </c>
      <c r="I2948" s="240"/>
      <c r="J2948" s="237"/>
      <c r="K2948" s="237"/>
      <c r="L2948" s="241"/>
      <c r="M2948" s="242"/>
      <c r="N2948" s="243"/>
      <c r="O2948" s="243"/>
      <c r="P2948" s="243"/>
      <c r="Q2948" s="243"/>
      <c r="R2948" s="243"/>
      <c r="S2948" s="243"/>
      <c r="T2948" s="244"/>
      <c r="U2948" s="13"/>
      <c r="V2948" s="13"/>
      <c r="W2948" s="13"/>
      <c r="X2948" s="13"/>
      <c r="Y2948" s="13"/>
      <c r="Z2948" s="13"/>
      <c r="AA2948" s="13"/>
      <c r="AB2948" s="13"/>
      <c r="AC2948" s="13"/>
      <c r="AD2948" s="13"/>
      <c r="AE2948" s="13"/>
      <c r="AT2948" s="245" t="s">
        <v>183</v>
      </c>
      <c r="AU2948" s="245" t="s">
        <v>84</v>
      </c>
      <c r="AV2948" s="13" t="s">
        <v>82</v>
      </c>
      <c r="AW2948" s="13" t="s">
        <v>37</v>
      </c>
      <c r="AX2948" s="13" t="s">
        <v>75</v>
      </c>
      <c r="AY2948" s="245" t="s">
        <v>170</v>
      </c>
    </row>
    <row r="2949" s="13" customFormat="1">
      <c r="A2949" s="13"/>
      <c r="B2949" s="236"/>
      <c r="C2949" s="237"/>
      <c r="D2949" s="229" t="s">
        <v>183</v>
      </c>
      <c r="E2949" s="238" t="s">
        <v>19</v>
      </c>
      <c r="F2949" s="239" t="s">
        <v>760</v>
      </c>
      <c r="G2949" s="237"/>
      <c r="H2949" s="238" t="s">
        <v>19</v>
      </c>
      <c r="I2949" s="240"/>
      <c r="J2949" s="237"/>
      <c r="K2949" s="237"/>
      <c r="L2949" s="241"/>
      <c r="M2949" s="242"/>
      <c r="N2949" s="243"/>
      <c r="O2949" s="243"/>
      <c r="P2949" s="243"/>
      <c r="Q2949" s="243"/>
      <c r="R2949" s="243"/>
      <c r="S2949" s="243"/>
      <c r="T2949" s="244"/>
      <c r="U2949" s="13"/>
      <c r="V2949" s="13"/>
      <c r="W2949" s="13"/>
      <c r="X2949" s="13"/>
      <c r="Y2949" s="13"/>
      <c r="Z2949" s="13"/>
      <c r="AA2949" s="13"/>
      <c r="AB2949" s="13"/>
      <c r="AC2949" s="13"/>
      <c r="AD2949" s="13"/>
      <c r="AE2949" s="13"/>
      <c r="AT2949" s="245" t="s">
        <v>183</v>
      </c>
      <c r="AU2949" s="245" t="s">
        <v>84</v>
      </c>
      <c r="AV2949" s="13" t="s">
        <v>82</v>
      </c>
      <c r="AW2949" s="13" t="s">
        <v>37</v>
      </c>
      <c r="AX2949" s="13" t="s">
        <v>75</v>
      </c>
      <c r="AY2949" s="245" t="s">
        <v>170</v>
      </c>
    </row>
    <row r="2950" s="14" customFormat="1">
      <c r="A2950" s="14"/>
      <c r="B2950" s="246"/>
      <c r="C2950" s="247"/>
      <c r="D2950" s="229" t="s">
        <v>183</v>
      </c>
      <c r="E2950" s="248" t="s">
        <v>19</v>
      </c>
      <c r="F2950" s="249" t="s">
        <v>3290</v>
      </c>
      <c r="G2950" s="247"/>
      <c r="H2950" s="250">
        <v>111.59999999999999</v>
      </c>
      <c r="I2950" s="251"/>
      <c r="J2950" s="247"/>
      <c r="K2950" s="247"/>
      <c r="L2950" s="252"/>
      <c r="M2950" s="253"/>
      <c r="N2950" s="254"/>
      <c r="O2950" s="254"/>
      <c r="P2950" s="254"/>
      <c r="Q2950" s="254"/>
      <c r="R2950" s="254"/>
      <c r="S2950" s="254"/>
      <c r="T2950" s="255"/>
      <c r="U2950" s="14"/>
      <c r="V2950" s="14"/>
      <c r="W2950" s="14"/>
      <c r="X2950" s="14"/>
      <c r="Y2950" s="14"/>
      <c r="Z2950" s="14"/>
      <c r="AA2950" s="14"/>
      <c r="AB2950" s="14"/>
      <c r="AC2950" s="14"/>
      <c r="AD2950" s="14"/>
      <c r="AE2950" s="14"/>
      <c r="AT2950" s="256" t="s">
        <v>183</v>
      </c>
      <c r="AU2950" s="256" t="s">
        <v>84</v>
      </c>
      <c r="AV2950" s="14" t="s">
        <v>84</v>
      </c>
      <c r="AW2950" s="14" t="s">
        <v>37</v>
      </c>
      <c r="AX2950" s="14" t="s">
        <v>75</v>
      </c>
      <c r="AY2950" s="256" t="s">
        <v>170</v>
      </c>
    </row>
    <row r="2951" s="13" customFormat="1">
      <c r="A2951" s="13"/>
      <c r="B2951" s="236"/>
      <c r="C2951" s="237"/>
      <c r="D2951" s="229" t="s">
        <v>183</v>
      </c>
      <c r="E2951" s="238" t="s">
        <v>19</v>
      </c>
      <c r="F2951" s="239" t="s">
        <v>764</v>
      </c>
      <c r="G2951" s="237"/>
      <c r="H2951" s="238" t="s">
        <v>19</v>
      </c>
      <c r="I2951" s="240"/>
      <c r="J2951" s="237"/>
      <c r="K2951" s="237"/>
      <c r="L2951" s="241"/>
      <c r="M2951" s="242"/>
      <c r="N2951" s="243"/>
      <c r="O2951" s="243"/>
      <c r="P2951" s="243"/>
      <c r="Q2951" s="243"/>
      <c r="R2951" s="243"/>
      <c r="S2951" s="243"/>
      <c r="T2951" s="244"/>
      <c r="U2951" s="13"/>
      <c r="V2951" s="13"/>
      <c r="W2951" s="13"/>
      <c r="X2951" s="13"/>
      <c r="Y2951" s="13"/>
      <c r="Z2951" s="13"/>
      <c r="AA2951" s="13"/>
      <c r="AB2951" s="13"/>
      <c r="AC2951" s="13"/>
      <c r="AD2951" s="13"/>
      <c r="AE2951" s="13"/>
      <c r="AT2951" s="245" t="s">
        <v>183</v>
      </c>
      <c r="AU2951" s="245" t="s">
        <v>84</v>
      </c>
      <c r="AV2951" s="13" t="s">
        <v>82</v>
      </c>
      <c r="AW2951" s="13" t="s">
        <v>37</v>
      </c>
      <c r="AX2951" s="13" t="s">
        <v>75</v>
      </c>
      <c r="AY2951" s="245" t="s">
        <v>170</v>
      </c>
    </row>
    <row r="2952" s="14" customFormat="1">
      <c r="A2952" s="14"/>
      <c r="B2952" s="246"/>
      <c r="C2952" s="247"/>
      <c r="D2952" s="229" t="s">
        <v>183</v>
      </c>
      <c r="E2952" s="248" t="s">
        <v>19</v>
      </c>
      <c r="F2952" s="249" t="s">
        <v>3291</v>
      </c>
      <c r="G2952" s="247"/>
      <c r="H2952" s="250">
        <v>58.539999999999999</v>
      </c>
      <c r="I2952" s="251"/>
      <c r="J2952" s="247"/>
      <c r="K2952" s="247"/>
      <c r="L2952" s="252"/>
      <c r="M2952" s="253"/>
      <c r="N2952" s="254"/>
      <c r="O2952" s="254"/>
      <c r="P2952" s="254"/>
      <c r="Q2952" s="254"/>
      <c r="R2952" s="254"/>
      <c r="S2952" s="254"/>
      <c r="T2952" s="255"/>
      <c r="U2952" s="14"/>
      <c r="V2952" s="14"/>
      <c r="W2952" s="14"/>
      <c r="X2952" s="14"/>
      <c r="Y2952" s="14"/>
      <c r="Z2952" s="14"/>
      <c r="AA2952" s="14"/>
      <c r="AB2952" s="14"/>
      <c r="AC2952" s="14"/>
      <c r="AD2952" s="14"/>
      <c r="AE2952" s="14"/>
      <c r="AT2952" s="256" t="s">
        <v>183</v>
      </c>
      <c r="AU2952" s="256" t="s">
        <v>84</v>
      </c>
      <c r="AV2952" s="14" t="s">
        <v>84</v>
      </c>
      <c r="AW2952" s="14" t="s">
        <v>37</v>
      </c>
      <c r="AX2952" s="14" t="s">
        <v>75</v>
      </c>
      <c r="AY2952" s="256" t="s">
        <v>170</v>
      </c>
    </row>
    <row r="2953" s="13" customFormat="1">
      <c r="A2953" s="13"/>
      <c r="B2953" s="236"/>
      <c r="C2953" s="237"/>
      <c r="D2953" s="229" t="s">
        <v>183</v>
      </c>
      <c r="E2953" s="238" t="s">
        <v>19</v>
      </c>
      <c r="F2953" s="239" t="s">
        <v>767</v>
      </c>
      <c r="G2953" s="237"/>
      <c r="H2953" s="238" t="s">
        <v>19</v>
      </c>
      <c r="I2953" s="240"/>
      <c r="J2953" s="237"/>
      <c r="K2953" s="237"/>
      <c r="L2953" s="241"/>
      <c r="M2953" s="242"/>
      <c r="N2953" s="243"/>
      <c r="O2953" s="243"/>
      <c r="P2953" s="243"/>
      <c r="Q2953" s="243"/>
      <c r="R2953" s="243"/>
      <c r="S2953" s="243"/>
      <c r="T2953" s="244"/>
      <c r="U2953" s="13"/>
      <c r="V2953" s="13"/>
      <c r="W2953" s="13"/>
      <c r="X2953" s="13"/>
      <c r="Y2953" s="13"/>
      <c r="Z2953" s="13"/>
      <c r="AA2953" s="13"/>
      <c r="AB2953" s="13"/>
      <c r="AC2953" s="13"/>
      <c r="AD2953" s="13"/>
      <c r="AE2953" s="13"/>
      <c r="AT2953" s="245" t="s">
        <v>183</v>
      </c>
      <c r="AU2953" s="245" t="s">
        <v>84</v>
      </c>
      <c r="AV2953" s="13" t="s">
        <v>82</v>
      </c>
      <c r="AW2953" s="13" t="s">
        <v>37</v>
      </c>
      <c r="AX2953" s="13" t="s">
        <v>75</v>
      </c>
      <c r="AY2953" s="245" t="s">
        <v>170</v>
      </c>
    </row>
    <row r="2954" s="14" customFormat="1">
      <c r="A2954" s="14"/>
      <c r="B2954" s="246"/>
      <c r="C2954" s="247"/>
      <c r="D2954" s="229" t="s">
        <v>183</v>
      </c>
      <c r="E2954" s="248" t="s">
        <v>19</v>
      </c>
      <c r="F2954" s="249" t="s">
        <v>3292</v>
      </c>
      <c r="G2954" s="247"/>
      <c r="H2954" s="250">
        <v>66.480000000000004</v>
      </c>
      <c r="I2954" s="251"/>
      <c r="J2954" s="247"/>
      <c r="K2954" s="247"/>
      <c r="L2954" s="252"/>
      <c r="M2954" s="253"/>
      <c r="N2954" s="254"/>
      <c r="O2954" s="254"/>
      <c r="P2954" s="254"/>
      <c r="Q2954" s="254"/>
      <c r="R2954" s="254"/>
      <c r="S2954" s="254"/>
      <c r="T2954" s="255"/>
      <c r="U2954" s="14"/>
      <c r="V2954" s="14"/>
      <c r="W2954" s="14"/>
      <c r="X2954" s="14"/>
      <c r="Y2954" s="14"/>
      <c r="Z2954" s="14"/>
      <c r="AA2954" s="14"/>
      <c r="AB2954" s="14"/>
      <c r="AC2954" s="14"/>
      <c r="AD2954" s="14"/>
      <c r="AE2954" s="14"/>
      <c r="AT2954" s="256" t="s">
        <v>183</v>
      </c>
      <c r="AU2954" s="256" t="s">
        <v>84</v>
      </c>
      <c r="AV2954" s="14" t="s">
        <v>84</v>
      </c>
      <c r="AW2954" s="14" t="s">
        <v>37</v>
      </c>
      <c r="AX2954" s="14" t="s">
        <v>75</v>
      </c>
      <c r="AY2954" s="256" t="s">
        <v>170</v>
      </c>
    </row>
    <row r="2955" s="13" customFormat="1">
      <c r="A2955" s="13"/>
      <c r="B2955" s="236"/>
      <c r="C2955" s="237"/>
      <c r="D2955" s="229" t="s">
        <v>183</v>
      </c>
      <c r="E2955" s="238" t="s">
        <v>19</v>
      </c>
      <c r="F2955" s="239" t="s">
        <v>3293</v>
      </c>
      <c r="G2955" s="237"/>
      <c r="H2955" s="238" t="s">
        <v>19</v>
      </c>
      <c r="I2955" s="240"/>
      <c r="J2955" s="237"/>
      <c r="K2955" s="237"/>
      <c r="L2955" s="241"/>
      <c r="M2955" s="242"/>
      <c r="N2955" s="243"/>
      <c r="O2955" s="243"/>
      <c r="P2955" s="243"/>
      <c r="Q2955" s="243"/>
      <c r="R2955" s="243"/>
      <c r="S2955" s="243"/>
      <c r="T2955" s="244"/>
      <c r="U2955" s="13"/>
      <c r="V2955" s="13"/>
      <c r="W2955" s="13"/>
      <c r="X2955" s="13"/>
      <c r="Y2955" s="13"/>
      <c r="Z2955" s="13"/>
      <c r="AA2955" s="13"/>
      <c r="AB2955" s="13"/>
      <c r="AC2955" s="13"/>
      <c r="AD2955" s="13"/>
      <c r="AE2955" s="13"/>
      <c r="AT2955" s="245" t="s">
        <v>183</v>
      </c>
      <c r="AU2955" s="245" t="s">
        <v>84</v>
      </c>
      <c r="AV2955" s="13" t="s">
        <v>82</v>
      </c>
      <c r="AW2955" s="13" t="s">
        <v>37</v>
      </c>
      <c r="AX2955" s="13" t="s">
        <v>75</v>
      </c>
      <c r="AY2955" s="245" t="s">
        <v>170</v>
      </c>
    </row>
    <row r="2956" s="13" customFormat="1">
      <c r="A2956" s="13"/>
      <c r="B2956" s="236"/>
      <c r="C2956" s="237"/>
      <c r="D2956" s="229" t="s">
        <v>183</v>
      </c>
      <c r="E2956" s="238" t="s">
        <v>19</v>
      </c>
      <c r="F2956" s="239" t="s">
        <v>3294</v>
      </c>
      <c r="G2956" s="237"/>
      <c r="H2956" s="238" t="s">
        <v>19</v>
      </c>
      <c r="I2956" s="240"/>
      <c r="J2956" s="237"/>
      <c r="K2956" s="237"/>
      <c r="L2956" s="241"/>
      <c r="M2956" s="242"/>
      <c r="N2956" s="243"/>
      <c r="O2956" s="243"/>
      <c r="P2956" s="243"/>
      <c r="Q2956" s="243"/>
      <c r="R2956" s="243"/>
      <c r="S2956" s="243"/>
      <c r="T2956" s="244"/>
      <c r="U2956" s="13"/>
      <c r="V2956" s="13"/>
      <c r="W2956" s="13"/>
      <c r="X2956" s="13"/>
      <c r="Y2956" s="13"/>
      <c r="Z2956" s="13"/>
      <c r="AA2956" s="13"/>
      <c r="AB2956" s="13"/>
      <c r="AC2956" s="13"/>
      <c r="AD2956" s="13"/>
      <c r="AE2956" s="13"/>
      <c r="AT2956" s="245" t="s">
        <v>183</v>
      </c>
      <c r="AU2956" s="245" t="s">
        <v>84</v>
      </c>
      <c r="AV2956" s="13" t="s">
        <v>82</v>
      </c>
      <c r="AW2956" s="13" t="s">
        <v>37</v>
      </c>
      <c r="AX2956" s="13" t="s">
        <v>75</v>
      </c>
      <c r="AY2956" s="245" t="s">
        <v>170</v>
      </c>
    </row>
    <row r="2957" s="14" customFormat="1">
      <c r="A2957" s="14"/>
      <c r="B2957" s="246"/>
      <c r="C2957" s="247"/>
      <c r="D2957" s="229" t="s">
        <v>183</v>
      </c>
      <c r="E2957" s="248" t="s">
        <v>19</v>
      </c>
      <c r="F2957" s="249" t="s">
        <v>3295</v>
      </c>
      <c r="G2957" s="247"/>
      <c r="H2957" s="250">
        <v>26.949999999999999</v>
      </c>
      <c r="I2957" s="251"/>
      <c r="J2957" s="247"/>
      <c r="K2957" s="247"/>
      <c r="L2957" s="252"/>
      <c r="M2957" s="253"/>
      <c r="N2957" s="254"/>
      <c r="O2957" s="254"/>
      <c r="P2957" s="254"/>
      <c r="Q2957" s="254"/>
      <c r="R2957" s="254"/>
      <c r="S2957" s="254"/>
      <c r="T2957" s="255"/>
      <c r="U2957" s="14"/>
      <c r="V2957" s="14"/>
      <c r="W2957" s="14"/>
      <c r="X2957" s="14"/>
      <c r="Y2957" s="14"/>
      <c r="Z2957" s="14"/>
      <c r="AA2957" s="14"/>
      <c r="AB2957" s="14"/>
      <c r="AC2957" s="14"/>
      <c r="AD2957" s="14"/>
      <c r="AE2957" s="14"/>
      <c r="AT2957" s="256" t="s">
        <v>183</v>
      </c>
      <c r="AU2957" s="256" t="s">
        <v>84</v>
      </c>
      <c r="AV2957" s="14" t="s">
        <v>84</v>
      </c>
      <c r="AW2957" s="14" t="s">
        <v>37</v>
      </c>
      <c r="AX2957" s="14" t="s">
        <v>75</v>
      </c>
      <c r="AY2957" s="256" t="s">
        <v>170</v>
      </c>
    </row>
    <row r="2958" s="13" customFormat="1">
      <c r="A2958" s="13"/>
      <c r="B2958" s="236"/>
      <c r="C2958" s="237"/>
      <c r="D2958" s="229" t="s">
        <v>183</v>
      </c>
      <c r="E2958" s="238" t="s">
        <v>19</v>
      </c>
      <c r="F2958" s="239" t="s">
        <v>3296</v>
      </c>
      <c r="G2958" s="237"/>
      <c r="H2958" s="238" t="s">
        <v>19</v>
      </c>
      <c r="I2958" s="240"/>
      <c r="J2958" s="237"/>
      <c r="K2958" s="237"/>
      <c r="L2958" s="241"/>
      <c r="M2958" s="242"/>
      <c r="N2958" s="243"/>
      <c r="O2958" s="243"/>
      <c r="P2958" s="243"/>
      <c r="Q2958" s="243"/>
      <c r="R2958" s="243"/>
      <c r="S2958" s="243"/>
      <c r="T2958" s="244"/>
      <c r="U2958" s="13"/>
      <c r="V2958" s="13"/>
      <c r="W2958" s="13"/>
      <c r="X2958" s="13"/>
      <c r="Y2958" s="13"/>
      <c r="Z2958" s="13"/>
      <c r="AA2958" s="13"/>
      <c r="AB2958" s="13"/>
      <c r="AC2958" s="13"/>
      <c r="AD2958" s="13"/>
      <c r="AE2958" s="13"/>
      <c r="AT2958" s="245" t="s">
        <v>183</v>
      </c>
      <c r="AU2958" s="245" t="s">
        <v>84</v>
      </c>
      <c r="AV2958" s="13" t="s">
        <v>82</v>
      </c>
      <c r="AW2958" s="13" t="s">
        <v>37</v>
      </c>
      <c r="AX2958" s="13" t="s">
        <v>75</v>
      </c>
      <c r="AY2958" s="245" t="s">
        <v>170</v>
      </c>
    </row>
    <row r="2959" s="14" customFormat="1">
      <c r="A2959" s="14"/>
      <c r="B2959" s="246"/>
      <c r="C2959" s="247"/>
      <c r="D2959" s="229" t="s">
        <v>183</v>
      </c>
      <c r="E2959" s="248" t="s">
        <v>19</v>
      </c>
      <c r="F2959" s="249" t="s">
        <v>3297</v>
      </c>
      <c r="G2959" s="247"/>
      <c r="H2959" s="250">
        <v>81</v>
      </c>
      <c r="I2959" s="251"/>
      <c r="J2959" s="247"/>
      <c r="K2959" s="247"/>
      <c r="L2959" s="252"/>
      <c r="M2959" s="253"/>
      <c r="N2959" s="254"/>
      <c r="O2959" s="254"/>
      <c r="P2959" s="254"/>
      <c r="Q2959" s="254"/>
      <c r="R2959" s="254"/>
      <c r="S2959" s="254"/>
      <c r="T2959" s="255"/>
      <c r="U2959" s="14"/>
      <c r="V2959" s="14"/>
      <c r="W2959" s="14"/>
      <c r="X2959" s="14"/>
      <c r="Y2959" s="14"/>
      <c r="Z2959" s="14"/>
      <c r="AA2959" s="14"/>
      <c r="AB2959" s="14"/>
      <c r="AC2959" s="14"/>
      <c r="AD2959" s="14"/>
      <c r="AE2959" s="14"/>
      <c r="AT2959" s="256" t="s">
        <v>183</v>
      </c>
      <c r="AU2959" s="256" t="s">
        <v>84</v>
      </c>
      <c r="AV2959" s="14" t="s">
        <v>84</v>
      </c>
      <c r="AW2959" s="14" t="s">
        <v>37</v>
      </c>
      <c r="AX2959" s="14" t="s">
        <v>75</v>
      </c>
      <c r="AY2959" s="256" t="s">
        <v>170</v>
      </c>
    </row>
    <row r="2960" s="13" customFormat="1">
      <c r="A2960" s="13"/>
      <c r="B2960" s="236"/>
      <c r="C2960" s="237"/>
      <c r="D2960" s="229" t="s">
        <v>183</v>
      </c>
      <c r="E2960" s="238" t="s">
        <v>19</v>
      </c>
      <c r="F2960" s="239" t="s">
        <v>3298</v>
      </c>
      <c r="G2960" s="237"/>
      <c r="H2960" s="238" t="s">
        <v>19</v>
      </c>
      <c r="I2960" s="240"/>
      <c r="J2960" s="237"/>
      <c r="K2960" s="237"/>
      <c r="L2960" s="241"/>
      <c r="M2960" s="242"/>
      <c r="N2960" s="243"/>
      <c r="O2960" s="243"/>
      <c r="P2960" s="243"/>
      <c r="Q2960" s="243"/>
      <c r="R2960" s="243"/>
      <c r="S2960" s="243"/>
      <c r="T2960" s="244"/>
      <c r="U2960" s="13"/>
      <c r="V2960" s="13"/>
      <c r="W2960" s="13"/>
      <c r="X2960" s="13"/>
      <c r="Y2960" s="13"/>
      <c r="Z2960" s="13"/>
      <c r="AA2960" s="13"/>
      <c r="AB2960" s="13"/>
      <c r="AC2960" s="13"/>
      <c r="AD2960" s="13"/>
      <c r="AE2960" s="13"/>
      <c r="AT2960" s="245" t="s">
        <v>183</v>
      </c>
      <c r="AU2960" s="245" t="s">
        <v>84</v>
      </c>
      <c r="AV2960" s="13" t="s">
        <v>82</v>
      </c>
      <c r="AW2960" s="13" t="s">
        <v>37</v>
      </c>
      <c r="AX2960" s="13" t="s">
        <v>75</v>
      </c>
      <c r="AY2960" s="245" t="s">
        <v>170</v>
      </c>
    </row>
    <row r="2961" s="14" customFormat="1">
      <c r="A2961" s="14"/>
      <c r="B2961" s="246"/>
      <c r="C2961" s="247"/>
      <c r="D2961" s="229" t="s">
        <v>183</v>
      </c>
      <c r="E2961" s="248" t="s">
        <v>19</v>
      </c>
      <c r="F2961" s="249" t="s">
        <v>3297</v>
      </c>
      <c r="G2961" s="247"/>
      <c r="H2961" s="250">
        <v>81</v>
      </c>
      <c r="I2961" s="251"/>
      <c r="J2961" s="247"/>
      <c r="K2961" s="247"/>
      <c r="L2961" s="252"/>
      <c r="M2961" s="253"/>
      <c r="N2961" s="254"/>
      <c r="O2961" s="254"/>
      <c r="P2961" s="254"/>
      <c r="Q2961" s="254"/>
      <c r="R2961" s="254"/>
      <c r="S2961" s="254"/>
      <c r="T2961" s="255"/>
      <c r="U2961" s="14"/>
      <c r="V2961" s="14"/>
      <c r="W2961" s="14"/>
      <c r="X2961" s="14"/>
      <c r="Y2961" s="14"/>
      <c r="Z2961" s="14"/>
      <c r="AA2961" s="14"/>
      <c r="AB2961" s="14"/>
      <c r="AC2961" s="14"/>
      <c r="AD2961" s="14"/>
      <c r="AE2961" s="14"/>
      <c r="AT2961" s="256" t="s">
        <v>183</v>
      </c>
      <c r="AU2961" s="256" t="s">
        <v>84</v>
      </c>
      <c r="AV2961" s="14" t="s">
        <v>84</v>
      </c>
      <c r="AW2961" s="14" t="s">
        <v>37</v>
      </c>
      <c r="AX2961" s="14" t="s">
        <v>75</v>
      </c>
      <c r="AY2961" s="256" t="s">
        <v>170</v>
      </c>
    </row>
    <row r="2962" s="13" customFormat="1">
      <c r="A2962" s="13"/>
      <c r="B2962" s="236"/>
      <c r="C2962" s="237"/>
      <c r="D2962" s="229" t="s">
        <v>183</v>
      </c>
      <c r="E2962" s="238" t="s">
        <v>19</v>
      </c>
      <c r="F2962" s="239" t="s">
        <v>3299</v>
      </c>
      <c r="G2962" s="237"/>
      <c r="H2962" s="238" t="s">
        <v>19</v>
      </c>
      <c r="I2962" s="240"/>
      <c r="J2962" s="237"/>
      <c r="K2962" s="237"/>
      <c r="L2962" s="241"/>
      <c r="M2962" s="242"/>
      <c r="N2962" s="243"/>
      <c r="O2962" s="243"/>
      <c r="P2962" s="243"/>
      <c r="Q2962" s="243"/>
      <c r="R2962" s="243"/>
      <c r="S2962" s="243"/>
      <c r="T2962" s="244"/>
      <c r="U2962" s="13"/>
      <c r="V2962" s="13"/>
      <c r="W2962" s="13"/>
      <c r="X2962" s="13"/>
      <c r="Y2962" s="13"/>
      <c r="Z2962" s="13"/>
      <c r="AA2962" s="13"/>
      <c r="AB2962" s="13"/>
      <c r="AC2962" s="13"/>
      <c r="AD2962" s="13"/>
      <c r="AE2962" s="13"/>
      <c r="AT2962" s="245" t="s">
        <v>183</v>
      </c>
      <c r="AU2962" s="245" t="s">
        <v>84</v>
      </c>
      <c r="AV2962" s="13" t="s">
        <v>82</v>
      </c>
      <c r="AW2962" s="13" t="s">
        <v>37</v>
      </c>
      <c r="AX2962" s="13" t="s">
        <v>75</v>
      </c>
      <c r="AY2962" s="245" t="s">
        <v>170</v>
      </c>
    </row>
    <row r="2963" s="14" customFormat="1">
      <c r="A2963" s="14"/>
      <c r="B2963" s="246"/>
      <c r="C2963" s="247"/>
      <c r="D2963" s="229" t="s">
        <v>183</v>
      </c>
      <c r="E2963" s="248" t="s">
        <v>19</v>
      </c>
      <c r="F2963" s="249" t="s">
        <v>3300</v>
      </c>
      <c r="G2963" s="247"/>
      <c r="H2963" s="250">
        <v>46.880000000000003</v>
      </c>
      <c r="I2963" s="251"/>
      <c r="J2963" s="247"/>
      <c r="K2963" s="247"/>
      <c r="L2963" s="252"/>
      <c r="M2963" s="253"/>
      <c r="N2963" s="254"/>
      <c r="O2963" s="254"/>
      <c r="P2963" s="254"/>
      <c r="Q2963" s="254"/>
      <c r="R2963" s="254"/>
      <c r="S2963" s="254"/>
      <c r="T2963" s="255"/>
      <c r="U2963" s="14"/>
      <c r="V2963" s="14"/>
      <c r="W2963" s="14"/>
      <c r="X2963" s="14"/>
      <c r="Y2963" s="14"/>
      <c r="Z2963" s="14"/>
      <c r="AA2963" s="14"/>
      <c r="AB2963" s="14"/>
      <c r="AC2963" s="14"/>
      <c r="AD2963" s="14"/>
      <c r="AE2963" s="14"/>
      <c r="AT2963" s="256" t="s">
        <v>183</v>
      </c>
      <c r="AU2963" s="256" t="s">
        <v>84</v>
      </c>
      <c r="AV2963" s="14" t="s">
        <v>84</v>
      </c>
      <c r="AW2963" s="14" t="s">
        <v>37</v>
      </c>
      <c r="AX2963" s="14" t="s">
        <v>75</v>
      </c>
      <c r="AY2963" s="256" t="s">
        <v>170</v>
      </c>
    </row>
    <row r="2964" s="15" customFormat="1">
      <c r="A2964" s="15"/>
      <c r="B2964" s="257"/>
      <c r="C2964" s="258"/>
      <c r="D2964" s="229" t="s">
        <v>183</v>
      </c>
      <c r="E2964" s="259" t="s">
        <v>19</v>
      </c>
      <c r="F2964" s="260" t="s">
        <v>186</v>
      </c>
      <c r="G2964" s="258"/>
      <c r="H2964" s="261">
        <v>472.44999999999999</v>
      </c>
      <c r="I2964" s="262"/>
      <c r="J2964" s="258"/>
      <c r="K2964" s="258"/>
      <c r="L2964" s="263"/>
      <c r="M2964" s="264"/>
      <c r="N2964" s="265"/>
      <c r="O2964" s="265"/>
      <c r="P2964" s="265"/>
      <c r="Q2964" s="265"/>
      <c r="R2964" s="265"/>
      <c r="S2964" s="265"/>
      <c r="T2964" s="266"/>
      <c r="U2964" s="15"/>
      <c r="V2964" s="15"/>
      <c r="W2964" s="15"/>
      <c r="X2964" s="15"/>
      <c r="Y2964" s="15"/>
      <c r="Z2964" s="15"/>
      <c r="AA2964" s="15"/>
      <c r="AB2964" s="15"/>
      <c r="AC2964" s="15"/>
      <c r="AD2964" s="15"/>
      <c r="AE2964" s="15"/>
      <c r="AT2964" s="267" t="s">
        <v>183</v>
      </c>
      <c r="AU2964" s="267" t="s">
        <v>84</v>
      </c>
      <c r="AV2964" s="15" t="s">
        <v>177</v>
      </c>
      <c r="AW2964" s="15" t="s">
        <v>37</v>
      </c>
      <c r="AX2964" s="15" t="s">
        <v>82</v>
      </c>
      <c r="AY2964" s="267" t="s">
        <v>170</v>
      </c>
    </row>
    <row r="2965" s="2" customFormat="1" ht="16.5" customHeight="1">
      <c r="A2965" s="41"/>
      <c r="B2965" s="42"/>
      <c r="C2965" s="285" t="s">
        <v>3301</v>
      </c>
      <c r="D2965" s="285" t="s">
        <v>461</v>
      </c>
      <c r="E2965" s="286" t="s">
        <v>3279</v>
      </c>
      <c r="F2965" s="287" t="s">
        <v>3280</v>
      </c>
      <c r="G2965" s="288" t="s">
        <v>175</v>
      </c>
      <c r="H2965" s="289">
        <v>496.07299999999998</v>
      </c>
      <c r="I2965" s="290"/>
      <c r="J2965" s="291">
        <f>ROUND(I2965*H2965,2)</f>
        <v>0</v>
      </c>
      <c r="K2965" s="287" t="s">
        <v>176</v>
      </c>
      <c r="L2965" s="292"/>
      <c r="M2965" s="293" t="s">
        <v>19</v>
      </c>
      <c r="N2965" s="294" t="s">
        <v>46</v>
      </c>
      <c r="O2965" s="87"/>
      <c r="P2965" s="225">
        <f>O2965*H2965</f>
        <v>0</v>
      </c>
      <c r="Q2965" s="225">
        <v>1.0000000000000001E-05</v>
      </c>
      <c r="R2965" s="225">
        <f>Q2965*H2965</f>
        <v>0.00496073</v>
      </c>
      <c r="S2965" s="225">
        <v>0</v>
      </c>
      <c r="T2965" s="226">
        <f>S2965*H2965</f>
        <v>0</v>
      </c>
      <c r="U2965" s="41"/>
      <c r="V2965" s="41"/>
      <c r="W2965" s="41"/>
      <c r="X2965" s="41"/>
      <c r="Y2965" s="41"/>
      <c r="Z2965" s="41"/>
      <c r="AA2965" s="41"/>
      <c r="AB2965" s="41"/>
      <c r="AC2965" s="41"/>
      <c r="AD2965" s="41"/>
      <c r="AE2965" s="41"/>
      <c r="AR2965" s="227" t="s">
        <v>629</v>
      </c>
      <c r="AT2965" s="227" t="s">
        <v>461</v>
      </c>
      <c r="AU2965" s="227" t="s">
        <v>84</v>
      </c>
      <c r="AY2965" s="20" t="s">
        <v>170</v>
      </c>
      <c r="BE2965" s="228">
        <f>IF(N2965="základní",J2965,0)</f>
        <v>0</v>
      </c>
      <c r="BF2965" s="228">
        <f>IF(N2965="snížená",J2965,0)</f>
        <v>0</v>
      </c>
      <c r="BG2965" s="228">
        <f>IF(N2965="zákl. přenesená",J2965,0)</f>
        <v>0</v>
      </c>
      <c r="BH2965" s="228">
        <f>IF(N2965="sníž. přenesená",J2965,0)</f>
        <v>0</v>
      </c>
      <c r="BI2965" s="228">
        <f>IF(N2965="nulová",J2965,0)</f>
        <v>0</v>
      </c>
      <c r="BJ2965" s="20" t="s">
        <v>82</v>
      </c>
      <c r="BK2965" s="228">
        <f>ROUND(I2965*H2965,2)</f>
        <v>0</v>
      </c>
      <c r="BL2965" s="20" t="s">
        <v>287</v>
      </c>
      <c r="BM2965" s="227" t="s">
        <v>3302</v>
      </c>
    </row>
    <row r="2966" s="2" customFormat="1">
      <c r="A2966" s="41"/>
      <c r="B2966" s="42"/>
      <c r="C2966" s="43"/>
      <c r="D2966" s="229" t="s">
        <v>179</v>
      </c>
      <c r="E2966" s="43"/>
      <c r="F2966" s="230" t="s">
        <v>3280</v>
      </c>
      <c r="G2966" s="43"/>
      <c r="H2966" s="43"/>
      <c r="I2966" s="231"/>
      <c r="J2966" s="43"/>
      <c r="K2966" s="43"/>
      <c r="L2966" s="47"/>
      <c r="M2966" s="232"/>
      <c r="N2966" s="233"/>
      <c r="O2966" s="87"/>
      <c r="P2966" s="87"/>
      <c r="Q2966" s="87"/>
      <c r="R2966" s="87"/>
      <c r="S2966" s="87"/>
      <c r="T2966" s="88"/>
      <c r="U2966" s="41"/>
      <c r="V2966" s="41"/>
      <c r="W2966" s="41"/>
      <c r="X2966" s="41"/>
      <c r="Y2966" s="41"/>
      <c r="Z2966" s="41"/>
      <c r="AA2966" s="41"/>
      <c r="AB2966" s="41"/>
      <c r="AC2966" s="41"/>
      <c r="AD2966" s="41"/>
      <c r="AE2966" s="41"/>
      <c r="AT2966" s="20" t="s">
        <v>179</v>
      </c>
      <c r="AU2966" s="20" t="s">
        <v>84</v>
      </c>
    </row>
    <row r="2967" s="14" customFormat="1">
      <c r="A2967" s="14"/>
      <c r="B2967" s="246"/>
      <c r="C2967" s="247"/>
      <c r="D2967" s="229" t="s">
        <v>183</v>
      </c>
      <c r="E2967" s="247"/>
      <c r="F2967" s="249" t="s">
        <v>3303</v>
      </c>
      <c r="G2967" s="247"/>
      <c r="H2967" s="250">
        <v>496.07299999999998</v>
      </c>
      <c r="I2967" s="251"/>
      <c r="J2967" s="247"/>
      <c r="K2967" s="247"/>
      <c r="L2967" s="252"/>
      <c r="M2967" s="253"/>
      <c r="N2967" s="254"/>
      <c r="O2967" s="254"/>
      <c r="P2967" s="254"/>
      <c r="Q2967" s="254"/>
      <c r="R2967" s="254"/>
      <c r="S2967" s="254"/>
      <c r="T2967" s="255"/>
      <c r="U2967" s="14"/>
      <c r="V2967" s="14"/>
      <c r="W2967" s="14"/>
      <c r="X2967" s="14"/>
      <c r="Y2967" s="14"/>
      <c r="Z2967" s="14"/>
      <c r="AA2967" s="14"/>
      <c r="AB2967" s="14"/>
      <c r="AC2967" s="14"/>
      <c r="AD2967" s="14"/>
      <c r="AE2967" s="14"/>
      <c r="AT2967" s="256" t="s">
        <v>183</v>
      </c>
      <c r="AU2967" s="256" t="s">
        <v>84</v>
      </c>
      <c r="AV2967" s="14" t="s">
        <v>84</v>
      </c>
      <c r="AW2967" s="14" t="s">
        <v>4</v>
      </c>
      <c r="AX2967" s="14" t="s">
        <v>82</v>
      </c>
      <c r="AY2967" s="256" t="s">
        <v>170</v>
      </c>
    </row>
    <row r="2968" s="2" customFormat="1" ht="16.5" customHeight="1">
      <c r="A2968" s="41"/>
      <c r="B2968" s="42"/>
      <c r="C2968" s="216" t="s">
        <v>3304</v>
      </c>
      <c r="D2968" s="216" t="s">
        <v>172</v>
      </c>
      <c r="E2968" s="217" t="s">
        <v>3305</v>
      </c>
      <c r="F2968" s="218" t="s">
        <v>3306</v>
      </c>
      <c r="G2968" s="219" t="s">
        <v>175</v>
      </c>
      <c r="H2968" s="220">
        <v>113.41</v>
      </c>
      <c r="I2968" s="221"/>
      <c r="J2968" s="222">
        <f>ROUND(I2968*H2968,2)</f>
        <v>0</v>
      </c>
      <c r="K2968" s="218" t="s">
        <v>176</v>
      </c>
      <c r="L2968" s="47"/>
      <c r="M2968" s="223" t="s">
        <v>19</v>
      </c>
      <c r="N2968" s="224" t="s">
        <v>46</v>
      </c>
      <c r="O2968" s="87"/>
      <c r="P2968" s="225">
        <f>O2968*H2968</f>
        <v>0</v>
      </c>
      <c r="Q2968" s="225">
        <v>0</v>
      </c>
      <c r="R2968" s="225">
        <f>Q2968*H2968</f>
        <v>0</v>
      </c>
      <c r="S2968" s="225">
        <v>3.0000000000000001E-05</v>
      </c>
      <c r="T2968" s="226">
        <f>S2968*H2968</f>
        <v>0.0034023</v>
      </c>
      <c r="U2968" s="41"/>
      <c r="V2968" s="41"/>
      <c r="W2968" s="41"/>
      <c r="X2968" s="41"/>
      <c r="Y2968" s="41"/>
      <c r="Z2968" s="41"/>
      <c r="AA2968" s="41"/>
      <c r="AB2968" s="41"/>
      <c r="AC2968" s="41"/>
      <c r="AD2968" s="41"/>
      <c r="AE2968" s="41"/>
      <c r="AR2968" s="227" t="s">
        <v>287</v>
      </c>
      <c r="AT2968" s="227" t="s">
        <v>172</v>
      </c>
      <c r="AU2968" s="227" t="s">
        <v>84</v>
      </c>
      <c r="AY2968" s="20" t="s">
        <v>170</v>
      </c>
      <c r="BE2968" s="228">
        <f>IF(N2968="základní",J2968,0)</f>
        <v>0</v>
      </c>
      <c r="BF2968" s="228">
        <f>IF(N2968="snížená",J2968,0)</f>
        <v>0</v>
      </c>
      <c r="BG2968" s="228">
        <f>IF(N2968="zákl. přenesená",J2968,0)</f>
        <v>0</v>
      </c>
      <c r="BH2968" s="228">
        <f>IF(N2968="sníž. přenesená",J2968,0)</f>
        <v>0</v>
      </c>
      <c r="BI2968" s="228">
        <f>IF(N2968="nulová",J2968,0)</f>
        <v>0</v>
      </c>
      <c r="BJ2968" s="20" t="s">
        <v>82</v>
      </c>
      <c r="BK2968" s="228">
        <f>ROUND(I2968*H2968,2)</f>
        <v>0</v>
      </c>
      <c r="BL2968" s="20" t="s">
        <v>287</v>
      </c>
      <c r="BM2968" s="227" t="s">
        <v>3307</v>
      </c>
    </row>
    <row r="2969" s="2" customFormat="1">
      <c r="A2969" s="41"/>
      <c r="B2969" s="42"/>
      <c r="C2969" s="43"/>
      <c r="D2969" s="229" t="s">
        <v>179</v>
      </c>
      <c r="E2969" s="43"/>
      <c r="F2969" s="230" t="s">
        <v>3308</v>
      </c>
      <c r="G2969" s="43"/>
      <c r="H2969" s="43"/>
      <c r="I2969" s="231"/>
      <c r="J2969" s="43"/>
      <c r="K2969" s="43"/>
      <c r="L2969" s="47"/>
      <c r="M2969" s="232"/>
      <c r="N2969" s="233"/>
      <c r="O2969" s="87"/>
      <c r="P2969" s="87"/>
      <c r="Q2969" s="87"/>
      <c r="R2969" s="87"/>
      <c r="S2969" s="87"/>
      <c r="T2969" s="88"/>
      <c r="U2969" s="41"/>
      <c r="V2969" s="41"/>
      <c r="W2969" s="41"/>
      <c r="X2969" s="41"/>
      <c r="Y2969" s="41"/>
      <c r="Z2969" s="41"/>
      <c r="AA2969" s="41"/>
      <c r="AB2969" s="41"/>
      <c r="AC2969" s="41"/>
      <c r="AD2969" s="41"/>
      <c r="AE2969" s="41"/>
      <c r="AT2969" s="20" t="s">
        <v>179</v>
      </c>
      <c r="AU2969" s="20" t="s">
        <v>84</v>
      </c>
    </row>
    <row r="2970" s="2" customFormat="1">
      <c r="A2970" s="41"/>
      <c r="B2970" s="42"/>
      <c r="C2970" s="43"/>
      <c r="D2970" s="234" t="s">
        <v>181</v>
      </c>
      <c r="E2970" s="43"/>
      <c r="F2970" s="235" t="s">
        <v>3309</v>
      </c>
      <c r="G2970" s="43"/>
      <c r="H2970" s="43"/>
      <c r="I2970" s="231"/>
      <c r="J2970" s="43"/>
      <c r="K2970" s="43"/>
      <c r="L2970" s="47"/>
      <c r="M2970" s="232"/>
      <c r="N2970" s="233"/>
      <c r="O2970" s="87"/>
      <c r="P2970" s="87"/>
      <c r="Q2970" s="87"/>
      <c r="R2970" s="87"/>
      <c r="S2970" s="87"/>
      <c r="T2970" s="88"/>
      <c r="U2970" s="41"/>
      <c r="V2970" s="41"/>
      <c r="W2970" s="41"/>
      <c r="X2970" s="41"/>
      <c r="Y2970" s="41"/>
      <c r="Z2970" s="41"/>
      <c r="AA2970" s="41"/>
      <c r="AB2970" s="41"/>
      <c r="AC2970" s="41"/>
      <c r="AD2970" s="41"/>
      <c r="AE2970" s="41"/>
      <c r="AT2970" s="20" t="s">
        <v>181</v>
      </c>
      <c r="AU2970" s="20" t="s">
        <v>84</v>
      </c>
    </row>
    <row r="2971" s="13" customFormat="1">
      <c r="A2971" s="13"/>
      <c r="B2971" s="236"/>
      <c r="C2971" s="237"/>
      <c r="D2971" s="229" t="s">
        <v>183</v>
      </c>
      <c r="E2971" s="238" t="s">
        <v>19</v>
      </c>
      <c r="F2971" s="239" t="s">
        <v>3310</v>
      </c>
      <c r="G2971" s="237"/>
      <c r="H2971" s="238" t="s">
        <v>19</v>
      </c>
      <c r="I2971" s="240"/>
      <c r="J2971" s="237"/>
      <c r="K2971" s="237"/>
      <c r="L2971" s="241"/>
      <c r="M2971" s="242"/>
      <c r="N2971" s="243"/>
      <c r="O2971" s="243"/>
      <c r="P2971" s="243"/>
      <c r="Q2971" s="243"/>
      <c r="R2971" s="243"/>
      <c r="S2971" s="243"/>
      <c r="T2971" s="244"/>
      <c r="U2971" s="13"/>
      <c r="V2971" s="13"/>
      <c r="W2971" s="13"/>
      <c r="X2971" s="13"/>
      <c r="Y2971" s="13"/>
      <c r="Z2971" s="13"/>
      <c r="AA2971" s="13"/>
      <c r="AB2971" s="13"/>
      <c r="AC2971" s="13"/>
      <c r="AD2971" s="13"/>
      <c r="AE2971" s="13"/>
      <c r="AT2971" s="245" t="s">
        <v>183</v>
      </c>
      <c r="AU2971" s="245" t="s">
        <v>84</v>
      </c>
      <c r="AV2971" s="13" t="s">
        <v>82</v>
      </c>
      <c r="AW2971" s="13" t="s">
        <v>37</v>
      </c>
      <c r="AX2971" s="13" t="s">
        <v>75</v>
      </c>
      <c r="AY2971" s="245" t="s">
        <v>170</v>
      </c>
    </row>
    <row r="2972" s="14" customFormat="1">
      <c r="A2972" s="14"/>
      <c r="B2972" s="246"/>
      <c r="C2972" s="247"/>
      <c r="D2972" s="229" t="s">
        <v>183</v>
      </c>
      <c r="E2972" s="248" t="s">
        <v>19</v>
      </c>
      <c r="F2972" s="249" t="s">
        <v>3311</v>
      </c>
      <c r="G2972" s="247"/>
      <c r="H2972" s="250">
        <v>39.149999999999999</v>
      </c>
      <c r="I2972" s="251"/>
      <c r="J2972" s="247"/>
      <c r="K2972" s="247"/>
      <c r="L2972" s="252"/>
      <c r="M2972" s="253"/>
      <c r="N2972" s="254"/>
      <c r="O2972" s="254"/>
      <c r="P2972" s="254"/>
      <c r="Q2972" s="254"/>
      <c r="R2972" s="254"/>
      <c r="S2972" s="254"/>
      <c r="T2972" s="255"/>
      <c r="U2972" s="14"/>
      <c r="V2972" s="14"/>
      <c r="W2972" s="14"/>
      <c r="X2972" s="14"/>
      <c r="Y2972" s="14"/>
      <c r="Z2972" s="14"/>
      <c r="AA2972" s="14"/>
      <c r="AB2972" s="14"/>
      <c r="AC2972" s="14"/>
      <c r="AD2972" s="14"/>
      <c r="AE2972" s="14"/>
      <c r="AT2972" s="256" t="s">
        <v>183</v>
      </c>
      <c r="AU2972" s="256" t="s">
        <v>84</v>
      </c>
      <c r="AV2972" s="14" t="s">
        <v>84</v>
      </c>
      <c r="AW2972" s="14" t="s">
        <v>37</v>
      </c>
      <c r="AX2972" s="14" t="s">
        <v>75</v>
      </c>
      <c r="AY2972" s="256" t="s">
        <v>170</v>
      </c>
    </row>
    <row r="2973" s="13" customFormat="1">
      <c r="A2973" s="13"/>
      <c r="B2973" s="236"/>
      <c r="C2973" s="237"/>
      <c r="D2973" s="229" t="s">
        <v>183</v>
      </c>
      <c r="E2973" s="238" t="s">
        <v>19</v>
      </c>
      <c r="F2973" s="239" t="s">
        <v>3312</v>
      </c>
      <c r="G2973" s="237"/>
      <c r="H2973" s="238" t="s">
        <v>19</v>
      </c>
      <c r="I2973" s="240"/>
      <c r="J2973" s="237"/>
      <c r="K2973" s="237"/>
      <c r="L2973" s="241"/>
      <c r="M2973" s="242"/>
      <c r="N2973" s="243"/>
      <c r="O2973" s="243"/>
      <c r="P2973" s="243"/>
      <c r="Q2973" s="243"/>
      <c r="R2973" s="243"/>
      <c r="S2973" s="243"/>
      <c r="T2973" s="244"/>
      <c r="U2973" s="13"/>
      <c r="V2973" s="13"/>
      <c r="W2973" s="13"/>
      <c r="X2973" s="13"/>
      <c r="Y2973" s="13"/>
      <c r="Z2973" s="13"/>
      <c r="AA2973" s="13"/>
      <c r="AB2973" s="13"/>
      <c r="AC2973" s="13"/>
      <c r="AD2973" s="13"/>
      <c r="AE2973" s="13"/>
      <c r="AT2973" s="245" t="s">
        <v>183</v>
      </c>
      <c r="AU2973" s="245" t="s">
        <v>84</v>
      </c>
      <c r="AV2973" s="13" t="s">
        <v>82</v>
      </c>
      <c r="AW2973" s="13" t="s">
        <v>37</v>
      </c>
      <c r="AX2973" s="13" t="s">
        <v>75</v>
      </c>
      <c r="AY2973" s="245" t="s">
        <v>170</v>
      </c>
    </row>
    <row r="2974" s="14" customFormat="1">
      <c r="A2974" s="14"/>
      <c r="B2974" s="246"/>
      <c r="C2974" s="247"/>
      <c r="D2974" s="229" t="s">
        <v>183</v>
      </c>
      <c r="E2974" s="248" t="s">
        <v>19</v>
      </c>
      <c r="F2974" s="249" t="s">
        <v>3313</v>
      </c>
      <c r="G2974" s="247"/>
      <c r="H2974" s="250">
        <v>14.26</v>
      </c>
      <c r="I2974" s="251"/>
      <c r="J2974" s="247"/>
      <c r="K2974" s="247"/>
      <c r="L2974" s="252"/>
      <c r="M2974" s="253"/>
      <c r="N2974" s="254"/>
      <c r="O2974" s="254"/>
      <c r="P2974" s="254"/>
      <c r="Q2974" s="254"/>
      <c r="R2974" s="254"/>
      <c r="S2974" s="254"/>
      <c r="T2974" s="255"/>
      <c r="U2974" s="14"/>
      <c r="V2974" s="14"/>
      <c r="W2974" s="14"/>
      <c r="X2974" s="14"/>
      <c r="Y2974" s="14"/>
      <c r="Z2974" s="14"/>
      <c r="AA2974" s="14"/>
      <c r="AB2974" s="14"/>
      <c r="AC2974" s="14"/>
      <c r="AD2974" s="14"/>
      <c r="AE2974" s="14"/>
      <c r="AT2974" s="256" t="s">
        <v>183</v>
      </c>
      <c r="AU2974" s="256" t="s">
        <v>84</v>
      </c>
      <c r="AV2974" s="14" t="s">
        <v>84</v>
      </c>
      <c r="AW2974" s="14" t="s">
        <v>37</v>
      </c>
      <c r="AX2974" s="14" t="s">
        <v>75</v>
      </c>
      <c r="AY2974" s="256" t="s">
        <v>170</v>
      </c>
    </row>
    <row r="2975" s="13" customFormat="1">
      <c r="A2975" s="13"/>
      <c r="B2975" s="236"/>
      <c r="C2975" s="237"/>
      <c r="D2975" s="229" t="s">
        <v>183</v>
      </c>
      <c r="E2975" s="238" t="s">
        <v>19</v>
      </c>
      <c r="F2975" s="239" t="s">
        <v>3314</v>
      </c>
      <c r="G2975" s="237"/>
      <c r="H2975" s="238" t="s">
        <v>19</v>
      </c>
      <c r="I2975" s="240"/>
      <c r="J2975" s="237"/>
      <c r="K2975" s="237"/>
      <c r="L2975" s="241"/>
      <c r="M2975" s="242"/>
      <c r="N2975" s="243"/>
      <c r="O2975" s="243"/>
      <c r="P2975" s="243"/>
      <c r="Q2975" s="243"/>
      <c r="R2975" s="243"/>
      <c r="S2975" s="243"/>
      <c r="T2975" s="244"/>
      <c r="U2975" s="13"/>
      <c r="V2975" s="13"/>
      <c r="W2975" s="13"/>
      <c r="X2975" s="13"/>
      <c r="Y2975" s="13"/>
      <c r="Z2975" s="13"/>
      <c r="AA2975" s="13"/>
      <c r="AB2975" s="13"/>
      <c r="AC2975" s="13"/>
      <c r="AD2975" s="13"/>
      <c r="AE2975" s="13"/>
      <c r="AT2975" s="245" t="s">
        <v>183</v>
      </c>
      <c r="AU2975" s="245" t="s">
        <v>84</v>
      </c>
      <c r="AV2975" s="13" t="s">
        <v>82</v>
      </c>
      <c r="AW2975" s="13" t="s">
        <v>37</v>
      </c>
      <c r="AX2975" s="13" t="s">
        <v>75</v>
      </c>
      <c r="AY2975" s="245" t="s">
        <v>170</v>
      </c>
    </row>
    <row r="2976" s="14" customFormat="1">
      <c r="A2976" s="14"/>
      <c r="B2976" s="246"/>
      <c r="C2976" s="247"/>
      <c r="D2976" s="229" t="s">
        <v>183</v>
      </c>
      <c r="E2976" s="248" t="s">
        <v>19</v>
      </c>
      <c r="F2976" s="249" t="s">
        <v>1692</v>
      </c>
      <c r="G2976" s="247"/>
      <c r="H2976" s="250">
        <v>60</v>
      </c>
      <c r="I2976" s="251"/>
      <c r="J2976" s="247"/>
      <c r="K2976" s="247"/>
      <c r="L2976" s="252"/>
      <c r="M2976" s="253"/>
      <c r="N2976" s="254"/>
      <c r="O2976" s="254"/>
      <c r="P2976" s="254"/>
      <c r="Q2976" s="254"/>
      <c r="R2976" s="254"/>
      <c r="S2976" s="254"/>
      <c r="T2976" s="255"/>
      <c r="U2976" s="14"/>
      <c r="V2976" s="14"/>
      <c r="W2976" s="14"/>
      <c r="X2976" s="14"/>
      <c r="Y2976" s="14"/>
      <c r="Z2976" s="14"/>
      <c r="AA2976" s="14"/>
      <c r="AB2976" s="14"/>
      <c r="AC2976" s="14"/>
      <c r="AD2976" s="14"/>
      <c r="AE2976" s="14"/>
      <c r="AT2976" s="256" t="s">
        <v>183</v>
      </c>
      <c r="AU2976" s="256" t="s">
        <v>84</v>
      </c>
      <c r="AV2976" s="14" t="s">
        <v>84</v>
      </c>
      <c r="AW2976" s="14" t="s">
        <v>37</v>
      </c>
      <c r="AX2976" s="14" t="s">
        <v>75</v>
      </c>
      <c r="AY2976" s="256" t="s">
        <v>170</v>
      </c>
    </row>
    <row r="2977" s="15" customFormat="1">
      <c r="A2977" s="15"/>
      <c r="B2977" s="257"/>
      <c r="C2977" s="258"/>
      <c r="D2977" s="229" t="s">
        <v>183</v>
      </c>
      <c r="E2977" s="259" t="s">
        <v>19</v>
      </c>
      <c r="F2977" s="260" t="s">
        <v>186</v>
      </c>
      <c r="G2977" s="258"/>
      <c r="H2977" s="261">
        <v>113.41</v>
      </c>
      <c r="I2977" s="262"/>
      <c r="J2977" s="258"/>
      <c r="K2977" s="258"/>
      <c r="L2977" s="263"/>
      <c r="M2977" s="264"/>
      <c r="N2977" s="265"/>
      <c r="O2977" s="265"/>
      <c r="P2977" s="265"/>
      <c r="Q2977" s="265"/>
      <c r="R2977" s="265"/>
      <c r="S2977" s="265"/>
      <c r="T2977" s="266"/>
      <c r="U2977" s="15"/>
      <c r="V2977" s="15"/>
      <c r="W2977" s="15"/>
      <c r="X2977" s="15"/>
      <c r="Y2977" s="15"/>
      <c r="Z2977" s="15"/>
      <c r="AA2977" s="15"/>
      <c r="AB2977" s="15"/>
      <c r="AC2977" s="15"/>
      <c r="AD2977" s="15"/>
      <c r="AE2977" s="15"/>
      <c r="AT2977" s="267" t="s">
        <v>183</v>
      </c>
      <c r="AU2977" s="267" t="s">
        <v>84</v>
      </c>
      <c r="AV2977" s="15" t="s">
        <v>177</v>
      </c>
      <c r="AW2977" s="15" t="s">
        <v>37</v>
      </c>
      <c r="AX2977" s="15" t="s">
        <v>82</v>
      </c>
      <c r="AY2977" s="267" t="s">
        <v>170</v>
      </c>
    </row>
    <row r="2978" s="2" customFormat="1" ht="16.5" customHeight="1">
      <c r="A2978" s="41"/>
      <c r="B2978" s="42"/>
      <c r="C2978" s="285" t="s">
        <v>3315</v>
      </c>
      <c r="D2978" s="285" t="s">
        <v>461</v>
      </c>
      <c r="E2978" s="286" t="s">
        <v>3279</v>
      </c>
      <c r="F2978" s="287" t="s">
        <v>3280</v>
      </c>
      <c r="G2978" s="288" t="s">
        <v>175</v>
      </c>
      <c r="H2978" s="289">
        <v>119.081</v>
      </c>
      <c r="I2978" s="290"/>
      <c r="J2978" s="291">
        <f>ROUND(I2978*H2978,2)</f>
        <v>0</v>
      </c>
      <c r="K2978" s="287" t="s">
        <v>176</v>
      </c>
      <c r="L2978" s="292"/>
      <c r="M2978" s="293" t="s">
        <v>19</v>
      </c>
      <c r="N2978" s="294" t="s">
        <v>46</v>
      </c>
      <c r="O2978" s="87"/>
      <c r="P2978" s="225">
        <f>O2978*H2978</f>
        <v>0</v>
      </c>
      <c r="Q2978" s="225">
        <v>1.0000000000000001E-05</v>
      </c>
      <c r="R2978" s="225">
        <f>Q2978*H2978</f>
        <v>0.0011908100000000001</v>
      </c>
      <c r="S2978" s="225">
        <v>0</v>
      </c>
      <c r="T2978" s="226">
        <f>S2978*H2978</f>
        <v>0</v>
      </c>
      <c r="U2978" s="41"/>
      <c r="V2978" s="41"/>
      <c r="W2978" s="41"/>
      <c r="X2978" s="41"/>
      <c r="Y2978" s="41"/>
      <c r="Z2978" s="41"/>
      <c r="AA2978" s="41"/>
      <c r="AB2978" s="41"/>
      <c r="AC2978" s="41"/>
      <c r="AD2978" s="41"/>
      <c r="AE2978" s="41"/>
      <c r="AR2978" s="227" t="s">
        <v>629</v>
      </c>
      <c r="AT2978" s="227" t="s">
        <v>461</v>
      </c>
      <c r="AU2978" s="227" t="s">
        <v>84</v>
      </c>
      <c r="AY2978" s="20" t="s">
        <v>170</v>
      </c>
      <c r="BE2978" s="228">
        <f>IF(N2978="základní",J2978,0)</f>
        <v>0</v>
      </c>
      <c r="BF2978" s="228">
        <f>IF(N2978="snížená",J2978,0)</f>
        <v>0</v>
      </c>
      <c r="BG2978" s="228">
        <f>IF(N2978="zákl. přenesená",J2978,0)</f>
        <v>0</v>
      </c>
      <c r="BH2978" s="228">
        <f>IF(N2978="sníž. přenesená",J2978,0)</f>
        <v>0</v>
      </c>
      <c r="BI2978" s="228">
        <f>IF(N2978="nulová",J2978,0)</f>
        <v>0</v>
      </c>
      <c r="BJ2978" s="20" t="s">
        <v>82</v>
      </c>
      <c r="BK2978" s="228">
        <f>ROUND(I2978*H2978,2)</f>
        <v>0</v>
      </c>
      <c r="BL2978" s="20" t="s">
        <v>287</v>
      </c>
      <c r="BM2978" s="227" t="s">
        <v>3316</v>
      </c>
    </row>
    <row r="2979" s="2" customFormat="1">
      <c r="A2979" s="41"/>
      <c r="B2979" s="42"/>
      <c r="C2979" s="43"/>
      <c r="D2979" s="229" t="s">
        <v>179</v>
      </c>
      <c r="E2979" s="43"/>
      <c r="F2979" s="230" t="s">
        <v>3280</v>
      </c>
      <c r="G2979" s="43"/>
      <c r="H2979" s="43"/>
      <c r="I2979" s="231"/>
      <c r="J2979" s="43"/>
      <c r="K2979" s="43"/>
      <c r="L2979" s="47"/>
      <c r="M2979" s="232"/>
      <c r="N2979" s="233"/>
      <c r="O2979" s="87"/>
      <c r="P2979" s="87"/>
      <c r="Q2979" s="87"/>
      <c r="R2979" s="87"/>
      <c r="S2979" s="87"/>
      <c r="T2979" s="88"/>
      <c r="U2979" s="41"/>
      <c r="V2979" s="41"/>
      <c r="W2979" s="41"/>
      <c r="X2979" s="41"/>
      <c r="Y2979" s="41"/>
      <c r="Z2979" s="41"/>
      <c r="AA2979" s="41"/>
      <c r="AB2979" s="41"/>
      <c r="AC2979" s="41"/>
      <c r="AD2979" s="41"/>
      <c r="AE2979" s="41"/>
      <c r="AT2979" s="20" t="s">
        <v>179</v>
      </c>
      <c r="AU2979" s="20" t="s">
        <v>84</v>
      </c>
    </row>
    <row r="2980" s="14" customFormat="1">
      <c r="A2980" s="14"/>
      <c r="B2980" s="246"/>
      <c r="C2980" s="247"/>
      <c r="D2980" s="229" t="s">
        <v>183</v>
      </c>
      <c r="E2980" s="247"/>
      <c r="F2980" s="249" t="s">
        <v>3317</v>
      </c>
      <c r="G2980" s="247"/>
      <c r="H2980" s="250">
        <v>119.081</v>
      </c>
      <c r="I2980" s="251"/>
      <c r="J2980" s="247"/>
      <c r="K2980" s="247"/>
      <c r="L2980" s="252"/>
      <c r="M2980" s="253"/>
      <c r="N2980" s="254"/>
      <c r="O2980" s="254"/>
      <c r="P2980" s="254"/>
      <c r="Q2980" s="254"/>
      <c r="R2980" s="254"/>
      <c r="S2980" s="254"/>
      <c r="T2980" s="255"/>
      <c r="U2980" s="14"/>
      <c r="V2980" s="14"/>
      <c r="W2980" s="14"/>
      <c r="X2980" s="14"/>
      <c r="Y2980" s="14"/>
      <c r="Z2980" s="14"/>
      <c r="AA2980" s="14"/>
      <c r="AB2980" s="14"/>
      <c r="AC2980" s="14"/>
      <c r="AD2980" s="14"/>
      <c r="AE2980" s="14"/>
      <c r="AT2980" s="256" t="s">
        <v>183</v>
      </c>
      <c r="AU2980" s="256" t="s">
        <v>84</v>
      </c>
      <c r="AV2980" s="14" t="s">
        <v>84</v>
      </c>
      <c r="AW2980" s="14" t="s">
        <v>4</v>
      </c>
      <c r="AX2980" s="14" t="s">
        <v>82</v>
      </c>
      <c r="AY2980" s="256" t="s">
        <v>170</v>
      </c>
    </row>
    <row r="2981" s="2" customFormat="1" ht="16.5" customHeight="1">
      <c r="A2981" s="41"/>
      <c r="B2981" s="42"/>
      <c r="C2981" s="216" t="s">
        <v>3318</v>
      </c>
      <c r="D2981" s="216" t="s">
        <v>172</v>
      </c>
      <c r="E2981" s="217" t="s">
        <v>3319</v>
      </c>
      <c r="F2981" s="218" t="s">
        <v>3320</v>
      </c>
      <c r="G2981" s="219" t="s">
        <v>175</v>
      </c>
      <c r="H2981" s="220">
        <v>2482.3589999999999</v>
      </c>
      <c r="I2981" s="221"/>
      <c r="J2981" s="222">
        <f>ROUND(I2981*H2981,2)</f>
        <v>0</v>
      </c>
      <c r="K2981" s="218" t="s">
        <v>176</v>
      </c>
      <c r="L2981" s="47"/>
      <c r="M2981" s="223" t="s">
        <v>19</v>
      </c>
      <c r="N2981" s="224" t="s">
        <v>46</v>
      </c>
      <c r="O2981" s="87"/>
      <c r="P2981" s="225">
        <f>O2981*H2981</f>
        <v>0</v>
      </c>
      <c r="Q2981" s="225">
        <v>0.00021000000000000001</v>
      </c>
      <c r="R2981" s="225">
        <f>Q2981*H2981</f>
        <v>0.52129539000000003</v>
      </c>
      <c r="S2981" s="225">
        <v>0</v>
      </c>
      <c r="T2981" s="226">
        <f>S2981*H2981</f>
        <v>0</v>
      </c>
      <c r="U2981" s="41"/>
      <c r="V2981" s="41"/>
      <c r="W2981" s="41"/>
      <c r="X2981" s="41"/>
      <c r="Y2981" s="41"/>
      <c r="Z2981" s="41"/>
      <c r="AA2981" s="41"/>
      <c r="AB2981" s="41"/>
      <c r="AC2981" s="41"/>
      <c r="AD2981" s="41"/>
      <c r="AE2981" s="41"/>
      <c r="AR2981" s="227" t="s">
        <v>287</v>
      </c>
      <c r="AT2981" s="227" t="s">
        <v>172</v>
      </c>
      <c r="AU2981" s="227" t="s">
        <v>84</v>
      </c>
      <c r="AY2981" s="20" t="s">
        <v>170</v>
      </c>
      <c r="BE2981" s="228">
        <f>IF(N2981="základní",J2981,0)</f>
        <v>0</v>
      </c>
      <c r="BF2981" s="228">
        <f>IF(N2981="snížená",J2981,0)</f>
        <v>0</v>
      </c>
      <c r="BG2981" s="228">
        <f>IF(N2981="zákl. přenesená",J2981,0)</f>
        <v>0</v>
      </c>
      <c r="BH2981" s="228">
        <f>IF(N2981="sníž. přenesená",J2981,0)</f>
        <v>0</v>
      </c>
      <c r="BI2981" s="228">
        <f>IF(N2981="nulová",J2981,0)</f>
        <v>0</v>
      </c>
      <c r="BJ2981" s="20" t="s">
        <v>82</v>
      </c>
      <c r="BK2981" s="228">
        <f>ROUND(I2981*H2981,2)</f>
        <v>0</v>
      </c>
      <c r="BL2981" s="20" t="s">
        <v>287</v>
      </c>
      <c r="BM2981" s="227" t="s">
        <v>3321</v>
      </c>
    </row>
    <row r="2982" s="2" customFormat="1">
      <c r="A2982" s="41"/>
      <c r="B2982" s="42"/>
      <c r="C2982" s="43"/>
      <c r="D2982" s="229" t="s">
        <v>179</v>
      </c>
      <c r="E2982" s="43"/>
      <c r="F2982" s="230" t="s">
        <v>3322</v>
      </c>
      <c r="G2982" s="43"/>
      <c r="H2982" s="43"/>
      <c r="I2982" s="231"/>
      <c r="J2982" s="43"/>
      <c r="K2982" s="43"/>
      <c r="L2982" s="47"/>
      <c r="M2982" s="232"/>
      <c r="N2982" s="233"/>
      <c r="O2982" s="87"/>
      <c r="P2982" s="87"/>
      <c r="Q2982" s="87"/>
      <c r="R2982" s="87"/>
      <c r="S2982" s="87"/>
      <c r="T2982" s="88"/>
      <c r="U2982" s="41"/>
      <c r="V2982" s="41"/>
      <c r="W2982" s="41"/>
      <c r="X2982" s="41"/>
      <c r="Y2982" s="41"/>
      <c r="Z2982" s="41"/>
      <c r="AA2982" s="41"/>
      <c r="AB2982" s="41"/>
      <c r="AC2982" s="41"/>
      <c r="AD2982" s="41"/>
      <c r="AE2982" s="41"/>
      <c r="AT2982" s="20" t="s">
        <v>179</v>
      </c>
      <c r="AU2982" s="20" t="s">
        <v>84</v>
      </c>
    </row>
    <row r="2983" s="2" customFormat="1">
      <c r="A2983" s="41"/>
      <c r="B2983" s="42"/>
      <c r="C2983" s="43"/>
      <c r="D2983" s="234" t="s">
        <v>181</v>
      </c>
      <c r="E2983" s="43"/>
      <c r="F2983" s="235" t="s">
        <v>3323</v>
      </c>
      <c r="G2983" s="43"/>
      <c r="H2983" s="43"/>
      <c r="I2983" s="231"/>
      <c r="J2983" s="43"/>
      <c r="K2983" s="43"/>
      <c r="L2983" s="47"/>
      <c r="M2983" s="232"/>
      <c r="N2983" s="233"/>
      <c r="O2983" s="87"/>
      <c r="P2983" s="87"/>
      <c r="Q2983" s="87"/>
      <c r="R2983" s="87"/>
      <c r="S2983" s="87"/>
      <c r="T2983" s="88"/>
      <c r="U2983" s="41"/>
      <c r="V2983" s="41"/>
      <c r="W2983" s="41"/>
      <c r="X2983" s="41"/>
      <c r="Y2983" s="41"/>
      <c r="Z2983" s="41"/>
      <c r="AA2983" s="41"/>
      <c r="AB2983" s="41"/>
      <c r="AC2983" s="41"/>
      <c r="AD2983" s="41"/>
      <c r="AE2983" s="41"/>
      <c r="AT2983" s="20" t="s">
        <v>181</v>
      </c>
      <c r="AU2983" s="20" t="s">
        <v>84</v>
      </c>
    </row>
    <row r="2984" s="2" customFormat="1" ht="16.5" customHeight="1">
      <c r="A2984" s="41"/>
      <c r="B2984" s="42"/>
      <c r="C2984" s="216" t="s">
        <v>3324</v>
      </c>
      <c r="D2984" s="216" t="s">
        <v>172</v>
      </c>
      <c r="E2984" s="217" t="s">
        <v>3325</v>
      </c>
      <c r="F2984" s="218" t="s">
        <v>3326</v>
      </c>
      <c r="G2984" s="219" t="s">
        <v>175</v>
      </c>
      <c r="H2984" s="220">
        <v>244.148</v>
      </c>
      <c r="I2984" s="221"/>
      <c r="J2984" s="222">
        <f>ROUND(I2984*H2984,2)</f>
        <v>0</v>
      </c>
      <c r="K2984" s="218" t="s">
        <v>176</v>
      </c>
      <c r="L2984" s="47"/>
      <c r="M2984" s="223" t="s">
        <v>19</v>
      </c>
      <c r="N2984" s="224" t="s">
        <v>46</v>
      </c>
      <c r="O2984" s="87"/>
      <c r="P2984" s="225">
        <f>O2984*H2984</f>
        <v>0</v>
      </c>
      <c r="Q2984" s="225">
        <v>0.00021000000000000001</v>
      </c>
      <c r="R2984" s="225">
        <f>Q2984*H2984</f>
        <v>0.051271080000000004</v>
      </c>
      <c r="S2984" s="225">
        <v>0</v>
      </c>
      <c r="T2984" s="226">
        <f>S2984*H2984</f>
        <v>0</v>
      </c>
      <c r="U2984" s="41"/>
      <c r="V2984" s="41"/>
      <c r="W2984" s="41"/>
      <c r="X2984" s="41"/>
      <c r="Y2984" s="41"/>
      <c r="Z2984" s="41"/>
      <c r="AA2984" s="41"/>
      <c r="AB2984" s="41"/>
      <c r="AC2984" s="41"/>
      <c r="AD2984" s="41"/>
      <c r="AE2984" s="41"/>
      <c r="AR2984" s="227" t="s">
        <v>287</v>
      </c>
      <c r="AT2984" s="227" t="s">
        <v>172</v>
      </c>
      <c r="AU2984" s="227" t="s">
        <v>84</v>
      </c>
      <c r="AY2984" s="20" t="s">
        <v>170</v>
      </c>
      <c r="BE2984" s="228">
        <f>IF(N2984="základní",J2984,0)</f>
        <v>0</v>
      </c>
      <c r="BF2984" s="228">
        <f>IF(N2984="snížená",J2984,0)</f>
        <v>0</v>
      </c>
      <c r="BG2984" s="228">
        <f>IF(N2984="zákl. přenesená",J2984,0)</f>
        <v>0</v>
      </c>
      <c r="BH2984" s="228">
        <f>IF(N2984="sníž. přenesená",J2984,0)</f>
        <v>0</v>
      </c>
      <c r="BI2984" s="228">
        <f>IF(N2984="nulová",J2984,0)</f>
        <v>0</v>
      </c>
      <c r="BJ2984" s="20" t="s">
        <v>82</v>
      </c>
      <c r="BK2984" s="228">
        <f>ROUND(I2984*H2984,2)</f>
        <v>0</v>
      </c>
      <c r="BL2984" s="20" t="s">
        <v>287</v>
      </c>
      <c r="BM2984" s="227" t="s">
        <v>3327</v>
      </c>
    </row>
    <row r="2985" s="2" customFormat="1">
      <c r="A2985" s="41"/>
      <c r="B2985" s="42"/>
      <c r="C2985" s="43"/>
      <c r="D2985" s="229" t="s">
        <v>179</v>
      </c>
      <c r="E2985" s="43"/>
      <c r="F2985" s="230" t="s">
        <v>3328</v>
      </c>
      <c r="G2985" s="43"/>
      <c r="H2985" s="43"/>
      <c r="I2985" s="231"/>
      <c r="J2985" s="43"/>
      <c r="K2985" s="43"/>
      <c r="L2985" s="47"/>
      <c r="M2985" s="232"/>
      <c r="N2985" s="233"/>
      <c r="O2985" s="87"/>
      <c r="P2985" s="87"/>
      <c r="Q2985" s="87"/>
      <c r="R2985" s="87"/>
      <c r="S2985" s="87"/>
      <c r="T2985" s="88"/>
      <c r="U2985" s="41"/>
      <c r="V2985" s="41"/>
      <c r="W2985" s="41"/>
      <c r="X2985" s="41"/>
      <c r="Y2985" s="41"/>
      <c r="Z2985" s="41"/>
      <c r="AA2985" s="41"/>
      <c r="AB2985" s="41"/>
      <c r="AC2985" s="41"/>
      <c r="AD2985" s="41"/>
      <c r="AE2985" s="41"/>
      <c r="AT2985" s="20" t="s">
        <v>179</v>
      </c>
      <c r="AU2985" s="20" t="s">
        <v>84</v>
      </c>
    </row>
    <row r="2986" s="2" customFormat="1">
      <c r="A2986" s="41"/>
      <c r="B2986" s="42"/>
      <c r="C2986" s="43"/>
      <c r="D2986" s="234" t="s">
        <v>181</v>
      </c>
      <c r="E2986" s="43"/>
      <c r="F2986" s="235" t="s">
        <v>3329</v>
      </c>
      <c r="G2986" s="43"/>
      <c r="H2986" s="43"/>
      <c r="I2986" s="231"/>
      <c r="J2986" s="43"/>
      <c r="K2986" s="43"/>
      <c r="L2986" s="47"/>
      <c r="M2986" s="232"/>
      <c r="N2986" s="233"/>
      <c r="O2986" s="87"/>
      <c r="P2986" s="87"/>
      <c r="Q2986" s="87"/>
      <c r="R2986" s="87"/>
      <c r="S2986" s="87"/>
      <c r="T2986" s="88"/>
      <c r="U2986" s="41"/>
      <c r="V2986" s="41"/>
      <c r="W2986" s="41"/>
      <c r="X2986" s="41"/>
      <c r="Y2986" s="41"/>
      <c r="Z2986" s="41"/>
      <c r="AA2986" s="41"/>
      <c r="AB2986" s="41"/>
      <c r="AC2986" s="41"/>
      <c r="AD2986" s="41"/>
      <c r="AE2986" s="41"/>
      <c r="AT2986" s="20" t="s">
        <v>181</v>
      </c>
      <c r="AU2986" s="20" t="s">
        <v>84</v>
      </c>
    </row>
    <row r="2987" s="2" customFormat="1" ht="16.5" customHeight="1">
      <c r="A2987" s="41"/>
      <c r="B2987" s="42"/>
      <c r="C2987" s="216" t="s">
        <v>3330</v>
      </c>
      <c r="D2987" s="216" t="s">
        <v>172</v>
      </c>
      <c r="E2987" s="217" t="s">
        <v>3331</v>
      </c>
      <c r="F2987" s="218" t="s">
        <v>3332</v>
      </c>
      <c r="G2987" s="219" t="s">
        <v>175</v>
      </c>
      <c r="H2987" s="220">
        <v>823.49300000000005</v>
      </c>
      <c r="I2987" s="221"/>
      <c r="J2987" s="222">
        <f>ROUND(I2987*H2987,2)</f>
        <v>0</v>
      </c>
      <c r="K2987" s="218" t="s">
        <v>176</v>
      </c>
      <c r="L2987" s="47"/>
      <c r="M2987" s="223" t="s">
        <v>19</v>
      </c>
      <c r="N2987" s="224" t="s">
        <v>46</v>
      </c>
      <c r="O2987" s="87"/>
      <c r="P2987" s="225">
        <f>O2987*H2987</f>
        <v>0</v>
      </c>
      <c r="Q2987" s="225">
        <v>0.00029</v>
      </c>
      <c r="R2987" s="225">
        <f>Q2987*H2987</f>
        <v>0.23881297000000001</v>
      </c>
      <c r="S2987" s="225">
        <v>0</v>
      </c>
      <c r="T2987" s="226">
        <f>S2987*H2987</f>
        <v>0</v>
      </c>
      <c r="U2987" s="41"/>
      <c r="V2987" s="41"/>
      <c r="W2987" s="41"/>
      <c r="X2987" s="41"/>
      <c r="Y2987" s="41"/>
      <c r="Z2987" s="41"/>
      <c r="AA2987" s="41"/>
      <c r="AB2987" s="41"/>
      <c r="AC2987" s="41"/>
      <c r="AD2987" s="41"/>
      <c r="AE2987" s="41"/>
      <c r="AR2987" s="227" t="s">
        <v>287</v>
      </c>
      <c r="AT2987" s="227" t="s">
        <v>172</v>
      </c>
      <c r="AU2987" s="227" t="s">
        <v>84</v>
      </c>
      <c r="AY2987" s="20" t="s">
        <v>170</v>
      </c>
      <c r="BE2987" s="228">
        <f>IF(N2987="základní",J2987,0)</f>
        <v>0</v>
      </c>
      <c r="BF2987" s="228">
        <f>IF(N2987="snížená",J2987,0)</f>
        <v>0</v>
      </c>
      <c r="BG2987" s="228">
        <f>IF(N2987="zákl. přenesená",J2987,0)</f>
        <v>0</v>
      </c>
      <c r="BH2987" s="228">
        <f>IF(N2987="sníž. přenesená",J2987,0)</f>
        <v>0</v>
      </c>
      <c r="BI2987" s="228">
        <f>IF(N2987="nulová",J2987,0)</f>
        <v>0</v>
      </c>
      <c r="BJ2987" s="20" t="s">
        <v>82</v>
      </c>
      <c r="BK2987" s="228">
        <f>ROUND(I2987*H2987,2)</f>
        <v>0</v>
      </c>
      <c r="BL2987" s="20" t="s">
        <v>287</v>
      </c>
      <c r="BM2987" s="227" t="s">
        <v>3333</v>
      </c>
    </row>
    <row r="2988" s="2" customFormat="1">
      <c r="A2988" s="41"/>
      <c r="B2988" s="42"/>
      <c r="C2988" s="43"/>
      <c r="D2988" s="229" t="s">
        <v>179</v>
      </c>
      <c r="E2988" s="43"/>
      <c r="F2988" s="230" t="s">
        <v>3334</v>
      </c>
      <c r="G2988" s="43"/>
      <c r="H2988" s="43"/>
      <c r="I2988" s="231"/>
      <c r="J2988" s="43"/>
      <c r="K2988" s="43"/>
      <c r="L2988" s="47"/>
      <c r="M2988" s="232"/>
      <c r="N2988" s="233"/>
      <c r="O2988" s="87"/>
      <c r="P2988" s="87"/>
      <c r="Q2988" s="87"/>
      <c r="R2988" s="87"/>
      <c r="S2988" s="87"/>
      <c r="T2988" s="88"/>
      <c r="U2988" s="41"/>
      <c r="V2988" s="41"/>
      <c r="W2988" s="41"/>
      <c r="X2988" s="41"/>
      <c r="Y2988" s="41"/>
      <c r="Z2988" s="41"/>
      <c r="AA2988" s="41"/>
      <c r="AB2988" s="41"/>
      <c r="AC2988" s="41"/>
      <c r="AD2988" s="41"/>
      <c r="AE2988" s="41"/>
      <c r="AT2988" s="20" t="s">
        <v>179</v>
      </c>
      <c r="AU2988" s="20" t="s">
        <v>84</v>
      </c>
    </row>
    <row r="2989" s="2" customFormat="1">
      <c r="A2989" s="41"/>
      <c r="B2989" s="42"/>
      <c r="C2989" s="43"/>
      <c r="D2989" s="234" t="s">
        <v>181</v>
      </c>
      <c r="E2989" s="43"/>
      <c r="F2989" s="235" t="s">
        <v>3335</v>
      </c>
      <c r="G2989" s="43"/>
      <c r="H2989" s="43"/>
      <c r="I2989" s="231"/>
      <c r="J2989" s="43"/>
      <c r="K2989" s="43"/>
      <c r="L2989" s="47"/>
      <c r="M2989" s="232"/>
      <c r="N2989" s="233"/>
      <c r="O2989" s="87"/>
      <c r="P2989" s="87"/>
      <c r="Q2989" s="87"/>
      <c r="R2989" s="87"/>
      <c r="S2989" s="87"/>
      <c r="T2989" s="88"/>
      <c r="U2989" s="41"/>
      <c r="V2989" s="41"/>
      <c r="W2989" s="41"/>
      <c r="X2989" s="41"/>
      <c r="Y2989" s="41"/>
      <c r="Z2989" s="41"/>
      <c r="AA2989" s="41"/>
      <c r="AB2989" s="41"/>
      <c r="AC2989" s="41"/>
      <c r="AD2989" s="41"/>
      <c r="AE2989" s="41"/>
      <c r="AT2989" s="20" t="s">
        <v>181</v>
      </c>
      <c r="AU2989" s="20" t="s">
        <v>84</v>
      </c>
    </row>
    <row r="2990" s="13" customFormat="1">
      <c r="A2990" s="13"/>
      <c r="B2990" s="236"/>
      <c r="C2990" s="237"/>
      <c r="D2990" s="229" t="s">
        <v>183</v>
      </c>
      <c r="E2990" s="238" t="s">
        <v>19</v>
      </c>
      <c r="F2990" s="239" t="s">
        <v>3336</v>
      </c>
      <c r="G2990" s="237"/>
      <c r="H2990" s="238" t="s">
        <v>19</v>
      </c>
      <c r="I2990" s="240"/>
      <c r="J2990" s="237"/>
      <c r="K2990" s="237"/>
      <c r="L2990" s="241"/>
      <c r="M2990" s="242"/>
      <c r="N2990" s="243"/>
      <c r="O2990" s="243"/>
      <c r="P2990" s="243"/>
      <c r="Q2990" s="243"/>
      <c r="R2990" s="243"/>
      <c r="S2990" s="243"/>
      <c r="T2990" s="244"/>
      <c r="U2990" s="13"/>
      <c r="V2990" s="13"/>
      <c r="W2990" s="13"/>
      <c r="X2990" s="13"/>
      <c r="Y2990" s="13"/>
      <c r="Z2990" s="13"/>
      <c r="AA2990" s="13"/>
      <c r="AB2990" s="13"/>
      <c r="AC2990" s="13"/>
      <c r="AD2990" s="13"/>
      <c r="AE2990" s="13"/>
      <c r="AT2990" s="245" t="s">
        <v>183</v>
      </c>
      <c r="AU2990" s="245" t="s">
        <v>84</v>
      </c>
      <c r="AV2990" s="13" t="s">
        <v>82</v>
      </c>
      <c r="AW2990" s="13" t="s">
        <v>37</v>
      </c>
      <c r="AX2990" s="13" t="s">
        <v>75</v>
      </c>
      <c r="AY2990" s="245" t="s">
        <v>170</v>
      </c>
    </row>
    <row r="2991" s="13" customFormat="1">
      <c r="A2991" s="13"/>
      <c r="B2991" s="236"/>
      <c r="C2991" s="237"/>
      <c r="D2991" s="229" t="s">
        <v>183</v>
      </c>
      <c r="E2991" s="238" t="s">
        <v>19</v>
      </c>
      <c r="F2991" s="239" t="s">
        <v>760</v>
      </c>
      <c r="G2991" s="237"/>
      <c r="H2991" s="238" t="s">
        <v>19</v>
      </c>
      <c r="I2991" s="240"/>
      <c r="J2991" s="237"/>
      <c r="K2991" s="237"/>
      <c r="L2991" s="241"/>
      <c r="M2991" s="242"/>
      <c r="N2991" s="243"/>
      <c r="O2991" s="243"/>
      <c r="P2991" s="243"/>
      <c r="Q2991" s="243"/>
      <c r="R2991" s="243"/>
      <c r="S2991" s="243"/>
      <c r="T2991" s="244"/>
      <c r="U2991" s="13"/>
      <c r="V2991" s="13"/>
      <c r="W2991" s="13"/>
      <c r="X2991" s="13"/>
      <c r="Y2991" s="13"/>
      <c r="Z2991" s="13"/>
      <c r="AA2991" s="13"/>
      <c r="AB2991" s="13"/>
      <c r="AC2991" s="13"/>
      <c r="AD2991" s="13"/>
      <c r="AE2991" s="13"/>
      <c r="AT2991" s="245" t="s">
        <v>183</v>
      </c>
      <c r="AU2991" s="245" t="s">
        <v>84</v>
      </c>
      <c r="AV2991" s="13" t="s">
        <v>82</v>
      </c>
      <c r="AW2991" s="13" t="s">
        <v>37</v>
      </c>
      <c r="AX2991" s="13" t="s">
        <v>75</v>
      </c>
      <c r="AY2991" s="245" t="s">
        <v>170</v>
      </c>
    </row>
    <row r="2992" s="14" customFormat="1">
      <c r="A2992" s="14"/>
      <c r="B2992" s="246"/>
      <c r="C2992" s="247"/>
      <c r="D2992" s="229" t="s">
        <v>183</v>
      </c>
      <c r="E2992" s="248" t="s">
        <v>19</v>
      </c>
      <c r="F2992" s="249" t="s">
        <v>3337</v>
      </c>
      <c r="G2992" s="247"/>
      <c r="H2992" s="250">
        <v>22.210000000000001</v>
      </c>
      <c r="I2992" s="251"/>
      <c r="J2992" s="247"/>
      <c r="K2992" s="247"/>
      <c r="L2992" s="252"/>
      <c r="M2992" s="253"/>
      <c r="N2992" s="254"/>
      <c r="O2992" s="254"/>
      <c r="P2992" s="254"/>
      <c r="Q2992" s="254"/>
      <c r="R2992" s="254"/>
      <c r="S2992" s="254"/>
      <c r="T2992" s="255"/>
      <c r="U2992" s="14"/>
      <c r="V2992" s="14"/>
      <c r="W2992" s="14"/>
      <c r="X2992" s="14"/>
      <c r="Y2992" s="14"/>
      <c r="Z2992" s="14"/>
      <c r="AA2992" s="14"/>
      <c r="AB2992" s="14"/>
      <c r="AC2992" s="14"/>
      <c r="AD2992" s="14"/>
      <c r="AE2992" s="14"/>
      <c r="AT2992" s="256" t="s">
        <v>183</v>
      </c>
      <c r="AU2992" s="256" t="s">
        <v>84</v>
      </c>
      <c r="AV2992" s="14" t="s">
        <v>84</v>
      </c>
      <c r="AW2992" s="14" t="s">
        <v>37</v>
      </c>
      <c r="AX2992" s="14" t="s">
        <v>75</v>
      </c>
      <c r="AY2992" s="256" t="s">
        <v>170</v>
      </c>
    </row>
    <row r="2993" s="14" customFormat="1">
      <c r="A2993" s="14"/>
      <c r="B2993" s="246"/>
      <c r="C2993" s="247"/>
      <c r="D2993" s="229" t="s">
        <v>183</v>
      </c>
      <c r="E2993" s="248" t="s">
        <v>19</v>
      </c>
      <c r="F2993" s="249" t="s">
        <v>3338</v>
      </c>
      <c r="G2993" s="247"/>
      <c r="H2993" s="250">
        <v>17.850000000000001</v>
      </c>
      <c r="I2993" s="251"/>
      <c r="J2993" s="247"/>
      <c r="K2993" s="247"/>
      <c r="L2993" s="252"/>
      <c r="M2993" s="253"/>
      <c r="N2993" s="254"/>
      <c r="O2993" s="254"/>
      <c r="P2993" s="254"/>
      <c r="Q2993" s="254"/>
      <c r="R2993" s="254"/>
      <c r="S2993" s="254"/>
      <c r="T2993" s="255"/>
      <c r="U2993" s="14"/>
      <c r="V2993" s="14"/>
      <c r="W2993" s="14"/>
      <c r="X2993" s="14"/>
      <c r="Y2993" s="14"/>
      <c r="Z2993" s="14"/>
      <c r="AA2993" s="14"/>
      <c r="AB2993" s="14"/>
      <c r="AC2993" s="14"/>
      <c r="AD2993" s="14"/>
      <c r="AE2993" s="14"/>
      <c r="AT2993" s="256" t="s">
        <v>183</v>
      </c>
      <c r="AU2993" s="256" t="s">
        <v>84</v>
      </c>
      <c r="AV2993" s="14" t="s">
        <v>84</v>
      </c>
      <c r="AW2993" s="14" t="s">
        <v>37</v>
      </c>
      <c r="AX2993" s="14" t="s">
        <v>75</v>
      </c>
      <c r="AY2993" s="256" t="s">
        <v>170</v>
      </c>
    </row>
    <row r="2994" s="14" customFormat="1">
      <c r="A2994" s="14"/>
      <c r="B2994" s="246"/>
      <c r="C2994" s="247"/>
      <c r="D2994" s="229" t="s">
        <v>183</v>
      </c>
      <c r="E2994" s="248" t="s">
        <v>19</v>
      </c>
      <c r="F2994" s="249" t="s">
        <v>3339</v>
      </c>
      <c r="G2994" s="247"/>
      <c r="H2994" s="250">
        <v>22.379999999999999</v>
      </c>
      <c r="I2994" s="251"/>
      <c r="J2994" s="247"/>
      <c r="K2994" s="247"/>
      <c r="L2994" s="252"/>
      <c r="M2994" s="253"/>
      <c r="N2994" s="254"/>
      <c r="O2994" s="254"/>
      <c r="P2994" s="254"/>
      <c r="Q2994" s="254"/>
      <c r="R2994" s="254"/>
      <c r="S2994" s="254"/>
      <c r="T2994" s="255"/>
      <c r="U2994" s="14"/>
      <c r="V2994" s="14"/>
      <c r="W2994" s="14"/>
      <c r="X2994" s="14"/>
      <c r="Y2994" s="14"/>
      <c r="Z2994" s="14"/>
      <c r="AA2994" s="14"/>
      <c r="AB2994" s="14"/>
      <c r="AC2994" s="14"/>
      <c r="AD2994" s="14"/>
      <c r="AE2994" s="14"/>
      <c r="AT2994" s="256" t="s">
        <v>183</v>
      </c>
      <c r="AU2994" s="256" t="s">
        <v>84</v>
      </c>
      <c r="AV2994" s="14" t="s">
        <v>84</v>
      </c>
      <c r="AW2994" s="14" t="s">
        <v>37</v>
      </c>
      <c r="AX2994" s="14" t="s">
        <v>75</v>
      </c>
      <c r="AY2994" s="256" t="s">
        <v>170</v>
      </c>
    </row>
    <row r="2995" s="14" customFormat="1">
      <c r="A2995" s="14"/>
      <c r="B2995" s="246"/>
      <c r="C2995" s="247"/>
      <c r="D2995" s="229" t="s">
        <v>183</v>
      </c>
      <c r="E2995" s="248" t="s">
        <v>19</v>
      </c>
      <c r="F2995" s="249" t="s">
        <v>3340</v>
      </c>
      <c r="G2995" s="247"/>
      <c r="H2995" s="250">
        <v>22.379999999999999</v>
      </c>
      <c r="I2995" s="251"/>
      <c r="J2995" s="247"/>
      <c r="K2995" s="247"/>
      <c r="L2995" s="252"/>
      <c r="M2995" s="253"/>
      <c r="N2995" s="254"/>
      <c r="O2995" s="254"/>
      <c r="P2995" s="254"/>
      <c r="Q2995" s="254"/>
      <c r="R2995" s="254"/>
      <c r="S2995" s="254"/>
      <c r="T2995" s="255"/>
      <c r="U2995" s="14"/>
      <c r="V2995" s="14"/>
      <c r="W2995" s="14"/>
      <c r="X2995" s="14"/>
      <c r="Y2995" s="14"/>
      <c r="Z2995" s="14"/>
      <c r="AA2995" s="14"/>
      <c r="AB2995" s="14"/>
      <c r="AC2995" s="14"/>
      <c r="AD2995" s="14"/>
      <c r="AE2995" s="14"/>
      <c r="AT2995" s="256" t="s">
        <v>183</v>
      </c>
      <c r="AU2995" s="256" t="s">
        <v>84</v>
      </c>
      <c r="AV2995" s="14" t="s">
        <v>84</v>
      </c>
      <c r="AW2995" s="14" t="s">
        <v>37</v>
      </c>
      <c r="AX2995" s="14" t="s">
        <v>75</v>
      </c>
      <c r="AY2995" s="256" t="s">
        <v>170</v>
      </c>
    </row>
    <row r="2996" s="14" customFormat="1">
      <c r="A2996" s="14"/>
      <c r="B2996" s="246"/>
      <c r="C2996" s="247"/>
      <c r="D2996" s="229" t="s">
        <v>183</v>
      </c>
      <c r="E2996" s="248" t="s">
        <v>19</v>
      </c>
      <c r="F2996" s="249" t="s">
        <v>3341</v>
      </c>
      <c r="G2996" s="247"/>
      <c r="H2996" s="250">
        <v>51.884999999999998</v>
      </c>
      <c r="I2996" s="251"/>
      <c r="J2996" s="247"/>
      <c r="K2996" s="247"/>
      <c r="L2996" s="252"/>
      <c r="M2996" s="253"/>
      <c r="N2996" s="254"/>
      <c r="O2996" s="254"/>
      <c r="P2996" s="254"/>
      <c r="Q2996" s="254"/>
      <c r="R2996" s="254"/>
      <c r="S2996" s="254"/>
      <c r="T2996" s="255"/>
      <c r="U2996" s="14"/>
      <c r="V2996" s="14"/>
      <c r="W2996" s="14"/>
      <c r="X2996" s="14"/>
      <c r="Y2996" s="14"/>
      <c r="Z2996" s="14"/>
      <c r="AA2996" s="14"/>
      <c r="AB2996" s="14"/>
      <c r="AC2996" s="14"/>
      <c r="AD2996" s="14"/>
      <c r="AE2996" s="14"/>
      <c r="AT2996" s="256" t="s">
        <v>183</v>
      </c>
      <c r="AU2996" s="256" t="s">
        <v>84</v>
      </c>
      <c r="AV2996" s="14" t="s">
        <v>84</v>
      </c>
      <c r="AW2996" s="14" t="s">
        <v>37</v>
      </c>
      <c r="AX2996" s="14" t="s">
        <v>75</v>
      </c>
      <c r="AY2996" s="256" t="s">
        <v>170</v>
      </c>
    </row>
    <row r="2997" s="14" customFormat="1">
      <c r="A2997" s="14"/>
      <c r="B2997" s="246"/>
      <c r="C2997" s="247"/>
      <c r="D2997" s="229" t="s">
        <v>183</v>
      </c>
      <c r="E2997" s="248" t="s">
        <v>19</v>
      </c>
      <c r="F2997" s="249" t="s">
        <v>3342</v>
      </c>
      <c r="G2997" s="247"/>
      <c r="H2997" s="250">
        <v>36.542000000000002</v>
      </c>
      <c r="I2997" s="251"/>
      <c r="J2997" s="247"/>
      <c r="K2997" s="247"/>
      <c r="L2997" s="252"/>
      <c r="M2997" s="253"/>
      <c r="N2997" s="254"/>
      <c r="O2997" s="254"/>
      <c r="P2997" s="254"/>
      <c r="Q2997" s="254"/>
      <c r="R2997" s="254"/>
      <c r="S2997" s="254"/>
      <c r="T2997" s="255"/>
      <c r="U2997" s="14"/>
      <c r="V2997" s="14"/>
      <c r="W2997" s="14"/>
      <c r="X2997" s="14"/>
      <c r="Y2997" s="14"/>
      <c r="Z2997" s="14"/>
      <c r="AA2997" s="14"/>
      <c r="AB2997" s="14"/>
      <c r="AC2997" s="14"/>
      <c r="AD2997" s="14"/>
      <c r="AE2997" s="14"/>
      <c r="AT2997" s="256" t="s">
        <v>183</v>
      </c>
      <c r="AU2997" s="256" t="s">
        <v>84</v>
      </c>
      <c r="AV2997" s="14" t="s">
        <v>84</v>
      </c>
      <c r="AW2997" s="14" t="s">
        <v>37</v>
      </c>
      <c r="AX2997" s="14" t="s">
        <v>75</v>
      </c>
      <c r="AY2997" s="256" t="s">
        <v>170</v>
      </c>
    </row>
    <row r="2998" s="14" customFormat="1">
      <c r="A2998" s="14"/>
      <c r="B2998" s="246"/>
      <c r="C2998" s="247"/>
      <c r="D2998" s="229" t="s">
        <v>183</v>
      </c>
      <c r="E2998" s="248" t="s">
        <v>19</v>
      </c>
      <c r="F2998" s="249" t="s">
        <v>3343</v>
      </c>
      <c r="G2998" s="247"/>
      <c r="H2998" s="250">
        <v>73.844999999999999</v>
      </c>
      <c r="I2998" s="251"/>
      <c r="J2998" s="247"/>
      <c r="K2998" s="247"/>
      <c r="L2998" s="252"/>
      <c r="M2998" s="253"/>
      <c r="N2998" s="254"/>
      <c r="O2998" s="254"/>
      <c r="P2998" s="254"/>
      <c r="Q2998" s="254"/>
      <c r="R2998" s="254"/>
      <c r="S2998" s="254"/>
      <c r="T2998" s="255"/>
      <c r="U2998" s="14"/>
      <c r="V2998" s="14"/>
      <c r="W2998" s="14"/>
      <c r="X2998" s="14"/>
      <c r="Y2998" s="14"/>
      <c r="Z2998" s="14"/>
      <c r="AA2998" s="14"/>
      <c r="AB2998" s="14"/>
      <c r="AC2998" s="14"/>
      <c r="AD2998" s="14"/>
      <c r="AE2998" s="14"/>
      <c r="AT2998" s="256" t="s">
        <v>183</v>
      </c>
      <c r="AU2998" s="256" t="s">
        <v>84</v>
      </c>
      <c r="AV2998" s="14" t="s">
        <v>84</v>
      </c>
      <c r="AW2998" s="14" t="s">
        <v>37</v>
      </c>
      <c r="AX2998" s="14" t="s">
        <v>75</v>
      </c>
      <c r="AY2998" s="256" t="s">
        <v>170</v>
      </c>
    </row>
    <row r="2999" s="14" customFormat="1">
      <c r="A2999" s="14"/>
      <c r="B2999" s="246"/>
      <c r="C2999" s="247"/>
      <c r="D2999" s="229" t="s">
        <v>183</v>
      </c>
      <c r="E2999" s="248" t="s">
        <v>19</v>
      </c>
      <c r="F2999" s="249" t="s">
        <v>3344</v>
      </c>
      <c r="G2999" s="247"/>
      <c r="H2999" s="250">
        <v>24.629999999999999</v>
      </c>
      <c r="I2999" s="251"/>
      <c r="J2999" s="247"/>
      <c r="K2999" s="247"/>
      <c r="L2999" s="252"/>
      <c r="M2999" s="253"/>
      <c r="N2999" s="254"/>
      <c r="O2999" s="254"/>
      <c r="P2999" s="254"/>
      <c r="Q2999" s="254"/>
      <c r="R2999" s="254"/>
      <c r="S2999" s="254"/>
      <c r="T2999" s="255"/>
      <c r="U2999" s="14"/>
      <c r="V2999" s="14"/>
      <c r="W2999" s="14"/>
      <c r="X2999" s="14"/>
      <c r="Y2999" s="14"/>
      <c r="Z2999" s="14"/>
      <c r="AA2999" s="14"/>
      <c r="AB2999" s="14"/>
      <c r="AC2999" s="14"/>
      <c r="AD2999" s="14"/>
      <c r="AE2999" s="14"/>
      <c r="AT2999" s="256" t="s">
        <v>183</v>
      </c>
      <c r="AU2999" s="256" t="s">
        <v>84</v>
      </c>
      <c r="AV2999" s="14" t="s">
        <v>84</v>
      </c>
      <c r="AW2999" s="14" t="s">
        <v>37</v>
      </c>
      <c r="AX2999" s="14" t="s">
        <v>75</v>
      </c>
      <c r="AY2999" s="256" t="s">
        <v>170</v>
      </c>
    </row>
    <row r="3000" s="14" customFormat="1">
      <c r="A3000" s="14"/>
      <c r="B3000" s="246"/>
      <c r="C3000" s="247"/>
      <c r="D3000" s="229" t="s">
        <v>183</v>
      </c>
      <c r="E3000" s="248" t="s">
        <v>19</v>
      </c>
      <c r="F3000" s="249" t="s">
        <v>3345</v>
      </c>
      <c r="G3000" s="247"/>
      <c r="H3000" s="250">
        <v>59.545000000000002</v>
      </c>
      <c r="I3000" s="251"/>
      <c r="J3000" s="247"/>
      <c r="K3000" s="247"/>
      <c r="L3000" s="252"/>
      <c r="M3000" s="253"/>
      <c r="N3000" s="254"/>
      <c r="O3000" s="254"/>
      <c r="P3000" s="254"/>
      <c r="Q3000" s="254"/>
      <c r="R3000" s="254"/>
      <c r="S3000" s="254"/>
      <c r="T3000" s="255"/>
      <c r="U3000" s="14"/>
      <c r="V3000" s="14"/>
      <c r="W3000" s="14"/>
      <c r="X3000" s="14"/>
      <c r="Y3000" s="14"/>
      <c r="Z3000" s="14"/>
      <c r="AA3000" s="14"/>
      <c r="AB3000" s="14"/>
      <c r="AC3000" s="14"/>
      <c r="AD3000" s="14"/>
      <c r="AE3000" s="14"/>
      <c r="AT3000" s="256" t="s">
        <v>183</v>
      </c>
      <c r="AU3000" s="256" t="s">
        <v>84</v>
      </c>
      <c r="AV3000" s="14" t="s">
        <v>84</v>
      </c>
      <c r="AW3000" s="14" t="s">
        <v>37</v>
      </c>
      <c r="AX3000" s="14" t="s">
        <v>75</v>
      </c>
      <c r="AY3000" s="256" t="s">
        <v>170</v>
      </c>
    </row>
    <row r="3001" s="13" customFormat="1">
      <c r="A3001" s="13"/>
      <c r="B3001" s="236"/>
      <c r="C3001" s="237"/>
      <c r="D3001" s="229" t="s">
        <v>183</v>
      </c>
      <c r="E3001" s="238" t="s">
        <v>19</v>
      </c>
      <c r="F3001" s="239" t="s">
        <v>764</v>
      </c>
      <c r="G3001" s="237"/>
      <c r="H3001" s="238" t="s">
        <v>19</v>
      </c>
      <c r="I3001" s="240"/>
      <c r="J3001" s="237"/>
      <c r="K3001" s="237"/>
      <c r="L3001" s="241"/>
      <c r="M3001" s="242"/>
      <c r="N3001" s="243"/>
      <c r="O3001" s="243"/>
      <c r="P3001" s="243"/>
      <c r="Q3001" s="243"/>
      <c r="R3001" s="243"/>
      <c r="S3001" s="243"/>
      <c r="T3001" s="244"/>
      <c r="U3001" s="13"/>
      <c r="V3001" s="13"/>
      <c r="W3001" s="13"/>
      <c r="X3001" s="13"/>
      <c r="Y3001" s="13"/>
      <c r="Z3001" s="13"/>
      <c r="AA3001" s="13"/>
      <c r="AB3001" s="13"/>
      <c r="AC3001" s="13"/>
      <c r="AD3001" s="13"/>
      <c r="AE3001" s="13"/>
      <c r="AT3001" s="245" t="s">
        <v>183</v>
      </c>
      <c r="AU3001" s="245" t="s">
        <v>84</v>
      </c>
      <c r="AV3001" s="13" t="s">
        <v>82</v>
      </c>
      <c r="AW3001" s="13" t="s">
        <v>37</v>
      </c>
      <c r="AX3001" s="13" t="s">
        <v>75</v>
      </c>
      <c r="AY3001" s="245" t="s">
        <v>170</v>
      </c>
    </row>
    <row r="3002" s="14" customFormat="1">
      <c r="A3002" s="14"/>
      <c r="B3002" s="246"/>
      <c r="C3002" s="247"/>
      <c r="D3002" s="229" t="s">
        <v>183</v>
      </c>
      <c r="E3002" s="248" t="s">
        <v>19</v>
      </c>
      <c r="F3002" s="249" t="s">
        <v>3346</v>
      </c>
      <c r="G3002" s="247"/>
      <c r="H3002" s="250">
        <v>27.088000000000001</v>
      </c>
      <c r="I3002" s="251"/>
      <c r="J3002" s="247"/>
      <c r="K3002" s="247"/>
      <c r="L3002" s="252"/>
      <c r="M3002" s="253"/>
      <c r="N3002" s="254"/>
      <c r="O3002" s="254"/>
      <c r="P3002" s="254"/>
      <c r="Q3002" s="254"/>
      <c r="R3002" s="254"/>
      <c r="S3002" s="254"/>
      <c r="T3002" s="255"/>
      <c r="U3002" s="14"/>
      <c r="V3002" s="14"/>
      <c r="W3002" s="14"/>
      <c r="X3002" s="14"/>
      <c r="Y3002" s="14"/>
      <c r="Z3002" s="14"/>
      <c r="AA3002" s="14"/>
      <c r="AB3002" s="14"/>
      <c r="AC3002" s="14"/>
      <c r="AD3002" s="14"/>
      <c r="AE3002" s="14"/>
      <c r="AT3002" s="256" t="s">
        <v>183</v>
      </c>
      <c r="AU3002" s="256" t="s">
        <v>84</v>
      </c>
      <c r="AV3002" s="14" t="s">
        <v>84</v>
      </c>
      <c r="AW3002" s="14" t="s">
        <v>37</v>
      </c>
      <c r="AX3002" s="14" t="s">
        <v>75</v>
      </c>
      <c r="AY3002" s="256" t="s">
        <v>170</v>
      </c>
    </row>
    <row r="3003" s="14" customFormat="1">
      <c r="A3003" s="14"/>
      <c r="B3003" s="246"/>
      <c r="C3003" s="247"/>
      <c r="D3003" s="229" t="s">
        <v>183</v>
      </c>
      <c r="E3003" s="248" t="s">
        <v>19</v>
      </c>
      <c r="F3003" s="249" t="s">
        <v>3347</v>
      </c>
      <c r="G3003" s="247"/>
      <c r="H3003" s="250">
        <v>89.301000000000002</v>
      </c>
      <c r="I3003" s="251"/>
      <c r="J3003" s="247"/>
      <c r="K3003" s="247"/>
      <c r="L3003" s="252"/>
      <c r="M3003" s="253"/>
      <c r="N3003" s="254"/>
      <c r="O3003" s="254"/>
      <c r="P3003" s="254"/>
      <c r="Q3003" s="254"/>
      <c r="R3003" s="254"/>
      <c r="S3003" s="254"/>
      <c r="T3003" s="255"/>
      <c r="U3003" s="14"/>
      <c r="V3003" s="14"/>
      <c r="W3003" s="14"/>
      <c r="X3003" s="14"/>
      <c r="Y3003" s="14"/>
      <c r="Z3003" s="14"/>
      <c r="AA3003" s="14"/>
      <c r="AB3003" s="14"/>
      <c r="AC3003" s="14"/>
      <c r="AD3003" s="14"/>
      <c r="AE3003" s="14"/>
      <c r="AT3003" s="256" t="s">
        <v>183</v>
      </c>
      <c r="AU3003" s="256" t="s">
        <v>84</v>
      </c>
      <c r="AV3003" s="14" t="s">
        <v>84</v>
      </c>
      <c r="AW3003" s="14" t="s">
        <v>37</v>
      </c>
      <c r="AX3003" s="14" t="s">
        <v>75</v>
      </c>
      <c r="AY3003" s="256" t="s">
        <v>170</v>
      </c>
    </row>
    <row r="3004" s="14" customFormat="1">
      <c r="A3004" s="14"/>
      <c r="B3004" s="246"/>
      <c r="C3004" s="247"/>
      <c r="D3004" s="229" t="s">
        <v>183</v>
      </c>
      <c r="E3004" s="248" t="s">
        <v>19</v>
      </c>
      <c r="F3004" s="249" t="s">
        <v>3348</v>
      </c>
      <c r="G3004" s="247"/>
      <c r="H3004" s="250">
        <v>45.899999999999999</v>
      </c>
      <c r="I3004" s="251"/>
      <c r="J3004" s="247"/>
      <c r="K3004" s="247"/>
      <c r="L3004" s="252"/>
      <c r="M3004" s="253"/>
      <c r="N3004" s="254"/>
      <c r="O3004" s="254"/>
      <c r="P3004" s="254"/>
      <c r="Q3004" s="254"/>
      <c r="R3004" s="254"/>
      <c r="S3004" s="254"/>
      <c r="T3004" s="255"/>
      <c r="U3004" s="14"/>
      <c r="V3004" s="14"/>
      <c r="W3004" s="14"/>
      <c r="X3004" s="14"/>
      <c r="Y3004" s="14"/>
      <c r="Z3004" s="14"/>
      <c r="AA3004" s="14"/>
      <c r="AB3004" s="14"/>
      <c r="AC3004" s="14"/>
      <c r="AD3004" s="14"/>
      <c r="AE3004" s="14"/>
      <c r="AT3004" s="256" t="s">
        <v>183</v>
      </c>
      <c r="AU3004" s="256" t="s">
        <v>84</v>
      </c>
      <c r="AV3004" s="14" t="s">
        <v>84</v>
      </c>
      <c r="AW3004" s="14" t="s">
        <v>37</v>
      </c>
      <c r="AX3004" s="14" t="s">
        <v>75</v>
      </c>
      <c r="AY3004" s="256" t="s">
        <v>170</v>
      </c>
    </row>
    <row r="3005" s="14" customFormat="1">
      <c r="A3005" s="14"/>
      <c r="B3005" s="246"/>
      <c r="C3005" s="247"/>
      <c r="D3005" s="229" t="s">
        <v>183</v>
      </c>
      <c r="E3005" s="248" t="s">
        <v>19</v>
      </c>
      <c r="F3005" s="249" t="s">
        <v>3349</v>
      </c>
      <c r="G3005" s="247"/>
      <c r="H3005" s="250">
        <v>33.662999999999997</v>
      </c>
      <c r="I3005" s="251"/>
      <c r="J3005" s="247"/>
      <c r="K3005" s="247"/>
      <c r="L3005" s="252"/>
      <c r="M3005" s="253"/>
      <c r="N3005" s="254"/>
      <c r="O3005" s="254"/>
      <c r="P3005" s="254"/>
      <c r="Q3005" s="254"/>
      <c r="R3005" s="254"/>
      <c r="S3005" s="254"/>
      <c r="T3005" s="255"/>
      <c r="U3005" s="14"/>
      <c r="V3005" s="14"/>
      <c r="W3005" s="14"/>
      <c r="X3005" s="14"/>
      <c r="Y3005" s="14"/>
      <c r="Z3005" s="14"/>
      <c r="AA3005" s="14"/>
      <c r="AB3005" s="14"/>
      <c r="AC3005" s="14"/>
      <c r="AD3005" s="14"/>
      <c r="AE3005" s="14"/>
      <c r="AT3005" s="256" t="s">
        <v>183</v>
      </c>
      <c r="AU3005" s="256" t="s">
        <v>84</v>
      </c>
      <c r="AV3005" s="14" t="s">
        <v>84</v>
      </c>
      <c r="AW3005" s="14" t="s">
        <v>37</v>
      </c>
      <c r="AX3005" s="14" t="s">
        <v>75</v>
      </c>
      <c r="AY3005" s="256" t="s">
        <v>170</v>
      </c>
    </row>
    <row r="3006" s="13" customFormat="1">
      <c r="A3006" s="13"/>
      <c r="B3006" s="236"/>
      <c r="C3006" s="237"/>
      <c r="D3006" s="229" t="s">
        <v>183</v>
      </c>
      <c r="E3006" s="238" t="s">
        <v>19</v>
      </c>
      <c r="F3006" s="239" t="s">
        <v>767</v>
      </c>
      <c r="G3006" s="237"/>
      <c r="H3006" s="238" t="s">
        <v>19</v>
      </c>
      <c r="I3006" s="240"/>
      <c r="J3006" s="237"/>
      <c r="K3006" s="237"/>
      <c r="L3006" s="241"/>
      <c r="M3006" s="242"/>
      <c r="N3006" s="243"/>
      <c r="O3006" s="243"/>
      <c r="P3006" s="243"/>
      <c r="Q3006" s="243"/>
      <c r="R3006" s="243"/>
      <c r="S3006" s="243"/>
      <c r="T3006" s="244"/>
      <c r="U3006" s="13"/>
      <c r="V3006" s="13"/>
      <c r="W3006" s="13"/>
      <c r="X3006" s="13"/>
      <c r="Y3006" s="13"/>
      <c r="Z3006" s="13"/>
      <c r="AA3006" s="13"/>
      <c r="AB3006" s="13"/>
      <c r="AC3006" s="13"/>
      <c r="AD3006" s="13"/>
      <c r="AE3006" s="13"/>
      <c r="AT3006" s="245" t="s">
        <v>183</v>
      </c>
      <c r="AU3006" s="245" t="s">
        <v>84</v>
      </c>
      <c r="AV3006" s="13" t="s">
        <v>82</v>
      </c>
      <c r="AW3006" s="13" t="s">
        <v>37</v>
      </c>
      <c r="AX3006" s="13" t="s">
        <v>75</v>
      </c>
      <c r="AY3006" s="245" t="s">
        <v>170</v>
      </c>
    </row>
    <row r="3007" s="14" customFormat="1">
      <c r="A3007" s="14"/>
      <c r="B3007" s="246"/>
      <c r="C3007" s="247"/>
      <c r="D3007" s="229" t="s">
        <v>183</v>
      </c>
      <c r="E3007" s="248" t="s">
        <v>19</v>
      </c>
      <c r="F3007" s="249" t="s">
        <v>3350</v>
      </c>
      <c r="G3007" s="247"/>
      <c r="H3007" s="250">
        <v>23.079999999999998</v>
      </c>
      <c r="I3007" s="251"/>
      <c r="J3007" s="247"/>
      <c r="K3007" s="247"/>
      <c r="L3007" s="252"/>
      <c r="M3007" s="253"/>
      <c r="N3007" s="254"/>
      <c r="O3007" s="254"/>
      <c r="P3007" s="254"/>
      <c r="Q3007" s="254"/>
      <c r="R3007" s="254"/>
      <c r="S3007" s="254"/>
      <c r="T3007" s="255"/>
      <c r="U3007" s="14"/>
      <c r="V3007" s="14"/>
      <c r="W3007" s="14"/>
      <c r="X3007" s="14"/>
      <c r="Y3007" s="14"/>
      <c r="Z3007" s="14"/>
      <c r="AA3007" s="14"/>
      <c r="AB3007" s="14"/>
      <c r="AC3007" s="14"/>
      <c r="AD3007" s="14"/>
      <c r="AE3007" s="14"/>
      <c r="AT3007" s="256" t="s">
        <v>183</v>
      </c>
      <c r="AU3007" s="256" t="s">
        <v>84</v>
      </c>
      <c r="AV3007" s="14" t="s">
        <v>84</v>
      </c>
      <c r="AW3007" s="14" t="s">
        <v>37</v>
      </c>
      <c r="AX3007" s="14" t="s">
        <v>75</v>
      </c>
      <c r="AY3007" s="256" t="s">
        <v>170</v>
      </c>
    </row>
    <row r="3008" s="14" customFormat="1">
      <c r="A3008" s="14"/>
      <c r="B3008" s="246"/>
      <c r="C3008" s="247"/>
      <c r="D3008" s="229" t="s">
        <v>183</v>
      </c>
      <c r="E3008" s="248" t="s">
        <v>19</v>
      </c>
      <c r="F3008" s="249" t="s">
        <v>3351</v>
      </c>
      <c r="G3008" s="247"/>
      <c r="H3008" s="250">
        <v>31.48</v>
      </c>
      <c r="I3008" s="251"/>
      <c r="J3008" s="247"/>
      <c r="K3008" s="247"/>
      <c r="L3008" s="252"/>
      <c r="M3008" s="253"/>
      <c r="N3008" s="254"/>
      <c r="O3008" s="254"/>
      <c r="P3008" s="254"/>
      <c r="Q3008" s="254"/>
      <c r="R3008" s="254"/>
      <c r="S3008" s="254"/>
      <c r="T3008" s="255"/>
      <c r="U3008" s="14"/>
      <c r="V3008" s="14"/>
      <c r="W3008" s="14"/>
      <c r="X3008" s="14"/>
      <c r="Y3008" s="14"/>
      <c r="Z3008" s="14"/>
      <c r="AA3008" s="14"/>
      <c r="AB3008" s="14"/>
      <c r="AC3008" s="14"/>
      <c r="AD3008" s="14"/>
      <c r="AE3008" s="14"/>
      <c r="AT3008" s="256" t="s">
        <v>183</v>
      </c>
      <c r="AU3008" s="256" t="s">
        <v>84</v>
      </c>
      <c r="AV3008" s="14" t="s">
        <v>84</v>
      </c>
      <c r="AW3008" s="14" t="s">
        <v>37</v>
      </c>
      <c r="AX3008" s="14" t="s">
        <v>75</v>
      </c>
      <c r="AY3008" s="256" t="s">
        <v>170</v>
      </c>
    </row>
    <row r="3009" s="14" customFormat="1">
      <c r="A3009" s="14"/>
      <c r="B3009" s="246"/>
      <c r="C3009" s="247"/>
      <c r="D3009" s="229" t="s">
        <v>183</v>
      </c>
      <c r="E3009" s="248" t="s">
        <v>19</v>
      </c>
      <c r="F3009" s="249" t="s">
        <v>3352</v>
      </c>
      <c r="G3009" s="247"/>
      <c r="H3009" s="250">
        <v>31.449999999999999</v>
      </c>
      <c r="I3009" s="251"/>
      <c r="J3009" s="247"/>
      <c r="K3009" s="247"/>
      <c r="L3009" s="252"/>
      <c r="M3009" s="253"/>
      <c r="N3009" s="254"/>
      <c r="O3009" s="254"/>
      <c r="P3009" s="254"/>
      <c r="Q3009" s="254"/>
      <c r="R3009" s="254"/>
      <c r="S3009" s="254"/>
      <c r="T3009" s="255"/>
      <c r="U3009" s="14"/>
      <c r="V3009" s="14"/>
      <c r="W3009" s="14"/>
      <c r="X3009" s="14"/>
      <c r="Y3009" s="14"/>
      <c r="Z3009" s="14"/>
      <c r="AA3009" s="14"/>
      <c r="AB3009" s="14"/>
      <c r="AC3009" s="14"/>
      <c r="AD3009" s="14"/>
      <c r="AE3009" s="14"/>
      <c r="AT3009" s="256" t="s">
        <v>183</v>
      </c>
      <c r="AU3009" s="256" t="s">
        <v>84</v>
      </c>
      <c r="AV3009" s="14" t="s">
        <v>84</v>
      </c>
      <c r="AW3009" s="14" t="s">
        <v>37</v>
      </c>
      <c r="AX3009" s="14" t="s">
        <v>75</v>
      </c>
      <c r="AY3009" s="256" t="s">
        <v>170</v>
      </c>
    </row>
    <row r="3010" s="14" customFormat="1">
      <c r="A3010" s="14"/>
      <c r="B3010" s="246"/>
      <c r="C3010" s="247"/>
      <c r="D3010" s="229" t="s">
        <v>183</v>
      </c>
      <c r="E3010" s="248" t="s">
        <v>19</v>
      </c>
      <c r="F3010" s="249" t="s">
        <v>3353</v>
      </c>
      <c r="G3010" s="247"/>
      <c r="H3010" s="250">
        <v>89.301000000000002</v>
      </c>
      <c r="I3010" s="251"/>
      <c r="J3010" s="247"/>
      <c r="K3010" s="247"/>
      <c r="L3010" s="252"/>
      <c r="M3010" s="253"/>
      <c r="N3010" s="254"/>
      <c r="O3010" s="254"/>
      <c r="P3010" s="254"/>
      <c r="Q3010" s="254"/>
      <c r="R3010" s="254"/>
      <c r="S3010" s="254"/>
      <c r="T3010" s="255"/>
      <c r="U3010" s="14"/>
      <c r="V3010" s="14"/>
      <c r="W3010" s="14"/>
      <c r="X3010" s="14"/>
      <c r="Y3010" s="14"/>
      <c r="Z3010" s="14"/>
      <c r="AA3010" s="14"/>
      <c r="AB3010" s="14"/>
      <c r="AC3010" s="14"/>
      <c r="AD3010" s="14"/>
      <c r="AE3010" s="14"/>
      <c r="AT3010" s="256" t="s">
        <v>183</v>
      </c>
      <c r="AU3010" s="256" t="s">
        <v>84</v>
      </c>
      <c r="AV3010" s="14" t="s">
        <v>84</v>
      </c>
      <c r="AW3010" s="14" t="s">
        <v>37</v>
      </c>
      <c r="AX3010" s="14" t="s">
        <v>75</v>
      </c>
      <c r="AY3010" s="256" t="s">
        <v>170</v>
      </c>
    </row>
    <row r="3011" s="14" customFormat="1">
      <c r="A3011" s="14"/>
      <c r="B3011" s="246"/>
      <c r="C3011" s="247"/>
      <c r="D3011" s="229" t="s">
        <v>183</v>
      </c>
      <c r="E3011" s="248" t="s">
        <v>19</v>
      </c>
      <c r="F3011" s="249" t="s">
        <v>3354</v>
      </c>
      <c r="G3011" s="247"/>
      <c r="H3011" s="250">
        <v>45.899999999999999</v>
      </c>
      <c r="I3011" s="251"/>
      <c r="J3011" s="247"/>
      <c r="K3011" s="247"/>
      <c r="L3011" s="252"/>
      <c r="M3011" s="253"/>
      <c r="N3011" s="254"/>
      <c r="O3011" s="254"/>
      <c r="P3011" s="254"/>
      <c r="Q3011" s="254"/>
      <c r="R3011" s="254"/>
      <c r="S3011" s="254"/>
      <c r="T3011" s="255"/>
      <c r="U3011" s="14"/>
      <c r="V3011" s="14"/>
      <c r="W3011" s="14"/>
      <c r="X3011" s="14"/>
      <c r="Y3011" s="14"/>
      <c r="Z3011" s="14"/>
      <c r="AA3011" s="14"/>
      <c r="AB3011" s="14"/>
      <c r="AC3011" s="14"/>
      <c r="AD3011" s="14"/>
      <c r="AE3011" s="14"/>
      <c r="AT3011" s="256" t="s">
        <v>183</v>
      </c>
      <c r="AU3011" s="256" t="s">
        <v>84</v>
      </c>
      <c r="AV3011" s="14" t="s">
        <v>84</v>
      </c>
      <c r="AW3011" s="14" t="s">
        <v>37</v>
      </c>
      <c r="AX3011" s="14" t="s">
        <v>75</v>
      </c>
      <c r="AY3011" s="256" t="s">
        <v>170</v>
      </c>
    </row>
    <row r="3012" s="14" customFormat="1">
      <c r="A3012" s="14"/>
      <c r="B3012" s="246"/>
      <c r="C3012" s="247"/>
      <c r="D3012" s="229" t="s">
        <v>183</v>
      </c>
      <c r="E3012" s="248" t="s">
        <v>19</v>
      </c>
      <c r="F3012" s="249" t="s">
        <v>3355</v>
      </c>
      <c r="G3012" s="247"/>
      <c r="H3012" s="250">
        <v>75.063000000000002</v>
      </c>
      <c r="I3012" s="251"/>
      <c r="J3012" s="247"/>
      <c r="K3012" s="247"/>
      <c r="L3012" s="252"/>
      <c r="M3012" s="253"/>
      <c r="N3012" s="254"/>
      <c r="O3012" s="254"/>
      <c r="P3012" s="254"/>
      <c r="Q3012" s="254"/>
      <c r="R3012" s="254"/>
      <c r="S3012" s="254"/>
      <c r="T3012" s="255"/>
      <c r="U3012" s="14"/>
      <c r="V3012" s="14"/>
      <c r="W3012" s="14"/>
      <c r="X3012" s="14"/>
      <c r="Y3012" s="14"/>
      <c r="Z3012" s="14"/>
      <c r="AA3012" s="14"/>
      <c r="AB3012" s="14"/>
      <c r="AC3012" s="14"/>
      <c r="AD3012" s="14"/>
      <c r="AE3012" s="14"/>
      <c r="AT3012" s="256" t="s">
        <v>183</v>
      </c>
      <c r="AU3012" s="256" t="s">
        <v>84</v>
      </c>
      <c r="AV3012" s="14" t="s">
        <v>84</v>
      </c>
      <c r="AW3012" s="14" t="s">
        <v>37</v>
      </c>
      <c r="AX3012" s="14" t="s">
        <v>75</v>
      </c>
      <c r="AY3012" s="256" t="s">
        <v>170</v>
      </c>
    </row>
    <row r="3013" s="15" customFormat="1">
      <c r="A3013" s="15"/>
      <c r="B3013" s="257"/>
      <c r="C3013" s="258"/>
      <c r="D3013" s="229" t="s">
        <v>183</v>
      </c>
      <c r="E3013" s="259" t="s">
        <v>19</v>
      </c>
      <c r="F3013" s="260" t="s">
        <v>186</v>
      </c>
      <c r="G3013" s="258"/>
      <c r="H3013" s="261">
        <v>823.49300000000005</v>
      </c>
      <c r="I3013" s="262"/>
      <c r="J3013" s="258"/>
      <c r="K3013" s="258"/>
      <c r="L3013" s="263"/>
      <c r="M3013" s="264"/>
      <c r="N3013" s="265"/>
      <c r="O3013" s="265"/>
      <c r="P3013" s="265"/>
      <c r="Q3013" s="265"/>
      <c r="R3013" s="265"/>
      <c r="S3013" s="265"/>
      <c r="T3013" s="266"/>
      <c r="U3013" s="15"/>
      <c r="V3013" s="15"/>
      <c r="W3013" s="15"/>
      <c r="X3013" s="15"/>
      <c r="Y3013" s="15"/>
      <c r="Z3013" s="15"/>
      <c r="AA3013" s="15"/>
      <c r="AB3013" s="15"/>
      <c r="AC3013" s="15"/>
      <c r="AD3013" s="15"/>
      <c r="AE3013" s="15"/>
      <c r="AT3013" s="267" t="s">
        <v>183</v>
      </c>
      <c r="AU3013" s="267" t="s">
        <v>84</v>
      </c>
      <c r="AV3013" s="15" t="s">
        <v>177</v>
      </c>
      <c r="AW3013" s="15" t="s">
        <v>37</v>
      </c>
      <c r="AX3013" s="15" t="s">
        <v>82</v>
      </c>
      <c r="AY3013" s="267" t="s">
        <v>170</v>
      </c>
    </row>
    <row r="3014" s="2" customFormat="1" ht="16.5" customHeight="1">
      <c r="A3014" s="41"/>
      <c r="B3014" s="42"/>
      <c r="C3014" s="216" t="s">
        <v>3356</v>
      </c>
      <c r="D3014" s="216" t="s">
        <v>172</v>
      </c>
      <c r="E3014" s="217" t="s">
        <v>3357</v>
      </c>
      <c r="F3014" s="218" t="s">
        <v>3358</v>
      </c>
      <c r="G3014" s="219" t="s">
        <v>175</v>
      </c>
      <c r="H3014" s="220">
        <v>106.215</v>
      </c>
      <c r="I3014" s="221"/>
      <c r="J3014" s="222">
        <f>ROUND(I3014*H3014,2)</f>
        <v>0</v>
      </c>
      <c r="K3014" s="218" t="s">
        <v>176</v>
      </c>
      <c r="L3014" s="47"/>
      <c r="M3014" s="223" t="s">
        <v>19</v>
      </c>
      <c r="N3014" s="224" t="s">
        <v>46</v>
      </c>
      <c r="O3014" s="87"/>
      <c r="P3014" s="225">
        <f>O3014*H3014</f>
        <v>0</v>
      </c>
      <c r="Q3014" s="225">
        <v>0.00029</v>
      </c>
      <c r="R3014" s="225">
        <f>Q3014*H3014</f>
        <v>0.030802350000000003</v>
      </c>
      <c r="S3014" s="225">
        <v>0</v>
      </c>
      <c r="T3014" s="226">
        <f>S3014*H3014</f>
        <v>0</v>
      </c>
      <c r="U3014" s="41"/>
      <c r="V3014" s="41"/>
      <c r="W3014" s="41"/>
      <c r="X3014" s="41"/>
      <c r="Y3014" s="41"/>
      <c r="Z3014" s="41"/>
      <c r="AA3014" s="41"/>
      <c r="AB3014" s="41"/>
      <c r="AC3014" s="41"/>
      <c r="AD3014" s="41"/>
      <c r="AE3014" s="41"/>
      <c r="AR3014" s="227" t="s">
        <v>287</v>
      </c>
      <c r="AT3014" s="227" t="s">
        <v>172</v>
      </c>
      <c r="AU3014" s="227" t="s">
        <v>84</v>
      </c>
      <c r="AY3014" s="20" t="s">
        <v>170</v>
      </c>
      <c r="BE3014" s="228">
        <f>IF(N3014="základní",J3014,0)</f>
        <v>0</v>
      </c>
      <c r="BF3014" s="228">
        <f>IF(N3014="snížená",J3014,0)</f>
        <v>0</v>
      </c>
      <c r="BG3014" s="228">
        <f>IF(N3014="zákl. přenesená",J3014,0)</f>
        <v>0</v>
      </c>
      <c r="BH3014" s="228">
        <f>IF(N3014="sníž. přenesená",J3014,0)</f>
        <v>0</v>
      </c>
      <c r="BI3014" s="228">
        <f>IF(N3014="nulová",J3014,0)</f>
        <v>0</v>
      </c>
      <c r="BJ3014" s="20" t="s">
        <v>82</v>
      </c>
      <c r="BK3014" s="228">
        <f>ROUND(I3014*H3014,2)</f>
        <v>0</v>
      </c>
      <c r="BL3014" s="20" t="s">
        <v>287</v>
      </c>
      <c r="BM3014" s="227" t="s">
        <v>3359</v>
      </c>
    </row>
    <row r="3015" s="2" customFormat="1">
      <c r="A3015" s="41"/>
      <c r="B3015" s="42"/>
      <c r="C3015" s="43"/>
      <c r="D3015" s="229" t="s">
        <v>179</v>
      </c>
      <c r="E3015" s="43"/>
      <c r="F3015" s="230" t="s">
        <v>3360</v>
      </c>
      <c r="G3015" s="43"/>
      <c r="H3015" s="43"/>
      <c r="I3015" s="231"/>
      <c r="J3015" s="43"/>
      <c r="K3015" s="43"/>
      <c r="L3015" s="47"/>
      <c r="M3015" s="232"/>
      <c r="N3015" s="233"/>
      <c r="O3015" s="87"/>
      <c r="P3015" s="87"/>
      <c r="Q3015" s="87"/>
      <c r="R3015" s="87"/>
      <c r="S3015" s="87"/>
      <c r="T3015" s="88"/>
      <c r="U3015" s="41"/>
      <c r="V3015" s="41"/>
      <c r="W3015" s="41"/>
      <c r="X3015" s="41"/>
      <c r="Y3015" s="41"/>
      <c r="Z3015" s="41"/>
      <c r="AA3015" s="41"/>
      <c r="AB3015" s="41"/>
      <c r="AC3015" s="41"/>
      <c r="AD3015" s="41"/>
      <c r="AE3015" s="41"/>
      <c r="AT3015" s="20" t="s">
        <v>179</v>
      </c>
      <c r="AU3015" s="20" t="s">
        <v>84</v>
      </c>
    </row>
    <row r="3016" s="2" customFormat="1">
      <c r="A3016" s="41"/>
      <c r="B3016" s="42"/>
      <c r="C3016" s="43"/>
      <c r="D3016" s="234" t="s">
        <v>181</v>
      </c>
      <c r="E3016" s="43"/>
      <c r="F3016" s="235" t="s">
        <v>3361</v>
      </c>
      <c r="G3016" s="43"/>
      <c r="H3016" s="43"/>
      <c r="I3016" s="231"/>
      <c r="J3016" s="43"/>
      <c r="K3016" s="43"/>
      <c r="L3016" s="47"/>
      <c r="M3016" s="232"/>
      <c r="N3016" s="233"/>
      <c r="O3016" s="87"/>
      <c r="P3016" s="87"/>
      <c r="Q3016" s="87"/>
      <c r="R3016" s="87"/>
      <c r="S3016" s="87"/>
      <c r="T3016" s="88"/>
      <c r="U3016" s="41"/>
      <c r="V3016" s="41"/>
      <c r="W3016" s="41"/>
      <c r="X3016" s="41"/>
      <c r="Y3016" s="41"/>
      <c r="Z3016" s="41"/>
      <c r="AA3016" s="41"/>
      <c r="AB3016" s="41"/>
      <c r="AC3016" s="41"/>
      <c r="AD3016" s="41"/>
      <c r="AE3016" s="41"/>
      <c r="AT3016" s="20" t="s">
        <v>181</v>
      </c>
      <c r="AU3016" s="20" t="s">
        <v>84</v>
      </c>
    </row>
    <row r="3017" s="13" customFormat="1">
      <c r="A3017" s="13"/>
      <c r="B3017" s="236"/>
      <c r="C3017" s="237"/>
      <c r="D3017" s="229" t="s">
        <v>183</v>
      </c>
      <c r="E3017" s="238" t="s">
        <v>19</v>
      </c>
      <c r="F3017" s="239" t="s">
        <v>3336</v>
      </c>
      <c r="G3017" s="237"/>
      <c r="H3017" s="238" t="s">
        <v>19</v>
      </c>
      <c r="I3017" s="240"/>
      <c r="J3017" s="237"/>
      <c r="K3017" s="237"/>
      <c r="L3017" s="241"/>
      <c r="M3017" s="242"/>
      <c r="N3017" s="243"/>
      <c r="O3017" s="243"/>
      <c r="P3017" s="243"/>
      <c r="Q3017" s="243"/>
      <c r="R3017" s="243"/>
      <c r="S3017" s="243"/>
      <c r="T3017" s="244"/>
      <c r="U3017" s="13"/>
      <c r="V3017" s="13"/>
      <c r="W3017" s="13"/>
      <c r="X3017" s="13"/>
      <c r="Y3017" s="13"/>
      <c r="Z3017" s="13"/>
      <c r="AA3017" s="13"/>
      <c r="AB3017" s="13"/>
      <c r="AC3017" s="13"/>
      <c r="AD3017" s="13"/>
      <c r="AE3017" s="13"/>
      <c r="AT3017" s="245" t="s">
        <v>183</v>
      </c>
      <c r="AU3017" s="245" t="s">
        <v>84</v>
      </c>
      <c r="AV3017" s="13" t="s">
        <v>82</v>
      </c>
      <c r="AW3017" s="13" t="s">
        <v>37</v>
      </c>
      <c r="AX3017" s="13" t="s">
        <v>75</v>
      </c>
      <c r="AY3017" s="245" t="s">
        <v>170</v>
      </c>
    </row>
    <row r="3018" s="13" customFormat="1">
      <c r="A3018" s="13"/>
      <c r="B3018" s="236"/>
      <c r="C3018" s="237"/>
      <c r="D3018" s="229" t="s">
        <v>183</v>
      </c>
      <c r="E3018" s="238" t="s">
        <v>19</v>
      </c>
      <c r="F3018" s="239" t="s">
        <v>760</v>
      </c>
      <c r="G3018" s="237"/>
      <c r="H3018" s="238" t="s">
        <v>19</v>
      </c>
      <c r="I3018" s="240"/>
      <c r="J3018" s="237"/>
      <c r="K3018" s="237"/>
      <c r="L3018" s="241"/>
      <c r="M3018" s="242"/>
      <c r="N3018" s="243"/>
      <c r="O3018" s="243"/>
      <c r="P3018" s="243"/>
      <c r="Q3018" s="243"/>
      <c r="R3018" s="243"/>
      <c r="S3018" s="243"/>
      <c r="T3018" s="244"/>
      <c r="U3018" s="13"/>
      <c r="V3018" s="13"/>
      <c r="W3018" s="13"/>
      <c r="X3018" s="13"/>
      <c r="Y3018" s="13"/>
      <c r="Z3018" s="13"/>
      <c r="AA3018" s="13"/>
      <c r="AB3018" s="13"/>
      <c r="AC3018" s="13"/>
      <c r="AD3018" s="13"/>
      <c r="AE3018" s="13"/>
      <c r="AT3018" s="245" t="s">
        <v>183</v>
      </c>
      <c r="AU3018" s="245" t="s">
        <v>84</v>
      </c>
      <c r="AV3018" s="13" t="s">
        <v>82</v>
      </c>
      <c r="AW3018" s="13" t="s">
        <v>37</v>
      </c>
      <c r="AX3018" s="13" t="s">
        <v>75</v>
      </c>
      <c r="AY3018" s="245" t="s">
        <v>170</v>
      </c>
    </row>
    <row r="3019" s="14" customFormat="1">
      <c r="A3019" s="14"/>
      <c r="B3019" s="246"/>
      <c r="C3019" s="247"/>
      <c r="D3019" s="229" t="s">
        <v>183</v>
      </c>
      <c r="E3019" s="248" t="s">
        <v>19</v>
      </c>
      <c r="F3019" s="249" t="s">
        <v>3362</v>
      </c>
      <c r="G3019" s="247"/>
      <c r="H3019" s="250">
        <v>25.649999999999999</v>
      </c>
      <c r="I3019" s="251"/>
      <c r="J3019" s="247"/>
      <c r="K3019" s="247"/>
      <c r="L3019" s="252"/>
      <c r="M3019" s="253"/>
      <c r="N3019" s="254"/>
      <c r="O3019" s="254"/>
      <c r="P3019" s="254"/>
      <c r="Q3019" s="254"/>
      <c r="R3019" s="254"/>
      <c r="S3019" s="254"/>
      <c r="T3019" s="255"/>
      <c r="U3019" s="14"/>
      <c r="V3019" s="14"/>
      <c r="W3019" s="14"/>
      <c r="X3019" s="14"/>
      <c r="Y3019" s="14"/>
      <c r="Z3019" s="14"/>
      <c r="AA3019" s="14"/>
      <c r="AB3019" s="14"/>
      <c r="AC3019" s="14"/>
      <c r="AD3019" s="14"/>
      <c r="AE3019" s="14"/>
      <c r="AT3019" s="256" t="s">
        <v>183</v>
      </c>
      <c r="AU3019" s="256" t="s">
        <v>84</v>
      </c>
      <c r="AV3019" s="14" t="s">
        <v>84</v>
      </c>
      <c r="AW3019" s="14" t="s">
        <v>37</v>
      </c>
      <c r="AX3019" s="14" t="s">
        <v>75</v>
      </c>
      <c r="AY3019" s="256" t="s">
        <v>170</v>
      </c>
    </row>
    <row r="3020" s="14" customFormat="1">
      <c r="A3020" s="14"/>
      <c r="B3020" s="246"/>
      <c r="C3020" s="247"/>
      <c r="D3020" s="229" t="s">
        <v>183</v>
      </c>
      <c r="E3020" s="248" t="s">
        <v>19</v>
      </c>
      <c r="F3020" s="249" t="s">
        <v>3363</v>
      </c>
      <c r="G3020" s="247"/>
      <c r="H3020" s="250">
        <v>10.875</v>
      </c>
      <c r="I3020" s="251"/>
      <c r="J3020" s="247"/>
      <c r="K3020" s="247"/>
      <c r="L3020" s="252"/>
      <c r="M3020" s="253"/>
      <c r="N3020" s="254"/>
      <c r="O3020" s="254"/>
      <c r="P3020" s="254"/>
      <c r="Q3020" s="254"/>
      <c r="R3020" s="254"/>
      <c r="S3020" s="254"/>
      <c r="T3020" s="255"/>
      <c r="U3020" s="14"/>
      <c r="V3020" s="14"/>
      <c r="W3020" s="14"/>
      <c r="X3020" s="14"/>
      <c r="Y3020" s="14"/>
      <c r="Z3020" s="14"/>
      <c r="AA3020" s="14"/>
      <c r="AB3020" s="14"/>
      <c r="AC3020" s="14"/>
      <c r="AD3020" s="14"/>
      <c r="AE3020" s="14"/>
      <c r="AT3020" s="256" t="s">
        <v>183</v>
      </c>
      <c r="AU3020" s="256" t="s">
        <v>84</v>
      </c>
      <c r="AV3020" s="14" t="s">
        <v>84</v>
      </c>
      <c r="AW3020" s="14" t="s">
        <v>37</v>
      </c>
      <c r="AX3020" s="14" t="s">
        <v>75</v>
      </c>
      <c r="AY3020" s="256" t="s">
        <v>170</v>
      </c>
    </row>
    <row r="3021" s="13" customFormat="1">
      <c r="A3021" s="13"/>
      <c r="B3021" s="236"/>
      <c r="C3021" s="237"/>
      <c r="D3021" s="229" t="s">
        <v>183</v>
      </c>
      <c r="E3021" s="238" t="s">
        <v>19</v>
      </c>
      <c r="F3021" s="239" t="s">
        <v>764</v>
      </c>
      <c r="G3021" s="237"/>
      <c r="H3021" s="238" t="s">
        <v>19</v>
      </c>
      <c r="I3021" s="240"/>
      <c r="J3021" s="237"/>
      <c r="K3021" s="237"/>
      <c r="L3021" s="241"/>
      <c r="M3021" s="242"/>
      <c r="N3021" s="243"/>
      <c r="O3021" s="243"/>
      <c r="P3021" s="243"/>
      <c r="Q3021" s="243"/>
      <c r="R3021" s="243"/>
      <c r="S3021" s="243"/>
      <c r="T3021" s="244"/>
      <c r="U3021" s="13"/>
      <c r="V3021" s="13"/>
      <c r="W3021" s="13"/>
      <c r="X3021" s="13"/>
      <c r="Y3021" s="13"/>
      <c r="Z3021" s="13"/>
      <c r="AA3021" s="13"/>
      <c r="AB3021" s="13"/>
      <c r="AC3021" s="13"/>
      <c r="AD3021" s="13"/>
      <c r="AE3021" s="13"/>
      <c r="AT3021" s="245" t="s">
        <v>183</v>
      </c>
      <c r="AU3021" s="245" t="s">
        <v>84</v>
      </c>
      <c r="AV3021" s="13" t="s">
        <v>82</v>
      </c>
      <c r="AW3021" s="13" t="s">
        <v>37</v>
      </c>
      <c r="AX3021" s="13" t="s">
        <v>75</v>
      </c>
      <c r="AY3021" s="245" t="s">
        <v>170</v>
      </c>
    </row>
    <row r="3022" s="14" customFormat="1">
      <c r="A3022" s="14"/>
      <c r="B3022" s="246"/>
      <c r="C3022" s="247"/>
      <c r="D3022" s="229" t="s">
        <v>183</v>
      </c>
      <c r="E3022" s="248" t="s">
        <v>19</v>
      </c>
      <c r="F3022" s="249" t="s">
        <v>3364</v>
      </c>
      <c r="G3022" s="247"/>
      <c r="H3022" s="250">
        <v>21.120000000000001</v>
      </c>
      <c r="I3022" s="251"/>
      <c r="J3022" s="247"/>
      <c r="K3022" s="247"/>
      <c r="L3022" s="252"/>
      <c r="M3022" s="253"/>
      <c r="N3022" s="254"/>
      <c r="O3022" s="254"/>
      <c r="P3022" s="254"/>
      <c r="Q3022" s="254"/>
      <c r="R3022" s="254"/>
      <c r="S3022" s="254"/>
      <c r="T3022" s="255"/>
      <c r="U3022" s="14"/>
      <c r="V3022" s="14"/>
      <c r="W3022" s="14"/>
      <c r="X3022" s="14"/>
      <c r="Y3022" s="14"/>
      <c r="Z3022" s="14"/>
      <c r="AA3022" s="14"/>
      <c r="AB3022" s="14"/>
      <c r="AC3022" s="14"/>
      <c r="AD3022" s="14"/>
      <c r="AE3022" s="14"/>
      <c r="AT3022" s="256" t="s">
        <v>183</v>
      </c>
      <c r="AU3022" s="256" t="s">
        <v>84</v>
      </c>
      <c r="AV3022" s="14" t="s">
        <v>84</v>
      </c>
      <c r="AW3022" s="14" t="s">
        <v>37</v>
      </c>
      <c r="AX3022" s="14" t="s">
        <v>75</v>
      </c>
      <c r="AY3022" s="256" t="s">
        <v>170</v>
      </c>
    </row>
    <row r="3023" s="14" customFormat="1">
      <c r="A3023" s="14"/>
      <c r="B3023" s="246"/>
      <c r="C3023" s="247"/>
      <c r="D3023" s="229" t="s">
        <v>183</v>
      </c>
      <c r="E3023" s="248" t="s">
        <v>19</v>
      </c>
      <c r="F3023" s="249" t="s">
        <v>3365</v>
      </c>
      <c r="G3023" s="247"/>
      <c r="H3023" s="250">
        <v>27.449999999999999</v>
      </c>
      <c r="I3023" s="251"/>
      <c r="J3023" s="247"/>
      <c r="K3023" s="247"/>
      <c r="L3023" s="252"/>
      <c r="M3023" s="253"/>
      <c r="N3023" s="254"/>
      <c r="O3023" s="254"/>
      <c r="P3023" s="254"/>
      <c r="Q3023" s="254"/>
      <c r="R3023" s="254"/>
      <c r="S3023" s="254"/>
      <c r="T3023" s="255"/>
      <c r="U3023" s="14"/>
      <c r="V3023" s="14"/>
      <c r="W3023" s="14"/>
      <c r="X3023" s="14"/>
      <c r="Y3023" s="14"/>
      <c r="Z3023" s="14"/>
      <c r="AA3023" s="14"/>
      <c r="AB3023" s="14"/>
      <c r="AC3023" s="14"/>
      <c r="AD3023" s="14"/>
      <c r="AE3023" s="14"/>
      <c r="AT3023" s="256" t="s">
        <v>183</v>
      </c>
      <c r="AU3023" s="256" t="s">
        <v>84</v>
      </c>
      <c r="AV3023" s="14" t="s">
        <v>84</v>
      </c>
      <c r="AW3023" s="14" t="s">
        <v>37</v>
      </c>
      <c r="AX3023" s="14" t="s">
        <v>75</v>
      </c>
      <c r="AY3023" s="256" t="s">
        <v>170</v>
      </c>
    </row>
    <row r="3024" s="13" customFormat="1">
      <c r="A3024" s="13"/>
      <c r="B3024" s="236"/>
      <c r="C3024" s="237"/>
      <c r="D3024" s="229" t="s">
        <v>183</v>
      </c>
      <c r="E3024" s="238" t="s">
        <v>19</v>
      </c>
      <c r="F3024" s="239" t="s">
        <v>767</v>
      </c>
      <c r="G3024" s="237"/>
      <c r="H3024" s="238" t="s">
        <v>19</v>
      </c>
      <c r="I3024" s="240"/>
      <c r="J3024" s="237"/>
      <c r="K3024" s="237"/>
      <c r="L3024" s="241"/>
      <c r="M3024" s="242"/>
      <c r="N3024" s="243"/>
      <c r="O3024" s="243"/>
      <c r="P3024" s="243"/>
      <c r="Q3024" s="243"/>
      <c r="R3024" s="243"/>
      <c r="S3024" s="243"/>
      <c r="T3024" s="244"/>
      <c r="U3024" s="13"/>
      <c r="V3024" s="13"/>
      <c r="W3024" s="13"/>
      <c r="X3024" s="13"/>
      <c r="Y3024" s="13"/>
      <c r="Z3024" s="13"/>
      <c r="AA3024" s="13"/>
      <c r="AB3024" s="13"/>
      <c r="AC3024" s="13"/>
      <c r="AD3024" s="13"/>
      <c r="AE3024" s="13"/>
      <c r="AT3024" s="245" t="s">
        <v>183</v>
      </c>
      <c r="AU3024" s="245" t="s">
        <v>84</v>
      </c>
      <c r="AV3024" s="13" t="s">
        <v>82</v>
      </c>
      <c r="AW3024" s="13" t="s">
        <v>37</v>
      </c>
      <c r="AX3024" s="13" t="s">
        <v>75</v>
      </c>
      <c r="AY3024" s="245" t="s">
        <v>170</v>
      </c>
    </row>
    <row r="3025" s="14" customFormat="1">
      <c r="A3025" s="14"/>
      <c r="B3025" s="246"/>
      <c r="C3025" s="247"/>
      <c r="D3025" s="229" t="s">
        <v>183</v>
      </c>
      <c r="E3025" s="248" t="s">
        <v>19</v>
      </c>
      <c r="F3025" s="249" t="s">
        <v>3366</v>
      </c>
      <c r="G3025" s="247"/>
      <c r="H3025" s="250">
        <v>21.120000000000001</v>
      </c>
      <c r="I3025" s="251"/>
      <c r="J3025" s="247"/>
      <c r="K3025" s="247"/>
      <c r="L3025" s="252"/>
      <c r="M3025" s="253"/>
      <c r="N3025" s="254"/>
      <c r="O3025" s="254"/>
      <c r="P3025" s="254"/>
      <c r="Q3025" s="254"/>
      <c r="R3025" s="254"/>
      <c r="S3025" s="254"/>
      <c r="T3025" s="255"/>
      <c r="U3025" s="14"/>
      <c r="V3025" s="14"/>
      <c r="W3025" s="14"/>
      <c r="X3025" s="14"/>
      <c r="Y3025" s="14"/>
      <c r="Z3025" s="14"/>
      <c r="AA3025" s="14"/>
      <c r="AB3025" s="14"/>
      <c r="AC3025" s="14"/>
      <c r="AD3025" s="14"/>
      <c r="AE3025" s="14"/>
      <c r="AT3025" s="256" t="s">
        <v>183</v>
      </c>
      <c r="AU3025" s="256" t="s">
        <v>84</v>
      </c>
      <c r="AV3025" s="14" t="s">
        <v>84</v>
      </c>
      <c r="AW3025" s="14" t="s">
        <v>37</v>
      </c>
      <c r="AX3025" s="14" t="s">
        <v>75</v>
      </c>
      <c r="AY3025" s="256" t="s">
        <v>170</v>
      </c>
    </row>
    <row r="3026" s="15" customFormat="1">
      <c r="A3026" s="15"/>
      <c r="B3026" s="257"/>
      <c r="C3026" s="258"/>
      <c r="D3026" s="229" t="s">
        <v>183</v>
      </c>
      <c r="E3026" s="259" t="s">
        <v>19</v>
      </c>
      <c r="F3026" s="260" t="s">
        <v>186</v>
      </c>
      <c r="G3026" s="258"/>
      <c r="H3026" s="261">
        <v>106.215</v>
      </c>
      <c r="I3026" s="262"/>
      <c r="J3026" s="258"/>
      <c r="K3026" s="258"/>
      <c r="L3026" s="263"/>
      <c r="M3026" s="264"/>
      <c r="N3026" s="265"/>
      <c r="O3026" s="265"/>
      <c r="P3026" s="265"/>
      <c r="Q3026" s="265"/>
      <c r="R3026" s="265"/>
      <c r="S3026" s="265"/>
      <c r="T3026" s="266"/>
      <c r="U3026" s="15"/>
      <c r="V3026" s="15"/>
      <c r="W3026" s="15"/>
      <c r="X3026" s="15"/>
      <c r="Y3026" s="15"/>
      <c r="Z3026" s="15"/>
      <c r="AA3026" s="15"/>
      <c r="AB3026" s="15"/>
      <c r="AC3026" s="15"/>
      <c r="AD3026" s="15"/>
      <c r="AE3026" s="15"/>
      <c r="AT3026" s="267" t="s">
        <v>183</v>
      </c>
      <c r="AU3026" s="267" t="s">
        <v>84</v>
      </c>
      <c r="AV3026" s="15" t="s">
        <v>177</v>
      </c>
      <c r="AW3026" s="15" t="s">
        <v>37</v>
      </c>
      <c r="AX3026" s="15" t="s">
        <v>82</v>
      </c>
      <c r="AY3026" s="267" t="s">
        <v>170</v>
      </c>
    </row>
    <row r="3027" s="2" customFormat="1" ht="21.75" customHeight="1">
      <c r="A3027" s="41"/>
      <c r="B3027" s="42"/>
      <c r="C3027" s="216" t="s">
        <v>3367</v>
      </c>
      <c r="D3027" s="216" t="s">
        <v>172</v>
      </c>
      <c r="E3027" s="217" t="s">
        <v>3368</v>
      </c>
      <c r="F3027" s="218" t="s">
        <v>3369</v>
      </c>
      <c r="G3027" s="219" t="s">
        <v>175</v>
      </c>
      <c r="H3027" s="220">
        <v>929.70799999999997</v>
      </c>
      <c r="I3027" s="221"/>
      <c r="J3027" s="222">
        <f>ROUND(I3027*H3027,2)</f>
        <v>0</v>
      </c>
      <c r="K3027" s="218" t="s">
        <v>176</v>
      </c>
      <c r="L3027" s="47"/>
      <c r="M3027" s="223" t="s">
        <v>19</v>
      </c>
      <c r="N3027" s="224" t="s">
        <v>46</v>
      </c>
      <c r="O3027" s="87"/>
      <c r="P3027" s="225">
        <f>O3027*H3027</f>
        <v>0</v>
      </c>
      <c r="Q3027" s="225">
        <v>3.0000000000000001E-05</v>
      </c>
      <c r="R3027" s="225">
        <f>Q3027*H3027</f>
        <v>0.027891240000000001</v>
      </c>
      <c r="S3027" s="225">
        <v>0</v>
      </c>
      <c r="T3027" s="226">
        <f>S3027*H3027</f>
        <v>0</v>
      </c>
      <c r="U3027" s="41"/>
      <c r="V3027" s="41"/>
      <c r="W3027" s="41"/>
      <c r="X3027" s="41"/>
      <c r="Y3027" s="41"/>
      <c r="Z3027" s="41"/>
      <c r="AA3027" s="41"/>
      <c r="AB3027" s="41"/>
      <c r="AC3027" s="41"/>
      <c r="AD3027" s="41"/>
      <c r="AE3027" s="41"/>
      <c r="AR3027" s="227" t="s">
        <v>287</v>
      </c>
      <c r="AT3027" s="227" t="s">
        <v>172</v>
      </c>
      <c r="AU3027" s="227" t="s">
        <v>84</v>
      </c>
      <c r="AY3027" s="20" t="s">
        <v>170</v>
      </c>
      <c r="BE3027" s="228">
        <f>IF(N3027="základní",J3027,0)</f>
        <v>0</v>
      </c>
      <c r="BF3027" s="228">
        <f>IF(N3027="snížená",J3027,0)</f>
        <v>0</v>
      </c>
      <c r="BG3027" s="228">
        <f>IF(N3027="zákl. přenesená",J3027,0)</f>
        <v>0</v>
      </c>
      <c r="BH3027" s="228">
        <f>IF(N3027="sníž. přenesená",J3027,0)</f>
        <v>0</v>
      </c>
      <c r="BI3027" s="228">
        <f>IF(N3027="nulová",J3027,0)</f>
        <v>0</v>
      </c>
      <c r="BJ3027" s="20" t="s">
        <v>82</v>
      </c>
      <c r="BK3027" s="228">
        <f>ROUND(I3027*H3027,2)</f>
        <v>0</v>
      </c>
      <c r="BL3027" s="20" t="s">
        <v>287</v>
      </c>
      <c r="BM3027" s="227" t="s">
        <v>3370</v>
      </c>
    </row>
    <row r="3028" s="2" customFormat="1">
      <c r="A3028" s="41"/>
      <c r="B3028" s="42"/>
      <c r="C3028" s="43"/>
      <c r="D3028" s="229" t="s">
        <v>179</v>
      </c>
      <c r="E3028" s="43"/>
      <c r="F3028" s="230" t="s">
        <v>3371</v>
      </c>
      <c r="G3028" s="43"/>
      <c r="H3028" s="43"/>
      <c r="I3028" s="231"/>
      <c r="J3028" s="43"/>
      <c r="K3028" s="43"/>
      <c r="L3028" s="47"/>
      <c r="M3028" s="232"/>
      <c r="N3028" s="233"/>
      <c r="O3028" s="87"/>
      <c r="P3028" s="87"/>
      <c r="Q3028" s="87"/>
      <c r="R3028" s="87"/>
      <c r="S3028" s="87"/>
      <c r="T3028" s="88"/>
      <c r="U3028" s="41"/>
      <c r="V3028" s="41"/>
      <c r="W3028" s="41"/>
      <c r="X3028" s="41"/>
      <c r="Y3028" s="41"/>
      <c r="Z3028" s="41"/>
      <c r="AA3028" s="41"/>
      <c r="AB3028" s="41"/>
      <c r="AC3028" s="41"/>
      <c r="AD3028" s="41"/>
      <c r="AE3028" s="41"/>
      <c r="AT3028" s="20" t="s">
        <v>179</v>
      </c>
      <c r="AU3028" s="20" t="s">
        <v>84</v>
      </c>
    </row>
    <row r="3029" s="2" customFormat="1">
      <c r="A3029" s="41"/>
      <c r="B3029" s="42"/>
      <c r="C3029" s="43"/>
      <c r="D3029" s="234" t="s">
        <v>181</v>
      </c>
      <c r="E3029" s="43"/>
      <c r="F3029" s="235" t="s">
        <v>3372</v>
      </c>
      <c r="G3029" s="43"/>
      <c r="H3029" s="43"/>
      <c r="I3029" s="231"/>
      <c r="J3029" s="43"/>
      <c r="K3029" s="43"/>
      <c r="L3029" s="47"/>
      <c r="M3029" s="232"/>
      <c r="N3029" s="233"/>
      <c r="O3029" s="87"/>
      <c r="P3029" s="87"/>
      <c r="Q3029" s="87"/>
      <c r="R3029" s="87"/>
      <c r="S3029" s="87"/>
      <c r="T3029" s="88"/>
      <c r="U3029" s="41"/>
      <c r="V3029" s="41"/>
      <c r="W3029" s="41"/>
      <c r="X3029" s="41"/>
      <c r="Y3029" s="41"/>
      <c r="Z3029" s="41"/>
      <c r="AA3029" s="41"/>
      <c r="AB3029" s="41"/>
      <c r="AC3029" s="41"/>
      <c r="AD3029" s="41"/>
      <c r="AE3029" s="41"/>
      <c r="AT3029" s="20" t="s">
        <v>181</v>
      </c>
      <c r="AU3029" s="20" t="s">
        <v>84</v>
      </c>
    </row>
    <row r="3030" s="2" customFormat="1" ht="16.5" customHeight="1">
      <c r="A3030" s="41"/>
      <c r="B3030" s="42"/>
      <c r="C3030" s="216" t="s">
        <v>3373</v>
      </c>
      <c r="D3030" s="216" t="s">
        <v>172</v>
      </c>
      <c r="E3030" s="217" t="s">
        <v>3374</v>
      </c>
      <c r="F3030" s="218" t="s">
        <v>3375</v>
      </c>
      <c r="G3030" s="219" t="s">
        <v>175</v>
      </c>
      <c r="H3030" s="220">
        <v>1658.866</v>
      </c>
      <c r="I3030" s="221"/>
      <c r="J3030" s="222">
        <f>ROUND(I3030*H3030,2)</f>
        <v>0</v>
      </c>
      <c r="K3030" s="218" t="s">
        <v>176</v>
      </c>
      <c r="L3030" s="47"/>
      <c r="M3030" s="223" t="s">
        <v>19</v>
      </c>
      <c r="N3030" s="224" t="s">
        <v>46</v>
      </c>
      <c r="O3030" s="87"/>
      <c r="P3030" s="225">
        <f>O3030*H3030</f>
        <v>0</v>
      </c>
      <c r="Q3030" s="225">
        <v>0.00029</v>
      </c>
      <c r="R3030" s="225">
        <f>Q3030*H3030</f>
        <v>0.48107114000000001</v>
      </c>
      <c r="S3030" s="225">
        <v>0</v>
      </c>
      <c r="T3030" s="226">
        <f>S3030*H3030</f>
        <v>0</v>
      </c>
      <c r="U3030" s="41"/>
      <c r="V3030" s="41"/>
      <c r="W3030" s="41"/>
      <c r="X3030" s="41"/>
      <c r="Y3030" s="41"/>
      <c r="Z3030" s="41"/>
      <c r="AA3030" s="41"/>
      <c r="AB3030" s="41"/>
      <c r="AC3030" s="41"/>
      <c r="AD3030" s="41"/>
      <c r="AE3030" s="41"/>
      <c r="AR3030" s="227" t="s">
        <v>287</v>
      </c>
      <c r="AT3030" s="227" t="s">
        <v>172</v>
      </c>
      <c r="AU3030" s="227" t="s">
        <v>84</v>
      </c>
      <c r="AY3030" s="20" t="s">
        <v>170</v>
      </c>
      <c r="BE3030" s="228">
        <f>IF(N3030="základní",J3030,0)</f>
        <v>0</v>
      </c>
      <c r="BF3030" s="228">
        <f>IF(N3030="snížená",J3030,0)</f>
        <v>0</v>
      </c>
      <c r="BG3030" s="228">
        <f>IF(N3030="zákl. přenesená",J3030,0)</f>
        <v>0</v>
      </c>
      <c r="BH3030" s="228">
        <f>IF(N3030="sníž. přenesená",J3030,0)</f>
        <v>0</v>
      </c>
      <c r="BI3030" s="228">
        <f>IF(N3030="nulová",J3030,0)</f>
        <v>0</v>
      </c>
      <c r="BJ3030" s="20" t="s">
        <v>82</v>
      </c>
      <c r="BK3030" s="228">
        <f>ROUND(I3030*H3030,2)</f>
        <v>0</v>
      </c>
      <c r="BL3030" s="20" t="s">
        <v>287</v>
      </c>
      <c r="BM3030" s="227" t="s">
        <v>3376</v>
      </c>
    </row>
    <row r="3031" s="2" customFormat="1">
      <c r="A3031" s="41"/>
      <c r="B3031" s="42"/>
      <c r="C3031" s="43"/>
      <c r="D3031" s="229" t="s">
        <v>179</v>
      </c>
      <c r="E3031" s="43"/>
      <c r="F3031" s="230" t="s">
        <v>3377</v>
      </c>
      <c r="G3031" s="43"/>
      <c r="H3031" s="43"/>
      <c r="I3031" s="231"/>
      <c r="J3031" s="43"/>
      <c r="K3031" s="43"/>
      <c r="L3031" s="47"/>
      <c r="M3031" s="232"/>
      <c r="N3031" s="233"/>
      <c r="O3031" s="87"/>
      <c r="P3031" s="87"/>
      <c r="Q3031" s="87"/>
      <c r="R3031" s="87"/>
      <c r="S3031" s="87"/>
      <c r="T3031" s="88"/>
      <c r="U3031" s="41"/>
      <c r="V3031" s="41"/>
      <c r="W3031" s="41"/>
      <c r="X3031" s="41"/>
      <c r="Y3031" s="41"/>
      <c r="Z3031" s="41"/>
      <c r="AA3031" s="41"/>
      <c r="AB3031" s="41"/>
      <c r="AC3031" s="41"/>
      <c r="AD3031" s="41"/>
      <c r="AE3031" s="41"/>
      <c r="AT3031" s="20" t="s">
        <v>179</v>
      </c>
      <c r="AU3031" s="20" t="s">
        <v>84</v>
      </c>
    </row>
    <row r="3032" s="2" customFormat="1">
      <c r="A3032" s="41"/>
      <c r="B3032" s="42"/>
      <c r="C3032" s="43"/>
      <c r="D3032" s="234" t="s">
        <v>181</v>
      </c>
      <c r="E3032" s="43"/>
      <c r="F3032" s="235" t="s">
        <v>3378</v>
      </c>
      <c r="G3032" s="43"/>
      <c r="H3032" s="43"/>
      <c r="I3032" s="231"/>
      <c r="J3032" s="43"/>
      <c r="K3032" s="43"/>
      <c r="L3032" s="47"/>
      <c r="M3032" s="232"/>
      <c r="N3032" s="233"/>
      <c r="O3032" s="87"/>
      <c r="P3032" s="87"/>
      <c r="Q3032" s="87"/>
      <c r="R3032" s="87"/>
      <c r="S3032" s="87"/>
      <c r="T3032" s="88"/>
      <c r="U3032" s="41"/>
      <c r="V3032" s="41"/>
      <c r="W3032" s="41"/>
      <c r="X3032" s="41"/>
      <c r="Y3032" s="41"/>
      <c r="Z3032" s="41"/>
      <c r="AA3032" s="41"/>
      <c r="AB3032" s="41"/>
      <c r="AC3032" s="41"/>
      <c r="AD3032" s="41"/>
      <c r="AE3032" s="41"/>
      <c r="AT3032" s="20" t="s">
        <v>181</v>
      </c>
      <c r="AU3032" s="20" t="s">
        <v>84</v>
      </c>
    </row>
    <row r="3033" s="13" customFormat="1">
      <c r="A3033" s="13"/>
      <c r="B3033" s="236"/>
      <c r="C3033" s="237"/>
      <c r="D3033" s="229" t="s">
        <v>183</v>
      </c>
      <c r="E3033" s="238" t="s">
        <v>19</v>
      </c>
      <c r="F3033" s="239" t="s">
        <v>3379</v>
      </c>
      <c r="G3033" s="237"/>
      <c r="H3033" s="238" t="s">
        <v>19</v>
      </c>
      <c r="I3033" s="240"/>
      <c r="J3033" s="237"/>
      <c r="K3033" s="237"/>
      <c r="L3033" s="241"/>
      <c r="M3033" s="242"/>
      <c r="N3033" s="243"/>
      <c r="O3033" s="243"/>
      <c r="P3033" s="243"/>
      <c r="Q3033" s="243"/>
      <c r="R3033" s="243"/>
      <c r="S3033" s="243"/>
      <c r="T3033" s="244"/>
      <c r="U3033" s="13"/>
      <c r="V3033" s="13"/>
      <c r="W3033" s="13"/>
      <c r="X3033" s="13"/>
      <c r="Y3033" s="13"/>
      <c r="Z3033" s="13"/>
      <c r="AA3033" s="13"/>
      <c r="AB3033" s="13"/>
      <c r="AC3033" s="13"/>
      <c r="AD3033" s="13"/>
      <c r="AE3033" s="13"/>
      <c r="AT3033" s="245" t="s">
        <v>183</v>
      </c>
      <c r="AU3033" s="245" t="s">
        <v>84</v>
      </c>
      <c r="AV3033" s="13" t="s">
        <v>82</v>
      </c>
      <c r="AW3033" s="13" t="s">
        <v>37</v>
      </c>
      <c r="AX3033" s="13" t="s">
        <v>75</v>
      </c>
      <c r="AY3033" s="245" t="s">
        <v>170</v>
      </c>
    </row>
    <row r="3034" s="14" customFormat="1">
      <c r="A3034" s="14"/>
      <c r="B3034" s="246"/>
      <c r="C3034" s="247"/>
      <c r="D3034" s="229" t="s">
        <v>183</v>
      </c>
      <c r="E3034" s="248" t="s">
        <v>19</v>
      </c>
      <c r="F3034" s="249" t="s">
        <v>3380</v>
      </c>
      <c r="G3034" s="247"/>
      <c r="H3034" s="250">
        <v>376.83999999999998</v>
      </c>
      <c r="I3034" s="251"/>
      <c r="J3034" s="247"/>
      <c r="K3034" s="247"/>
      <c r="L3034" s="252"/>
      <c r="M3034" s="253"/>
      <c r="N3034" s="254"/>
      <c r="O3034" s="254"/>
      <c r="P3034" s="254"/>
      <c r="Q3034" s="254"/>
      <c r="R3034" s="254"/>
      <c r="S3034" s="254"/>
      <c r="T3034" s="255"/>
      <c r="U3034" s="14"/>
      <c r="V3034" s="14"/>
      <c r="W3034" s="14"/>
      <c r="X3034" s="14"/>
      <c r="Y3034" s="14"/>
      <c r="Z3034" s="14"/>
      <c r="AA3034" s="14"/>
      <c r="AB3034" s="14"/>
      <c r="AC3034" s="14"/>
      <c r="AD3034" s="14"/>
      <c r="AE3034" s="14"/>
      <c r="AT3034" s="256" t="s">
        <v>183</v>
      </c>
      <c r="AU3034" s="256" t="s">
        <v>84</v>
      </c>
      <c r="AV3034" s="14" t="s">
        <v>84</v>
      </c>
      <c r="AW3034" s="14" t="s">
        <v>37</v>
      </c>
      <c r="AX3034" s="14" t="s">
        <v>75</v>
      </c>
      <c r="AY3034" s="256" t="s">
        <v>170</v>
      </c>
    </row>
    <row r="3035" s="13" customFormat="1">
      <c r="A3035" s="13"/>
      <c r="B3035" s="236"/>
      <c r="C3035" s="237"/>
      <c r="D3035" s="229" t="s">
        <v>183</v>
      </c>
      <c r="E3035" s="238" t="s">
        <v>19</v>
      </c>
      <c r="F3035" s="239" t="s">
        <v>3381</v>
      </c>
      <c r="G3035" s="237"/>
      <c r="H3035" s="238" t="s">
        <v>19</v>
      </c>
      <c r="I3035" s="240"/>
      <c r="J3035" s="237"/>
      <c r="K3035" s="237"/>
      <c r="L3035" s="241"/>
      <c r="M3035" s="242"/>
      <c r="N3035" s="243"/>
      <c r="O3035" s="243"/>
      <c r="P3035" s="243"/>
      <c r="Q3035" s="243"/>
      <c r="R3035" s="243"/>
      <c r="S3035" s="243"/>
      <c r="T3035" s="244"/>
      <c r="U3035" s="13"/>
      <c r="V3035" s="13"/>
      <c r="W3035" s="13"/>
      <c r="X3035" s="13"/>
      <c r="Y3035" s="13"/>
      <c r="Z3035" s="13"/>
      <c r="AA3035" s="13"/>
      <c r="AB3035" s="13"/>
      <c r="AC3035" s="13"/>
      <c r="AD3035" s="13"/>
      <c r="AE3035" s="13"/>
      <c r="AT3035" s="245" t="s">
        <v>183</v>
      </c>
      <c r="AU3035" s="245" t="s">
        <v>84</v>
      </c>
      <c r="AV3035" s="13" t="s">
        <v>82</v>
      </c>
      <c r="AW3035" s="13" t="s">
        <v>37</v>
      </c>
      <c r="AX3035" s="13" t="s">
        <v>75</v>
      </c>
      <c r="AY3035" s="245" t="s">
        <v>170</v>
      </c>
    </row>
    <row r="3036" s="13" customFormat="1">
      <c r="A3036" s="13"/>
      <c r="B3036" s="236"/>
      <c r="C3036" s="237"/>
      <c r="D3036" s="229" t="s">
        <v>183</v>
      </c>
      <c r="E3036" s="238" t="s">
        <v>19</v>
      </c>
      <c r="F3036" s="239" t="s">
        <v>760</v>
      </c>
      <c r="G3036" s="237"/>
      <c r="H3036" s="238" t="s">
        <v>19</v>
      </c>
      <c r="I3036" s="240"/>
      <c r="J3036" s="237"/>
      <c r="K3036" s="237"/>
      <c r="L3036" s="241"/>
      <c r="M3036" s="242"/>
      <c r="N3036" s="243"/>
      <c r="O3036" s="243"/>
      <c r="P3036" s="243"/>
      <c r="Q3036" s="243"/>
      <c r="R3036" s="243"/>
      <c r="S3036" s="243"/>
      <c r="T3036" s="244"/>
      <c r="U3036" s="13"/>
      <c r="V3036" s="13"/>
      <c r="W3036" s="13"/>
      <c r="X3036" s="13"/>
      <c r="Y3036" s="13"/>
      <c r="Z3036" s="13"/>
      <c r="AA3036" s="13"/>
      <c r="AB3036" s="13"/>
      <c r="AC3036" s="13"/>
      <c r="AD3036" s="13"/>
      <c r="AE3036" s="13"/>
      <c r="AT3036" s="245" t="s">
        <v>183</v>
      </c>
      <c r="AU3036" s="245" t="s">
        <v>84</v>
      </c>
      <c r="AV3036" s="13" t="s">
        <v>82</v>
      </c>
      <c r="AW3036" s="13" t="s">
        <v>37</v>
      </c>
      <c r="AX3036" s="13" t="s">
        <v>75</v>
      </c>
      <c r="AY3036" s="245" t="s">
        <v>170</v>
      </c>
    </row>
    <row r="3037" s="14" customFormat="1">
      <c r="A3037" s="14"/>
      <c r="B3037" s="246"/>
      <c r="C3037" s="247"/>
      <c r="D3037" s="229" t="s">
        <v>183</v>
      </c>
      <c r="E3037" s="248" t="s">
        <v>19</v>
      </c>
      <c r="F3037" s="249" t="s">
        <v>3382</v>
      </c>
      <c r="G3037" s="247"/>
      <c r="H3037" s="250">
        <v>34.350000000000001</v>
      </c>
      <c r="I3037" s="251"/>
      <c r="J3037" s="247"/>
      <c r="K3037" s="247"/>
      <c r="L3037" s="252"/>
      <c r="M3037" s="253"/>
      <c r="N3037" s="254"/>
      <c r="O3037" s="254"/>
      <c r="P3037" s="254"/>
      <c r="Q3037" s="254"/>
      <c r="R3037" s="254"/>
      <c r="S3037" s="254"/>
      <c r="T3037" s="255"/>
      <c r="U3037" s="14"/>
      <c r="V3037" s="14"/>
      <c r="W3037" s="14"/>
      <c r="X3037" s="14"/>
      <c r="Y3037" s="14"/>
      <c r="Z3037" s="14"/>
      <c r="AA3037" s="14"/>
      <c r="AB3037" s="14"/>
      <c r="AC3037" s="14"/>
      <c r="AD3037" s="14"/>
      <c r="AE3037" s="14"/>
      <c r="AT3037" s="256" t="s">
        <v>183</v>
      </c>
      <c r="AU3037" s="256" t="s">
        <v>84</v>
      </c>
      <c r="AV3037" s="14" t="s">
        <v>84</v>
      </c>
      <c r="AW3037" s="14" t="s">
        <v>37</v>
      </c>
      <c r="AX3037" s="14" t="s">
        <v>75</v>
      </c>
      <c r="AY3037" s="256" t="s">
        <v>170</v>
      </c>
    </row>
    <row r="3038" s="14" customFormat="1">
      <c r="A3038" s="14"/>
      <c r="B3038" s="246"/>
      <c r="C3038" s="247"/>
      <c r="D3038" s="229" t="s">
        <v>183</v>
      </c>
      <c r="E3038" s="248" t="s">
        <v>19</v>
      </c>
      <c r="F3038" s="249" t="s">
        <v>3383</v>
      </c>
      <c r="G3038" s="247"/>
      <c r="H3038" s="250">
        <v>16.317</v>
      </c>
      <c r="I3038" s="251"/>
      <c r="J3038" s="247"/>
      <c r="K3038" s="247"/>
      <c r="L3038" s="252"/>
      <c r="M3038" s="253"/>
      <c r="N3038" s="254"/>
      <c r="O3038" s="254"/>
      <c r="P3038" s="254"/>
      <c r="Q3038" s="254"/>
      <c r="R3038" s="254"/>
      <c r="S3038" s="254"/>
      <c r="T3038" s="255"/>
      <c r="U3038" s="14"/>
      <c r="V3038" s="14"/>
      <c r="W3038" s="14"/>
      <c r="X3038" s="14"/>
      <c r="Y3038" s="14"/>
      <c r="Z3038" s="14"/>
      <c r="AA3038" s="14"/>
      <c r="AB3038" s="14"/>
      <c r="AC3038" s="14"/>
      <c r="AD3038" s="14"/>
      <c r="AE3038" s="14"/>
      <c r="AT3038" s="256" t="s">
        <v>183</v>
      </c>
      <c r="AU3038" s="256" t="s">
        <v>84</v>
      </c>
      <c r="AV3038" s="14" t="s">
        <v>84</v>
      </c>
      <c r="AW3038" s="14" t="s">
        <v>37</v>
      </c>
      <c r="AX3038" s="14" t="s">
        <v>75</v>
      </c>
      <c r="AY3038" s="256" t="s">
        <v>170</v>
      </c>
    </row>
    <row r="3039" s="14" customFormat="1">
      <c r="A3039" s="14"/>
      <c r="B3039" s="246"/>
      <c r="C3039" s="247"/>
      <c r="D3039" s="229" t="s">
        <v>183</v>
      </c>
      <c r="E3039" s="248" t="s">
        <v>19</v>
      </c>
      <c r="F3039" s="249" t="s">
        <v>3384</v>
      </c>
      <c r="G3039" s="247"/>
      <c r="H3039" s="250">
        <v>24.989999999999998</v>
      </c>
      <c r="I3039" s="251"/>
      <c r="J3039" s="247"/>
      <c r="K3039" s="247"/>
      <c r="L3039" s="252"/>
      <c r="M3039" s="253"/>
      <c r="N3039" s="254"/>
      <c r="O3039" s="254"/>
      <c r="P3039" s="254"/>
      <c r="Q3039" s="254"/>
      <c r="R3039" s="254"/>
      <c r="S3039" s="254"/>
      <c r="T3039" s="255"/>
      <c r="U3039" s="14"/>
      <c r="V3039" s="14"/>
      <c r="W3039" s="14"/>
      <c r="X3039" s="14"/>
      <c r="Y3039" s="14"/>
      <c r="Z3039" s="14"/>
      <c r="AA3039" s="14"/>
      <c r="AB3039" s="14"/>
      <c r="AC3039" s="14"/>
      <c r="AD3039" s="14"/>
      <c r="AE3039" s="14"/>
      <c r="AT3039" s="256" t="s">
        <v>183</v>
      </c>
      <c r="AU3039" s="256" t="s">
        <v>84</v>
      </c>
      <c r="AV3039" s="14" t="s">
        <v>84</v>
      </c>
      <c r="AW3039" s="14" t="s">
        <v>37</v>
      </c>
      <c r="AX3039" s="14" t="s">
        <v>75</v>
      </c>
      <c r="AY3039" s="256" t="s">
        <v>170</v>
      </c>
    </row>
    <row r="3040" s="14" customFormat="1">
      <c r="A3040" s="14"/>
      <c r="B3040" s="246"/>
      <c r="C3040" s="247"/>
      <c r="D3040" s="229" t="s">
        <v>183</v>
      </c>
      <c r="E3040" s="248" t="s">
        <v>19</v>
      </c>
      <c r="F3040" s="249" t="s">
        <v>3385</v>
      </c>
      <c r="G3040" s="247"/>
      <c r="H3040" s="250">
        <v>26.501999999999999</v>
      </c>
      <c r="I3040" s="251"/>
      <c r="J3040" s="247"/>
      <c r="K3040" s="247"/>
      <c r="L3040" s="252"/>
      <c r="M3040" s="253"/>
      <c r="N3040" s="254"/>
      <c r="O3040" s="254"/>
      <c r="P3040" s="254"/>
      <c r="Q3040" s="254"/>
      <c r="R3040" s="254"/>
      <c r="S3040" s="254"/>
      <c r="T3040" s="255"/>
      <c r="U3040" s="14"/>
      <c r="V3040" s="14"/>
      <c r="W3040" s="14"/>
      <c r="X3040" s="14"/>
      <c r="Y3040" s="14"/>
      <c r="Z3040" s="14"/>
      <c r="AA3040" s="14"/>
      <c r="AB3040" s="14"/>
      <c r="AC3040" s="14"/>
      <c r="AD3040" s="14"/>
      <c r="AE3040" s="14"/>
      <c r="AT3040" s="256" t="s">
        <v>183</v>
      </c>
      <c r="AU3040" s="256" t="s">
        <v>84</v>
      </c>
      <c r="AV3040" s="14" t="s">
        <v>84</v>
      </c>
      <c r="AW3040" s="14" t="s">
        <v>37</v>
      </c>
      <c r="AX3040" s="14" t="s">
        <v>75</v>
      </c>
      <c r="AY3040" s="256" t="s">
        <v>170</v>
      </c>
    </row>
    <row r="3041" s="14" customFormat="1">
      <c r="A3041" s="14"/>
      <c r="B3041" s="246"/>
      <c r="C3041" s="247"/>
      <c r="D3041" s="229" t="s">
        <v>183</v>
      </c>
      <c r="E3041" s="248" t="s">
        <v>19</v>
      </c>
      <c r="F3041" s="249" t="s">
        <v>3386</v>
      </c>
      <c r="G3041" s="247"/>
      <c r="H3041" s="250">
        <v>20.181000000000001</v>
      </c>
      <c r="I3041" s="251"/>
      <c r="J3041" s="247"/>
      <c r="K3041" s="247"/>
      <c r="L3041" s="252"/>
      <c r="M3041" s="253"/>
      <c r="N3041" s="254"/>
      <c r="O3041" s="254"/>
      <c r="P3041" s="254"/>
      <c r="Q3041" s="254"/>
      <c r="R3041" s="254"/>
      <c r="S3041" s="254"/>
      <c r="T3041" s="255"/>
      <c r="U3041" s="14"/>
      <c r="V3041" s="14"/>
      <c r="W3041" s="14"/>
      <c r="X3041" s="14"/>
      <c r="Y3041" s="14"/>
      <c r="Z3041" s="14"/>
      <c r="AA3041" s="14"/>
      <c r="AB3041" s="14"/>
      <c r="AC3041" s="14"/>
      <c r="AD3041" s="14"/>
      <c r="AE3041" s="14"/>
      <c r="AT3041" s="256" t="s">
        <v>183</v>
      </c>
      <c r="AU3041" s="256" t="s">
        <v>84</v>
      </c>
      <c r="AV3041" s="14" t="s">
        <v>84</v>
      </c>
      <c r="AW3041" s="14" t="s">
        <v>37</v>
      </c>
      <c r="AX3041" s="14" t="s">
        <v>75</v>
      </c>
      <c r="AY3041" s="256" t="s">
        <v>170</v>
      </c>
    </row>
    <row r="3042" s="14" customFormat="1">
      <c r="A3042" s="14"/>
      <c r="B3042" s="246"/>
      <c r="C3042" s="247"/>
      <c r="D3042" s="229" t="s">
        <v>183</v>
      </c>
      <c r="E3042" s="248" t="s">
        <v>19</v>
      </c>
      <c r="F3042" s="249" t="s">
        <v>3387</v>
      </c>
      <c r="G3042" s="247"/>
      <c r="H3042" s="250">
        <v>50.064</v>
      </c>
      <c r="I3042" s="251"/>
      <c r="J3042" s="247"/>
      <c r="K3042" s="247"/>
      <c r="L3042" s="252"/>
      <c r="M3042" s="253"/>
      <c r="N3042" s="254"/>
      <c r="O3042" s="254"/>
      <c r="P3042" s="254"/>
      <c r="Q3042" s="254"/>
      <c r="R3042" s="254"/>
      <c r="S3042" s="254"/>
      <c r="T3042" s="255"/>
      <c r="U3042" s="14"/>
      <c r="V3042" s="14"/>
      <c r="W3042" s="14"/>
      <c r="X3042" s="14"/>
      <c r="Y3042" s="14"/>
      <c r="Z3042" s="14"/>
      <c r="AA3042" s="14"/>
      <c r="AB3042" s="14"/>
      <c r="AC3042" s="14"/>
      <c r="AD3042" s="14"/>
      <c r="AE3042" s="14"/>
      <c r="AT3042" s="256" t="s">
        <v>183</v>
      </c>
      <c r="AU3042" s="256" t="s">
        <v>84</v>
      </c>
      <c r="AV3042" s="14" t="s">
        <v>84</v>
      </c>
      <c r="AW3042" s="14" t="s">
        <v>37</v>
      </c>
      <c r="AX3042" s="14" t="s">
        <v>75</v>
      </c>
      <c r="AY3042" s="256" t="s">
        <v>170</v>
      </c>
    </row>
    <row r="3043" s="14" customFormat="1">
      <c r="A3043" s="14"/>
      <c r="B3043" s="246"/>
      <c r="C3043" s="247"/>
      <c r="D3043" s="229" t="s">
        <v>183</v>
      </c>
      <c r="E3043" s="248" t="s">
        <v>19</v>
      </c>
      <c r="F3043" s="249" t="s">
        <v>3388</v>
      </c>
      <c r="G3043" s="247"/>
      <c r="H3043" s="250">
        <v>14.140000000000001</v>
      </c>
      <c r="I3043" s="251"/>
      <c r="J3043" s="247"/>
      <c r="K3043" s="247"/>
      <c r="L3043" s="252"/>
      <c r="M3043" s="253"/>
      <c r="N3043" s="254"/>
      <c r="O3043" s="254"/>
      <c r="P3043" s="254"/>
      <c r="Q3043" s="254"/>
      <c r="R3043" s="254"/>
      <c r="S3043" s="254"/>
      <c r="T3043" s="255"/>
      <c r="U3043" s="14"/>
      <c r="V3043" s="14"/>
      <c r="W3043" s="14"/>
      <c r="X3043" s="14"/>
      <c r="Y3043" s="14"/>
      <c r="Z3043" s="14"/>
      <c r="AA3043" s="14"/>
      <c r="AB3043" s="14"/>
      <c r="AC3043" s="14"/>
      <c r="AD3043" s="14"/>
      <c r="AE3043" s="14"/>
      <c r="AT3043" s="256" t="s">
        <v>183</v>
      </c>
      <c r="AU3043" s="256" t="s">
        <v>84</v>
      </c>
      <c r="AV3043" s="14" t="s">
        <v>84</v>
      </c>
      <c r="AW3043" s="14" t="s">
        <v>37</v>
      </c>
      <c r="AX3043" s="14" t="s">
        <v>75</v>
      </c>
      <c r="AY3043" s="256" t="s">
        <v>170</v>
      </c>
    </row>
    <row r="3044" s="14" customFormat="1">
      <c r="A3044" s="14"/>
      <c r="B3044" s="246"/>
      <c r="C3044" s="247"/>
      <c r="D3044" s="229" t="s">
        <v>183</v>
      </c>
      <c r="E3044" s="248" t="s">
        <v>19</v>
      </c>
      <c r="F3044" s="249" t="s">
        <v>3389</v>
      </c>
      <c r="G3044" s="247"/>
      <c r="H3044" s="250">
        <v>27.103999999999999</v>
      </c>
      <c r="I3044" s="251"/>
      <c r="J3044" s="247"/>
      <c r="K3044" s="247"/>
      <c r="L3044" s="252"/>
      <c r="M3044" s="253"/>
      <c r="N3044" s="254"/>
      <c r="O3044" s="254"/>
      <c r="P3044" s="254"/>
      <c r="Q3044" s="254"/>
      <c r="R3044" s="254"/>
      <c r="S3044" s="254"/>
      <c r="T3044" s="255"/>
      <c r="U3044" s="14"/>
      <c r="V3044" s="14"/>
      <c r="W3044" s="14"/>
      <c r="X3044" s="14"/>
      <c r="Y3044" s="14"/>
      <c r="Z3044" s="14"/>
      <c r="AA3044" s="14"/>
      <c r="AB3044" s="14"/>
      <c r="AC3044" s="14"/>
      <c r="AD3044" s="14"/>
      <c r="AE3044" s="14"/>
      <c r="AT3044" s="256" t="s">
        <v>183</v>
      </c>
      <c r="AU3044" s="256" t="s">
        <v>84</v>
      </c>
      <c r="AV3044" s="14" t="s">
        <v>84</v>
      </c>
      <c r="AW3044" s="14" t="s">
        <v>37</v>
      </c>
      <c r="AX3044" s="14" t="s">
        <v>75</v>
      </c>
      <c r="AY3044" s="256" t="s">
        <v>170</v>
      </c>
    </row>
    <row r="3045" s="14" customFormat="1">
      <c r="A3045" s="14"/>
      <c r="B3045" s="246"/>
      <c r="C3045" s="247"/>
      <c r="D3045" s="229" t="s">
        <v>183</v>
      </c>
      <c r="E3045" s="248" t="s">
        <v>19</v>
      </c>
      <c r="F3045" s="249" t="s">
        <v>3390</v>
      </c>
      <c r="G3045" s="247"/>
      <c r="H3045" s="250">
        <v>21.699999999999999</v>
      </c>
      <c r="I3045" s="251"/>
      <c r="J3045" s="247"/>
      <c r="K3045" s="247"/>
      <c r="L3045" s="252"/>
      <c r="M3045" s="253"/>
      <c r="N3045" s="254"/>
      <c r="O3045" s="254"/>
      <c r="P3045" s="254"/>
      <c r="Q3045" s="254"/>
      <c r="R3045" s="254"/>
      <c r="S3045" s="254"/>
      <c r="T3045" s="255"/>
      <c r="U3045" s="14"/>
      <c r="V3045" s="14"/>
      <c r="W3045" s="14"/>
      <c r="X3045" s="14"/>
      <c r="Y3045" s="14"/>
      <c r="Z3045" s="14"/>
      <c r="AA3045" s="14"/>
      <c r="AB3045" s="14"/>
      <c r="AC3045" s="14"/>
      <c r="AD3045" s="14"/>
      <c r="AE3045" s="14"/>
      <c r="AT3045" s="256" t="s">
        <v>183</v>
      </c>
      <c r="AU3045" s="256" t="s">
        <v>84</v>
      </c>
      <c r="AV3045" s="14" t="s">
        <v>84</v>
      </c>
      <c r="AW3045" s="14" t="s">
        <v>37</v>
      </c>
      <c r="AX3045" s="14" t="s">
        <v>75</v>
      </c>
      <c r="AY3045" s="256" t="s">
        <v>170</v>
      </c>
    </row>
    <row r="3046" s="14" customFormat="1">
      <c r="A3046" s="14"/>
      <c r="B3046" s="246"/>
      <c r="C3046" s="247"/>
      <c r="D3046" s="229" t="s">
        <v>183</v>
      </c>
      <c r="E3046" s="248" t="s">
        <v>19</v>
      </c>
      <c r="F3046" s="249" t="s">
        <v>3391</v>
      </c>
      <c r="G3046" s="247"/>
      <c r="H3046" s="250">
        <v>22.68</v>
      </c>
      <c r="I3046" s="251"/>
      <c r="J3046" s="247"/>
      <c r="K3046" s="247"/>
      <c r="L3046" s="252"/>
      <c r="M3046" s="253"/>
      <c r="N3046" s="254"/>
      <c r="O3046" s="254"/>
      <c r="P3046" s="254"/>
      <c r="Q3046" s="254"/>
      <c r="R3046" s="254"/>
      <c r="S3046" s="254"/>
      <c r="T3046" s="255"/>
      <c r="U3046" s="14"/>
      <c r="V3046" s="14"/>
      <c r="W3046" s="14"/>
      <c r="X3046" s="14"/>
      <c r="Y3046" s="14"/>
      <c r="Z3046" s="14"/>
      <c r="AA3046" s="14"/>
      <c r="AB3046" s="14"/>
      <c r="AC3046" s="14"/>
      <c r="AD3046" s="14"/>
      <c r="AE3046" s="14"/>
      <c r="AT3046" s="256" t="s">
        <v>183</v>
      </c>
      <c r="AU3046" s="256" t="s">
        <v>84</v>
      </c>
      <c r="AV3046" s="14" t="s">
        <v>84</v>
      </c>
      <c r="AW3046" s="14" t="s">
        <v>37</v>
      </c>
      <c r="AX3046" s="14" t="s">
        <v>75</v>
      </c>
      <c r="AY3046" s="256" t="s">
        <v>170</v>
      </c>
    </row>
    <row r="3047" s="14" customFormat="1">
      <c r="A3047" s="14"/>
      <c r="B3047" s="246"/>
      <c r="C3047" s="247"/>
      <c r="D3047" s="229" t="s">
        <v>183</v>
      </c>
      <c r="E3047" s="248" t="s">
        <v>19</v>
      </c>
      <c r="F3047" s="249" t="s">
        <v>3392</v>
      </c>
      <c r="G3047" s="247"/>
      <c r="H3047" s="250">
        <v>75.950000000000003</v>
      </c>
      <c r="I3047" s="251"/>
      <c r="J3047" s="247"/>
      <c r="K3047" s="247"/>
      <c r="L3047" s="252"/>
      <c r="M3047" s="253"/>
      <c r="N3047" s="254"/>
      <c r="O3047" s="254"/>
      <c r="P3047" s="254"/>
      <c r="Q3047" s="254"/>
      <c r="R3047" s="254"/>
      <c r="S3047" s="254"/>
      <c r="T3047" s="255"/>
      <c r="U3047" s="14"/>
      <c r="V3047" s="14"/>
      <c r="W3047" s="14"/>
      <c r="X3047" s="14"/>
      <c r="Y3047" s="14"/>
      <c r="Z3047" s="14"/>
      <c r="AA3047" s="14"/>
      <c r="AB3047" s="14"/>
      <c r="AC3047" s="14"/>
      <c r="AD3047" s="14"/>
      <c r="AE3047" s="14"/>
      <c r="AT3047" s="256" t="s">
        <v>183</v>
      </c>
      <c r="AU3047" s="256" t="s">
        <v>84</v>
      </c>
      <c r="AV3047" s="14" t="s">
        <v>84</v>
      </c>
      <c r="AW3047" s="14" t="s">
        <v>37</v>
      </c>
      <c r="AX3047" s="14" t="s">
        <v>75</v>
      </c>
      <c r="AY3047" s="256" t="s">
        <v>170</v>
      </c>
    </row>
    <row r="3048" s="14" customFormat="1">
      <c r="A3048" s="14"/>
      <c r="B3048" s="246"/>
      <c r="C3048" s="247"/>
      <c r="D3048" s="229" t="s">
        <v>183</v>
      </c>
      <c r="E3048" s="248" t="s">
        <v>19</v>
      </c>
      <c r="F3048" s="249" t="s">
        <v>3393</v>
      </c>
      <c r="G3048" s="247"/>
      <c r="H3048" s="250">
        <v>56.109999999999999</v>
      </c>
      <c r="I3048" s="251"/>
      <c r="J3048" s="247"/>
      <c r="K3048" s="247"/>
      <c r="L3048" s="252"/>
      <c r="M3048" s="253"/>
      <c r="N3048" s="254"/>
      <c r="O3048" s="254"/>
      <c r="P3048" s="254"/>
      <c r="Q3048" s="254"/>
      <c r="R3048" s="254"/>
      <c r="S3048" s="254"/>
      <c r="T3048" s="255"/>
      <c r="U3048" s="14"/>
      <c r="V3048" s="14"/>
      <c r="W3048" s="14"/>
      <c r="X3048" s="14"/>
      <c r="Y3048" s="14"/>
      <c r="Z3048" s="14"/>
      <c r="AA3048" s="14"/>
      <c r="AB3048" s="14"/>
      <c r="AC3048" s="14"/>
      <c r="AD3048" s="14"/>
      <c r="AE3048" s="14"/>
      <c r="AT3048" s="256" t="s">
        <v>183</v>
      </c>
      <c r="AU3048" s="256" t="s">
        <v>84</v>
      </c>
      <c r="AV3048" s="14" t="s">
        <v>84</v>
      </c>
      <c r="AW3048" s="14" t="s">
        <v>37</v>
      </c>
      <c r="AX3048" s="14" t="s">
        <v>75</v>
      </c>
      <c r="AY3048" s="256" t="s">
        <v>170</v>
      </c>
    </row>
    <row r="3049" s="14" customFormat="1">
      <c r="A3049" s="14"/>
      <c r="B3049" s="246"/>
      <c r="C3049" s="247"/>
      <c r="D3049" s="229" t="s">
        <v>183</v>
      </c>
      <c r="E3049" s="248" t="s">
        <v>19</v>
      </c>
      <c r="F3049" s="249" t="s">
        <v>3394</v>
      </c>
      <c r="G3049" s="247"/>
      <c r="H3049" s="250">
        <v>41.776000000000003</v>
      </c>
      <c r="I3049" s="251"/>
      <c r="J3049" s="247"/>
      <c r="K3049" s="247"/>
      <c r="L3049" s="252"/>
      <c r="M3049" s="253"/>
      <c r="N3049" s="254"/>
      <c r="O3049" s="254"/>
      <c r="P3049" s="254"/>
      <c r="Q3049" s="254"/>
      <c r="R3049" s="254"/>
      <c r="S3049" s="254"/>
      <c r="T3049" s="255"/>
      <c r="U3049" s="14"/>
      <c r="V3049" s="14"/>
      <c r="W3049" s="14"/>
      <c r="X3049" s="14"/>
      <c r="Y3049" s="14"/>
      <c r="Z3049" s="14"/>
      <c r="AA3049" s="14"/>
      <c r="AB3049" s="14"/>
      <c r="AC3049" s="14"/>
      <c r="AD3049" s="14"/>
      <c r="AE3049" s="14"/>
      <c r="AT3049" s="256" t="s">
        <v>183</v>
      </c>
      <c r="AU3049" s="256" t="s">
        <v>84</v>
      </c>
      <c r="AV3049" s="14" t="s">
        <v>84</v>
      </c>
      <c r="AW3049" s="14" t="s">
        <v>37</v>
      </c>
      <c r="AX3049" s="14" t="s">
        <v>75</v>
      </c>
      <c r="AY3049" s="256" t="s">
        <v>170</v>
      </c>
    </row>
    <row r="3050" s="14" customFormat="1">
      <c r="A3050" s="14"/>
      <c r="B3050" s="246"/>
      <c r="C3050" s="247"/>
      <c r="D3050" s="229" t="s">
        <v>183</v>
      </c>
      <c r="E3050" s="248" t="s">
        <v>19</v>
      </c>
      <c r="F3050" s="249" t="s">
        <v>3395</v>
      </c>
      <c r="G3050" s="247"/>
      <c r="H3050" s="250">
        <v>41.579999999999998</v>
      </c>
      <c r="I3050" s="251"/>
      <c r="J3050" s="247"/>
      <c r="K3050" s="247"/>
      <c r="L3050" s="252"/>
      <c r="M3050" s="253"/>
      <c r="N3050" s="254"/>
      <c r="O3050" s="254"/>
      <c r="P3050" s="254"/>
      <c r="Q3050" s="254"/>
      <c r="R3050" s="254"/>
      <c r="S3050" s="254"/>
      <c r="T3050" s="255"/>
      <c r="U3050" s="14"/>
      <c r="V3050" s="14"/>
      <c r="W3050" s="14"/>
      <c r="X3050" s="14"/>
      <c r="Y3050" s="14"/>
      <c r="Z3050" s="14"/>
      <c r="AA3050" s="14"/>
      <c r="AB3050" s="14"/>
      <c r="AC3050" s="14"/>
      <c r="AD3050" s="14"/>
      <c r="AE3050" s="14"/>
      <c r="AT3050" s="256" t="s">
        <v>183</v>
      </c>
      <c r="AU3050" s="256" t="s">
        <v>84</v>
      </c>
      <c r="AV3050" s="14" t="s">
        <v>84</v>
      </c>
      <c r="AW3050" s="14" t="s">
        <v>37</v>
      </c>
      <c r="AX3050" s="14" t="s">
        <v>75</v>
      </c>
      <c r="AY3050" s="256" t="s">
        <v>170</v>
      </c>
    </row>
    <row r="3051" s="14" customFormat="1">
      <c r="A3051" s="14"/>
      <c r="B3051" s="246"/>
      <c r="C3051" s="247"/>
      <c r="D3051" s="229" t="s">
        <v>183</v>
      </c>
      <c r="E3051" s="248" t="s">
        <v>19</v>
      </c>
      <c r="F3051" s="249" t="s">
        <v>3396</v>
      </c>
      <c r="G3051" s="247"/>
      <c r="H3051" s="250">
        <v>24.416</v>
      </c>
      <c r="I3051" s="251"/>
      <c r="J3051" s="247"/>
      <c r="K3051" s="247"/>
      <c r="L3051" s="252"/>
      <c r="M3051" s="253"/>
      <c r="N3051" s="254"/>
      <c r="O3051" s="254"/>
      <c r="P3051" s="254"/>
      <c r="Q3051" s="254"/>
      <c r="R3051" s="254"/>
      <c r="S3051" s="254"/>
      <c r="T3051" s="255"/>
      <c r="U3051" s="14"/>
      <c r="V3051" s="14"/>
      <c r="W3051" s="14"/>
      <c r="X3051" s="14"/>
      <c r="Y3051" s="14"/>
      <c r="Z3051" s="14"/>
      <c r="AA3051" s="14"/>
      <c r="AB3051" s="14"/>
      <c r="AC3051" s="14"/>
      <c r="AD3051" s="14"/>
      <c r="AE3051" s="14"/>
      <c r="AT3051" s="256" t="s">
        <v>183</v>
      </c>
      <c r="AU3051" s="256" t="s">
        <v>84</v>
      </c>
      <c r="AV3051" s="14" t="s">
        <v>84</v>
      </c>
      <c r="AW3051" s="14" t="s">
        <v>37</v>
      </c>
      <c r="AX3051" s="14" t="s">
        <v>75</v>
      </c>
      <c r="AY3051" s="256" t="s">
        <v>170</v>
      </c>
    </row>
    <row r="3052" s="14" customFormat="1">
      <c r="A3052" s="14"/>
      <c r="B3052" s="246"/>
      <c r="C3052" s="247"/>
      <c r="D3052" s="229" t="s">
        <v>183</v>
      </c>
      <c r="E3052" s="248" t="s">
        <v>19</v>
      </c>
      <c r="F3052" s="249" t="s">
        <v>3397</v>
      </c>
      <c r="G3052" s="247"/>
      <c r="H3052" s="250">
        <v>41.579999999999998</v>
      </c>
      <c r="I3052" s="251"/>
      <c r="J3052" s="247"/>
      <c r="K3052" s="247"/>
      <c r="L3052" s="252"/>
      <c r="M3052" s="253"/>
      <c r="N3052" s="254"/>
      <c r="O3052" s="254"/>
      <c r="P3052" s="254"/>
      <c r="Q3052" s="254"/>
      <c r="R3052" s="254"/>
      <c r="S3052" s="254"/>
      <c r="T3052" s="255"/>
      <c r="U3052" s="14"/>
      <c r="V3052" s="14"/>
      <c r="W3052" s="14"/>
      <c r="X3052" s="14"/>
      <c r="Y3052" s="14"/>
      <c r="Z3052" s="14"/>
      <c r="AA3052" s="14"/>
      <c r="AB3052" s="14"/>
      <c r="AC3052" s="14"/>
      <c r="AD3052" s="14"/>
      <c r="AE3052" s="14"/>
      <c r="AT3052" s="256" t="s">
        <v>183</v>
      </c>
      <c r="AU3052" s="256" t="s">
        <v>84</v>
      </c>
      <c r="AV3052" s="14" t="s">
        <v>84</v>
      </c>
      <c r="AW3052" s="14" t="s">
        <v>37</v>
      </c>
      <c r="AX3052" s="14" t="s">
        <v>75</v>
      </c>
      <c r="AY3052" s="256" t="s">
        <v>170</v>
      </c>
    </row>
    <row r="3053" s="14" customFormat="1">
      <c r="A3053" s="14"/>
      <c r="B3053" s="246"/>
      <c r="C3053" s="247"/>
      <c r="D3053" s="229" t="s">
        <v>183</v>
      </c>
      <c r="E3053" s="248" t="s">
        <v>19</v>
      </c>
      <c r="F3053" s="249" t="s">
        <v>3398</v>
      </c>
      <c r="G3053" s="247"/>
      <c r="H3053" s="250">
        <v>41.776000000000003</v>
      </c>
      <c r="I3053" s="251"/>
      <c r="J3053" s="247"/>
      <c r="K3053" s="247"/>
      <c r="L3053" s="252"/>
      <c r="M3053" s="253"/>
      <c r="N3053" s="254"/>
      <c r="O3053" s="254"/>
      <c r="P3053" s="254"/>
      <c r="Q3053" s="254"/>
      <c r="R3053" s="254"/>
      <c r="S3053" s="254"/>
      <c r="T3053" s="255"/>
      <c r="U3053" s="14"/>
      <c r="V3053" s="14"/>
      <c r="W3053" s="14"/>
      <c r="X3053" s="14"/>
      <c r="Y3053" s="14"/>
      <c r="Z3053" s="14"/>
      <c r="AA3053" s="14"/>
      <c r="AB3053" s="14"/>
      <c r="AC3053" s="14"/>
      <c r="AD3053" s="14"/>
      <c r="AE3053" s="14"/>
      <c r="AT3053" s="256" t="s">
        <v>183</v>
      </c>
      <c r="AU3053" s="256" t="s">
        <v>84</v>
      </c>
      <c r="AV3053" s="14" t="s">
        <v>84</v>
      </c>
      <c r="AW3053" s="14" t="s">
        <v>37</v>
      </c>
      <c r="AX3053" s="14" t="s">
        <v>75</v>
      </c>
      <c r="AY3053" s="256" t="s">
        <v>170</v>
      </c>
    </row>
    <row r="3054" s="14" customFormat="1">
      <c r="A3054" s="14"/>
      <c r="B3054" s="246"/>
      <c r="C3054" s="247"/>
      <c r="D3054" s="229" t="s">
        <v>183</v>
      </c>
      <c r="E3054" s="248" t="s">
        <v>19</v>
      </c>
      <c r="F3054" s="249" t="s">
        <v>3399</v>
      </c>
      <c r="G3054" s="247"/>
      <c r="H3054" s="250">
        <v>41.439999999999998</v>
      </c>
      <c r="I3054" s="251"/>
      <c r="J3054" s="247"/>
      <c r="K3054" s="247"/>
      <c r="L3054" s="252"/>
      <c r="M3054" s="253"/>
      <c r="N3054" s="254"/>
      <c r="O3054" s="254"/>
      <c r="P3054" s="254"/>
      <c r="Q3054" s="254"/>
      <c r="R3054" s="254"/>
      <c r="S3054" s="254"/>
      <c r="T3054" s="255"/>
      <c r="U3054" s="14"/>
      <c r="V3054" s="14"/>
      <c r="W3054" s="14"/>
      <c r="X3054" s="14"/>
      <c r="Y3054" s="14"/>
      <c r="Z3054" s="14"/>
      <c r="AA3054" s="14"/>
      <c r="AB3054" s="14"/>
      <c r="AC3054" s="14"/>
      <c r="AD3054" s="14"/>
      <c r="AE3054" s="14"/>
      <c r="AT3054" s="256" t="s">
        <v>183</v>
      </c>
      <c r="AU3054" s="256" t="s">
        <v>84</v>
      </c>
      <c r="AV3054" s="14" t="s">
        <v>84</v>
      </c>
      <c r="AW3054" s="14" t="s">
        <v>37</v>
      </c>
      <c r="AX3054" s="14" t="s">
        <v>75</v>
      </c>
      <c r="AY3054" s="256" t="s">
        <v>170</v>
      </c>
    </row>
    <row r="3055" s="14" customFormat="1">
      <c r="A3055" s="14"/>
      <c r="B3055" s="246"/>
      <c r="C3055" s="247"/>
      <c r="D3055" s="229" t="s">
        <v>183</v>
      </c>
      <c r="E3055" s="248" t="s">
        <v>19</v>
      </c>
      <c r="F3055" s="249" t="s">
        <v>3400</v>
      </c>
      <c r="G3055" s="247"/>
      <c r="H3055" s="250">
        <v>89.933999999999998</v>
      </c>
      <c r="I3055" s="251"/>
      <c r="J3055" s="247"/>
      <c r="K3055" s="247"/>
      <c r="L3055" s="252"/>
      <c r="M3055" s="253"/>
      <c r="N3055" s="254"/>
      <c r="O3055" s="254"/>
      <c r="P3055" s="254"/>
      <c r="Q3055" s="254"/>
      <c r="R3055" s="254"/>
      <c r="S3055" s="254"/>
      <c r="T3055" s="255"/>
      <c r="U3055" s="14"/>
      <c r="V3055" s="14"/>
      <c r="W3055" s="14"/>
      <c r="X3055" s="14"/>
      <c r="Y3055" s="14"/>
      <c r="Z3055" s="14"/>
      <c r="AA3055" s="14"/>
      <c r="AB3055" s="14"/>
      <c r="AC3055" s="14"/>
      <c r="AD3055" s="14"/>
      <c r="AE3055" s="14"/>
      <c r="AT3055" s="256" t="s">
        <v>183</v>
      </c>
      <c r="AU3055" s="256" t="s">
        <v>84</v>
      </c>
      <c r="AV3055" s="14" t="s">
        <v>84</v>
      </c>
      <c r="AW3055" s="14" t="s">
        <v>37</v>
      </c>
      <c r="AX3055" s="14" t="s">
        <v>75</v>
      </c>
      <c r="AY3055" s="256" t="s">
        <v>170</v>
      </c>
    </row>
    <row r="3056" s="14" customFormat="1">
      <c r="A3056" s="14"/>
      <c r="B3056" s="246"/>
      <c r="C3056" s="247"/>
      <c r="D3056" s="229" t="s">
        <v>183</v>
      </c>
      <c r="E3056" s="248" t="s">
        <v>19</v>
      </c>
      <c r="F3056" s="249" t="s">
        <v>3401</v>
      </c>
      <c r="G3056" s="247"/>
      <c r="H3056" s="250">
        <v>68.001999999999995</v>
      </c>
      <c r="I3056" s="251"/>
      <c r="J3056" s="247"/>
      <c r="K3056" s="247"/>
      <c r="L3056" s="252"/>
      <c r="M3056" s="253"/>
      <c r="N3056" s="254"/>
      <c r="O3056" s="254"/>
      <c r="P3056" s="254"/>
      <c r="Q3056" s="254"/>
      <c r="R3056" s="254"/>
      <c r="S3056" s="254"/>
      <c r="T3056" s="255"/>
      <c r="U3056" s="14"/>
      <c r="V3056" s="14"/>
      <c r="W3056" s="14"/>
      <c r="X3056" s="14"/>
      <c r="Y3056" s="14"/>
      <c r="Z3056" s="14"/>
      <c r="AA3056" s="14"/>
      <c r="AB3056" s="14"/>
      <c r="AC3056" s="14"/>
      <c r="AD3056" s="14"/>
      <c r="AE3056" s="14"/>
      <c r="AT3056" s="256" t="s">
        <v>183</v>
      </c>
      <c r="AU3056" s="256" t="s">
        <v>84</v>
      </c>
      <c r="AV3056" s="14" t="s">
        <v>84</v>
      </c>
      <c r="AW3056" s="14" t="s">
        <v>37</v>
      </c>
      <c r="AX3056" s="14" t="s">
        <v>75</v>
      </c>
      <c r="AY3056" s="256" t="s">
        <v>170</v>
      </c>
    </row>
    <row r="3057" s="14" customFormat="1">
      <c r="A3057" s="14"/>
      <c r="B3057" s="246"/>
      <c r="C3057" s="247"/>
      <c r="D3057" s="229" t="s">
        <v>183</v>
      </c>
      <c r="E3057" s="248" t="s">
        <v>19</v>
      </c>
      <c r="F3057" s="249" t="s">
        <v>3402</v>
      </c>
      <c r="G3057" s="247"/>
      <c r="H3057" s="250">
        <v>127.99800000000001</v>
      </c>
      <c r="I3057" s="251"/>
      <c r="J3057" s="247"/>
      <c r="K3057" s="247"/>
      <c r="L3057" s="252"/>
      <c r="M3057" s="253"/>
      <c r="N3057" s="254"/>
      <c r="O3057" s="254"/>
      <c r="P3057" s="254"/>
      <c r="Q3057" s="254"/>
      <c r="R3057" s="254"/>
      <c r="S3057" s="254"/>
      <c r="T3057" s="255"/>
      <c r="U3057" s="14"/>
      <c r="V3057" s="14"/>
      <c r="W3057" s="14"/>
      <c r="X3057" s="14"/>
      <c r="Y3057" s="14"/>
      <c r="Z3057" s="14"/>
      <c r="AA3057" s="14"/>
      <c r="AB3057" s="14"/>
      <c r="AC3057" s="14"/>
      <c r="AD3057" s="14"/>
      <c r="AE3057" s="14"/>
      <c r="AT3057" s="256" t="s">
        <v>183</v>
      </c>
      <c r="AU3057" s="256" t="s">
        <v>84</v>
      </c>
      <c r="AV3057" s="14" t="s">
        <v>84</v>
      </c>
      <c r="AW3057" s="14" t="s">
        <v>37</v>
      </c>
      <c r="AX3057" s="14" t="s">
        <v>75</v>
      </c>
      <c r="AY3057" s="256" t="s">
        <v>170</v>
      </c>
    </row>
    <row r="3058" s="14" customFormat="1">
      <c r="A3058" s="14"/>
      <c r="B3058" s="246"/>
      <c r="C3058" s="247"/>
      <c r="D3058" s="229" t="s">
        <v>183</v>
      </c>
      <c r="E3058" s="248" t="s">
        <v>19</v>
      </c>
      <c r="F3058" s="249" t="s">
        <v>3403</v>
      </c>
      <c r="G3058" s="247"/>
      <c r="H3058" s="250">
        <v>42.692</v>
      </c>
      <c r="I3058" s="251"/>
      <c r="J3058" s="247"/>
      <c r="K3058" s="247"/>
      <c r="L3058" s="252"/>
      <c r="M3058" s="253"/>
      <c r="N3058" s="254"/>
      <c r="O3058" s="254"/>
      <c r="P3058" s="254"/>
      <c r="Q3058" s="254"/>
      <c r="R3058" s="254"/>
      <c r="S3058" s="254"/>
      <c r="T3058" s="255"/>
      <c r="U3058" s="14"/>
      <c r="V3058" s="14"/>
      <c r="W3058" s="14"/>
      <c r="X3058" s="14"/>
      <c r="Y3058" s="14"/>
      <c r="Z3058" s="14"/>
      <c r="AA3058" s="14"/>
      <c r="AB3058" s="14"/>
      <c r="AC3058" s="14"/>
      <c r="AD3058" s="14"/>
      <c r="AE3058" s="14"/>
      <c r="AT3058" s="256" t="s">
        <v>183</v>
      </c>
      <c r="AU3058" s="256" t="s">
        <v>84</v>
      </c>
      <c r="AV3058" s="14" t="s">
        <v>84</v>
      </c>
      <c r="AW3058" s="14" t="s">
        <v>37</v>
      </c>
      <c r="AX3058" s="14" t="s">
        <v>75</v>
      </c>
      <c r="AY3058" s="256" t="s">
        <v>170</v>
      </c>
    </row>
    <row r="3059" s="14" customFormat="1">
      <c r="A3059" s="14"/>
      <c r="B3059" s="246"/>
      <c r="C3059" s="247"/>
      <c r="D3059" s="229" t="s">
        <v>183</v>
      </c>
      <c r="E3059" s="248" t="s">
        <v>19</v>
      </c>
      <c r="F3059" s="249" t="s">
        <v>3404</v>
      </c>
      <c r="G3059" s="247"/>
      <c r="H3059" s="250">
        <v>37.758000000000003</v>
      </c>
      <c r="I3059" s="251"/>
      <c r="J3059" s="247"/>
      <c r="K3059" s="247"/>
      <c r="L3059" s="252"/>
      <c r="M3059" s="253"/>
      <c r="N3059" s="254"/>
      <c r="O3059" s="254"/>
      <c r="P3059" s="254"/>
      <c r="Q3059" s="254"/>
      <c r="R3059" s="254"/>
      <c r="S3059" s="254"/>
      <c r="T3059" s="255"/>
      <c r="U3059" s="14"/>
      <c r="V3059" s="14"/>
      <c r="W3059" s="14"/>
      <c r="X3059" s="14"/>
      <c r="Y3059" s="14"/>
      <c r="Z3059" s="14"/>
      <c r="AA3059" s="14"/>
      <c r="AB3059" s="14"/>
      <c r="AC3059" s="14"/>
      <c r="AD3059" s="14"/>
      <c r="AE3059" s="14"/>
      <c r="AT3059" s="256" t="s">
        <v>183</v>
      </c>
      <c r="AU3059" s="256" t="s">
        <v>84</v>
      </c>
      <c r="AV3059" s="14" t="s">
        <v>84</v>
      </c>
      <c r="AW3059" s="14" t="s">
        <v>37</v>
      </c>
      <c r="AX3059" s="14" t="s">
        <v>75</v>
      </c>
      <c r="AY3059" s="256" t="s">
        <v>170</v>
      </c>
    </row>
    <row r="3060" s="14" customFormat="1">
      <c r="A3060" s="14"/>
      <c r="B3060" s="246"/>
      <c r="C3060" s="247"/>
      <c r="D3060" s="229" t="s">
        <v>183</v>
      </c>
      <c r="E3060" s="248" t="s">
        <v>19</v>
      </c>
      <c r="F3060" s="249" t="s">
        <v>3405</v>
      </c>
      <c r="G3060" s="247"/>
      <c r="H3060" s="250">
        <v>34.103999999999999</v>
      </c>
      <c r="I3060" s="251"/>
      <c r="J3060" s="247"/>
      <c r="K3060" s="247"/>
      <c r="L3060" s="252"/>
      <c r="M3060" s="253"/>
      <c r="N3060" s="254"/>
      <c r="O3060" s="254"/>
      <c r="P3060" s="254"/>
      <c r="Q3060" s="254"/>
      <c r="R3060" s="254"/>
      <c r="S3060" s="254"/>
      <c r="T3060" s="255"/>
      <c r="U3060" s="14"/>
      <c r="V3060" s="14"/>
      <c r="W3060" s="14"/>
      <c r="X3060" s="14"/>
      <c r="Y3060" s="14"/>
      <c r="Z3060" s="14"/>
      <c r="AA3060" s="14"/>
      <c r="AB3060" s="14"/>
      <c r="AC3060" s="14"/>
      <c r="AD3060" s="14"/>
      <c r="AE3060" s="14"/>
      <c r="AT3060" s="256" t="s">
        <v>183</v>
      </c>
      <c r="AU3060" s="256" t="s">
        <v>84</v>
      </c>
      <c r="AV3060" s="14" t="s">
        <v>84</v>
      </c>
      <c r="AW3060" s="14" t="s">
        <v>37</v>
      </c>
      <c r="AX3060" s="14" t="s">
        <v>75</v>
      </c>
      <c r="AY3060" s="256" t="s">
        <v>170</v>
      </c>
    </row>
    <row r="3061" s="14" customFormat="1">
      <c r="A3061" s="14"/>
      <c r="B3061" s="246"/>
      <c r="C3061" s="247"/>
      <c r="D3061" s="229" t="s">
        <v>183</v>
      </c>
      <c r="E3061" s="248" t="s">
        <v>19</v>
      </c>
      <c r="F3061" s="249" t="s">
        <v>3406</v>
      </c>
      <c r="G3061" s="247"/>
      <c r="H3061" s="250">
        <v>50.466000000000001</v>
      </c>
      <c r="I3061" s="251"/>
      <c r="J3061" s="247"/>
      <c r="K3061" s="247"/>
      <c r="L3061" s="252"/>
      <c r="M3061" s="253"/>
      <c r="N3061" s="254"/>
      <c r="O3061" s="254"/>
      <c r="P3061" s="254"/>
      <c r="Q3061" s="254"/>
      <c r="R3061" s="254"/>
      <c r="S3061" s="254"/>
      <c r="T3061" s="255"/>
      <c r="U3061" s="14"/>
      <c r="V3061" s="14"/>
      <c r="W3061" s="14"/>
      <c r="X3061" s="14"/>
      <c r="Y3061" s="14"/>
      <c r="Z3061" s="14"/>
      <c r="AA3061" s="14"/>
      <c r="AB3061" s="14"/>
      <c r="AC3061" s="14"/>
      <c r="AD3061" s="14"/>
      <c r="AE3061" s="14"/>
      <c r="AT3061" s="256" t="s">
        <v>183</v>
      </c>
      <c r="AU3061" s="256" t="s">
        <v>84</v>
      </c>
      <c r="AV3061" s="14" t="s">
        <v>84</v>
      </c>
      <c r="AW3061" s="14" t="s">
        <v>37</v>
      </c>
      <c r="AX3061" s="14" t="s">
        <v>75</v>
      </c>
      <c r="AY3061" s="256" t="s">
        <v>170</v>
      </c>
    </row>
    <row r="3062" s="14" customFormat="1">
      <c r="A3062" s="14"/>
      <c r="B3062" s="246"/>
      <c r="C3062" s="247"/>
      <c r="D3062" s="229" t="s">
        <v>183</v>
      </c>
      <c r="E3062" s="248" t="s">
        <v>19</v>
      </c>
      <c r="F3062" s="249" t="s">
        <v>3407</v>
      </c>
      <c r="G3062" s="247"/>
      <c r="H3062" s="250">
        <v>96.575000000000003</v>
      </c>
      <c r="I3062" s="251"/>
      <c r="J3062" s="247"/>
      <c r="K3062" s="247"/>
      <c r="L3062" s="252"/>
      <c r="M3062" s="253"/>
      <c r="N3062" s="254"/>
      <c r="O3062" s="254"/>
      <c r="P3062" s="254"/>
      <c r="Q3062" s="254"/>
      <c r="R3062" s="254"/>
      <c r="S3062" s="254"/>
      <c r="T3062" s="255"/>
      <c r="U3062" s="14"/>
      <c r="V3062" s="14"/>
      <c r="W3062" s="14"/>
      <c r="X3062" s="14"/>
      <c r="Y3062" s="14"/>
      <c r="Z3062" s="14"/>
      <c r="AA3062" s="14"/>
      <c r="AB3062" s="14"/>
      <c r="AC3062" s="14"/>
      <c r="AD3062" s="14"/>
      <c r="AE3062" s="14"/>
      <c r="AT3062" s="256" t="s">
        <v>183</v>
      </c>
      <c r="AU3062" s="256" t="s">
        <v>84</v>
      </c>
      <c r="AV3062" s="14" t="s">
        <v>84</v>
      </c>
      <c r="AW3062" s="14" t="s">
        <v>37</v>
      </c>
      <c r="AX3062" s="14" t="s">
        <v>75</v>
      </c>
      <c r="AY3062" s="256" t="s">
        <v>170</v>
      </c>
    </row>
    <row r="3063" s="13" customFormat="1">
      <c r="A3063" s="13"/>
      <c r="B3063" s="236"/>
      <c r="C3063" s="237"/>
      <c r="D3063" s="229" t="s">
        <v>183</v>
      </c>
      <c r="E3063" s="238" t="s">
        <v>19</v>
      </c>
      <c r="F3063" s="239" t="s">
        <v>764</v>
      </c>
      <c r="G3063" s="237"/>
      <c r="H3063" s="238" t="s">
        <v>19</v>
      </c>
      <c r="I3063" s="240"/>
      <c r="J3063" s="237"/>
      <c r="K3063" s="237"/>
      <c r="L3063" s="241"/>
      <c r="M3063" s="242"/>
      <c r="N3063" s="243"/>
      <c r="O3063" s="243"/>
      <c r="P3063" s="243"/>
      <c r="Q3063" s="243"/>
      <c r="R3063" s="243"/>
      <c r="S3063" s="243"/>
      <c r="T3063" s="244"/>
      <c r="U3063" s="13"/>
      <c r="V3063" s="13"/>
      <c r="W3063" s="13"/>
      <c r="X3063" s="13"/>
      <c r="Y3063" s="13"/>
      <c r="Z3063" s="13"/>
      <c r="AA3063" s="13"/>
      <c r="AB3063" s="13"/>
      <c r="AC3063" s="13"/>
      <c r="AD3063" s="13"/>
      <c r="AE3063" s="13"/>
      <c r="AT3063" s="245" t="s">
        <v>183</v>
      </c>
      <c r="AU3063" s="245" t="s">
        <v>84</v>
      </c>
      <c r="AV3063" s="13" t="s">
        <v>82</v>
      </c>
      <c r="AW3063" s="13" t="s">
        <v>37</v>
      </c>
      <c r="AX3063" s="13" t="s">
        <v>75</v>
      </c>
      <c r="AY3063" s="245" t="s">
        <v>170</v>
      </c>
    </row>
    <row r="3064" s="14" customFormat="1">
      <c r="A3064" s="14"/>
      <c r="B3064" s="246"/>
      <c r="C3064" s="247"/>
      <c r="D3064" s="229" t="s">
        <v>183</v>
      </c>
      <c r="E3064" s="248" t="s">
        <v>19</v>
      </c>
      <c r="F3064" s="249" t="s">
        <v>3408</v>
      </c>
      <c r="G3064" s="247"/>
      <c r="H3064" s="250">
        <v>48.774999999999999</v>
      </c>
      <c r="I3064" s="251"/>
      <c r="J3064" s="247"/>
      <c r="K3064" s="247"/>
      <c r="L3064" s="252"/>
      <c r="M3064" s="253"/>
      <c r="N3064" s="254"/>
      <c r="O3064" s="254"/>
      <c r="P3064" s="254"/>
      <c r="Q3064" s="254"/>
      <c r="R3064" s="254"/>
      <c r="S3064" s="254"/>
      <c r="T3064" s="255"/>
      <c r="U3064" s="14"/>
      <c r="V3064" s="14"/>
      <c r="W3064" s="14"/>
      <c r="X3064" s="14"/>
      <c r="Y3064" s="14"/>
      <c r="Z3064" s="14"/>
      <c r="AA3064" s="14"/>
      <c r="AB3064" s="14"/>
      <c r="AC3064" s="14"/>
      <c r="AD3064" s="14"/>
      <c r="AE3064" s="14"/>
      <c r="AT3064" s="256" t="s">
        <v>183</v>
      </c>
      <c r="AU3064" s="256" t="s">
        <v>84</v>
      </c>
      <c r="AV3064" s="14" t="s">
        <v>84</v>
      </c>
      <c r="AW3064" s="14" t="s">
        <v>37</v>
      </c>
      <c r="AX3064" s="14" t="s">
        <v>75</v>
      </c>
      <c r="AY3064" s="256" t="s">
        <v>170</v>
      </c>
    </row>
    <row r="3065" s="14" customFormat="1">
      <c r="A3065" s="14"/>
      <c r="B3065" s="246"/>
      <c r="C3065" s="247"/>
      <c r="D3065" s="229" t="s">
        <v>183</v>
      </c>
      <c r="E3065" s="248" t="s">
        <v>19</v>
      </c>
      <c r="F3065" s="249" t="s">
        <v>3409</v>
      </c>
      <c r="G3065" s="247"/>
      <c r="H3065" s="250">
        <v>32.310000000000002</v>
      </c>
      <c r="I3065" s="251"/>
      <c r="J3065" s="247"/>
      <c r="K3065" s="247"/>
      <c r="L3065" s="252"/>
      <c r="M3065" s="253"/>
      <c r="N3065" s="254"/>
      <c r="O3065" s="254"/>
      <c r="P3065" s="254"/>
      <c r="Q3065" s="254"/>
      <c r="R3065" s="254"/>
      <c r="S3065" s="254"/>
      <c r="T3065" s="255"/>
      <c r="U3065" s="14"/>
      <c r="V3065" s="14"/>
      <c r="W3065" s="14"/>
      <c r="X3065" s="14"/>
      <c r="Y3065" s="14"/>
      <c r="Z3065" s="14"/>
      <c r="AA3065" s="14"/>
      <c r="AB3065" s="14"/>
      <c r="AC3065" s="14"/>
      <c r="AD3065" s="14"/>
      <c r="AE3065" s="14"/>
      <c r="AT3065" s="256" t="s">
        <v>183</v>
      </c>
      <c r="AU3065" s="256" t="s">
        <v>84</v>
      </c>
      <c r="AV3065" s="14" t="s">
        <v>84</v>
      </c>
      <c r="AW3065" s="14" t="s">
        <v>37</v>
      </c>
      <c r="AX3065" s="14" t="s">
        <v>75</v>
      </c>
      <c r="AY3065" s="256" t="s">
        <v>170</v>
      </c>
    </row>
    <row r="3066" s="14" customFormat="1">
      <c r="A3066" s="14"/>
      <c r="B3066" s="246"/>
      <c r="C3066" s="247"/>
      <c r="D3066" s="229" t="s">
        <v>183</v>
      </c>
      <c r="E3066" s="248" t="s">
        <v>19</v>
      </c>
      <c r="F3066" s="249" t="s">
        <v>3410</v>
      </c>
      <c r="G3066" s="247"/>
      <c r="H3066" s="250">
        <v>27.579999999999998</v>
      </c>
      <c r="I3066" s="251"/>
      <c r="J3066" s="247"/>
      <c r="K3066" s="247"/>
      <c r="L3066" s="252"/>
      <c r="M3066" s="253"/>
      <c r="N3066" s="254"/>
      <c r="O3066" s="254"/>
      <c r="P3066" s="254"/>
      <c r="Q3066" s="254"/>
      <c r="R3066" s="254"/>
      <c r="S3066" s="254"/>
      <c r="T3066" s="255"/>
      <c r="U3066" s="14"/>
      <c r="V3066" s="14"/>
      <c r="W3066" s="14"/>
      <c r="X3066" s="14"/>
      <c r="Y3066" s="14"/>
      <c r="Z3066" s="14"/>
      <c r="AA3066" s="14"/>
      <c r="AB3066" s="14"/>
      <c r="AC3066" s="14"/>
      <c r="AD3066" s="14"/>
      <c r="AE3066" s="14"/>
      <c r="AT3066" s="256" t="s">
        <v>183</v>
      </c>
      <c r="AU3066" s="256" t="s">
        <v>84</v>
      </c>
      <c r="AV3066" s="14" t="s">
        <v>84</v>
      </c>
      <c r="AW3066" s="14" t="s">
        <v>37</v>
      </c>
      <c r="AX3066" s="14" t="s">
        <v>75</v>
      </c>
      <c r="AY3066" s="256" t="s">
        <v>170</v>
      </c>
    </row>
    <row r="3067" s="14" customFormat="1">
      <c r="A3067" s="14"/>
      <c r="B3067" s="246"/>
      <c r="C3067" s="247"/>
      <c r="D3067" s="229" t="s">
        <v>183</v>
      </c>
      <c r="E3067" s="248" t="s">
        <v>19</v>
      </c>
      <c r="F3067" s="249" t="s">
        <v>3411</v>
      </c>
      <c r="G3067" s="247"/>
      <c r="H3067" s="250">
        <v>14.794000000000001</v>
      </c>
      <c r="I3067" s="251"/>
      <c r="J3067" s="247"/>
      <c r="K3067" s="247"/>
      <c r="L3067" s="252"/>
      <c r="M3067" s="253"/>
      <c r="N3067" s="254"/>
      <c r="O3067" s="254"/>
      <c r="P3067" s="254"/>
      <c r="Q3067" s="254"/>
      <c r="R3067" s="254"/>
      <c r="S3067" s="254"/>
      <c r="T3067" s="255"/>
      <c r="U3067" s="14"/>
      <c r="V3067" s="14"/>
      <c r="W3067" s="14"/>
      <c r="X3067" s="14"/>
      <c r="Y3067" s="14"/>
      <c r="Z3067" s="14"/>
      <c r="AA3067" s="14"/>
      <c r="AB3067" s="14"/>
      <c r="AC3067" s="14"/>
      <c r="AD3067" s="14"/>
      <c r="AE3067" s="14"/>
      <c r="AT3067" s="256" t="s">
        <v>183</v>
      </c>
      <c r="AU3067" s="256" t="s">
        <v>84</v>
      </c>
      <c r="AV3067" s="14" t="s">
        <v>84</v>
      </c>
      <c r="AW3067" s="14" t="s">
        <v>37</v>
      </c>
      <c r="AX3067" s="14" t="s">
        <v>75</v>
      </c>
      <c r="AY3067" s="256" t="s">
        <v>170</v>
      </c>
    </row>
    <row r="3068" s="14" customFormat="1">
      <c r="A3068" s="14"/>
      <c r="B3068" s="246"/>
      <c r="C3068" s="247"/>
      <c r="D3068" s="229" t="s">
        <v>183</v>
      </c>
      <c r="E3068" s="248" t="s">
        <v>19</v>
      </c>
      <c r="F3068" s="249" t="s">
        <v>3412</v>
      </c>
      <c r="G3068" s="247"/>
      <c r="H3068" s="250">
        <v>30.524000000000001</v>
      </c>
      <c r="I3068" s="251"/>
      <c r="J3068" s="247"/>
      <c r="K3068" s="247"/>
      <c r="L3068" s="252"/>
      <c r="M3068" s="253"/>
      <c r="N3068" s="254"/>
      <c r="O3068" s="254"/>
      <c r="P3068" s="254"/>
      <c r="Q3068" s="254"/>
      <c r="R3068" s="254"/>
      <c r="S3068" s="254"/>
      <c r="T3068" s="255"/>
      <c r="U3068" s="14"/>
      <c r="V3068" s="14"/>
      <c r="W3068" s="14"/>
      <c r="X3068" s="14"/>
      <c r="Y3068" s="14"/>
      <c r="Z3068" s="14"/>
      <c r="AA3068" s="14"/>
      <c r="AB3068" s="14"/>
      <c r="AC3068" s="14"/>
      <c r="AD3068" s="14"/>
      <c r="AE3068" s="14"/>
      <c r="AT3068" s="256" t="s">
        <v>183</v>
      </c>
      <c r="AU3068" s="256" t="s">
        <v>84</v>
      </c>
      <c r="AV3068" s="14" t="s">
        <v>84</v>
      </c>
      <c r="AW3068" s="14" t="s">
        <v>37</v>
      </c>
      <c r="AX3068" s="14" t="s">
        <v>75</v>
      </c>
      <c r="AY3068" s="256" t="s">
        <v>170</v>
      </c>
    </row>
    <row r="3069" s="14" customFormat="1">
      <c r="A3069" s="14"/>
      <c r="B3069" s="246"/>
      <c r="C3069" s="247"/>
      <c r="D3069" s="229" t="s">
        <v>183</v>
      </c>
      <c r="E3069" s="248" t="s">
        <v>19</v>
      </c>
      <c r="F3069" s="249" t="s">
        <v>3413</v>
      </c>
      <c r="G3069" s="247"/>
      <c r="H3069" s="250">
        <v>30.472000000000001</v>
      </c>
      <c r="I3069" s="251"/>
      <c r="J3069" s="247"/>
      <c r="K3069" s="247"/>
      <c r="L3069" s="252"/>
      <c r="M3069" s="253"/>
      <c r="N3069" s="254"/>
      <c r="O3069" s="254"/>
      <c r="P3069" s="254"/>
      <c r="Q3069" s="254"/>
      <c r="R3069" s="254"/>
      <c r="S3069" s="254"/>
      <c r="T3069" s="255"/>
      <c r="U3069" s="14"/>
      <c r="V3069" s="14"/>
      <c r="W3069" s="14"/>
      <c r="X3069" s="14"/>
      <c r="Y3069" s="14"/>
      <c r="Z3069" s="14"/>
      <c r="AA3069" s="14"/>
      <c r="AB3069" s="14"/>
      <c r="AC3069" s="14"/>
      <c r="AD3069" s="14"/>
      <c r="AE3069" s="14"/>
      <c r="AT3069" s="256" t="s">
        <v>183</v>
      </c>
      <c r="AU3069" s="256" t="s">
        <v>84</v>
      </c>
      <c r="AV3069" s="14" t="s">
        <v>84</v>
      </c>
      <c r="AW3069" s="14" t="s">
        <v>37</v>
      </c>
      <c r="AX3069" s="14" t="s">
        <v>75</v>
      </c>
      <c r="AY3069" s="256" t="s">
        <v>170</v>
      </c>
    </row>
    <row r="3070" s="14" customFormat="1">
      <c r="A3070" s="14"/>
      <c r="B3070" s="246"/>
      <c r="C3070" s="247"/>
      <c r="D3070" s="229" t="s">
        <v>183</v>
      </c>
      <c r="E3070" s="248" t="s">
        <v>19</v>
      </c>
      <c r="F3070" s="249" t="s">
        <v>3414</v>
      </c>
      <c r="G3070" s="247"/>
      <c r="H3070" s="250">
        <v>39.801000000000002</v>
      </c>
      <c r="I3070" s="251"/>
      <c r="J3070" s="247"/>
      <c r="K3070" s="247"/>
      <c r="L3070" s="252"/>
      <c r="M3070" s="253"/>
      <c r="N3070" s="254"/>
      <c r="O3070" s="254"/>
      <c r="P3070" s="254"/>
      <c r="Q3070" s="254"/>
      <c r="R3070" s="254"/>
      <c r="S3070" s="254"/>
      <c r="T3070" s="255"/>
      <c r="U3070" s="14"/>
      <c r="V3070" s="14"/>
      <c r="W3070" s="14"/>
      <c r="X3070" s="14"/>
      <c r="Y3070" s="14"/>
      <c r="Z3070" s="14"/>
      <c r="AA3070" s="14"/>
      <c r="AB3070" s="14"/>
      <c r="AC3070" s="14"/>
      <c r="AD3070" s="14"/>
      <c r="AE3070" s="14"/>
      <c r="AT3070" s="256" t="s">
        <v>183</v>
      </c>
      <c r="AU3070" s="256" t="s">
        <v>84</v>
      </c>
      <c r="AV3070" s="14" t="s">
        <v>84</v>
      </c>
      <c r="AW3070" s="14" t="s">
        <v>37</v>
      </c>
      <c r="AX3070" s="14" t="s">
        <v>75</v>
      </c>
      <c r="AY3070" s="256" t="s">
        <v>170</v>
      </c>
    </row>
    <row r="3071" s="14" customFormat="1">
      <c r="A3071" s="14"/>
      <c r="B3071" s="246"/>
      <c r="C3071" s="247"/>
      <c r="D3071" s="229" t="s">
        <v>183</v>
      </c>
      <c r="E3071" s="248" t="s">
        <v>19</v>
      </c>
      <c r="F3071" s="249" t="s">
        <v>3415</v>
      </c>
      <c r="G3071" s="247"/>
      <c r="H3071" s="250">
        <v>65.162000000000006</v>
      </c>
      <c r="I3071" s="251"/>
      <c r="J3071" s="247"/>
      <c r="K3071" s="247"/>
      <c r="L3071" s="252"/>
      <c r="M3071" s="253"/>
      <c r="N3071" s="254"/>
      <c r="O3071" s="254"/>
      <c r="P3071" s="254"/>
      <c r="Q3071" s="254"/>
      <c r="R3071" s="254"/>
      <c r="S3071" s="254"/>
      <c r="T3071" s="255"/>
      <c r="U3071" s="14"/>
      <c r="V3071" s="14"/>
      <c r="W3071" s="14"/>
      <c r="X3071" s="14"/>
      <c r="Y3071" s="14"/>
      <c r="Z3071" s="14"/>
      <c r="AA3071" s="14"/>
      <c r="AB3071" s="14"/>
      <c r="AC3071" s="14"/>
      <c r="AD3071" s="14"/>
      <c r="AE3071" s="14"/>
      <c r="AT3071" s="256" t="s">
        <v>183</v>
      </c>
      <c r="AU3071" s="256" t="s">
        <v>84</v>
      </c>
      <c r="AV3071" s="14" t="s">
        <v>84</v>
      </c>
      <c r="AW3071" s="14" t="s">
        <v>37</v>
      </c>
      <c r="AX3071" s="14" t="s">
        <v>75</v>
      </c>
      <c r="AY3071" s="256" t="s">
        <v>170</v>
      </c>
    </row>
    <row r="3072" s="14" customFormat="1">
      <c r="A3072" s="14"/>
      <c r="B3072" s="246"/>
      <c r="C3072" s="247"/>
      <c r="D3072" s="229" t="s">
        <v>183</v>
      </c>
      <c r="E3072" s="248" t="s">
        <v>19</v>
      </c>
      <c r="F3072" s="249" t="s">
        <v>3416</v>
      </c>
      <c r="G3072" s="247"/>
      <c r="H3072" s="250">
        <v>43.152000000000001</v>
      </c>
      <c r="I3072" s="251"/>
      <c r="J3072" s="247"/>
      <c r="K3072" s="247"/>
      <c r="L3072" s="252"/>
      <c r="M3072" s="253"/>
      <c r="N3072" s="254"/>
      <c r="O3072" s="254"/>
      <c r="P3072" s="254"/>
      <c r="Q3072" s="254"/>
      <c r="R3072" s="254"/>
      <c r="S3072" s="254"/>
      <c r="T3072" s="255"/>
      <c r="U3072" s="14"/>
      <c r="V3072" s="14"/>
      <c r="W3072" s="14"/>
      <c r="X3072" s="14"/>
      <c r="Y3072" s="14"/>
      <c r="Z3072" s="14"/>
      <c r="AA3072" s="14"/>
      <c r="AB3072" s="14"/>
      <c r="AC3072" s="14"/>
      <c r="AD3072" s="14"/>
      <c r="AE3072" s="14"/>
      <c r="AT3072" s="256" t="s">
        <v>183</v>
      </c>
      <c r="AU3072" s="256" t="s">
        <v>84</v>
      </c>
      <c r="AV3072" s="14" t="s">
        <v>84</v>
      </c>
      <c r="AW3072" s="14" t="s">
        <v>37</v>
      </c>
      <c r="AX3072" s="14" t="s">
        <v>75</v>
      </c>
      <c r="AY3072" s="256" t="s">
        <v>170</v>
      </c>
    </row>
    <row r="3073" s="14" customFormat="1">
      <c r="A3073" s="14"/>
      <c r="B3073" s="246"/>
      <c r="C3073" s="247"/>
      <c r="D3073" s="229" t="s">
        <v>183</v>
      </c>
      <c r="E3073" s="248" t="s">
        <v>19</v>
      </c>
      <c r="F3073" s="249" t="s">
        <v>3417</v>
      </c>
      <c r="G3073" s="247"/>
      <c r="H3073" s="250">
        <v>173.321</v>
      </c>
      <c r="I3073" s="251"/>
      <c r="J3073" s="247"/>
      <c r="K3073" s="247"/>
      <c r="L3073" s="252"/>
      <c r="M3073" s="253"/>
      <c r="N3073" s="254"/>
      <c r="O3073" s="254"/>
      <c r="P3073" s="254"/>
      <c r="Q3073" s="254"/>
      <c r="R3073" s="254"/>
      <c r="S3073" s="254"/>
      <c r="T3073" s="255"/>
      <c r="U3073" s="14"/>
      <c r="V3073" s="14"/>
      <c r="W3073" s="14"/>
      <c r="X3073" s="14"/>
      <c r="Y3073" s="14"/>
      <c r="Z3073" s="14"/>
      <c r="AA3073" s="14"/>
      <c r="AB3073" s="14"/>
      <c r="AC3073" s="14"/>
      <c r="AD3073" s="14"/>
      <c r="AE3073" s="14"/>
      <c r="AT3073" s="256" t="s">
        <v>183</v>
      </c>
      <c r="AU3073" s="256" t="s">
        <v>84</v>
      </c>
      <c r="AV3073" s="14" t="s">
        <v>84</v>
      </c>
      <c r="AW3073" s="14" t="s">
        <v>37</v>
      </c>
      <c r="AX3073" s="14" t="s">
        <v>75</v>
      </c>
      <c r="AY3073" s="256" t="s">
        <v>170</v>
      </c>
    </row>
    <row r="3074" s="14" customFormat="1">
      <c r="A3074" s="14"/>
      <c r="B3074" s="246"/>
      <c r="C3074" s="247"/>
      <c r="D3074" s="229" t="s">
        <v>183</v>
      </c>
      <c r="E3074" s="248" t="s">
        <v>19</v>
      </c>
      <c r="F3074" s="249" t="s">
        <v>3418</v>
      </c>
      <c r="G3074" s="247"/>
      <c r="H3074" s="250">
        <v>83.840000000000003</v>
      </c>
      <c r="I3074" s="251"/>
      <c r="J3074" s="247"/>
      <c r="K3074" s="247"/>
      <c r="L3074" s="252"/>
      <c r="M3074" s="253"/>
      <c r="N3074" s="254"/>
      <c r="O3074" s="254"/>
      <c r="P3074" s="254"/>
      <c r="Q3074" s="254"/>
      <c r="R3074" s="254"/>
      <c r="S3074" s="254"/>
      <c r="T3074" s="255"/>
      <c r="U3074" s="14"/>
      <c r="V3074" s="14"/>
      <c r="W3074" s="14"/>
      <c r="X3074" s="14"/>
      <c r="Y3074" s="14"/>
      <c r="Z3074" s="14"/>
      <c r="AA3074" s="14"/>
      <c r="AB3074" s="14"/>
      <c r="AC3074" s="14"/>
      <c r="AD3074" s="14"/>
      <c r="AE3074" s="14"/>
      <c r="AT3074" s="256" t="s">
        <v>183</v>
      </c>
      <c r="AU3074" s="256" t="s">
        <v>84</v>
      </c>
      <c r="AV3074" s="14" t="s">
        <v>84</v>
      </c>
      <c r="AW3074" s="14" t="s">
        <v>37</v>
      </c>
      <c r="AX3074" s="14" t="s">
        <v>75</v>
      </c>
      <c r="AY3074" s="256" t="s">
        <v>170</v>
      </c>
    </row>
    <row r="3075" s="14" customFormat="1">
      <c r="A3075" s="14"/>
      <c r="B3075" s="246"/>
      <c r="C3075" s="247"/>
      <c r="D3075" s="229" t="s">
        <v>183</v>
      </c>
      <c r="E3075" s="248" t="s">
        <v>19</v>
      </c>
      <c r="F3075" s="249" t="s">
        <v>3419</v>
      </c>
      <c r="G3075" s="247"/>
      <c r="H3075" s="250">
        <v>63.865000000000002</v>
      </c>
      <c r="I3075" s="251"/>
      <c r="J3075" s="247"/>
      <c r="K3075" s="247"/>
      <c r="L3075" s="252"/>
      <c r="M3075" s="253"/>
      <c r="N3075" s="254"/>
      <c r="O3075" s="254"/>
      <c r="P3075" s="254"/>
      <c r="Q3075" s="254"/>
      <c r="R3075" s="254"/>
      <c r="S3075" s="254"/>
      <c r="T3075" s="255"/>
      <c r="U3075" s="14"/>
      <c r="V3075" s="14"/>
      <c r="W3075" s="14"/>
      <c r="X3075" s="14"/>
      <c r="Y3075" s="14"/>
      <c r="Z3075" s="14"/>
      <c r="AA3075" s="14"/>
      <c r="AB3075" s="14"/>
      <c r="AC3075" s="14"/>
      <c r="AD3075" s="14"/>
      <c r="AE3075" s="14"/>
      <c r="AT3075" s="256" t="s">
        <v>183</v>
      </c>
      <c r="AU3075" s="256" t="s">
        <v>84</v>
      </c>
      <c r="AV3075" s="14" t="s">
        <v>84</v>
      </c>
      <c r="AW3075" s="14" t="s">
        <v>37</v>
      </c>
      <c r="AX3075" s="14" t="s">
        <v>75</v>
      </c>
      <c r="AY3075" s="256" t="s">
        <v>170</v>
      </c>
    </row>
    <row r="3076" s="13" customFormat="1">
      <c r="A3076" s="13"/>
      <c r="B3076" s="236"/>
      <c r="C3076" s="237"/>
      <c r="D3076" s="229" t="s">
        <v>183</v>
      </c>
      <c r="E3076" s="238" t="s">
        <v>19</v>
      </c>
      <c r="F3076" s="239" t="s">
        <v>767</v>
      </c>
      <c r="G3076" s="237"/>
      <c r="H3076" s="238" t="s">
        <v>19</v>
      </c>
      <c r="I3076" s="240"/>
      <c r="J3076" s="237"/>
      <c r="K3076" s="237"/>
      <c r="L3076" s="241"/>
      <c r="M3076" s="242"/>
      <c r="N3076" s="243"/>
      <c r="O3076" s="243"/>
      <c r="P3076" s="243"/>
      <c r="Q3076" s="243"/>
      <c r="R3076" s="243"/>
      <c r="S3076" s="243"/>
      <c r="T3076" s="244"/>
      <c r="U3076" s="13"/>
      <c r="V3076" s="13"/>
      <c r="W3076" s="13"/>
      <c r="X3076" s="13"/>
      <c r="Y3076" s="13"/>
      <c r="Z3076" s="13"/>
      <c r="AA3076" s="13"/>
      <c r="AB3076" s="13"/>
      <c r="AC3076" s="13"/>
      <c r="AD3076" s="13"/>
      <c r="AE3076" s="13"/>
      <c r="AT3076" s="245" t="s">
        <v>183</v>
      </c>
      <c r="AU3076" s="245" t="s">
        <v>84</v>
      </c>
      <c r="AV3076" s="13" t="s">
        <v>82</v>
      </c>
      <c r="AW3076" s="13" t="s">
        <v>37</v>
      </c>
      <c r="AX3076" s="13" t="s">
        <v>75</v>
      </c>
      <c r="AY3076" s="245" t="s">
        <v>170</v>
      </c>
    </row>
    <row r="3077" s="14" customFormat="1">
      <c r="A3077" s="14"/>
      <c r="B3077" s="246"/>
      <c r="C3077" s="247"/>
      <c r="D3077" s="229" t="s">
        <v>183</v>
      </c>
      <c r="E3077" s="248" t="s">
        <v>19</v>
      </c>
      <c r="F3077" s="249" t="s">
        <v>3420</v>
      </c>
      <c r="G3077" s="247"/>
      <c r="H3077" s="250">
        <v>44.152000000000001</v>
      </c>
      <c r="I3077" s="251"/>
      <c r="J3077" s="247"/>
      <c r="K3077" s="247"/>
      <c r="L3077" s="252"/>
      <c r="M3077" s="253"/>
      <c r="N3077" s="254"/>
      <c r="O3077" s="254"/>
      <c r="P3077" s="254"/>
      <c r="Q3077" s="254"/>
      <c r="R3077" s="254"/>
      <c r="S3077" s="254"/>
      <c r="T3077" s="255"/>
      <c r="U3077" s="14"/>
      <c r="V3077" s="14"/>
      <c r="W3077" s="14"/>
      <c r="X3077" s="14"/>
      <c r="Y3077" s="14"/>
      <c r="Z3077" s="14"/>
      <c r="AA3077" s="14"/>
      <c r="AB3077" s="14"/>
      <c r="AC3077" s="14"/>
      <c r="AD3077" s="14"/>
      <c r="AE3077" s="14"/>
      <c r="AT3077" s="256" t="s">
        <v>183</v>
      </c>
      <c r="AU3077" s="256" t="s">
        <v>84</v>
      </c>
      <c r="AV3077" s="14" t="s">
        <v>84</v>
      </c>
      <c r="AW3077" s="14" t="s">
        <v>37</v>
      </c>
      <c r="AX3077" s="14" t="s">
        <v>75</v>
      </c>
      <c r="AY3077" s="256" t="s">
        <v>170</v>
      </c>
    </row>
    <row r="3078" s="14" customFormat="1">
      <c r="A3078" s="14"/>
      <c r="B3078" s="246"/>
      <c r="C3078" s="247"/>
      <c r="D3078" s="229" t="s">
        <v>183</v>
      </c>
      <c r="E3078" s="248" t="s">
        <v>19</v>
      </c>
      <c r="F3078" s="249" t="s">
        <v>3421</v>
      </c>
      <c r="G3078" s="247"/>
      <c r="H3078" s="250">
        <v>26.815000000000001</v>
      </c>
      <c r="I3078" s="251"/>
      <c r="J3078" s="247"/>
      <c r="K3078" s="247"/>
      <c r="L3078" s="252"/>
      <c r="M3078" s="253"/>
      <c r="N3078" s="254"/>
      <c r="O3078" s="254"/>
      <c r="P3078" s="254"/>
      <c r="Q3078" s="254"/>
      <c r="R3078" s="254"/>
      <c r="S3078" s="254"/>
      <c r="T3078" s="255"/>
      <c r="U3078" s="14"/>
      <c r="V3078" s="14"/>
      <c r="W3078" s="14"/>
      <c r="X3078" s="14"/>
      <c r="Y3078" s="14"/>
      <c r="Z3078" s="14"/>
      <c r="AA3078" s="14"/>
      <c r="AB3078" s="14"/>
      <c r="AC3078" s="14"/>
      <c r="AD3078" s="14"/>
      <c r="AE3078" s="14"/>
      <c r="AT3078" s="256" t="s">
        <v>183</v>
      </c>
      <c r="AU3078" s="256" t="s">
        <v>84</v>
      </c>
      <c r="AV3078" s="14" t="s">
        <v>84</v>
      </c>
      <c r="AW3078" s="14" t="s">
        <v>37</v>
      </c>
      <c r="AX3078" s="14" t="s">
        <v>75</v>
      </c>
      <c r="AY3078" s="256" t="s">
        <v>170</v>
      </c>
    </row>
    <row r="3079" s="14" customFormat="1">
      <c r="A3079" s="14"/>
      <c r="B3079" s="246"/>
      <c r="C3079" s="247"/>
      <c r="D3079" s="229" t="s">
        <v>183</v>
      </c>
      <c r="E3079" s="248" t="s">
        <v>19</v>
      </c>
      <c r="F3079" s="249" t="s">
        <v>3422</v>
      </c>
      <c r="G3079" s="247"/>
      <c r="H3079" s="250">
        <v>29.015999999999998</v>
      </c>
      <c r="I3079" s="251"/>
      <c r="J3079" s="247"/>
      <c r="K3079" s="247"/>
      <c r="L3079" s="252"/>
      <c r="M3079" s="253"/>
      <c r="N3079" s="254"/>
      <c r="O3079" s="254"/>
      <c r="P3079" s="254"/>
      <c r="Q3079" s="254"/>
      <c r="R3079" s="254"/>
      <c r="S3079" s="254"/>
      <c r="T3079" s="255"/>
      <c r="U3079" s="14"/>
      <c r="V3079" s="14"/>
      <c r="W3079" s="14"/>
      <c r="X3079" s="14"/>
      <c r="Y3079" s="14"/>
      <c r="Z3079" s="14"/>
      <c r="AA3079" s="14"/>
      <c r="AB3079" s="14"/>
      <c r="AC3079" s="14"/>
      <c r="AD3079" s="14"/>
      <c r="AE3079" s="14"/>
      <c r="AT3079" s="256" t="s">
        <v>183</v>
      </c>
      <c r="AU3079" s="256" t="s">
        <v>84</v>
      </c>
      <c r="AV3079" s="14" t="s">
        <v>84</v>
      </c>
      <c r="AW3079" s="14" t="s">
        <v>37</v>
      </c>
      <c r="AX3079" s="14" t="s">
        <v>75</v>
      </c>
      <c r="AY3079" s="256" t="s">
        <v>170</v>
      </c>
    </row>
    <row r="3080" s="14" customFormat="1">
      <c r="A3080" s="14"/>
      <c r="B3080" s="246"/>
      <c r="C3080" s="247"/>
      <c r="D3080" s="229" t="s">
        <v>183</v>
      </c>
      <c r="E3080" s="248" t="s">
        <v>19</v>
      </c>
      <c r="F3080" s="249" t="s">
        <v>3423</v>
      </c>
      <c r="G3080" s="247"/>
      <c r="H3080" s="250">
        <v>29.302</v>
      </c>
      <c r="I3080" s="251"/>
      <c r="J3080" s="247"/>
      <c r="K3080" s="247"/>
      <c r="L3080" s="252"/>
      <c r="M3080" s="253"/>
      <c r="N3080" s="254"/>
      <c r="O3080" s="254"/>
      <c r="P3080" s="254"/>
      <c r="Q3080" s="254"/>
      <c r="R3080" s="254"/>
      <c r="S3080" s="254"/>
      <c r="T3080" s="255"/>
      <c r="U3080" s="14"/>
      <c r="V3080" s="14"/>
      <c r="W3080" s="14"/>
      <c r="X3080" s="14"/>
      <c r="Y3080" s="14"/>
      <c r="Z3080" s="14"/>
      <c r="AA3080" s="14"/>
      <c r="AB3080" s="14"/>
      <c r="AC3080" s="14"/>
      <c r="AD3080" s="14"/>
      <c r="AE3080" s="14"/>
      <c r="AT3080" s="256" t="s">
        <v>183</v>
      </c>
      <c r="AU3080" s="256" t="s">
        <v>84</v>
      </c>
      <c r="AV3080" s="14" t="s">
        <v>84</v>
      </c>
      <c r="AW3080" s="14" t="s">
        <v>37</v>
      </c>
      <c r="AX3080" s="14" t="s">
        <v>75</v>
      </c>
      <c r="AY3080" s="256" t="s">
        <v>170</v>
      </c>
    </row>
    <row r="3081" s="14" customFormat="1">
      <c r="A3081" s="14"/>
      <c r="B3081" s="246"/>
      <c r="C3081" s="247"/>
      <c r="D3081" s="229" t="s">
        <v>183</v>
      </c>
      <c r="E3081" s="248" t="s">
        <v>19</v>
      </c>
      <c r="F3081" s="249" t="s">
        <v>3424</v>
      </c>
      <c r="G3081" s="247"/>
      <c r="H3081" s="250">
        <v>30.524000000000001</v>
      </c>
      <c r="I3081" s="251"/>
      <c r="J3081" s="247"/>
      <c r="K3081" s="247"/>
      <c r="L3081" s="252"/>
      <c r="M3081" s="253"/>
      <c r="N3081" s="254"/>
      <c r="O3081" s="254"/>
      <c r="P3081" s="254"/>
      <c r="Q3081" s="254"/>
      <c r="R3081" s="254"/>
      <c r="S3081" s="254"/>
      <c r="T3081" s="255"/>
      <c r="U3081" s="14"/>
      <c r="V3081" s="14"/>
      <c r="W3081" s="14"/>
      <c r="X3081" s="14"/>
      <c r="Y3081" s="14"/>
      <c r="Z3081" s="14"/>
      <c r="AA3081" s="14"/>
      <c r="AB3081" s="14"/>
      <c r="AC3081" s="14"/>
      <c r="AD3081" s="14"/>
      <c r="AE3081" s="14"/>
      <c r="AT3081" s="256" t="s">
        <v>183</v>
      </c>
      <c r="AU3081" s="256" t="s">
        <v>84</v>
      </c>
      <c r="AV3081" s="14" t="s">
        <v>84</v>
      </c>
      <c r="AW3081" s="14" t="s">
        <v>37</v>
      </c>
      <c r="AX3081" s="14" t="s">
        <v>75</v>
      </c>
      <c r="AY3081" s="256" t="s">
        <v>170</v>
      </c>
    </row>
    <row r="3082" s="14" customFormat="1">
      <c r="A3082" s="14"/>
      <c r="B3082" s="246"/>
      <c r="C3082" s="247"/>
      <c r="D3082" s="229" t="s">
        <v>183</v>
      </c>
      <c r="E3082" s="248" t="s">
        <v>19</v>
      </c>
      <c r="F3082" s="249" t="s">
        <v>3425</v>
      </c>
      <c r="G3082" s="247"/>
      <c r="H3082" s="250">
        <v>30.472000000000001</v>
      </c>
      <c r="I3082" s="251"/>
      <c r="J3082" s="247"/>
      <c r="K3082" s="247"/>
      <c r="L3082" s="252"/>
      <c r="M3082" s="253"/>
      <c r="N3082" s="254"/>
      <c r="O3082" s="254"/>
      <c r="P3082" s="254"/>
      <c r="Q3082" s="254"/>
      <c r="R3082" s="254"/>
      <c r="S3082" s="254"/>
      <c r="T3082" s="255"/>
      <c r="U3082" s="14"/>
      <c r="V3082" s="14"/>
      <c r="W3082" s="14"/>
      <c r="X3082" s="14"/>
      <c r="Y3082" s="14"/>
      <c r="Z3082" s="14"/>
      <c r="AA3082" s="14"/>
      <c r="AB3082" s="14"/>
      <c r="AC3082" s="14"/>
      <c r="AD3082" s="14"/>
      <c r="AE3082" s="14"/>
      <c r="AT3082" s="256" t="s">
        <v>183</v>
      </c>
      <c r="AU3082" s="256" t="s">
        <v>84</v>
      </c>
      <c r="AV3082" s="14" t="s">
        <v>84</v>
      </c>
      <c r="AW3082" s="14" t="s">
        <v>37</v>
      </c>
      <c r="AX3082" s="14" t="s">
        <v>75</v>
      </c>
      <c r="AY3082" s="256" t="s">
        <v>170</v>
      </c>
    </row>
    <row r="3083" s="14" customFormat="1">
      <c r="A3083" s="14"/>
      <c r="B3083" s="246"/>
      <c r="C3083" s="247"/>
      <c r="D3083" s="229" t="s">
        <v>183</v>
      </c>
      <c r="E3083" s="248" t="s">
        <v>19</v>
      </c>
      <c r="F3083" s="249" t="s">
        <v>3426</v>
      </c>
      <c r="G3083" s="247"/>
      <c r="H3083" s="250">
        <v>39.801000000000002</v>
      </c>
      <c r="I3083" s="251"/>
      <c r="J3083" s="247"/>
      <c r="K3083" s="247"/>
      <c r="L3083" s="252"/>
      <c r="M3083" s="253"/>
      <c r="N3083" s="254"/>
      <c r="O3083" s="254"/>
      <c r="P3083" s="254"/>
      <c r="Q3083" s="254"/>
      <c r="R3083" s="254"/>
      <c r="S3083" s="254"/>
      <c r="T3083" s="255"/>
      <c r="U3083" s="14"/>
      <c r="V3083" s="14"/>
      <c r="W3083" s="14"/>
      <c r="X3083" s="14"/>
      <c r="Y3083" s="14"/>
      <c r="Z3083" s="14"/>
      <c r="AA3083" s="14"/>
      <c r="AB3083" s="14"/>
      <c r="AC3083" s="14"/>
      <c r="AD3083" s="14"/>
      <c r="AE3083" s="14"/>
      <c r="AT3083" s="256" t="s">
        <v>183</v>
      </c>
      <c r="AU3083" s="256" t="s">
        <v>84</v>
      </c>
      <c r="AV3083" s="14" t="s">
        <v>84</v>
      </c>
      <c r="AW3083" s="14" t="s">
        <v>37</v>
      </c>
      <c r="AX3083" s="14" t="s">
        <v>75</v>
      </c>
      <c r="AY3083" s="256" t="s">
        <v>170</v>
      </c>
    </row>
    <row r="3084" s="14" customFormat="1">
      <c r="A3084" s="14"/>
      <c r="B3084" s="246"/>
      <c r="C3084" s="247"/>
      <c r="D3084" s="229" t="s">
        <v>183</v>
      </c>
      <c r="E3084" s="248" t="s">
        <v>19</v>
      </c>
      <c r="F3084" s="249" t="s">
        <v>3427</v>
      </c>
      <c r="G3084" s="247"/>
      <c r="H3084" s="250">
        <v>63.222000000000001</v>
      </c>
      <c r="I3084" s="251"/>
      <c r="J3084" s="247"/>
      <c r="K3084" s="247"/>
      <c r="L3084" s="252"/>
      <c r="M3084" s="253"/>
      <c r="N3084" s="254"/>
      <c r="O3084" s="254"/>
      <c r="P3084" s="254"/>
      <c r="Q3084" s="254"/>
      <c r="R3084" s="254"/>
      <c r="S3084" s="254"/>
      <c r="T3084" s="255"/>
      <c r="U3084" s="14"/>
      <c r="V3084" s="14"/>
      <c r="W3084" s="14"/>
      <c r="X3084" s="14"/>
      <c r="Y3084" s="14"/>
      <c r="Z3084" s="14"/>
      <c r="AA3084" s="14"/>
      <c r="AB3084" s="14"/>
      <c r="AC3084" s="14"/>
      <c r="AD3084" s="14"/>
      <c r="AE3084" s="14"/>
      <c r="AT3084" s="256" t="s">
        <v>183</v>
      </c>
      <c r="AU3084" s="256" t="s">
        <v>84</v>
      </c>
      <c r="AV3084" s="14" t="s">
        <v>84</v>
      </c>
      <c r="AW3084" s="14" t="s">
        <v>37</v>
      </c>
      <c r="AX3084" s="14" t="s">
        <v>75</v>
      </c>
      <c r="AY3084" s="256" t="s">
        <v>170</v>
      </c>
    </row>
    <row r="3085" s="14" customFormat="1">
      <c r="A3085" s="14"/>
      <c r="B3085" s="246"/>
      <c r="C3085" s="247"/>
      <c r="D3085" s="229" t="s">
        <v>183</v>
      </c>
      <c r="E3085" s="248" t="s">
        <v>19</v>
      </c>
      <c r="F3085" s="249" t="s">
        <v>3428</v>
      </c>
      <c r="G3085" s="247"/>
      <c r="H3085" s="250">
        <v>63.159999999999997</v>
      </c>
      <c r="I3085" s="251"/>
      <c r="J3085" s="247"/>
      <c r="K3085" s="247"/>
      <c r="L3085" s="252"/>
      <c r="M3085" s="253"/>
      <c r="N3085" s="254"/>
      <c r="O3085" s="254"/>
      <c r="P3085" s="254"/>
      <c r="Q3085" s="254"/>
      <c r="R3085" s="254"/>
      <c r="S3085" s="254"/>
      <c r="T3085" s="255"/>
      <c r="U3085" s="14"/>
      <c r="V3085" s="14"/>
      <c r="W3085" s="14"/>
      <c r="X3085" s="14"/>
      <c r="Y3085" s="14"/>
      <c r="Z3085" s="14"/>
      <c r="AA3085" s="14"/>
      <c r="AB3085" s="14"/>
      <c r="AC3085" s="14"/>
      <c r="AD3085" s="14"/>
      <c r="AE3085" s="14"/>
      <c r="AT3085" s="256" t="s">
        <v>183</v>
      </c>
      <c r="AU3085" s="256" t="s">
        <v>84</v>
      </c>
      <c r="AV3085" s="14" t="s">
        <v>84</v>
      </c>
      <c r="AW3085" s="14" t="s">
        <v>37</v>
      </c>
      <c r="AX3085" s="14" t="s">
        <v>75</v>
      </c>
      <c r="AY3085" s="256" t="s">
        <v>170</v>
      </c>
    </row>
    <row r="3086" s="14" customFormat="1">
      <c r="A3086" s="14"/>
      <c r="B3086" s="246"/>
      <c r="C3086" s="247"/>
      <c r="D3086" s="229" t="s">
        <v>183</v>
      </c>
      <c r="E3086" s="248" t="s">
        <v>19</v>
      </c>
      <c r="F3086" s="249" t="s">
        <v>3429</v>
      </c>
      <c r="G3086" s="247"/>
      <c r="H3086" s="250">
        <v>173.321</v>
      </c>
      <c r="I3086" s="251"/>
      <c r="J3086" s="247"/>
      <c r="K3086" s="247"/>
      <c r="L3086" s="252"/>
      <c r="M3086" s="253"/>
      <c r="N3086" s="254"/>
      <c r="O3086" s="254"/>
      <c r="P3086" s="254"/>
      <c r="Q3086" s="254"/>
      <c r="R3086" s="254"/>
      <c r="S3086" s="254"/>
      <c r="T3086" s="255"/>
      <c r="U3086" s="14"/>
      <c r="V3086" s="14"/>
      <c r="W3086" s="14"/>
      <c r="X3086" s="14"/>
      <c r="Y3086" s="14"/>
      <c r="Z3086" s="14"/>
      <c r="AA3086" s="14"/>
      <c r="AB3086" s="14"/>
      <c r="AC3086" s="14"/>
      <c r="AD3086" s="14"/>
      <c r="AE3086" s="14"/>
      <c r="AT3086" s="256" t="s">
        <v>183</v>
      </c>
      <c r="AU3086" s="256" t="s">
        <v>84</v>
      </c>
      <c r="AV3086" s="14" t="s">
        <v>84</v>
      </c>
      <c r="AW3086" s="14" t="s">
        <v>37</v>
      </c>
      <c r="AX3086" s="14" t="s">
        <v>75</v>
      </c>
      <c r="AY3086" s="256" t="s">
        <v>170</v>
      </c>
    </row>
    <row r="3087" s="14" customFormat="1">
      <c r="A3087" s="14"/>
      <c r="B3087" s="246"/>
      <c r="C3087" s="247"/>
      <c r="D3087" s="229" t="s">
        <v>183</v>
      </c>
      <c r="E3087" s="248" t="s">
        <v>19</v>
      </c>
      <c r="F3087" s="249" t="s">
        <v>3430</v>
      </c>
      <c r="G3087" s="247"/>
      <c r="H3087" s="250">
        <v>83.840000000000003</v>
      </c>
      <c r="I3087" s="251"/>
      <c r="J3087" s="247"/>
      <c r="K3087" s="247"/>
      <c r="L3087" s="252"/>
      <c r="M3087" s="253"/>
      <c r="N3087" s="254"/>
      <c r="O3087" s="254"/>
      <c r="P3087" s="254"/>
      <c r="Q3087" s="254"/>
      <c r="R3087" s="254"/>
      <c r="S3087" s="254"/>
      <c r="T3087" s="255"/>
      <c r="U3087" s="14"/>
      <c r="V3087" s="14"/>
      <c r="W3087" s="14"/>
      <c r="X3087" s="14"/>
      <c r="Y3087" s="14"/>
      <c r="Z3087" s="14"/>
      <c r="AA3087" s="14"/>
      <c r="AB3087" s="14"/>
      <c r="AC3087" s="14"/>
      <c r="AD3087" s="14"/>
      <c r="AE3087" s="14"/>
      <c r="AT3087" s="256" t="s">
        <v>183</v>
      </c>
      <c r="AU3087" s="256" t="s">
        <v>84</v>
      </c>
      <c r="AV3087" s="14" t="s">
        <v>84</v>
      </c>
      <c r="AW3087" s="14" t="s">
        <v>37</v>
      </c>
      <c r="AX3087" s="14" t="s">
        <v>75</v>
      </c>
      <c r="AY3087" s="256" t="s">
        <v>170</v>
      </c>
    </row>
    <row r="3088" s="14" customFormat="1">
      <c r="A3088" s="14"/>
      <c r="B3088" s="246"/>
      <c r="C3088" s="247"/>
      <c r="D3088" s="229" t="s">
        <v>183</v>
      </c>
      <c r="E3088" s="248" t="s">
        <v>19</v>
      </c>
      <c r="F3088" s="249" t="s">
        <v>3431</v>
      </c>
      <c r="G3088" s="247"/>
      <c r="H3088" s="250">
        <v>152.505</v>
      </c>
      <c r="I3088" s="251"/>
      <c r="J3088" s="247"/>
      <c r="K3088" s="247"/>
      <c r="L3088" s="252"/>
      <c r="M3088" s="253"/>
      <c r="N3088" s="254"/>
      <c r="O3088" s="254"/>
      <c r="P3088" s="254"/>
      <c r="Q3088" s="254"/>
      <c r="R3088" s="254"/>
      <c r="S3088" s="254"/>
      <c r="T3088" s="255"/>
      <c r="U3088" s="14"/>
      <c r="V3088" s="14"/>
      <c r="W3088" s="14"/>
      <c r="X3088" s="14"/>
      <c r="Y3088" s="14"/>
      <c r="Z3088" s="14"/>
      <c r="AA3088" s="14"/>
      <c r="AB3088" s="14"/>
      <c r="AC3088" s="14"/>
      <c r="AD3088" s="14"/>
      <c r="AE3088" s="14"/>
      <c r="AT3088" s="256" t="s">
        <v>183</v>
      </c>
      <c r="AU3088" s="256" t="s">
        <v>84</v>
      </c>
      <c r="AV3088" s="14" t="s">
        <v>84</v>
      </c>
      <c r="AW3088" s="14" t="s">
        <v>37</v>
      </c>
      <c r="AX3088" s="14" t="s">
        <v>75</v>
      </c>
      <c r="AY3088" s="256" t="s">
        <v>170</v>
      </c>
    </row>
    <row r="3089" s="13" customFormat="1">
      <c r="A3089" s="13"/>
      <c r="B3089" s="236"/>
      <c r="C3089" s="237"/>
      <c r="D3089" s="229" t="s">
        <v>183</v>
      </c>
      <c r="E3089" s="238" t="s">
        <v>19</v>
      </c>
      <c r="F3089" s="239" t="s">
        <v>1290</v>
      </c>
      <c r="G3089" s="237"/>
      <c r="H3089" s="238" t="s">
        <v>19</v>
      </c>
      <c r="I3089" s="240"/>
      <c r="J3089" s="237"/>
      <c r="K3089" s="237"/>
      <c r="L3089" s="241"/>
      <c r="M3089" s="242"/>
      <c r="N3089" s="243"/>
      <c r="O3089" s="243"/>
      <c r="P3089" s="243"/>
      <c r="Q3089" s="243"/>
      <c r="R3089" s="243"/>
      <c r="S3089" s="243"/>
      <c r="T3089" s="244"/>
      <c r="U3089" s="13"/>
      <c r="V3089" s="13"/>
      <c r="W3089" s="13"/>
      <c r="X3089" s="13"/>
      <c r="Y3089" s="13"/>
      <c r="Z3089" s="13"/>
      <c r="AA3089" s="13"/>
      <c r="AB3089" s="13"/>
      <c r="AC3089" s="13"/>
      <c r="AD3089" s="13"/>
      <c r="AE3089" s="13"/>
      <c r="AT3089" s="245" t="s">
        <v>183</v>
      </c>
      <c r="AU3089" s="245" t="s">
        <v>84</v>
      </c>
      <c r="AV3089" s="13" t="s">
        <v>82</v>
      </c>
      <c r="AW3089" s="13" t="s">
        <v>37</v>
      </c>
      <c r="AX3089" s="13" t="s">
        <v>75</v>
      </c>
      <c r="AY3089" s="245" t="s">
        <v>170</v>
      </c>
    </row>
    <row r="3090" s="14" customFormat="1">
      <c r="A3090" s="14"/>
      <c r="B3090" s="246"/>
      <c r="C3090" s="247"/>
      <c r="D3090" s="229" t="s">
        <v>183</v>
      </c>
      <c r="E3090" s="248" t="s">
        <v>19</v>
      </c>
      <c r="F3090" s="249" t="s">
        <v>1291</v>
      </c>
      <c r="G3090" s="247"/>
      <c r="H3090" s="250">
        <v>-419.392</v>
      </c>
      <c r="I3090" s="251"/>
      <c r="J3090" s="247"/>
      <c r="K3090" s="247"/>
      <c r="L3090" s="252"/>
      <c r="M3090" s="253"/>
      <c r="N3090" s="254"/>
      <c r="O3090" s="254"/>
      <c r="P3090" s="254"/>
      <c r="Q3090" s="254"/>
      <c r="R3090" s="254"/>
      <c r="S3090" s="254"/>
      <c r="T3090" s="255"/>
      <c r="U3090" s="14"/>
      <c r="V3090" s="14"/>
      <c r="W3090" s="14"/>
      <c r="X3090" s="14"/>
      <c r="Y3090" s="14"/>
      <c r="Z3090" s="14"/>
      <c r="AA3090" s="14"/>
      <c r="AB3090" s="14"/>
      <c r="AC3090" s="14"/>
      <c r="AD3090" s="14"/>
      <c r="AE3090" s="14"/>
      <c r="AT3090" s="256" t="s">
        <v>183</v>
      </c>
      <c r="AU3090" s="256" t="s">
        <v>84</v>
      </c>
      <c r="AV3090" s="14" t="s">
        <v>84</v>
      </c>
      <c r="AW3090" s="14" t="s">
        <v>37</v>
      </c>
      <c r="AX3090" s="14" t="s">
        <v>75</v>
      </c>
      <c r="AY3090" s="256" t="s">
        <v>170</v>
      </c>
    </row>
    <row r="3091" s="13" customFormat="1">
      <c r="A3091" s="13"/>
      <c r="B3091" s="236"/>
      <c r="C3091" s="237"/>
      <c r="D3091" s="229" t="s">
        <v>183</v>
      </c>
      <c r="E3091" s="238" t="s">
        <v>19</v>
      </c>
      <c r="F3091" s="239" t="s">
        <v>1292</v>
      </c>
      <c r="G3091" s="237"/>
      <c r="H3091" s="238" t="s">
        <v>19</v>
      </c>
      <c r="I3091" s="240"/>
      <c r="J3091" s="237"/>
      <c r="K3091" s="237"/>
      <c r="L3091" s="241"/>
      <c r="M3091" s="242"/>
      <c r="N3091" s="243"/>
      <c r="O3091" s="243"/>
      <c r="P3091" s="243"/>
      <c r="Q3091" s="243"/>
      <c r="R3091" s="243"/>
      <c r="S3091" s="243"/>
      <c r="T3091" s="244"/>
      <c r="U3091" s="13"/>
      <c r="V3091" s="13"/>
      <c r="W3091" s="13"/>
      <c r="X3091" s="13"/>
      <c r="Y3091" s="13"/>
      <c r="Z3091" s="13"/>
      <c r="AA3091" s="13"/>
      <c r="AB3091" s="13"/>
      <c r="AC3091" s="13"/>
      <c r="AD3091" s="13"/>
      <c r="AE3091" s="13"/>
      <c r="AT3091" s="245" t="s">
        <v>183</v>
      </c>
      <c r="AU3091" s="245" t="s">
        <v>84</v>
      </c>
      <c r="AV3091" s="13" t="s">
        <v>82</v>
      </c>
      <c r="AW3091" s="13" t="s">
        <v>37</v>
      </c>
      <c r="AX3091" s="13" t="s">
        <v>75</v>
      </c>
      <c r="AY3091" s="245" t="s">
        <v>170</v>
      </c>
    </row>
    <row r="3092" s="14" customFormat="1">
      <c r="A3092" s="14"/>
      <c r="B3092" s="246"/>
      <c r="C3092" s="247"/>
      <c r="D3092" s="229" t="s">
        <v>183</v>
      </c>
      <c r="E3092" s="248" t="s">
        <v>19</v>
      </c>
      <c r="F3092" s="249" t="s">
        <v>1293</v>
      </c>
      <c r="G3092" s="247"/>
      <c r="H3092" s="250">
        <v>-65</v>
      </c>
      <c r="I3092" s="251"/>
      <c r="J3092" s="247"/>
      <c r="K3092" s="247"/>
      <c r="L3092" s="252"/>
      <c r="M3092" s="253"/>
      <c r="N3092" s="254"/>
      <c r="O3092" s="254"/>
      <c r="P3092" s="254"/>
      <c r="Q3092" s="254"/>
      <c r="R3092" s="254"/>
      <c r="S3092" s="254"/>
      <c r="T3092" s="255"/>
      <c r="U3092" s="14"/>
      <c r="V3092" s="14"/>
      <c r="W3092" s="14"/>
      <c r="X3092" s="14"/>
      <c r="Y3092" s="14"/>
      <c r="Z3092" s="14"/>
      <c r="AA3092" s="14"/>
      <c r="AB3092" s="14"/>
      <c r="AC3092" s="14"/>
      <c r="AD3092" s="14"/>
      <c r="AE3092" s="14"/>
      <c r="AT3092" s="256" t="s">
        <v>183</v>
      </c>
      <c r="AU3092" s="256" t="s">
        <v>84</v>
      </c>
      <c r="AV3092" s="14" t="s">
        <v>84</v>
      </c>
      <c r="AW3092" s="14" t="s">
        <v>37</v>
      </c>
      <c r="AX3092" s="14" t="s">
        <v>75</v>
      </c>
      <c r="AY3092" s="256" t="s">
        <v>170</v>
      </c>
    </row>
    <row r="3093" s="13" customFormat="1">
      <c r="A3093" s="13"/>
      <c r="B3093" s="236"/>
      <c r="C3093" s="237"/>
      <c r="D3093" s="229" t="s">
        <v>183</v>
      </c>
      <c r="E3093" s="238" t="s">
        <v>19</v>
      </c>
      <c r="F3093" s="239" t="s">
        <v>3432</v>
      </c>
      <c r="G3093" s="237"/>
      <c r="H3093" s="238" t="s">
        <v>19</v>
      </c>
      <c r="I3093" s="240"/>
      <c r="J3093" s="237"/>
      <c r="K3093" s="237"/>
      <c r="L3093" s="241"/>
      <c r="M3093" s="242"/>
      <c r="N3093" s="243"/>
      <c r="O3093" s="243"/>
      <c r="P3093" s="243"/>
      <c r="Q3093" s="243"/>
      <c r="R3093" s="243"/>
      <c r="S3093" s="243"/>
      <c r="T3093" s="244"/>
      <c r="U3093" s="13"/>
      <c r="V3093" s="13"/>
      <c r="W3093" s="13"/>
      <c r="X3093" s="13"/>
      <c r="Y3093" s="13"/>
      <c r="Z3093" s="13"/>
      <c r="AA3093" s="13"/>
      <c r="AB3093" s="13"/>
      <c r="AC3093" s="13"/>
      <c r="AD3093" s="13"/>
      <c r="AE3093" s="13"/>
      <c r="AT3093" s="245" t="s">
        <v>183</v>
      </c>
      <c r="AU3093" s="245" t="s">
        <v>84</v>
      </c>
      <c r="AV3093" s="13" t="s">
        <v>82</v>
      </c>
      <c r="AW3093" s="13" t="s">
        <v>37</v>
      </c>
      <c r="AX3093" s="13" t="s">
        <v>75</v>
      </c>
      <c r="AY3093" s="245" t="s">
        <v>170</v>
      </c>
    </row>
    <row r="3094" s="14" customFormat="1">
      <c r="A3094" s="14"/>
      <c r="B3094" s="246"/>
      <c r="C3094" s="247"/>
      <c r="D3094" s="229" t="s">
        <v>183</v>
      </c>
      <c r="E3094" s="248" t="s">
        <v>19</v>
      </c>
      <c r="F3094" s="249" t="s">
        <v>3433</v>
      </c>
      <c r="G3094" s="247"/>
      <c r="H3094" s="250">
        <v>-823.49300000000005</v>
      </c>
      <c r="I3094" s="251"/>
      <c r="J3094" s="247"/>
      <c r="K3094" s="247"/>
      <c r="L3094" s="252"/>
      <c r="M3094" s="253"/>
      <c r="N3094" s="254"/>
      <c r="O3094" s="254"/>
      <c r="P3094" s="254"/>
      <c r="Q3094" s="254"/>
      <c r="R3094" s="254"/>
      <c r="S3094" s="254"/>
      <c r="T3094" s="255"/>
      <c r="U3094" s="14"/>
      <c r="V3094" s="14"/>
      <c r="W3094" s="14"/>
      <c r="X3094" s="14"/>
      <c r="Y3094" s="14"/>
      <c r="Z3094" s="14"/>
      <c r="AA3094" s="14"/>
      <c r="AB3094" s="14"/>
      <c r="AC3094" s="14"/>
      <c r="AD3094" s="14"/>
      <c r="AE3094" s="14"/>
      <c r="AT3094" s="256" t="s">
        <v>183</v>
      </c>
      <c r="AU3094" s="256" t="s">
        <v>84</v>
      </c>
      <c r="AV3094" s="14" t="s">
        <v>84</v>
      </c>
      <c r="AW3094" s="14" t="s">
        <v>37</v>
      </c>
      <c r="AX3094" s="14" t="s">
        <v>75</v>
      </c>
      <c r="AY3094" s="256" t="s">
        <v>170</v>
      </c>
    </row>
    <row r="3095" s="15" customFormat="1">
      <c r="A3095" s="15"/>
      <c r="B3095" s="257"/>
      <c r="C3095" s="258"/>
      <c r="D3095" s="229" t="s">
        <v>183</v>
      </c>
      <c r="E3095" s="259" t="s">
        <v>19</v>
      </c>
      <c r="F3095" s="260" t="s">
        <v>186</v>
      </c>
      <c r="G3095" s="258"/>
      <c r="H3095" s="261">
        <v>1658.866</v>
      </c>
      <c r="I3095" s="262"/>
      <c r="J3095" s="258"/>
      <c r="K3095" s="258"/>
      <c r="L3095" s="263"/>
      <c r="M3095" s="264"/>
      <c r="N3095" s="265"/>
      <c r="O3095" s="265"/>
      <c r="P3095" s="265"/>
      <c r="Q3095" s="265"/>
      <c r="R3095" s="265"/>
      <c r="S3095" s="265"/>
      <c r="T3095" s="266"/>
      <c r="U3095" s="15"/>
      <c r="V3095" s="15"/>
      <c r="W3095" s="15"/>
      <c r="X3095" s="15"/>
      <c r="Y3095" s="15"/>
      <c r="Z3095" s="15"/>
      <c r="AA3095" s="15"/>
      <c r="AB3095" s="15"/>
      <c r="AC3095" s="15"/>
      <c r="AD3095" s="15"/>
      <c r="AE3095" s="15"/>
      <c r="AT3095" s="267" t="s">
        <v>183</v>
      </c>
      <c r="AU3095" s="267" t="s">
        <v>84</v>
      </c>
      <c r="AV3095" s="15" t="s">
        <v>177</v>
      </c>
      <c r="AW3095" s="15" t="s">
        <v>37</v>
      </c>
      <c r="AX3095" s="15" t="s">
        <v>82</v>
      </c>
      <c r="AY3095" s="267" t="s">
        <v>170</v>
      </c>
    </row>
    <row r="3096" s="2" customFormat="1" ht="16.5" customHeight="1">
      <c r="A3096" s="41"/>
      <c r="B3096" s="42"/>
      <c r="C3096" s="216" t="s">
        <v>3434</v>
      </c>
      <c r="D3096" s="216" t="s">
        <v>172</v>
      </c>
      <c r="E3096" s="217" t="s">
        <v>3435</v>
      </c>
      <c r="F3096" s="218" t="s">
        <v>3436</v>
      </c>
      <c r="G3096" s="219" t="s">
        <v>175</v>
      </c>
      <c r="H3096" s="220">
        <v>137.93299999999999</v>
      </c>
      <c r="I3096" s="221"/>
      <c r="J3096" s="222">
        <f>ROUND(I3096*H3096,2)</f>
        <v>0</v>
      </c>
      <c r="K3096" s="218" t="s">
        <v>176</v>
      </c>
      <c r="L3096" s="47"/>
      <c r="M3096" s="223" t="s">
        <v>19</v>
      </c>
      <c r="N3096" s="224" t="s">
        <v>46</v>
      </c>
      <c r="O3096" s="87"/>
      <c r="P3096" s="225">
        <f>O3096*H3096</f>
        <v>0</v>
      </c>
      <c r="Q3096" s="225">
        <v>0.00029</v>
      </c>
      <c r="R3096" s="225">
        <f>Q3096*H3096</f>
        <v>0.040000569999999999</v>
      </c>
      <c r="S3096" s="225">
        <v>0</v>
      </c>
      <c r="T3096" s="226">
        <f>S3096*H3096</f>
        <v>0</v>
      </c>
      <c r="U3096" s="41"/>
      <c r="V3096" s="41"/>
      <c r="W3096" s="41"/>
      <c r="X3096" s="41"/>
      <c r="Y3096" s="41"/>
      <c r="Z3096" s="41"/>
      <c r="AA3096" s="41"/>
      <c r="AB3096" s="41"/>
      <c r="AC3096" s="41"/>
      <c r="AD3096" s="41"/>
      <c r="AE3096" s="41"/>
      <c r="AR3096" s="227" t="s">
        <v>287</v>
      </c>
      <c r="AT3096" s="227" t="s">
        <v>172</v>
      </c>
      <c r="AU3096" s="227" t="s">
        <v>84</v>
      </c>
      <c r="AY3096" s="20" t="s">
        <v>170</v>
      </c>
      <c r="BE3096" s="228">
        <f>IF(N3096="základní",J3096,0)</f>
        <v>0</v>
      </c>
      <c r="BF3096" s="228">
        <f>IF(N3096="snížená",J3096,0)</f>
        <v>0</v>
      </c>
      <c r="BG3096" s="228">
        <f>IF(N3096="zákl. přenesená",J3096,0)</f>
        <v>0</v>
      </c>
      <c r="BH3096" s="228">
        <f>IF(N3096="sníž. přenesená",J3096,0)</f>
        <v>0</v>
      </c>
      <c r="BI3096" s="228">
        <f>IF(N3096="nulová",J3096,0)</f>
        <v>0</v>
      </c>
      <c r="BJ3096" s="20" t="s">
        <v>82</v>
      </c>
      <c r="BK3096" s="228">
        <f>ROUND(I3096*H3096,2)</f>
        <v>0</v>
      </c>
      <c r="BL3096" s="20" t="s">
        <v>287</v>
      </c>
      <c r="BM3096" s="227" t="s">
        <v>3437</v>
      </c>
    </row>
    <row r="3097" s="2" customFormat="1">
      <c r="A3097" s="41"/>
      <c r="B3097" s="42"/>
      <c r="C3097" s="43"/>
      <c r="D3097" s="229" t="s">
        <v>179</v>
      </c>
      <c r="E3097" s="43"/>
      <c r="F3097" s="230" t="s">
        <v>3438</v>
      </c>
      <c r="G3097" s="43"/>
      <c r="H3097" s="43"/>
      <c r="I3097" s="231"/>
      <c r="J3097" s="43"/>
      <c r="K3097" s="43"/>
      <c r="L3097" s="47"/>
      <c r="M3097" s="232"/>
      <c r="N3097" s="233"/>
      <c r="O3097" s="87"/>
      <c r="P3097" s="87"/>
      <c r="Q3097" s="87"/>
      <c r="R3097" s="87"/>
      <c r="S3097" s="87"/>
      <c r="T3097" s="88"/>
      <c r="U3097" s="41"/>
      <c r="V3097" s="41"/>
      <c r="W3097" s="41"/>
      <c r="X3097" s="41"/>
      <c r="Y3097" s="41"/>
      <c r="Z3097" s="41"/>
      <c r="AA3097" s="41"/>
      <c r="AB3097" s="41"/>
      <c r="AC3097" s="41"/>
      <c r="AD3097" s="41"/>
      <c r="AE3097" s="41"/>
      <c r="AT3097" s="20" t="s">
        <v>179</v>
      </c>
      <c r="AU3097" s="20" t="s">
        <v>84</v>
      </c>
    </row>
    <row r="3098" s="2" customFormat="1">
      <c r="A3098" s="41"/>
      <c r="B3098" s="42"/>
      <c r="C3098" s="43"/>
      <c r="D3098" s="234" t="s">
        <v>181</v>
      </c>
      <c r="E3098" s="43"/>
      <c r="F3098" s="235" t="s">
        <v>3439</v>
      </c>
      <c r="G3098" s="43"/>
      <c r="H3098" s="43"/>
      <c r="I3098" s="231"/>
      <c r="J3098" s="43"/>
      <c r="K3098" s="43"/>
      <c r="L3098" s="47"/>
      <c r="M3098" s="232"/>
      <c r="N3098" s="233"/>
      <c r="O3098" s="87"/>
      <c r="P3098" s="87"/>
      <c r="Q3098" s="87"/>
      <c r="R3098" s="87"/>
      <c r="S3098" s="87"/>
      <c r="T3098" s="88"/>
      <c r="U3098" s="41"/>
      <c r="V3098" s="41"/>
      <c r="W3098" s="41"/>
      <c r="X3098" s="41"/>
      <c r="Y3098" s="41"/>
      <c r="Z3098" s="41"/>
      <c r="AA3098" s="41"/>
      <c r="AB3098" s="41"/>
      <c r="AC3098" s="41"/>
      <c r="AD3098" s="41"/>
      <c r="AE3098" s="41"/>
      <c r="AT3098" s="20" t="s">
        <v>181</v>
      </c>
      <c r="AU3098" s="20" t="s">
        <v>84</v>
      </c>
    </row>
    <row r="3099" s="13" customFormat="1">
      <c r="A3099" s="13"/>
      <c r="B3099" s="236"/>
      <c r="C3099" s="237"/>
      <c r="D3099" s="229" t="s">
        <v>183</v>
      </c>
      <c r="E3099" s="238" t="s">
        <v>19</v>
      </c>
      <c r="F3099" s="239" t="s">
        <v>760</v>
      </c>
      <c r="G3099" s="237"/>
      <c r="H3099" s="238" t="s">
        <v>19</v>
      </c>
      <c r="I3099" s="240"/>
      <c r="J3099" s="237"/>
      <c r="K3099" s="237"/>
      <c r="L3099" s="241"/>
      <c r="M3099" s="242"/>
      <c r="N3099" s="243"/>
      <c r="O3099" s="243"/>
      <c r="P3099" s="243"/>
      <c r="Q3099" s="243"/>
      <c r="R3099" s="243"/>
      <c r="S3099" s="243"/>
      <c r="T3099" s="244"/>
      <c r="U3099" s="13"/>
      <c r="V3099" s="13"/>
      <c r="W3099" s="13"/>
      <c r="X3099" s="13"/>
      <c r="Y3099" s="13"/>
      <c r="Z3099" s="13"/>
      <c r="AA3099" s="13"/>
      <c r="AB3099" s="13"/>
      <c r="AC3099" s="13"/>
      <c r="AD3099" s="13"/>
      <c r="AE3099" s="13"/>
      <c r="AT3099" s="245" t="s">
        <v>183</v>
      </c>
      <c r="AU3099" s="245" t="s">
        <v>84</v>
      </c>
      <c r="AV3099" s="13" t="s">
        <v>82</v>
      </c>
      <c r="AW3099" s="13" t="s">
        <v>37</v>
      </c>
      <c r="AX3099" s="13" t="s">
        <v>75</v>
      </c>
      <c r="AY3099" s="245" t="s">
        <v>170</v>
      </c>
    </row>
    <row r="3100" s="14" customFormat="1">
      <c r="A3100" s="14"/>
      <c r="B3100" s="246"/>
      <c r="C3100" s="247"/>
      <c r="D3100" s="229" t="s">
        <v>183</v>
      </c>
      <c r="E3100" s="248" t="s">
        <v>19</v>
      </c>
      <c r="F3100" s="249" t="s">
        <v>1201</v>
      </c>
      <c r="G3100" s="247"/>
      <c r="H3100" s="250">
        <v>36.810000000000002</v>
      </c>
      <c r="I3100" s="251"/>
      <c r="J3100" s="247"/>
      <c r="K3100" s="247"/>
      <c r="L3100" s="252"/>
      <c r="M3100" s="253"/>
      <c r="N3100" s="254"/>
      <c r="O3100" s="254"/>
      <c r="P3100" s="254"/>
      <c r="Q3100" s="254"/>
      <c r="R3100" s="254"/>
      <c r="S3100" s="254"/>
      <c r="T3100" s="255"/>
      <c r="U3100" s="14"/>
      <c r="V3100" s="14"/>
      <c r="W3100" s="14"/>
      <c r="X3100" s="14"/>
      <c r="Y3100" s="14"/>
      <c r="Z3100" s="14"/>
      <c r="AA3100" s="14"/>
      <c r="AB3100" s="14"/>
      <c r="AC3100" s="14"/>
      <c r="AD3100" s="14"/>
      <c r="AE3100" s="14"/>
      <c r="AT3100" s="256" t="s">
        <v>183</v>
      </c>
      <c r="AU3100" s="256" t="s">
        <v>84</v>
      </c>
      <c r="AV3100" s="14" t="s">
        <v>84</v>
      </c>
      <c r="AW3100" s="14" t="s">
        <v>37</v>
      </c>
      <c r="AX3100" s="14" t="s">
        <v>75</v>
      </c>
      <c r="AY3100" s="256" t="s">
        <v>170</v>
      </c>
    </row>
    <row r="3101" s="14" customFormat="1">
      <c r="A3101" s="14"/>
      <c r="B3101" s="246"/>
      <c r="C3101" s="247"/>
      <c r="D3101" s="229" t="s">
        <v>183</v>
      </c>
      <c r="E3101" s="248" t="s">
        <v>19</v>
      </c>
      <c r="F3101" s="249" t="s">
        <v>1202</v>
      </c>
      <c r="G3101" s="247"/>
      <c r="H3101" s="250">
        <v>18.850000000000001</v>
      </c>
      <c r="I3101" s="251"/>
      <c r="J3101" s="247"/>
      <c r="K3101" s="247"/>
      <c r="L3101" s="252"/>
      <c r="M3101" s="253"/>
      <c r="N3101" s="254"/>
      <c r="O3101" s="254"/>
      <c r="P3101" s="254"/>
      <c r="Q3101" s="254"/>
      <c r="R3101" s="254"/>
      <c r="S3101" s="254"/>
      <c r="T3101" s="255"/>
      <c r="U3101" s="14"/>
      <c r="V3101" s="14"/>
      <c r="W3101" s="14"/>
      <c r="X3101" s="14"/>
      <c r="Y3101" s="14"/>
      <c r="Z3101" s="14"/>
      <c r="AA3101" s="14"/>
      <c r="AB3101" s="14"/>
      <c r="AC3101" s="14"/>
      <c r="AD3101" s="14"/>
      <c r="AE3101" s="14"/>
      <c r="AT3101" s="256" t="s">
        <v>183</v>
      </c>
      <c r="AU3101" s="256" t="s">
        <v>84</v>
      </c>
      <c r="AV3101" s="14" t="s">
        <v>84</v>
      </c>
      <c r="AW3101" s="14" t="s">
        <v>37</v>
      </c>
      <c r="AX3101" s="14" t="s">
        <v>75</v>
      </c>
      <c r="AY3101" s="256" t="s">
        <v>170</v>
      </c>
    </row>
    <row r="3102" s="13" customFormat="1">
      <c r="A3102" s="13"/>
      <c r="B3102" s="236"/>
      <c r="C3102" s="237"/>
      <c r="D3102" s="229" t="s">
        <v>183</v>
      </c>
      <c r="E3102" s="238" t="s">
        <v>19</v>
      </c>
      <c r="F3102" s="239" t="s">
        <v>764</v>
      </c>
      <c r="G3102" s="237"/>
      <c r="H3102" s="238" t="s">
        <v>19</v>
      </c>
      <c r="I3102" s="240"/>
      <c r="J3102" s="237"/>
      <c r="K3102" s="237"/>
      <c r="L3102" s="241"/>
      <c r="M3102" s="242"/>
      <c r="N3102" s="243"/>
      <c r="O3102" s="243"/>
      <c r="P3102" s="243"/>
      <c r="Q3102" s="243"/>
      <c r="R3102" s="243"/>
      <c r="S3102" s="243"/>
      <c r="T3102" s="244"/>
      <c r="U3102" s="13"/>
      <c r="V3102" s="13"/>
      <c r="W3102" s="13"/>
      <c r="X3102" s="13"/>
      <c r="Y3102" s="13"/>
      <c r="Z3102" s="13"/>
      <c r="AA3102" s="13"/>
      <c r="AB3102" s="13"/>
      <c r="AC3102" s="13"/>
      <c r="AD3102" s="13"/>
      <c r="AE3102" s="13"/>
      <c r="AT3102" s="245" t="s">
        <v>183</v>
      </c>
      <c r="AU3102" s="245" t="s">
        <v>84</v>
      </c>
      <c r="AV3102" s="13" t="s">
        <v>82</v>
      </c>
      <c r="AW3102" s="13" t="s">
        <v>37</v>
      </c>
      <c r="AX3102" s="13" t="s">
        <v>75</v>
      </c>
      <c r="AY3102" s="245" t="s">
        <v>170</v>
      </c>
    </row>
    <row r="3103" s="14" customFormat="1">
      <c r="A3103" s="14"/>
      <c r="B3103" s="246"/>
      <c r="C3103" s="247"/>
      <c r="D3103" s="229" t="s">
        <v>183</v>
      </c>
      <c r="E3103" s="248" t="s">
        <v>19</v>
      </c>
      <c r="F3103" s="249" t="s">
        <v>1203</v>
      </c>
      <c r="G3103" s="247"/>
      <c r="H3103" s="250">
        <v>107.79600000000001</v>
      </c>
      <c r="I3103" s="251"/>
      <c r="J3103" s="247"/>
      <c r="K3103" s="247"/>
      <c r="L3103" s="252"/>
      <c r="M3103" s="253"/>
      <c r="N3103" s="254"/>
      <c r="O3103" s="254"/>
      <c r="P3103" s="254"/>
      <c r="Q3103" s="254"/>
      <c r="R3103" s="254"/>
      <c r="S3103" s="254"/>
      <c r="T3103" s="255"/>
      <c r="U3103" s="14"/>
      <c r="V3103" s="14"/>
      <c r="W3103" s="14"/>
      <c r="X3103" s="14"/>
      <c r="Y3103" s="14"/>
      <c r="Z3103" s="14"/>
      <c r="AA3103" s="14"/>
      <c r="AB3103" s="14"/>
      <c r="AC3103" s="14"/>
      <c r="AD3103" s="14"/>
      <c r="AE3103" s="14"/>
      <c r="AT3103" s="256" t="s">
        <v>183</v>
      </c>
      <c r="AU3103" s="256" t="s">
        <v>84</v>
      </c>
      <c r="AV3103" s="14" t="s">
        <v>84</v>
      </c>
      <c r="AW3103" s="14" t="s">
        <v>37</v>
      </c>
      <c r="AX3103" s="14" t="s">
        <v>75</v>
      </c>
      <c r="AY3103" s="256" t="s">
        <v>170</v>
      </c>
    </row>
    <row r="3104" s="14" customFormat="1">
      <c r="A3104" s="14"/>
      <c r="B3104" s="246"/>
      <c r="C3104" s="247"/>
      <c r="D3104" s="229" t="s">
        <v>183</v>
      </c>
      <c r="E3104" s="248" t="s">
        <v>19</v>
      </c>
      <c r="F3104" s="249" t="s">
        <v>1204</v>
      </c>
      <c r="G3104" s="247"/>
      <c r="H3104" s="250">
        <v>48.659999999999997</v>
      </c>
      <c r="I3104" s="251"/>
      <c r="J3104" s="247"/>
      <c r="K3104" s="247"/>
      <c r="L3104" s="252"/>
      <c r="M3104" s="253"/>
      <c r="N3104" s="254"/>
      <c r="O3104" s="254"/>
      <c r="P3104" s="254"/>
      <c r="Q3104" s="254"/>
      <c r="R3104" s="254"/>
      <c r="S3104" s="254"/>
      <c r="T3104" s="255"/>
      <c r="U3104" s="14"/>
      <c r="V3104" s="14"/>
      <c r="W3104" s="14"/>
      <c r="X3104" s="14"/>
      <c r="Y3104" s="14"/>
      <c r="Z3104" s="14"/>
      <c r="AA3104" s="14"/>
      <c r="AB3104" s="14"/>
      <c r="AC3104" s="14"/>
      <c r="AD3104" s="14"/>
      <c r="AE3104" s="14"/>
      <c r="AT3104" s="256" t="s">
        <v>183</v>
      </c>
      <c r="AU3104" s="256" t="s">
        <v>84</v>
      </c>
      <c r="AV3104" s="14" t="s">
        <v>84</v>
      </c>
      <c r="AW3104" s="14" t="s">
        <v>37</v>
      </c>
      <c r="AX3104" s="14" t="s">
        <v>75</v>
      </c>
      <c r="AY3104" s="256" t="s">
        <v>170</v>
      </c>
    </row>
    <row r="3105" s="13" customFormat="1">
      <c r="A3105" s="13"/>
      <c r="B3105" s="236"/>
      <c r="C3105" s="237"/>
      <c r="D3105" s="229" t="s">
        <v>183</v>
      </c>
      <c r="E3105" s="238" t="s">
        <v>19</v>
      </c>
      <c r="F3105" s="239" t="s">
        <v>767</v>
      </c>
      <c r="G3105" s="237"/>
      <c r="H3105" s="238" t="s">
        <v>19</v>
      </c>
      <c r="I3105" s="240"/>
      <c r="J3105" s="237"/>
      <c r="K3105" s="237"/>
      <c r="L3105" s="241"/>
      <c r="M3105" s="242"/>
      <c r="N3105" s="243"/>
      <c r="O3105" s="243"/>
      <c r="P3105" s="243"/>
      <c r="Q3105" s="243"/>
      <c r="R3105" s="243"/>
      <c r="S3105" s="243"/>
      <c r="T3105" s="244"/>
      <c r="U3105" s="13"/>
      <c r="V3105" s="13"/>
      <c r="W3105" s="13"/>
      <c r="X3105" s="13"/>
      <c r="Y3105" s="13"/>
      <c r="Z3105" s="13"/>
      <c r="AA3105" s="13"/>
      <c r="AB3105" s="13"/>
      <c r="AC3105" s="13"/>
      <c r="AD3105" s="13"/>
      <c r="AE3105" s="13"/>
      <c r="AT3105" s="245" t="s">
        <v>183</v>
      </c>
      <c r="AU3105" s="245" t="s">
        <v>84</v>
      </c>
      <c r="AV3105" s="13" t="s">
        <v>82</v>
      </c>
      <c r="AW3105" s="13" t="s">
        <v>37</v>
      </c>
      <c r="AX3105" s="13" t="s">
        <v>75</v>
      </c>
      <c r="AY3105" s="245" t="s">
        <v>170</v>
      </c>
    </row>
    <row r="3106" s="14" customFormat="1">
      <c r="A3106" s="14"/>
      <c r="B3106" s="246"/>
      <c r="C3106" s="247"/>
      <c r="D3106" s="229" t="s">
        <v>183</v>
      </c>
      <c r="E3106" s="248" t="s">
        <v>19</v>
      </c>
      <c r="F3106" s="249" t="s">
        <v>1205</v>
      </c>
      <c r="G3106" s="247"/>
      <c r="H3106" s="250">
        <v>32.031999999999996</v>
      </c>
      <c r="I3106" s="251"/>
      <c r="J3106" s="247"/>
      <c r="K3106" s="247"/>
      <c r="L3106" s="252"/>
      <c r="M3106" s="253"/>
      <c r="N3106" s="254"/>
      <c r="O3106" s="254"/>
      <c r="P3106" s="254"/>
      <c r="Q3106" s="254"/>
      <c r="R3106" s="254"/>
      <c r="S3106" s="254"/>
      <c r="T3106" s="255"/>
      <c r="U3106" s="14"/>
      <c r="V3106" s="14"/>
      <c r="W3106" s="14"/>
      <c r="X3106" s="14"/>
      <c r="Y3106" s="14"/>
      <c r="Z3106" s="14"/>
      <c r="AA3106" s="14"/>
      <c r="AB3106" s="14"/>
      <c r="AC3106" s="14"/>
      <c r="AD3106" s="14"/>
      <c r="AE3106" s="14"/>
      <c r="AT3106" s="256" t="s">
        <v>183</v>
      </c>
      <c r="AU3106" s="256" t="s">
        <v>84</v>
      </c>
      <c r="AV3106" s="14" t="s">
        <v>84</v>
      </c>
      <c r="AW3106" s="14" t="s">
        <v>37</v>
      </c>
      <c r="AX3106" s="14" t="s">
        <v>75</v>
      </c>
      <c r="AY3106" s="256" t="s">
        <v>170</v>
      </c>
    </row>
    <row r="3107" s="13" customFormat="1">
      <c r="A3107" s="13"/>
      <c r="B3107" s="236"/>
      <c r="C3107" s="237"/>
      <c r="D3107" s="229" t="s">
        <v>183</v>
      </c>
      <c r="E3107" s="238" t="s">
        <v>19</v>
      </c>
      <c r="F3107" s="239" t="s">
        <v>3432</v>
      </c>
      <c r="G3107" s="237"/>
      <c r="H3107" s="238" t="s">
        <v>19</v>
      </c>
      <c r="I3107" s="240"/>
      <c r="J3107" s="237"/>
      <c r="K3107" s="237"/>
      <c r="L3107" s="241"/>
      <c r="M3107" s="242"/>
      <c r="N3107" s="243"/>
      <c r="O3107" s="243"/>
      <c r="P3107" s="243"/>
      <c r="Q3107" s="243"/>
      <c r="R3107" s="243"/>
      <c r="S3107" s="243"/>
      <c r="T3107" s="244"/>
      <c r="U3107" s="13"/>
      <c r="V3107" s="13"/>
      <c r="W3107" s="13"/>
      <c r="X3107" s="13"/>
      <c r="Y3107" s="13"/>
      <c r="Z3107" s="13"/>
      <c r="AA3107" s="13"/>
      <c r="AB3107" s="13"/>
      <c r="AC3107" s="13"/>
      <c r="AD3107" s="13"/>
      <c r="AE3107" s="13"/>
      <c r="AT3107" s="245" t="s">
        <v>183</v>
      </c>
      <c r="AU3107" s="245" t="s">
        <v>84</v>
      </c>
      <c r="AV3107" s="13" t="s">
        <v>82</v>
      </c>
      <c r="AW3107" s="13" t="s">
        <v>37</v>
      </c>
      <c r="AX3107" s="13" t="s">
        <v>75</v>
      </c>
      <c r="AY3107" s="245" t="s">
        <v>170</v>
      </c>
    </row>
    <row r="3108" s="14" customFormat="1">
      <c r="A3108" s="14"/>
      <c r="B3108" s="246"/>
      <c r="C3108" s="247"/>
      <c r="D3108" s="229" t="s">
        <v>183</v>
      </c>
      <c r="E3108" s="248" t="s">
        <v>19</v>
      </c>
      <c r="F3108" s="249" t="s">
        <v>3440</v>
      </c>
      <c r="G3108" s="247"/>
      <c r="H3108" s="250">
        <v>-106.215</v>
      </c>
      <c r="I3108" s="251"/>
      <c r="J3108" s="247"/>
      <c r="K3108" s="247"/>
      <c r="L3108" s="252"/>
      <c r="M3108" s="253"/>
      <c r="N3108" s="254"/>
      <c r="O3108" s="254"/>
      <c r="P3108" s="254"/>
      <c r="Q3108" s="254"/>
      <c r="R3108" s="254"/>
      <c r="S3108" s="254"/>
      <c r="T3108" s="255"/>
      <c r="U3108" s="14"/>
      <c r="V3108" s="14"/>
      <c r="W3108" s="14"/>
      <c r="X3108" s="14"/>
      <c r="Y3108" s="14"/>
      <c r="Z3108" s="14"/>
      <c r="AA3108" s="14"/>
      <c r="AB3108" s="14"/>
      <c r="AC3108" s="14"/>
      <c r="AD3108" s="14"/>
      <c r="AE3108" s="14"/>
      <c r="AT3108" s="256" t="s">
        <v>183</v>
      </c>
      <c r="AU3108" s="256" t="s">
        <v>84</v>
      </c>
      <c r="AV3108" s="14" t="s">
        <v>84</v>
      </c>
      <c r="AW3108" s="14" t="s">
        <v>37</v>
      </c>
      <c r="AX3108" s="14" t="s">
        <v>75</v>
      </c>
      <c r="AY3108" s="256" t="s">
        <v>170</v>
      </c>
    </row>
    <row r="3109" s="15" customFormat="1">
      <c r="A3109" s="15"/>
      <c r="B3109" s="257"/>
      <c r="C3109" s="258"/>
      <c r="D3109" s="229" t="s">
        <v>183</v>
      </c>
      <c r="E3109" s="259" t="s">
        <v>19</v>
      </c>
      <c r="F3109" s="260" t="s">
        <v>186</v>
      </c>
      <c r="G3109" s="258"/>
      <c r="H3109" s="261">
        <v>137.93299999999999</v>
      </c>
      <c r="I3109" s="262"/>
      <c r="J3109" s="258"/>
      <c r="K3109" s="258"/>
      <c r="L3109" s="263"/>
      <c r="M3109" s="264"/>
      <c r="N3109" s="265"/>
      <c r="O3109" s="265"/>
      <c r="P3109" s="265"/>
      <c r="Q3109" s="265"/>
      <c r="R3109" s="265"/>
      <c r="S3109" s="265"/>
      <c r="T3109" s="266"/>
      <c r="U3109" s="15"/>
      <c r="V3109" s="15"/>
      <c r="W3109" s="15"/>
      <c r="X3109" s="15"/>
      <c r="Y3109" s="15"/>
      <c r="Z3109" s="15"/>
      <c r="AA3109" s="15"/>
      <c r="AB3109" s="15"/>
      <c r="AC3109" s="15"/>
      <c r="AD3109" s="15"/>
      <c r="AE3109" s="15"/>
      <c r="AT3109" s="267" t="s">
        <v>183</v>
      </c>
      <c r="AU3109" s="267" t="s">
        <v>84</v>
      </c>
      <c r="AV3109" s="15" t="s">
        <v>177</v>
      </c>
      <c r="AW3109" s="15" t="s">
        <v>37</v>
      </c>
      <c r="AX3109" s="15" t="s">
        <v>82</v>
      </c>
      <c r="AY3109" s="267" t="s">
        <v>170</v>
      </c>
    </row>
    <row r="3110" s="2" customFormat="1" ht="16.5" customHeight="1">
      <c r="A3110" s="41"/>
      <c r="B3110" s="42"/>
      <c r="C3110" s="216" t="s">
        <v>3441</v>
      </c>
      <c r="D3110" s="216" t="s">
        <v>172</v>
      </c>
      <c r="E3110" s="217" t="s">
        <v>3442</v>
      </c>
      <c r="F3110" s="218" t="s">
        <v>3443</v>
      </c>
      <c r="G3110" s="219" t="s">
        <v>175</v>
      </c>
      <c r="H3110" s="220">
        <v>1796.799</v>
      </c>
      <c r="I3110" s="221"/>
      <c r="J3110" s="222">
        <f>ROUND(I3110*H3110,2)</f>
        <v>0</v>
      </c>
      <c r="K3110" s="218" t="s">
        <v>176</v>
      </c>
      <c r="L3110" s="47"/>
      <c r="M3110" s="223" t="s">
        <v>19</v>
      </c>
      <c r="N3110" s="224" t="s">
        <v>46</v>
      </c>
      <c r="O3110" s="87"/>
      <c r="P3110" s="225">
        <f>O3110*H3110</f>
        <v>0</v>
      </c>
      <c r="Q3110" s="225">
        <v>1.0000000000000001E-05</v>
      </c>
      <c r="R3110" s="225">
        <f>Q3110*H3110</f>
        <v>0.01796799</v>
      </c>
      <c r="S3110" s="225">
        <v>0</v>
      </c>
      <c r="T3110" s="226">
        <f>S3110*H3110</f>
        <v>0</v>
      </c>
      <c r="U3110" s="41"/>
      <c r="V3110" s="41"/>
      <c r="W3110" s="41"/>
      <c r="X3110" s="41"/>
      <c r="Y3110" s="41"/>
      <c r="Z3110" s="41"/>
      <c r="AA3110" s="41"/>
      <c r="AB3110" s="41"/>
      <c r="AC3110" s="41"/>
      <c r="AD3110" s="41"/>
      <c r="AE3110" s="41"/>
      <c r="AR3110" s="227" t="s">
        <v>287</v>
      </c>
      <c r="AT3110" s="227" t="s">
        <v>172</v>
      </c>
      <c r="AU3110" s="227" t="s">
        <v>84</v>
      </c>
      <c r="AY3110" s="20" t="s">
        <v>170</v>
      </c>
      <c r="BE3110" s="228">
        <f>IF(N3110="základní",J3110,0)</f>
        <v>0</v>
      </c>
      <c r="BF3110" s="228">
        <f>IF(N3110="snížená",J3110,0)</f>
        <v>0</v>
      </c>
      <c r="BG3110" s="228">
        <f>IF(N3110="zákl. přenesená",J3110,0)</f>
        <v>0</v>
      </c>
      <c r="BH3110" s="228">
        <f>IF(N3110="sníž. přenesená",J3110,0)</f>
        <v>0</v>
      </c>
      <c r="BI3110" s="228">
        <f>IF(N3110="nulová",J3110,0)</f>
        <v>0</v>
      </c>
      <c r="BJ3110" s="20" t="s">
        <v>82</v>
      </c>
      <c r="BK3110" s="228">
        <f>ROUND(I3110*H3110,2)</f>
        <v>0</v>
      </c>
      <c r="BL3110" s="20" t="s">
        <v>287</v>
      </c>
      <c r="BM3110" s="227" t="s">
        <v>3444</v>
      </c>
    </row>
    <row r="3111" s="2" customFormat="1">
      <c r="A3111" s="41"/>
      <c r="B3111" s="42"/>
      <c r="C3111" s="43"/>
      <c r="D3111" s="229" t="s">
        <v>179</v>
      </c>
      <c r="E3111" s="43"/>
      <c r="F3111" s="230" t="s">
        <v>3445</v>
      </c>
      <c r="G3111" s="43"/>
      <c r="H3111" s="43"/>
      <c r="I3111" s="231"/>
      <c r="J3111" s="43"/>
      <c r="K3111" s="43"/>
      <c r="L3111" s="47"/>
      <c r="M3111" s="232"/>
      <c r="N3111" s="233"/>
      <c r="O3111" s="87"/>
      <c r="P3111" s="87"/>
      <c r="Q3111" s="87"/>
      <c r="R3111" s="87"/>
      <c r="S3111" s="87"/>
      <c r="T3111" s="88"/>
      <c r="U3111" s="41"/>
      <c r="V3111" s="41"/>
      <c r="W3111" s="41"/>
      <c r="X3111" s="41"/>
      <c r="Y3111" s="41"/>
      <c r="Z3111" s="41"/>
      <c r="AA3111" s="41"/>
      <c r="AB3111" s="41"/>
      <c r="AC3111" s="41"/>
      <c r="AD3111" s="41"/>
      <c r="AE3111" s="41"/>
      <c r="AT3111" s="20" t="s">
        <v>179</v>
      </c>
      <c r="AU3111" s="20" t="s">
        <v>84</v>
      </c>
    </row>
    <row r="3112" s="2" customFormat="1">
      <c r="A3112" s="41"/>
      <c r="B3112" s="42"/>
      <c r="C3112" s="43"/>
      <c r="D3112" s="234" t="s">
        <v>181</v>
      </c>
      <c r="E3112" s="43"/>
      <c r="F3112" s="235" t="s">
        <v>3446</v>
      </c>
      <c r="G3112" s="43"/>
      <c r="H3112" s="43"/>
      <c r="I3112" s="231"/>
      <c r="J3112" s="43"/>
      <c r="K3112" s="43"/>
      <c r="L3112" s="47"/>
      <c r="M3112" s="232"/>
      <c r="N3112" s="233"/>
      <c r="O3112" s="87"/>
      <c r="P3112" s="87"/>
      <c r="Q3112" s="87"/>
      <c r="R3112" s="87"/>
      <c r="S3112" s="87"/>
      <c r="T3112" s="88"/>
      <c r="U3112" s="41"/>
      <c r="V3112" s="41"/>
      <c r="W3112" s="41"/>
      <c r="X3112" s="41"/>
      <c r="Y3112" s="41"/>
      <c r="Z3112" s="41"/>
      <c r="AA3112" s="41"/>
      <c r="AB3112" s="41"/>
      <c r="AC3112" s="41"/>
      <c r="AD3112" s="41"/>
      <c r="AE3112" s="41"/>
      <c r="AT3112" s="20" t="s">
        <v>181</v>
      </c>
      <c r="AU3112" s="20" t="s">
        <v>84</v>
      </c>
    </row>
    <row r="3113" s="12" customFormat="1" ht="22.8" customHeight="1">
      <c r="A3113" s="12"/>
      <c r="B3113" s="200"/>
      <c r="C3113" s="201"/>
      <c r="D3113" s="202" t="s">
        <v>74</v>
      </c>
      <c r="E3113" s="214" t="s">
        <v>3447</v>
      </c>
      <c r="F3113" s="214" t="s">
        <v>3448</v>
      </c>
      <c r="G3113" s="201"/>
      <c r="H3113" s="201"/>
      <c r="I3113" s="204"/>
      <c r="J3113" s="215">
        <f>BK3113</f>
        <v>0</v>
      </c>
      <c r="K3113" s="201"/>
      <c r="L3113" s="206"/>
      <c r="M3113" s="207"/>
      <c r="N3113" s="208"/>
      <c r="O3113" s="208"/>
      <c r="P3113" s="209">
        <f>SUM(P3114:P3125)</f>
        <v>0</v>
      </c>
      <c r="Q3113" s="208"/>
      <c r="R3113" s="209">
        <f>SUM(R3114:R3125)</f>
        <v>0</v>
      </c>
      <c r="S3113" s="208"/>
      <c r="T3113" s="210">
        <f>SUM(T3114:T3125)</f>
        <v>0</v>
      </c>
      <c r="U3113" s="12"/>
      <c r="V3113" s="12"/>
      <c r="W3113" s="12"/>
      <c r="X3113" s="12"/>
      <c r="Y3113" s="12"/>
      <c r="Z3113" s="12"/>
      <c r="AA3113" s="12"/>
      <c r="AB3113" s="12"/>
      <c r="AC3113" s="12"/>
      <c r="AD3113" s="12"/>
      <c r="AE3113" s="12"/>
      <c r="AR3113" s="211" t="s">
        <v>84</v>
      </c>
      <c r="AT3113" s="212" t="s">
        <v>74</v>
      </c>
      <c r="AU3113" s="212" t="s">
        <v>82</v>
      </c>
      <c r="AY3113" s="211" t="s">
        <v>170</v>
      </c>
      <c r="BK3113" s="213">
        <f>SUM(BK3114:BK3125)</f>
        <v>0</v>
      </c>
    </row>
    <row r="3114" s="2" customFormat="1" ht="24.15" customHeight="1">
      <c r="A3114" s="41"/>
      <c r="B3114" s="42"/>
      <c r="C3114" s="216" t="s">
        <v>3449</v>
      </c>
      <c r="D3114" s="216" t="s">
        <v>172</v>
      </c>
      <c r="E3114" s="217" t="s">
        <v>3450</v>
      </c>
      <c r="F3114" s="218" t="s">
        <v>3451</v>
      </c>
      <c r="G3114" s="219" t="s">
        <v>175</v>
      </c>
      <c r="H3114" s="220">
        <v>166.31999999999999</v>
      </c>
      <c r="I3114" s="221"/>
      <c r="J3114" s="222">
        <f>ROUND(I3114*H3114,2)</f>
        <v>0</v>
      </c>
      <c r="K3114" s="218" t="s">
        <v>19</v>
      </c>
      <c r="L3114" s="47"/>
      <c r="M3114" s="223" t="s">
        <v>19</v>
      </c>
      <c r="N3114" s="224" t="s">
        <v>46</v>
      </c>
      <c r="O3114" s="87"/>
      <c r="P3114" s="225">
        <f>O3114*H3114</f>
        <v>0</v>
      </c>
      <c r="Q3114" s="225">
        <v>0</v>
      </c>
      <c r="R3114" s="225">
        <f>Q3114*H3114</f>
        <v>0</v>
      </c>
      <c r="S3114" s="225">
        <v>0</v>
      </c>
      <c r="T3114" s="226">
        <f>S3114*H3114</f>
        <v>0</v>
      </c>
      <c r="U3114" s="41"/>
      <c r="V3114" s="41"/>
      <c r="W3114" s="41"/>
      <c r="X3114" s="41"/>
      <c r="Y3114" s="41"/>
      <c r="Z3114" s="41"/>
      <c r="AA3114" s="41"/>
      <c r="AB3114" s="41"/>
      <c r="AC3114" s="41"/>
      <c r="AD3114" s="41"/>
      <c r="AE3114" s="41"/>
      <c r="AR3114" s="227" t="s">
        <v>287</v>
      </c>
      <c r="AT3114" s="227" t="s">
        <v>172</v>
      </c>
      <c r="AU3114" s="227" t="s">
        <v>84</v>
      </c>
      <c r="AY3114" s="20" t="s">
        <v>170</v>
      </c>
      <c r="BE3114" s="228">
        <f>IF(N3114="základní",J3114,0)</f>
        <v>0</v>
      </c>
      <c r="BF3114" s="228">
        <f>IF(N3114="snížená",J3114,0)</f>
        <v>0</v>
      </c>
      <c r="BG3114" s="228">
        <f>IF(N3114="zákl. přenesená",J3114,0)</f>
        <v>0</v>
      </c>
      <c r="BH3114" s="228">
        <f>IF(N3114="sníž. přenesená",J3114,0)</f>
        <v>0</v>
      </c>
      <c r="BI3114" s="228">
        <f>IF(N3114="nulová",J3114,0)</f>
        <v>0</v>
      </c>
      <c r="BJ3114" s="20" t="s">
        <v>82</v>
      </c>
      <c r="BK3114" s="228">
        <f>ROUND(I3114*H3114,2)</f>
        <v>0</v>
      </c>
      <c r="BL3114" s="20" t="s">
        <v>287</v>
      </c>
      <c r="BM3114" s="227" t="s">
        <v>3452</v>
      </c>
    </row>
    <row r="3115" s="2" customFormat="1">
      <c r="A3115" s="41"/>
      <c r="B3115" s="42"/>
      <c r="C3115" s="43"/>
      <c r="D3115" s="229" t="s">
        <v>179</v>
      </c>
      <c r="E3115" s="43"/>
      <c r="F3115" s="230" t="s">
        <v>3451</v>
      </c>
      <c r="G3115" s="43"/>
      <c r="H3115" s="43"/>
      <c r="I3115" s="231"/>
      <c r="J3115" s="43"/>
      <c r="K3115" s="43"/>
      <c r="L3115" s="47"/>
      <c r="M3115" s="232"/>
      <c r="N3115" s="233"/>
      <c r="O3115" s="87"/>
      <c r="P3115" s="87"/>
      <c r="Q3115" s="87"/>
      <c r="R3115" s="87"/>
      <c r="S3115" s="87"/>
      <c r="T3115" s="88"/>
      <c r="U3115" s="41"/>
      <c r="V3115" s="41"/>
      <c r="W3115" s="41"/>
      <c r="X3115" s="41"/>
      <c r="Y3115" s="41"/>
      <c r="Z3115" s="41"/>
      <c r="AA3115" s="41"/>
      <c r="AB3115" s="41"/>
      <c r="AC3115" s="41"/>
      <c r="AD3115" s="41"/>
      <c r="AE3115" s="41"/>
      <c r="AT3115" s="20" t="s">
        <v>179</v>
      </c>
      <c r="AU3115" s="20" t="s">
        <v>84</v>
      </c>
    </row>
    <row r="3116" s="2" customFormat="1">
      <c r="A3116" s="41"/>
      <c r="B3116" s="42"/>
      <c r="C3116" s="43"/>
      <c r="D3116" s="229" t="s">
        <v>231</v>
      </c>
      <c r="E3116" s="43"/>
      <c r="F3116" s="268" t="s">
        <v>1323</v>
      </c>
      <c r="G3116" s="43"/>
      <c r="H3116" s="43"/>
      <c r="I3116" s="231"/>
      <c r="J3116" s="43"/>
      <c r="K3116" s="43"/>
      <c r="L3116" s="47"/>
      <c r="M3116" s="232"/>
      <c r="N3116" s="233"/>
      <c r="O3116" s="87"/>
      <c r="P3116" s="87"/>
      <c r="Q3116" s="87"/>
      <c r="R3116" s="87"/>
      <c r="S3116" s="87"/>
      <c r="T3116" s="88"/>
      <c r="U3116" s="41"/>
      <c r="V3116" s="41"/>
      <c r="W3116" s="41"/>
      <c r="X3116" s="41"/>
      <c r="Y3116" s="41"/>
      <c r="Z3116" s="41"/>
      <c r="AA3116" s="41"/>
      <c r="AB3116" s="41"/>
      <c r="AC3116" s="41"/>
      <c r="AD3116" s="41"/>
      <c r="AE3116" s="41"/>
      <c r="AT3116" s="20" t="s">
        <v>231</v>
      </c>
      <c r="AU3116" s="20" t="s">
        <v>84</v>
      </c>
    </row>
    <row r="3117" s="13" customFormat="1">
      <c r="A3117" s="13"/>
      <c r="B3117" s="236"/>
      <c r="C3117" s="237"/>
      <c r="D3117" s="229" t="s">
        <v>183</v>
      </c>
      <c r="E3117" s="238" t="s">
        <v>19</v>
      </c>
      <c r="F3117" s="239" t="s">
        <v>3453</v>
      </c>
      <c r="G3117" s="237"/>
      <c r="H3117" s="238" t="s">
        <v>19</v>
      </c>
      <c r="I3117" s="240"/>
      <c r="J3117" s="237"/>
      <c r="K3117" s="237"/>
      <c r="L3117" s="241"/>
      <c r="M3117" s="242"/>
      <c r="N3117" s="243"/>
      <c r="O3117" s="243"/>
      <c r="P3117" s="243"/>
      <c r="Q3117" s="243"/>
      <c r="R3117" s="243"/>
      <c r="S3117" s="243"/>
      <c r="T3117" s="244"/>
      <c r="U3117" s="13"/>
      <c r="V3117" s="13"/>
      <c r="W3117" s="13"/>
      <c r="X3117" s="13"/>
      <c r="Y3117" s="13"/>
      <c r="Z3117" s="13"/>
      <c r="AA3117" s="13"/>
      <c r="AB3117" s="13"/>
      <c r="AC3117" s="13"/>
      <c r="AD3117" s="13"/>
      <c r="AE3117" s="13"/>
      <c r="AT3117" s="245" t="s">
        <v>183</v>
      </c>
      <c r="AU3117" s="245" t="s">
        <v>84</v>
      </c>
      <c r="AV3117" s="13" t="s">
        <v>82</v>
      </c>
      <c r="AW3117" s="13" t="s">
        <v>37</v>
      </c>
      <c r="AX3117" s="13" t="s">
        <v>75</v>
      </c>
      <c r="AY3117" s="245" t="s">
        <v>170</v>
      </c>
    </row>
    <row r="3118" s="13" customFormat="1">
      <c r="A3118" s="13"/>
      <c r="B3118" s="236"/>
      <c r="C3118" s="237"/>
      <c r="D3118" s="229" t="s">
        <v>183</v>
      </c>
      <c r="E3118" s="238" t="s">
        <v>19</v>
      </c>
      <c r="F3118" s="239" t="s">
        <v>3454</v>
      </c>
      <c r="G3118" s="237"/>
      <c r="H3118" s="238" t="s">
        <v>19</v>
      </c>
      <c r="I3118" s="240"/>
      <c r="J3118" s="237"/>
      <c r="K3118" s="237"/>
      <c r="L3118" s="241"/>
      <c r="M3118" s="242"/>
      <c r="N3118" s="243"/>
      <c r="O3118" s="243"/>
      <c r="P3118" s="243"/>
      <c r="Q3118" s="243"/>
      <c r="R3118" s="243"/>
      <c r="S3118" s="243"/>
      <c r="T3118" s="244"/>
      <c r="U3118" s="13"/>
      <c r="V3118" s="13"/>
      <c r="W3118" s="13"/>
      <c r="X3118" s="13"/>
      <c r="Y3118" s="13"/>
      <c r="Z3118" s="13"/>
      <c r="AA3118" s="13"/>
      <c r="AB3118" s="13"/>
      <c r="AC3118" s="13"/>
      <c r="AD3118" s="13"/>
      <c r="AE3118" s="13"/>
      <c r="AT3118" s="245" t="s">
        <v>183</v>
      </c>
      <c r="AU3118" s="245" t="s">
        <v>84</v>
      </c>
      <c r="AV3118" s="13" t="s">
        <v>82</v>
      </c>
      <c r="AW3118" s="13" t="s">
        <v>37</v>
      </c>
      <c r="AX3118" s="13" t="s">
        <v>75</v>
      </c>
      <c r="AY3118" s="245" t="s">
        <v>170</v>
      </c>
    </row>
    <row r="3119" s="13" customFormat="1">
      <c r="A3119" s="13"/>
      <c r="B3119" s="236"/>
      <c r="C3119" s="237"/>
      <c r="D3119" s="229" t="s">
        <v>183</v>
      </c>
      <c r="E3119" s="238" t="s">
        <v>19</v>
      </c>
      <c r="F3119" s="239" t="s">
        <v>3455</v>
      </c>
      <c r="G3119" s="237"/>
      <c r="H3119" s="238" t="s">
        <v>19</v>
      </c>
      <c r="I3119" s="240"/>
      <c r="J3119" s="237"/>
      <c r="K3119" s="237"/>
      <c r="L3119" s="241"/>
      <c r="M3119" s="242"/>
      <c r="N3119" s="243"/>
      <c r="O3119" s="243"/>
      <c r="P3119" s="243"/>
      <c r="Q3119" s="243"/>
      <c r="R3119" s="243"/>
      <c r="S3119" s="243"/>
      <c r="T3119" s="244"/>
      <c r="U3119" s="13"/>
      <c r="V3119" s="13"/>
      <c r="W3119" s="13"/>
      <c r="X3119" s="13"/>
      <c r="Y3119" s="13"/>
      <c r="Z3119" s="13"/>
      <c r="AA3119" s="13"/>
      <c r="AB3119" s="13"/>
      <c r="AC3119" s="13"/>
      <c r="AD3119" s="13"/>
      <c r="AE3119" s="13"/>
      <c r="AT3119" s="245" t="s">
        <v>183</v>
      </c>
      <c r="AU3119" s="245" t="s">
        <v>84</v>
      </c>
      <c r="AV3119" s="13" t="s">
        <v>82</v>
      </c>
      <c r="AW3119" s="13" t="s">
        <v>37</v>
      </c>
      <c r="AX3119" s="13" t="s">
        <v>75</v>
      </c>
      <c r="AY3119" s="245" t="s">
        <v>170</v>
      </c>
    </row>
    <row r="3120" s="13" customFormat="1">
      <c r="A3120" s="13"/>
      <c r="B3120" s="236"/>
      <c r="C3120" s="237"/>
      <c r="D3120" s="229" t="s">
        <v>183</v>
      </c>
      <c r="E3120" s="238" t="s">
        <v>19</v>
      </c>
      <c r="F3120" s="239" t="s">
        <v>3456</v>
      </c>
      <c r="G3120" s="237"/>
      <c r="H3120" s="238" t="s">
        <v>19</v>
      </c>
      <c r="I3120" s="240"/>
      <c r="J3120" s="237"/>
      <c r="K3120" s="237"/>
      <c r="L3120" s="241"/>
      <c r="M3120" s="242"/>
      <c r="N3120" s="243"/>
      <c r="O3120" s="243"/>
      <c r="P3120" s="243"/>
      <c r="Q3120" s="243"/>
      <c r="R3120" s="243"/>
      <c r="S3120" s="243"/>
      <c r="T3120" s="244"/>
      <c r="U3120" s="13"/>
      <c r="V3120" s="13"/>
      <c r="W3120" s="13"/>
      <c r="X3120" s="13"/>
      <c r="Y3120" s="13"/>
      <c r="Z3120" s="13"/>
      <c r="AA3120" s="13"/>
      <c r="AB3120" s="13"/>
      <c r="AC3120" s="13"/>
      <c r="AD3120" s="13"/>
      <c r="AE3120" s="13"/>
      <c r="AT3120" s="245" t="s">
        <v>183</v>
      </c>
      <c r="AU3120" s="245" t="s">
        <v>84</v>
      </c>
      <c r="AV3120" s="13" t="s">
        <v>82</v>
      </c>
      <c r="AW3120" s="13" t="s">
        <v>37</v>
      </c>
      <c r="AX3120" s="13" t="s">
        <v>75</v>
      </c>
      <c r="AY3120" s="245" t="s">
        <v>170</v>
      </c>
    </row>
    <row r="3121" s="14" customFormat="1">
      <c r="A3121" s="14"/>
      <c r="B3121" s="246"/>
      <c r="C3121" s="247"/>
      <c r="D3121" s="229" t="s">
        <v>183</v>
      </c>
      <c r="E3121" s="248" t="s">
        <v>19</v>
      </c>
      <c r="F3121" s="249" t="s">
        <v>3457</v>
      </c>
      <c r="G3121" s="247"/>
      <c r="H3121" s="250">
        <v>166.31999999999999</v>
      </c>
      <c r="I3121" s="251"/>
      <c r="J3121" s="247"/>
      <c r="K3121" s="247"/>
      <c r="L3121" s="252"/>
      <c r="M3121" s="253"/>
      <c r="N3121" s="254"/>
      <c r="O3121" s="254"/>
      <c r="P3121" s="254"/>
      <c r="Q3121" s="254"/>
      <c r="R3121" s="254"/>
      <c r="S3121" s="254"/>
      <c r="T3121" s="255"/>
      <c r="U3121" s="14"/>
      <c r="V3121" s="14"/>
      <c r="W3121" s="14"/>
      <c r="X3121" s="14"/>
      <c r="Y3121" s="14"/>
      <c r="Z3121" s="14"/>
      <c r="AA3121" s="14"/>
      <c r="AB3121" s="14"/>
      <c r="AC3121" s="14"/>
      <c r="AD3121" s="14"/>
      <c r="AE3121" s="14"/>
      <c r="AT3121" s="256" t="s">
        <v>183</v>
      </c>
      <c r="AU3121" s="256" t="s">
        <v>84</v>
      </c>
      <c r="AV3121" s="14" t="s">
        <v>84</v>
      </c>
      <c r="AW3121" s="14" t="s">
        <v>37</v>
      </c>
      <c r="AX3121" s="14" t="s">
        <v>75</v>
      </c>
      <c r="AY3121" s="256" t="s">
        <v>170</v>
      </c>
    </row>
    <row r="3122" s="15" customFormat="1">
      <c r="A3122" s="15"/>
      <c r="B3122" s="257"/>
      <c r="C3122" s="258"/>
      <c r="D3122" s="229" t="s">
        <v>183</v>
      </c>
      <c r="E3122" s="259" t="s">
        <v>19</v>
      </c>
      <c r="F3122" s="260" t="s">
        <v>186</v>
      </c>
      <c r="G3122" s="258"/>
      <c r="H3122" s="261">
        <v>166.31999999999999</v>
      </c>
      <c r="I3122" s="262"/>
      <c r="J3122" s="258"/>
      <c r="K3122" s="258"/>
      <c r="L3122" s="263"/>
      <c r="M3122" s="264"/>
      <c r="N3122" s="265"/>
      <c r="O3122" s="265"/>
      <c r="P3122" s="265"/>
      <c r="Q3122" s="265"/>
      <c r="R3122" s="265"/>
      <c r="S3122" s="265"/>
      <c r="T3122" s="266"/>
      <c r="U3122" s="15"/>
      <c r="V3122" s="15"/>
      <c r="W3122" s="15"/>
      <c r="X3122" s="15"/>
      <c r="Y3122" s="15"/>
      <c r="Z3122" s="15"/>
      <c r="AA3122" s="15"/>
      <c r="AB3122" s="15"/>
      <c r="AC3122" s="15"/>
      <c r="AD3122" s="15"/>
      <c r="AE3122" s="15"/>
      <c r="AT3122" s="267" t="s">
        <v>183</v>
      </c>
      <c r="AU3122" s="267" t="s">
        <v>84</v>
      </c>
      <c r="AV3122" s="15" t="s">
        <v>177</v>
      </c>
      <c r="AW3122" s="15" t="s">
        <v>37</v>
      </c>
      <c r="AX3122" s="15" t="s">
        <v>82</v>
      </c>
      <c r="AY3122" s="267" t="s">
        <v>170</v>
      </c>
    </row>
    <row r="3123" s="2" customFormat="1" ht="16.5" customHeight="1">
      <c r="A3123" s="41"/>
      <c r="B3123" s="42"/>
      <c r="C3123" s="216" t="s">
        <v>3458</v>
      </c>
      <c r="D3123" s="216" t="s">
        <v>172</v>
      </c>
      <c r="E3123" s="217" t="s">
        <v>3459</v>
      </c>
      <c r="F3123" s="218" t="s">
        <v>3460</v>
      </c>
      <c r="G3123" s="219" t="s">
        <v>1823</v>
      </c>
      <c r="H3123" s="295"/>
      <c r="I3123" s="221"/>
      <c r="J3123" s="222">
        <f>ROUND(I3123*H3123,2)</f>
        <v>0</v>
      </c>
      <c r="K3123" s="218" t="s">
        <v>176</v>
      </c>
      <c r="L3123" s="47"/>
      <c r="M3123" s="223" t="s">
        <v>19</v>
      </c>
      <c r="N3123" s="224" t="s">
        <v>46</v>
      </c>
      <c r="O3123" s="87"/>
      <c r="P3123" s="225">
        <f>O3123*H3123</f>
        <v>0</v>
      </c>
      <c r="Q3123" s="225">
        <v>0</v>
      </c>
      <c r="R3123" s="225">
        <f>Q3123*H3123</f>
        <v>0</v>
      </c>
      <c r="S3123" s="225">
        <v>0</v>
      </c>
      <c r="T3123" s="226">
        <f>S3123*H3123</f>
        <v>0</v>
      </c>
      <c r="U3123" s="41"/>
      <c r="V3123" s="41"/>
      <c r="W3123" s="41"/>
      <c r="X3123" s="41"/>
      <c r="Y3123" s="41"/>
      <c r="Z3123" s="41"/>
      <c r="AA3123" s="41"/>
      <c r="AB3123" s="41"/>
      <c r="AC3123" s="41"/>
      <c r="AD3123" s="41"/>
      <c r="AE3123" s="41"/>
      <c r="AR3123" s="227" t="s">
        <v>287</v>
      </c>
      <c r="AT3123" s="227" t="s">
        <v>172</v>
      </c>
      <c r="AU3123" s="227" t="s">
        <v>84</v>
      </c>
      <c r="AY3123" s="20" t="s">
        <v>170</v>
      </c>
      <c r="BE3123" s="228">
        <f>IF(N3123="základní",J3123,0)</f>
        <v>0</v>
      </c>
      <c r="BF3123" s="228">
        <f>IF(N3123="snížená",J3123,0)</f>
        <v>0</v>
      </c>
      <c r="BG3123" s="228">
        <f>IF(N3123="zákl. přenesená",J3123,0)</f>
        <v>0</v>
      </c>
      <c r="BH3123" s="228">
        <f>IF(N3123="sníž. přenesená",J3123,0)</f>
        <v>0</v>
      </c>
      <c r="BI3123" s="228">
        <f>IF(N3123="nulová",J3123,0)</f>
        <v>0</v>
      </c>
      <c r="BJ3123" s="20" t="s">
        <v>82</v>
      </c>
      <c r="BK3123" s="228">
        <f>ROUND(I3123*H3123,2)</f>
        <v>0</v>
      </c>
      <c r="BL3123" s="20" t="s">
        <v>287</v>
      </c>
      <c r="BM3123" s="227" t="s">
        <v>3461</v>
      </c>
    </row>
    <row r="3124" s="2" customFormat="1">
      <c r="A3124" s="41"/>
      <c r="B3124" s="42"/>
      <c r="C3124" s="43"/>
      <c r="D3124" s="229" t="s">
        <v>179</v>
      </c>
      <c r="E3124" s="43"/>
      <c r="F3124" s="230" t="s">
        <v>3462</v>
      </c>
      <c r="G3124" s="43"/>
      <c r="H3124" s="43"/>
      <c r="I3124" s="231"/>
      <c r="J3124" s="43"/>
      <c r="K3124" s="43"/>
      <c r="L3124" s="47"/>
      <c r="M3124" s="232"/>
      <c r="N3124" s="233"/>
      <c r="O3124" s="87"/>
      <c r="P3124" s="87"/>
      <c r="Q3124" s="87"/>
      <c r="R3124" s="87"/>
      <c r="S3124" s="87"/>
      <c r="T3124" s="88"/>
      <c r="U3124" s="41"/>
      <c r="V3124" s="41"/>
      <c r="W3124" s="41"/>
      <c r="X3124" s="41"/>
      <c r="Y3124" s="41"/>
      <c r="Z3124" s="41"/>
      <c r="AA3124" s="41"/>
      <c r="AB3124" s="41"/>
      <c r="AC3124" s="41"/>
      <c r="AD3124" s="41"/>
      <c r="AE3124" s="41"/>
      <c r="AT3124" s="20" t="s">
        <v>179</v>
      </c>
      <c r="AU3124" s="20" t="s">
        <v>84</v>
      </c>
    </row>
    <row r="3125" s="2" customFormat="1">
      <c r="A3125" s="41"/>
      <c r="B3125" s="42"/>
      <c r="C3125" s="43"/>
      <c r="D3125" s="234" t="s">
        <v>181</v>
      </c>
      <c r="E3125" s="43"/>
      <c r="F3125" s="235" t="s">
        <v>3463</v>
      </c>
      <c r="G3125" s="43"/>
      <c r="H3125" s="43"/>
      <c r="I3125" s="231"/>
      <c r="J3125" s="43"/>
      <c r="K3125" s="43"/>
      <c r="L3125" s="47"/>
      <c r="M3125" s="232"/>
      <c r="N3125" s="233"/>
      <c r="O3125" s="87"/>
      <c r="P3125" s="87"/>
      <c r="Q3125" s="87"/>
      <c r="R3125" s="87"/>
      <c r="S3125" s="87"/>
      <c r="T3125" s="88"/>
      <c r="U3125" s="41"/>
      <c r="V3125" s="41"/>
      <c r="W3125" s="41"/>
      <c r="X3125" s="41"/>
      <c r="Y3125" s="41"/>
      <c r="Z3125" s="41"/>
      <c r="AA3125" s="41"/>
      <c r="AB3125" s="41"/>
      <c r="AC3125" s="41"/>
      <c r="AD3125" s="41"/>
      <c r="AE3125" s="41"/>
      <c r="AT3125" s="20" t="s">
        <v>181</v>
      </c>
      <c r="AU3125" s="20" t="s">
        <v>84</v>
      </c>
    </row>
    <row r="3126" s="12" customFormat="1" ht="25.92" customHeight="1">
      <c r="A3126" s="12"/>
      <c r="B3126" s="200"/>
      <c r="C3126" s="201"/>
      <c r="D3126" s="202" t="s">
        <v>74</v>
      </c>
      <c r="E3126" s="203" t="s">
        <v>461</v>
      </c>
      <c r="F3126" s="203" t="s">
        <v>3464</v>
      </c>
      <c r="G3126" s="201"/>
      <c r="H3126" s="201"/>
      <c r="I3126" s="204"/>
      <c r="J3126" s="205">
        <f>BK3126</f>
        <v>0</v>
      </c>
      <c r="K3126" s="201"/>
      <c r="L3126" s="206"/>
      <c r="M3126" s="207"/>
      <c r="N3126" s="208"/>
      <c r="O3126" s="208"/>
      <c r="P3126" s="209">
        <f>P3127</f>
        <v>0</v>
      </c>
      <c r="Q3126" s="208"/>
      <c r="R3126" s="209">
        <f>R3127</f>
        <v>0.23116</v>
      </c>
      <c r="S3126" s="208"/>
      <c r="T3126" s="210">
        <f>T3127</f>
        <v>0</v>
      </c>
      <c r="U3126" s="12"/>
      <c r="V3126" s="12"/>
      <c r="W3126" s="12"/>
      <c r="X3126" s="12"/>
      <c r="Y3126" s="12"/>
      <c r="Z3126" s="12"/>
      <c r="AA3126" s="12"/>
      <c r="AB3126" s="12"/>
      <c r="AC3126" s="12"/>
      <c r="AD3126" s="12"/>
      <c r="AE3126" s="12"/>
      <c r="AR3126" s="211" t="s">
        <v>95</v>
      </c>
      <c r="AT3126" s="212" t="s">
        <v>74</v>
      </c>
      <c r="AU3126" s="212" t="s">
        <v>75</v>
      </c>
      <c r="AY3126" s="211" t="s">
        <v>170</v>
      </c>
      <c r="BK3126" s="213">
        <f>BK3127</f>
        <v>0</v>
      </c>
    </row>
    <row r="3127" s="12" customFormat="1" ht="22.8" customHeight="1">
      <c r="A3127" s="12"/>
      <c r="B3127" s="200"/>
      <c r="C3127" s="201"/>
      <c r="D3127" s="202" t="s">
        <v>74</v>
      </c>
      <c r="E3127" s="214" t="s">
        <v>3465</v>
      </c>
      <c r="F3127" s="214" t="s">
        <v>3466</v>
      </c>
      <c r="G3127" s="201"/>
      <c r="H3127" s="201"/>
      <c r="I3127" s="204"/>
      <c r="J3127" s="215">
        <f>BK3127</f>
        <v>0</v>
      </c>
      <c r="K3127" s="201"/>
      <c r="L3127" s="206"/>
      <c r="M3127" s="207"/>
      <c r="N3127" s="208"/>
      <c r="O3127" s="208"/>
      <c r="P3127" s="209">
        <f>SUM(P3128:P3130)</f>
        <v>0</v>
      </c>
      <c r="Q3127" s="208"/>
      <c r="R3127" s="209">
        <f>SUM(R3128:R3130)</f>
        <v>0.23116</v>
      </c>
      <c r="S3127" s="208"/>
      <c r="T3127" s="210">
        <f>SUM(T3128:T3130)</f>
        <v>0</v>
      </c>
      <c r="U3127" s="12"/>
      <c r="V3127" s="12"/>
      <c r="W3127" s="12"/>
      <c r="X3127" s="12"/>
      <c r="Y3127" s="12"/>
      <c r="Z3127" s="12"/>
      <c r="AA3127" s="12"/>
      <c r="AB3127" s="12"/>
      <c r="AC3127" s="12"/>
      <c r="AD3127" s="12"/>
      <c r="AE3127" s="12"/>
      <c r="AR3127" s="211" t="s">
        <v>95</v>
      </c>
      <c r="AT3127" s="212" t="s">
        <v>74</v>
      </c>
      <c r="AU3127" s="212" t="s">
        <v>82</v>
      </c>
      <c r="AY3127" s="211" t="s">
        <v>170</v>
      </c>
      <c r="BK3127" s="213">
        <f>SUM(BK3128:BK3130)</f>
        <v>0</v>
      </c>
    </row>
    <row r="3128" s="2" customFormat="1" ht="24.15" customHeight="1">
      <c r="A3128" s="41"/>
      <c r="B3128" s="42"/>
      <c r="C3128" s="216" t="s">
        <v>3467</v>
      </c>
      <c r="D3128" s="216" t="s">
        <v>172</v>
      </c>
      <c r="E3128" s="217" t="s">
        <v>3468</v>
      </c>
      <c r="F3128" s="218" t="s">
        <v>3469</v>
      </c>
      <c r="G3128" s="219" t="s">
        <v>266</v>
      </c>
      <c r="H3128" s="220">
        <v>1</v>
      </c>
      <c r="I3128" s="221"/>
      <c r="J3128" s="222">
        <f>ROUND(I3128*H3128,2)</f>
        <v>0</v>
      </c>
      <c r="K3128" s="218" t="s">
        <v>19</v>
      </c>
      <c r="L3128" s="47"/>
      <c r="M3128" s="223" t="s">
        <v>19</v>
      </c>
      <c r="N3128" s="224" t="s">
        <v>46</v>
      </c>
      <c r="O3128" s="87"/>
      <c r="P3128" s="225">
        <f>O3128*H3128</f>
        <v>0</v>
      </c>
      <c r="Q3128" s="225">
        <v>0.23116</v>
      </c>
      <c r="R3128" s="225">
        <f>Q3128*H3128</f>
        <v>0.23116</v>
      </c>
      <c r="S3128" s="225">
        <v>0</v>
      </c>
      <c r="T3128" s="226">
        <f>S3128*H3128</f>
        <v>0</v>
      </c>
      <c r="U3128" s="41"/>
      <c r="V3128" s="41"/>
      <c r="W3128" s="41"/>
      <c r="X3128" s="41"/>
      <c r="Y3128" s="41"/>
      <c r="Z3128" s="41"/>
      <c r="AA3128" s="41"/>
      <c r="AB3128" s="41"/>
      <c r="AC3128" s="41"/>
      <c r="AD3128" s="41"/>
      <c r="AE3128" s="41"/>
      <c r="AR3128" s="227" t="s">
        <v>961</v>
      </c>
      <c r="AT3128" s="227" t="s">
        <v>172</v>
      </c>
      <c r="AU3128" s="227" t="s">
        <v>84</v>
      </c>
      <c r="AY3128" s="20" t="s">
        <v>170</v>
      </c>
      <c r="BE3128" s="228">
        <f>IF(N3128="základní",J3128,0)</f>
        <v>0</v>
      </c>
      <c r="BF3128" s="228">
        <f>IF(N3128="snížená",J3128,0)</f>
        <v>0</v>
      </c>
      <c r="BG3128" s="228">
        <f>IF(N3128="zákl. přenesená",J3128,0)</f>
        <v>0</v>
      </c>
      <c r="BH3128" s="228">
        <f>IF(N3128="sníž. přenesená",J3128,0)</f>
        <v>0</v>
      </c>
      <c r="BI3128" s="228">
        <f>IF(N3128="nulová",J3128,0)</f>
        <v>0</v>
      </c>
      <c r="BJ3128" s="20" t="s">
        <v>82</v>
      </c>
      <c r="BK3128" s="228">
        <f>ROUND(I3128*H3128,2)</f>
        <v>0</v>
      </c>
      <c r="BL3128" s="20" t="s">
        <v>961</v>
      </c>
      <c r="BM3128" s="227" t="s">
        <v>3470</v>
      </c>
    </row>
    <row r="3129" s="2" customFormat="1">
      <c r="A3129" s="41"/>
      <c r="B3129" s="42"/>
      <c r="C3129" s="43"/>
      <c r="D3129" s="229" t="s">
        <v>179</v>
      </c>
      <c r="E3129" s="43"/>
      <c r="F3129" s="230" t="s">
        <v>3469</v>
      </c>
      <c r="G3129" s="43"/>
      <c r="H3129" s="43"/>
      <c r="I3129" s="231"/>
      <c r="J3129" s="43"/>
      <c r="K3129" s="43"/>
      <c r="L3129" s="47"/>
      <c r="M3129" s="232"/>
      <c r="N3129" s="233"/>
      <c r="O3129" s="87"/>
      <c r="P3129" s="87"/>
      <c r="Q3129" s="87"/>
      <c r="R3129" s="87"/>
      <c r="S3129" s="87"/>
      <c r="T3129" s="88"/>
      <c r="U3129" s="41"/>
      <c r="V3129" s="41"/>
      <c r="W3129" s="41"/>
      <c r="X3129" s="41"/>
      <c r="Y3129" s="41"/>
      <c r="Z3129" s="41"/>
      <c r="AA3129" s="41"/>
      <c r="AB3129" s="41"/>
      <c r="AC3129" s="41"/>
      <c r="AD3129" s="41"/>
      <c r="AE3129" s="41"/>
      <c r="AT3129" s="20" t="s">
        <v>179</v>
      </c>
      <c r="AU3129" s="20" t="s">
        <v>84</v>
      </c>
    </row>
    <row r="3130" s="2" customFormat="1">
      <c r="A3130" s="41"/>
      <c r="B3130" s="42"/>
      <c r="C3130" s="43"/>
      <c r="D3130" s="229" t="s">
        <v>231</v>
      </c>
      <c r="E3130" s="43"/>
      <c r="F3130" s="268" t="s">
        <v>1323</v>
      </c>
      <c r="G3130" s="43"/>
      <c r="H3130" s="43"/>
      <c r="I3130" s="231"/>
      <c r="J3130" s="43"/>
      <c r="K3130" s="43"/>
      <c r="L3130" s="47"/>
      <c r="M3130" s="269"/>
      <c r="N3130" s="270"/>
      <c r="O3130" s="271"/>
      <c r="P3130" s="271"/>
      <c r="Q3130" s="271"/>
      <c r="R3130" s="271"/>
      <c r="S3130" s="271"/>
      <c r="T3130" s="272"/>
      <c r="U3130" s="41"/>
      <c r="V3130" s="41"/>
      <c r="W3130" s="41"/>
      <c r="X3130" s="41"/>
      <c r="Y3130" s="41"/>
      <c r="Z3130" s="41"/>
      <c r="AA3130" s="41"/>
      <c r="AB3130" s="41"/>
      <c r="AC3130" s="41"/>
      <c r="AD3130" s="41"/>
      <c r="AE3130" s="41"/>
      <c r="AT3130" s="20" t="s">
        <v>231</v>
      </c>
      <c r="AU3130" s="20" t="s">
        <v>84</v>
      </c>
    </row>
    <row r="3131" s="2" customFormat="1" ht="6.96" customHeight="1">
      <c r="A3131" s="41"/>
      <c r="B3131" s="62"/>
      <c r="C3131" s="63"/>
      <c r="D3131" s="63"/>
      <c r="E3131" s="63"/>
      <c r="F3131" s="63"/>
      <c r="G3131" s="63"/>
      <c r="H3131" s="63"/>
      <c r="I3131" s="63"/>
      <c r="J3131" s="63"/>
      <c r="K3131" s="63"/>
      <c r="L3131" s="47"/>
      <c r="M3131" s="41"/>
      <c r="O3131" s="41"/>
      <c r="P3131" s="41"/>
      <c r="Q3131" s="41"/>
      <c r="R3131" s="41"/>
      <c r="S3131" s="41"/>
      <c r="T3131" s="41"/>
      <c r="U3131" s="41"/>
      <c r="V3131" s="41"/>
      <c r="W3131" s="41"/>
      <c r="X3131" s="41"/>
      <c r="Y3131" s="41"/>
      <c r="Z3131" s="41"/>
      <c r="AA3131" s="41"/>
      <c r="AB3131" s="41"/>
      <c r="AC3131" s="41"/>
      <c r="AD3131" s="41"/>
      <c r="AE3131" s="41"/>
    </row>
  </sheetData>
  <sheetProtection sheet="1" autoFilter="0" formatColumns="0" formatRows="0" objects="1" scenarios="1" spinCount="100000" saltValue="HxJPCWUpqr7E9ud3zUzGeGG7hjMY+ETCtxvwt6TBMfo+JTKkmdEQtzLw3tngxBGSmJm75pcnk8u2phtHH+eM8w==" hashValue="POTomU+4PNt/pR0RzwKg0ZvDtijUFyKEulT68F7bT242OxDVh6316ljVF7x6dCUd7m5M0+epGgB9x/Jwhydk5Q==" algorithmName="SHA-512" password="CBFB"/>
  <autoFilter ref="C121:K3130"/>
  <mergeCells count="15">
    <mergeCell ref="E7:H7"/>
    <mergeCell ref="E11:H11"/>
    <mergeCell ref="E9:H9"/>
    <mergeCell ref="E13:H13"/>
    <mergeCell ref="E22:H22"/>
    <mergeCell ref="E31:H31"/>
    <mergeCell ref="E52:H52"/>
    <mergeCell ref="E56:H56"/>
    <mergeCell ref="E54:H54"/>
    <mergeCell ref="E58:H58"/>
    <mergeCell ref="E108:H108"/>
    <mergeCell ref="E112:H112"/>
    <mergeCell ref="E110:H110"/>
    <mergeCell ref="E114:H114"/>
    <mergeCell ref="L2:V2"/>
  </mergeCells>
  <hyperlinks>
    <hyperlink ref="F127" r:id="rId1" display="https://podminky.urs.cz/item/CS_URS_2025_02/131151206"/>
    <hyperlink ref="F144" r:id="rId2" display="https://podminky.urs.cz/item/CS_URS_2025_02/131151204"/>
    <hyperlink ref="F151" r:id="rId3" display="https://podminky.urs.cz/item/CS_URS_2025_02/132154205"/>
    <hyperlink ref="F166" r:id="rId4" display="https://podminky.urs.cz/item/CS_URS_2025_02/151711111"/>
    <hyperlink ref="F185" r:id="rId5" display="https://podminky.urs.cz/item/CS_URS_2025_02/151711121"/>
    <hyperlink ref="F198" r:id="rId6" display="https://podminky.urs.cz/item/CS_URS_2025_02/151713111"/>
    <hyperlink ref="F202" r:id="rId7" display="https://podminky.urs.cz/item/CS_URS_2025_02/151713112"/>
    <hyperlink ref="F205" r:id="rId8" display="https://podminky.urs.cz/item/CS_URS_2025_02/151721111"/>
    <hyperlink ref="F215" r:id="rId9" display="https://podminky.urs.cz/item/CS_URS_2025_02/153891112"/>
    <hyperlink ref="F237" r:id="rId10" display="https://podminky.urs.cz/item/CS_URS_2025_02/153891121"/>
    <hyperlink ref="F240" r:id="rId11" display="https://podminky.urs.cz/item/CS_URS_2025_02/162351103"/>
    <hyperlink ref="F248" r:id="rId12" display="https://podminky.urs.cz/item/CS_URS_2025_02/162751117"/>
    <hyperlink ref="F255" r:id="rId13" display="https://podminky.urs.cz/item/CS_URS_2025_02/162751119"/>
    <hyperlink ref="F259" r:id="rId14" display="https://podminky.urs.cz/item/CS_URS_2025_02/162751137"/>
    <hyperlink ref="F266" r:id="rId15" display="https://podminky.urs.cz/item/CS_URS_2025_02/162751139"/>
    <hyperlink ref="F270" r:id="rId16" display="https://podminky.urs.cz/item/CS_URS_2025_02/167151111"/>
    <hyperlink ref="F275" r:id="rId17" display="https://podminky.urs.cz/item/CS_URS_2025_02/167151112"/>
    <hyperlink ref="F282" r:id="rId18" display="https://podminky.urs.cz/item/CS_URS_2025_02/171151103"/>
    <hyperlink ref="F288" r:id="rId19" display="https://podminky.urs.cz/item/CS_URS_2025_02/171201231"/>
    <hyperlink ref="F294" r:id="rId20" display="https://podminky.urs.cz/item/CS_URS_2025_02/174151101"/>
    <hyperlink ref="F313" r:id="rId21" display="https://podminky.urs.cz/item/CS_URS_2025_02/175151101"/>
    <hyperlink ref="F323" r:id="rId22" display="https://podminky.urs.cz/item/CS_URS_2025_02/226112212"/>
    <hyperlink ref="F330" r:id="rId23" display="https://podminky.urs.cz/item/CS_URS_2025_02/226113112"/>
    <hyperlink ref="F336" r:id="rId24" display="https://podminky.urs.cz/item/CS_URS_2025_02/226113212"/>
    <hyperlink ref="F342" r:id="rId25" display="https://podminky.urs.cz/item/CS_URS_2025_02/231112113"/>
    <hyperlink ref="F352" r:id="rId26" display="https://podminky.urs.cz/item/CS_URS_2025_02/231611114"/>
    <hyperlink ref="F358" r:id="rId27" display="https://podminky.urs.cz/item/CS_URS_2025_02/271572211"/>
    <hyperlink ref="F363" r:id="rId28" display="https://podminky.urs.cz/item/CS_URS_2025_02/273313511"/>
    <hyperlink ref="F369" r:id="rId29" display="https://podminky.urs.cz/item/CS_URS_2025_02/273321511"/>
    <hyperlink ref="F378" r:id="rId30" display="https://podminky.urs.cz/item/CS_URS_2025_02/273351121"/>
    <hyperlink ref="F384" r:id="rId31" display="https://podminky.urs.cz/item/CS_URS_2025_02/273351122"/>
    <hyperlink ref="F387" r:id="rId32" display="https://podminky.urs.cz/item/CS_URS_2025_02/273361821"/>
    <hyperlink ref="F393" r:id="rId33" display="https://podminky.urs.cz/item/CS_URS_2025_02/274322611"/>
    <hyperlink ref="F408" r:id="rId34" display="https://podminky.urs.cz/item/CS_URS_2025_02/274351121"/>
    <hyperlink ref="F423" r:id="rId35" display="https://podminky.urs.cz/item/CS_URS_2025_02/274351122"/>
    <hyperlink ref="F426" r:id="rId36" display="https://podminky.urs.cz/item/CS_URS_2025_02/274361821"/>
    <hyperlink ref="F433" r:id="rId37" display="https://podminky.urs.cz/item/CS_URS_2025_02/311234011"/>
    <hyperlink ref="F447" r:id="rId38" display="https://podminky.urs.cz/item/CS_URS_2025_02/311234051"/>
    <hyperlink ref="F466" r:id="rId39" display="https://podminky.urs.cz/item/CS_URS_2025_02/311321411"/>
    <hyperlink ref="F488" r:id="rId40" display="https://podminky.urs.cz/item/CS_URS_2025_02/311351121"/>
    <hyperlink ref="F510" r:id="rId41" display="https://podminky.urs.cz/item/CS_URS_2025_02/311351122"/>
    <hyperlink ref="F513" r:id="rId42" display="https://podminky.urs.cz/item/CS_URS_2025_02/311361821"/>
    <hyperlink ref="F519" r:id="rId43" display="https://podminky.urs.cz/item/CS_URS_2025_02/317168021"/>
    <hyperlink ref="F527" r:id="rId44" display="https://podminky.urs.cz/item/CS_URS_2025_02/317168022"/>
    <hyperlink ref="F537" r:id="rId45" display="https://podminky.urs.cz/item/CS_URS_2025_02/317168027"/>
    <hyperlink ref="F547" r:id="rId46" display="https://podminky.urs.cz/item/CS_URS_2025_02/317168051"/>
    <hyperlink ref="F557" r:id="rId47" display="https://podminky.urs.cz/item/CS_URS_2025_02/317168052"/>
    <hyperlink ref="F567" r:id="rId48" display="https://podminky.urs.cz/item/CS_URS_2025_02/317168053"/>
    <hyperlink ref="F573" r:id="rId49" display="https://podminky.urs.cz/item/CS_URS_2025_02/317168054"/>
    <hyperlink ref="F579" r:id="rId50" display="https://podminky.urs.cz/item/CS_URS_2025_02/317168055"/>
    <hyperlink ref="F585" r:id="rId51" display="https://podminky.urs.cz/item/CS_URS_2025_02/342244101"/>
    <hyperlink ref="F604" r:id="rId52" display="https://podminky.urs.cz/item/CS_URS_2025_02/342244121"/>
    <hyperlink ref="F641" r:id="rId53" display="https://podminky.urs.cz/item/CS_URS_2025_02/380326132"/>
    <hyperlink ref="F649" r:id="rId54" display="https://podminky.urs.cz/item/CS_URS_2025_02/380356211"/>
    <hyperlink ref="F657" r:id="rId55" display="https://podminky.urs.cz/item/CS_URS_2025_02/380356212"/>
    <hyperlink ref="F660" r:id="rId56" display="https://podminky.urs.cz/item/CS_URS_2025_02/380361006"/>
    <hyperlink ref="F667" r:id="rId57" display="https://podminky.urs.cz/item/CS_URS_2025_02/411321414"/>
    <hyperlink ref="F678" r:id="rId58" display="https://podminky.urs.cz/item/CS_URS_2025_02/411322525"/>
    <hyperlink ref="F683" r:id="rId59" display="https://podminky.urs.cz/item/CS_URS_2025_02/411351011"/>
    <hyperlink ref="F695" r:id="rId60" display="https://podminky.urs.cz/item/CS_URS_2025_02/411351012"/>
    <hyperlink ref="F698" r:id="rId61" display="https://podminky.urs.cz/item/CS_URS_2025_02/411354245"/>
    <hyperlink ref="F703" r:id="rId62" display="https://podminky.urs.cz/item/CS_URS_2025_02/411354313"/>
    <hyperlink ref="F706" r:id="rId63" display="https://podminky.urs.cz/item/CS_URS_2025_02/411354314"/>
    <hyperlink ref="F709" r:id="rId64" display="https://podminky.urs.cz/item/CS_URS_2025_02/411361821"/>
    <hyperlink ref="F715" r:id="rId65" display="https://podminky.urs.cz/item/CS_URS_2025_02/411362021"/>
    <hyperlink ref="F720" r:id="rId66" display="https://podminky.urs.cz/item/CS_URS_2025_02/413321414"/>
    <hyperlink ref="F726" r:id="rId67" display="https://podminky.urs.cz/item/CS_URS_2025_02/413351121"/>
    <hyperlink ref="F732" r:id="rId68" display="https://podminky.urs.cz/item/CS_URS_2025_02/413351122"/>
    <hyperlink ref="F735" r:id="rId69" display="https://podminky.urs.cz/item/CS_URS_2025_02/413352115"/>
    <hyperlink ref="F741" r:id="rId70" display="https://podminky.urs.cz/item/CS_URS_2025_02/413352116"/>
    <hyperlink ref="F744" r:id="rId71" display="https://podminky.urs.cz/item/CS_URS_2025_02/413361821"/>
    <hyperlink ref="F750" r:id="rId72" display="https://podminky.urs.cz/item/CS_URS_2025_02/430321414"/>
    <hyperlink ref="F763" r:id="rId73" display="https://podminky.urs.cz/item/CS_URS_2025_02/430361821"/>
    <hyperlink ref="F769" r:id="rId74" display="https://podminky.urs.cz/item/CS_URS_2025_02/431351121"/>
    <hyperlink ref="F780" r:id="rId75" display="https://podminky.urs.cz/item/CS_URS_2025_02/431351122"/>
    <hyperlink ref="F783" r:id="rId76" display="https://podminky.urs.cz/item/CS_URS_2025_02/434351141"/>
    <hyperlink ref="F792" r:id="rId77" display="https://podminky.urs.cz/item/CS_URS_2025_02/434351142"/>
    <hyperlink ref="F795" r:id="rId78" display="https://podminky.urs.cz/item/CS_URS_2025_02/451573111"/>
    <hyperlink ref="F806" r:id="rId79" display="https://podminky.urs.cz/item/CS_URS_2025_02/452311131"/>
    <hyperlink ref="F813" r:id="rId80" display="https://podminky.urs.cz/item/CS_URS_2025_02/611131101"/>
    <hyperlink ref="F816" r:id="rId81" display="https://podminky.urs.cz/item/CS_URS_2025_02/611131105"/>
    <hyperlink ref="F819" r:id="rId82" display="https://podminky.urs.cz/item/CS_URS_2025_02/611142002"/>
    <hyperlink ref="F823" r:id="rId83" display="https://podminky.urs.cz/item/CS_URS_2025_02/611321141"/>
    <hyperlink ref="F829" r:id="rId84" display="https://podminky.urs.cz/item/CS_URS_2025_02/611321145"/>
    <hyperlink ref="F841" r:id="rId85" display="https://podminky.urs.cz/item/CS_URS_2025_02/612131100"/>
    <hyperlink ref="F844" r:id="rId86" display="https://podminky.urs.cz/item/CS_URS_2025_02/612131101"/>
    <hyperlink ref="F847" r:id="rId87" display="https://podminky.urs.cz/item/CS_URS_2025_02/612142002"/>
    <hyperlink ref="F851" r:id="rId88" display="https://podminky.urs.cz/item/CS_URS_2025_02/612311121"/>
    <hyperlink ref="F858" r:id="rId89" display="https://podminky.urs.cz/item/CS_URS_2025_02/612321141"/>
    <hyperlink ref="F919" r:id="rId90" display="https://podminky.urs.cz/item/CS_URS_2025_02/617131101"/>
    <hyperlink ref="F922" r:id="rId91" display="https://podminky.urs.cz/item/CS_URS_2025_02/617321121"/>
    <hyperlink ref="F930" r:id="rId92" display="https://podminky.urs.cz/item/CS_URS_2025_02/622143003"/>
    <hyperlink ref="F952" r:id="rId93" display="https://podminky.urs.cz/item/CS_URS_2025_02/622143004"/>
    <hyperlink ref="F961" r:id="rId94" display="https://podminky.urs.cz/item/CS_URS_2025_02/622151011"/>
    <hyperlink ref="F976" r:id="rId95" display="https://podminky.urs.cz/item/CS_URS_2025_02/622151021"/>
    <hyperlink ref="F984" r:id="rId96" display="https://podminky.urs.cz/item/CS_URS_2025_02/622211041"/>
    <hyperlink ref="F995" r:id="rId97" display="https://podminky.urs.cz/item/CS_URS_2025_02/622221141"/>
    <hyperlink ref="F1013" r:id="rId98" display="https://podminky.urs.cz/item/CS_URS_2025_02/622511112"/>
    <hyperlink ref="F1021" r:id="rId99" display="https://podminky.urs.cz/item/CS_URS_2025_02/622521012"/>
    <hyperlink ref="F1036" r:id="rId100" display="https://podminky.urs.cz/item/CS_URS_2025_02/631311113"/>
    <hyperlink ref="F1042" r:id="rId101" display="https://podminky.urs.cz/item/CS_URS_2025_02/631311114"/>
    <hyperlink ref="F1055" r:id="rId102" display="https://podminky.urs.cz/item/CS_URS_2025_02/631319171"/>
    <hyperlink ref="F1058" r:id="rId103" display="https://podminky.urs.cz/item/CS_URS_2025_02/631362021"/>
    <hyperlink ref="F1070" r:id="rId104" display="https://podminky.urs.cz/item/CS_URS_2025_02/632481213"/>
    <hyperlink ref="F1081" r:id="rId105" display="https://podminky.urs.cz/item/CS_URS_2025_02/636311121"/>
    <hyperlink ref="F1091" r:id="rId106" display="https://podminky.urs.cz/item/CS_URS_2025_02/642944121"/>
    <hyperlink ref="F1154" r:id="rId107" display="https://podminky.urs.cz/item/CS_URS_2025_02/642944221"/>
    <hyperlink ref="F1174" r:id="rId108" display="https://podminky.urs.cz/item/CS_URS_2025_02/941111122"/>
    <hyperlink ref="F1180" r:id="rId109" display="https://podminky.urs.cz/item/CS_URS_2025_02/941111222"/>
    <hyperlink ref="F1184" r:id="rId110" display="https://podminky.urs.cz/item/CS_URS_2025_02/941111822"/>
    <hyperlink ref="F1187" r:id="rId111" display="https://podminky.urs.cz/item/CS_URS_2025_02/944511111"/>
    <hyperlink ref="F1190" r:id="rId112" display="https://podminky.urs.cz/item/CS_URS_2025_02/944511211"/>
    <hyperlink ref="F1194" r:id="rId113" display="https://podminky.urs.cz/item/CS_URS_2025_02/944511811"/>
    <hyperlink ref="F1197" r:id="rId114" display="https://podminky.urs.cz/item/CS_URS_2025_02/949101111"/>
    <hyperlink ref="F1213" r:id="rId115" display="https://podminky.urs.cz/item/CS_URS_2025_02/949321112"/>
    <hyperlink ref="F1218" r:id="rId116" display="https://podminky.urs.cz/item/CS_URS_2025_02/949321211"/>
    <hyperlink ref="F1222" r:id="rId117" display="https://podminky.urs.cz/item/CS_URS_2025_02/949321812"/>
    <hyperlink ref="F1225" r:id="rId118" display="https://podminky.urs.cz/item/CS_URS_2025_02/952901111"/>
    <hyperlink ref="F1230" r:id="rId119" display="https://podminky.urs.cz/item/CS_URS_2025_02/953171021"/>
    <hyperlink ref="F1300" r:id="rId120" display="https://podminky.urs.cz/item/CS_URS_2025_02/981511114"/>
    <hyperlink ref="F1307" r:id="rId121" display="https://podminky.urs.cz/item/CS_URS_2025_02/997006007"/>
    <hyperlink ref="F1310" r:id="rId122" display="https://podminky.urs.cz/item/CS_URS_2025_02/997006512"/>
    <hyperlink ref="F1313" r:id="rId123" display="https://podminky.urs.cz/item/CS_URS_2025_02/997006519"/>
    <hyperlink ref="F1317" r:id="rId124" display="https://podminky.urs.cz/item/CS_URS_2025_02/997006551"/>
    <hyperlink ref="F1320" r:id="rId125" display="https://podminky.urs.cz/item/CS_URS_2025_02/997013862"/>
    <hyperlink ref="F1324" r:id="rId126" display="https://podminky.urs.cz/item/CS_URS_2025_02/998012022"/>
    <hyperlink ref="F1329" r:id="rId127" display="https://podminky.urs.cz/item/CS_URS_2025_02/711111011"/>
    <hyperlink ref="F1343" r:id="rId128" display="https://podminky.urs.cz/item/CS_URS_2025_02/711112011"/>
    <hyperlink ref="F1354" r:id="rId129" display="https://podminky.urs.cz/item/CS_URS_2025_02/711141559"/>
    <hyperlink ref="F1369" r:id="rId130" display="https://podminky.urs.cz/item/CS_URS_2025_02/711142559"/>
    <hyperlink ref="F1379" r:id="rId131" display="https://podminky.urs.cz/item/CS_URS_2025_02/711161222"/>
    <hyperlink ref="F1382" r:id="rId132" display="https://podminky.urs.cz/item/CS_URS_2025_02/711161383"/>
    <hyperlink ref="F1388" r:id="rId133" display="https://podminky.urs.cz/item/CS_URS_2025_02/998711202"/>
    <hyperlink ref="F1391" r:id="rId134" display="https://podminky.urs.cz/item/CS_URS_2025_02/998711292"/>
    <hyperlink ref="F1411" r:id="rId135" display="https://podminky.urs.cz/item/CS_URS_2025_02/712363604"/>
    <hyperlink ref="F1424" r:id="rId136" display="https://podminky.urs.cz/item/CS_URS_2025_02/712363605"/>
    <hyperlink ref="F1434" r:id="rId137" display="https://podminky.urs.cz/item/CS_URS_2025_02/712363606"/>
    <hyperlink ref="F1444" r:id="rId138" display="https://podminky.urs.cz/item/CS_URS_2025_02/712391171"/>
    <hyperlink ref="F1455" r:id="rId139" display="https://podminky.urs.cz/item/CS_URS_2025_02/712391172"/>
    <hyperlink ref="F1466" r:id="rId140" display="https://podminky.urs.cz/item/CS_URS_2025_02/998712202"/>
    <hyperlink ref="F1469" r:id="rId141" display="https://podminky.urs.cz/item/CS_URS_2025_02/998712292"/>
    <hyperlink ref="F1473" r:id="rId142" display="https://podminky.urs.cz/item/CS_URS_2025_02/713121111"/>
    <hyperlink ref="F1485" r:id="rId143" display="https://podminky.urs.cz/item/CS_URS_2025_02/713131141"/>
    <hyperlink ref="F1501" r:id="rId144" display="https://podminky.urs.cz/item/CS_URS_2025_02/713141131"/>
    <hyperlink ref="F1521" r:id="rId145" display="https://podminky.urs.cz/item/CS_URS_2025_02/998713202"/>
    <hyperlink ref="F1524" r:id="rId146" display="https://podminky.urs.cz/item/CS_URS_2025_02/998713292"/>
    <hyperlink ref="F1541" r:id="rId147" display="https://podminky.urs.cz/item/CS_URS_2025_02/714183002"/>
    <hyperlink ref="F1554" r:id="rId148" display="https://podminky.urs.cz/item/CS_URS_2025_02/998714202"/>
    <hyperlink ref="F1557" r:id="rId149" display="https://podminky.urs.cz/item/CS_URS_2025_02/998714292"/>
    <hyperlink ref="F1591" r:id="rId150" display="https://podminky.urs.cz/item/CS_URS_2025_02/998721202"/>
    <hyperlink ref="F1594" r:id="rId151" display="https://podminky.urs.cz/item/CS_URS_2025_02/998721292"/>
    <hyperlink ref="F1598" r:id="rId152" display="https://podminky.urs.cz/item/CS_URS_2025_02/725244323"/>
    <hyperlink ref="F1665" r:id="rId153" display="https://podminky.urs.cz/item/CS_URS_2025_02/998725202"/>
    <hyperlink ref="F1668" r:id="rId154" display="https://podminky.urs.cz/item/CS_URS_2025_02/998725292"/>
    <hyperlink ref="F1677" r:id="rId155" display="https://podminky.urs.cz/item/CS_URS_2025_02/998762202"/>
    <hyperlink ref="F1680" r:id="rId156" display="https://podminky.urs.cz/item/CS_URS_2025_02/998762294"/>
    <hyperlink ref="F1684" r:id="rId157" display="https://podminky.urs.cz/item/CS_URS_2025_02/763111351"/>
    <hyperlink ref="F1690" r:id="rId158" display="https://podminky.urs.cz/item/CS_URS_2025_02/763111717"/>
    <hyperlink ref="F1695" r:id="rId159" display="https://podminky.urs.cz/item/CS_URS_2025_02/763131411"/>
    <hyperlink ref="F1712" r:id="rId160" display="https://podminky.urs.cz/item/CS_URS_2025_02/763131451"/>
    <hyperlink ref="F1722" r:id="rId161" display="https://podminky.urs.cz/item/CS_URS_2025_02/763131714"/>
    <hyperlink ref="F1727" r:id="rId162" display="https://podminky.urs.cz/item/CS_URS_2025_02/763172325"/>
    <hyperlink ref="F1741" r:id="rId163" display="https://podminky.urs.cz/item/CS_URS_2025_02/763431012"/>
    <hyperlink ref="F1773" r:id="rId164" display="https://podminky.urs.cz/item/CS_URS_2025_02/998763201"/>
    <hyperlink ref="F1776" r:id="rId165" display="https://podminky.urs.cz/item/CS_URS_2025_02/998763294"/>
    <hyperlink ref="F1780" r:id="rId166" display="https://podminky.urs.cz/item/CS_URS_2025_02/764214611"/>
    <hyperlink ref="F1826" r:id="rId167" display="https://podminky.urs.cz/item/CS_URS_2025_02/764511661"/>
    <hyperlink ref="F1832" r:id="rId168" display="https://podminky.urs.cz/item/CS_URS_2025_02/998764202"/>
    <hyperlink ref="F1835" r:id="rId169" display="https://podminky.urs.cz/item/CS_URS_2025_02/998764292"/>
    <hyperlink ref="F1872" r:id="rId170" display="https://podminky.urs.cz/item/CS_URS_2025_02/766660001"/>
    <hyperlink ref="F1928" r:id="rId171" display="https://podminky.urs.cz/item/CS_URS_2025_02/766660002"/>
    <hyperlink ref="F1944" r:id="rId172" display="https://podminky.urs.cz/item/CS_URS_2025_02/766660022"/>
    <hyperlink ref="F1975" r:id="rId173" display="https://podminky.urs.cz/item/CS_URS_2025_02/766660717"/>
    <hyperlink ref="F2189" r:id="rId174" display="https://podminky.urs.cz/item/CS_URS_2025_02/998766202"/>
    <hyperlink ref="F2192" r:id="rId175" display="https://podminky.urs.cz/item/CS_URS_2025_02/998766292"/>
    <hyperlink ref="F2214" r:id="rId176" display="https://podminky.urs.cz/item/CS_URS_2025_02/767531215"/>
    <hyperlink ref="F2227" r:id="rId177" display="https://podminky.urs.cz/item/CS_URS_2025_02/767531121"/>
    <hyperlink ref="F2260" r:id="rId178" display="https://podminky.urs.cz/item/CS_URS_2025_02/767620252"/>
    <hyperlink ref="F2287" r:id="rId179" display="https://podminky.urs.cz/item/CS_URS_2025_02/767620253"/>
    <hyperlink ref="F2302" r:id="rId180" display="https://podminky.urs.cz/item/CS_URS_2025_02/767620254"/>
    <hyperlink ref="F2367" r:id="rId181" display="https://podminky.urs.cz/item/CS_URS_2025_02/767640311"/>
    <hyperlink ref="F2557" r:id="rId182" display="https://podminky.urs.cz/item/CS_URS_2025_02/998767202"/>
    <hyperlink ref="F2560" r:id="rId183" display="https://podminky.urs.cz/item/CS_URS_2025_02/998767292"/>
    <hyperlink ref="F2564" r:id="rId184" display="https://podminky.urs.cz/item/CS_URS_2025_02/771474113"/>
    <hyperlink ref="F2596" r:id="rId185" display="https://podminky.urs.cz/item/CS_URS_2025_02/771474133"/>
    <hyperlink ref="F2614" r:id="rId186" display="https://podminky.urs.cz/item/CS_URS_2025_02/771574113"/>
    <hyperlink ref="F2659" r:id="rId187" display="https://podminky.urs.cz/item/CS_URS_2025_02/771121011"/>
    <hyperlink ref="F2672" r:id="rId188" display="https://podminky.urs.cz/item/CS_URS_2025_02/771591112"/>
    <hyperlink ref="F2681" r:id="rId189" display="https://podminky.urs.cz/item/CS_URS_2025_02/771591115"/>
    <hyperlink ref="F2687" r:id="rId190" display="https://podminky.urs.cz/item/CS_URS_2025_02/771591121"/>
    <hyperlink ref="F2704" r:id="rId191" display="https://podminky.urs.cz/item/CS_URS_2025_02/771591264"/>
    <hyperlink ref="F2713" r:id="rId192" display="https://podminky.urs.cz/item/CS_URS_2025_02/998771202"/>
    <hyperlink ref="F2716" r:id="rId193" display="https://podminky.urs.cz/item/CS_URS_2025_02/998771292"/>
    <hyperlink ref="F2720" r:id="rId194" display="https://podminky.urs.cz/item/CS_URS_2025_02/772231302"/>
    <hyperlink ref="F2734" r:id="rId195" display="https://podminky.urs.cz/item/CS_URS_2025_02/772231413"/>
    <hyperlink ref="F2744" r:id="rId196" display="https://podminky.urs.cz/item/CS_URS_2025_02/772991111"/>
    <hyperlink ref="F2751" r:id="rId197" display="https://podminky.urs.cz/item/CS_URS_2025_02/998772202"/>
    <hyperlink ref="F2754" r:id="rId198" display="https://podminky.urs.cz/item/CS_URS_2025_02/998772292"/>
    <hyperlink ref="F2764" r:id="rId199" display="https://podminky.urs.cz/item/CS_URS_2025_02/998775202"/>
    <hyperlink ref="F2767" r:id="rId200" display="https://podminky.urs.cz/item/CS_URS_2025_02/998775292"/>
    <hyperlink ref="F2771" r:id="rId201" display="https://podminky.urs.cz/item/CS_URS_2025_02/776121112"/>
    <hyperlink ref="F2777" r:id="rId202" display="https://podminky.urs.cz/item/CS_URS_2025_02/776141112"/>
    <hyperlink ref="F2780" r:id="rId203" display="https://podminky.urs.cz/item/CS_URS_2025_02/776221111"/>
    <hyperlink ref="F2803" r:id="rId204" display="https://podminky.urs.cz/item/CS_URS_2025_02/998776202"/>
    <hyperlink ref="F2806" r:id="rId205" display="https://podminky.urs.cz/item/CS_URS_2025_02/998776292"/>
    <hyperlink ref="F2810" r:id="rId206" display="https://podminky.urs.cz/item/CS_URS_2025_02/781474112"/>
    <hyperlink ref="F2841" r:id="rId207" display="https://podminky.urs.cz/item/CS_URS_2025_02/781491011"/>
    <hyperlink ref="F2853" r:id="rId208" display="https://podminky.urs.cz/item/CS_URS_2025_02/781491012"/>
    <hyperlink ref="F2864" r:id="rId209" display="https://podminky.urs.cz/item/CS_URS_2025_02/781492211"/>
    <hyperlink ref="F2873" r:id="rId210" display="https://podminky.urs.cz/item/CS_URS_2025_02/781492251"/>
    <hyperlink ref="F2882" r:id="rId211" display="https://podminky.urs.cz/item/CS_URS_2025_02/781121011"/>
    <hyperlink ref="F2885" r:id="rId212" display="https://podminky.urs.cz/item/CS_URS_2025_02/781734112"/>
    <hyperlink ref="F2900" r:id="rId213" display="https://podminky.urs.cz/item/CS_URS_2025_02/998781202"/>
    <hyperlink ref="F2903" r:id="rId214" display="https://podminky.urs.cz/item/CS_URS_2025_02/998781292"/>
    <hyperlink ref="F2907" r:id="rId215" display="https://podminky.urs.cz/item/CS_URS_2025_02/783314201"/>
    <hyperlink ref="F2923" r:id="rId216" display="https://podminky.urs.cz/item/CS_URS_2025_02/783317101"/>
    <hyperlink ref="F2940" r:id="rId217" display="https://podminky.urs.cz/item/CS_URS_2025_02/784171101"/>
    <hyperlink ref="F2947" r:id="rId218" display="https://podminky.urs.cz/item/CS_URS_2025_02/784171111"/>
    <hyperlink ref="F2970" r:id="rId219" display="https://podminky.urs.cz/item/CS_URS_2025_02/784171121"/>
    <hyperlink ref="F2983" r:id="rId220" display="https://podminky.urs.cz/item/CS_URS_2025_02/784181111"/>
    <hyperlink ref="F2986" r:id="rId221" display="https://podminky.urs.cz/item/CS_URS_2025_02/784181117"/>
    <hyperlink ref="F2989" r:id="rId222" display="https://podminky.urs.cz/item/CS_URS_2025_02/784211101"/>
    <hyperlink ref="F3016" r:id="rId223" display="https://podminky.urs.cz/item/CS_URS_2025_02/784211107"/>
    <hyperlink ref="F3029" r:id="rId224" display="https://podminky.urs.cz/item/CS_URS_2025_02/784211165"/>
    <hyperlink ref="F3032" r:id="rId225" display="https://podminky.urs.cz/item/CS_URS_2025_02/784221101"/>
    <hyperlink ref="F3098" r:id="rId226" display="https://podminky.urs.cz/item/CS_URS_2025_02/784221107"/>
    <hyperlink ref="F3112" r:id="rId227" display="https://podminky.urs.cz/item/CS_URS_2025_02/784221155"/>
    <hyperlink ref="F3125" r:id="rId228" display="https://podminky.urs.cz/item/CS_URS_2025_02/998786202"/>
  </hyperlinks>
  <pageMargins left="0.39375" right="0.39375" top="0.39375" bottom="0.39375" header="0" footer="0"/>
  <pageSetup paperSize="9" orientation="landscape" blackAndWhite="1" fitToHeight="100"/>
  <headerFooter>
    <oddFooter>&amp;CStrana &amp;P z &amp;N</oddFooter>
  </headerFooter>
  <drawing r:id="rId229"/>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3471</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ROUND(J105,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ROUND((SUM(BE105:BE653)),  2)</f>
        <v>0</v>
      </c>
      <c r="G37" s="41"/>
      <c r="H37" s="41"/>
      <c r="I37" s="161">
        <v>0.20999999999999999</v>
      </c>
      <c r="J37" s="160">
        <f>ROUND(((SUM(BE105:BE653))*I37),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ROUND((SUM(BF105:BF653)),  2)</f>
        <v>0</v>
      </c>
      <c r="G38" s="41"/>
      <c r="H38" s="41"/>
      <c r="I38" s="161">
        <v>0.12</v>
      </c>
      <c r="J38" s="160">
        <f>ROUND(((SUM(BF105:BF653))*I38),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ROUND((SUM(BG105:BG653)),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ROUND((SUM(BH105:BH653)),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ROUND((SUM(BI105:BI653)),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02.4 - ZTI</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J105</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149</v>
      </c>
      <c r="E68" s="181"/>
      <c r="F68" s="181"/>
      <c r="G68" s="181"/>
      <c r="H68" s="181"/>
      <c r="I68" s="181"/>
      <c r="J68" s="182">
        <f>J106</f>
        <v>0</v>
      </c>
      <c r="K68" s="179"/>
      <c r="L68" s="183"/>
      <c r="S68" s="9"/>
      <c r="T68" s="9"/>
      <c r="U68" s="9"/>
      <c r="V68" s="9"/>
      <c r="W68" s="9"/>
      <c r="X68" s="9"/>
      <c r="Y68" s="9"/>
      <c r="Z68" s="9"/>
      <c r="AA68" s="9"/>
      <c r="AB68" s="9"/>
      <c r="AC68" s="9"/>
      <c r="AD68" s="9"/>
      <c r="AE68" s="9"/>
    </row>
    <row r="69" s="10" customFormat="1" ht="19.92" customHeight="1">
      <c r="A69" s="10"/>
      <c r="B69" s="184"/>
      <c r="C69" s="128"/>
      <c r="D69" s="185" t="s">
        <v>150</v>
      </c>
      <c r="E69" s="186"/>
      <c r="F69" s="186"/>
      <c r="G69" s="186"/>
      <c r="H69" s="186"/>
      <c r="I69" s="186"/>
      <c r="J69" s="187">
        <f>J107</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388</v>
      </c>
      <c r="E70" s="186"/>
      <c r="F70" s="186"/>
      <c r="G70" s="186"/>
      <c r="H70" s="186"/>
      <c r="I70" s="186"/>
      <c r="J70" s="187">
        <f>J142</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151</v>
      </c>
      <c r="E71" s="186"/>
      <c r="F71" s="186"/>
      <c r="G71" s="186"/>
      <c r="H71" s="186"/>
      <c r="I71" s="186"/>
      <c r="J71" s="187">
        <f>J153</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154</v>
      </c>
      <c r="E72" s="186"/>
      <c r="F72" s="186"/>
      <c r="G72" s="186"/>
      <c r="H72" s="186"/>
      <c r="I72" s="186"/>
      <c r="J72" s="187">
        <f>J209</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390</v>
      </c>
      <c r="E73" s="181"/>
      <c r="F73" s="181"/>
      <c r="G73" s="181"/>
      <c r="H73" s="181"/>
      <c r="I73" s="181"/>
      <c r="J73" s="182">
        <f>J215</f>
        <v>0</v>
      </c>
      <c r="K73" s="179"/>
      <c r="L73" s="183"/>
      <c r="S73" s="9"/>
      <c r="T73" s="9"/>
      <c r="U73" s="9"/>
      <c r="V73" s="9"/>
      <c r="W73" s="9"/>
      <c r="X73" s="9"/>
      <c r="Y73" s="9"/>
      <c r="Z73" s="9"/>
      <c r="AA73" s="9"/>
      <c r="AB73" s="9"/>
      <c r="AC73" s="9"/>
      <c r="AD73" s="9"/>
      <c r="AE73" s="9"/>
    </row>
    <row r="74" s="10" customFormat="1" ht="19.92" customHeight="1">
      <c r="A74" s="10"/>
      <c r="B74" s="184"/>
      <c r="C74" s="128"/>
      <c r="D74" s="185" t="s">
        <v>395</v>
      </c>
      <c r="E74" s="186"/>
      <c r="F74" s="186"/>
      <c r="G74" s="186"/>
      <c r="H74" s="186"/>
      <c r="I74" s="186"/>
      <c r="J74" s="187">
        <f>J216</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3472</v>
      </c>
      <c r="E75" s="186"/>
      <c r="F75" s="186"/>
      <c r="G75" s="186"/>
      <c r="H75" s="186"/>
      <c r="I75" s="186"/>
      <c r="J75" s="187">
        <f>J315</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396</v>
      </c>
      <c r="E76" s="186"/>
      <c r="F76" s="186"/>
      <c r="G76" s="186"/>
      <c r="H76" s="186"/>
      <c r="I76" s="186"/>
      <c r="J76" s="187">
        <f>J505</f>
        <v>0</v>
      </c>
      <c r="K76" s="128"/>
      <c r="L76" s="188"/>
      <c r="S76" s="10"/>
      <c r="T76" s="10"/>
      <c r="U76" s="10"/>
      <c r="V76" s="10"/>
      <c r="W76" s="10"/>
      <c r="X76" s="10"/>
      <c r="Y76" s="10"/>
      <c r="Z76" s="10"/>
      <c r="AA76" s="10"/>
      <c r="AB76" s="10"/>
      <c r="AC76" s="10"/>
      <c r="AD76" s="10"/>
      <c r="AE76" s="10"/>
    </row>
    <row r="77" s="10" customFormat="1" ht="19.92" customHeight="1">
      <c r="A77" s="10"/>
      <c r="B77" s="184"/>
      <c r="C77" s="128"/>
      <c r="D77" s="185" t="s">
        <v>3473</v>
      </c>
      <c r="E77" s="186"/>
      <c r="F77" s="186"/>
      <c r="G77" s="186"/>
      <c r="H77" s="186"/>
      <c r="I77" s="186"/>
      <c r="J77" s="187">
        <f>J592</f>
        <v>0</v>
      </c>
      <c r="K77" s="128"/>
      <c r="L77" s="188"/>
      <c r="S77" s="10"/>
      <c r="T77" s="10"/>
      <c r="U77" s="10"/>
      <c r="V77" s="10"/>
      <c r="W77" s="10"/>
      <c r="X77" s="10"/>
      <c r="Y77" s="10"/>
      <c r="Z77" s="10"/>
      <c r="AA77" s="10"/>
      <c r="AB77" s="10"/>
      <c r="AC77" s="10"/>
      <c r="AD77" s="10"/>
      <c r="AE77" s="10"/>
    </row>
    <row r="78" s="10" customFormat="1" ht="19.92" customHeight="1">
      <c r="A78" s="10"/>
      <c r="B78" s="184"/>
      <c r="C78" s="128"/>
      <c r="D78" s="185" t="s">
        <v>3474</v>
      </c>
      <c r="E78" s="186"/>
      <c r="F78" s="186"/>
      <c r="G78" s="186"/>
      <c r="H78" s="186"/>
      <c r="I78" s="186"/>
      <c r="J78" s="187">
        <f>J617</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401</v>
      </c>
      <c r="E79" s="186"/>
      <c r="F79" s="186"/>
      <c r="G79" s="186"/>
      <c r="H79" s="186"/>
      <c r="I79" s="186"/>
      <c r="J79" s="187">
        <f>J627</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407</v>
      </c>
      <c r="E80" s="186"/>
      <c r="F80" s="186"/>
      <c r="G80" s="186"/>
      <c r="H80" s="186"/>
      <c r="I80" s="186"/>
      <c r="J80" s="187">
        <f>J646</f>
        <v>0</v>
      </c>
      <c r="K80" s="128"/>
      <c r="L80" s="188"/>
      <c r="S80" s="10"/>
      <c r="T80" s="10"/>
      <c r="U80" s="10"/>
      <c r="V80" s="10"/>
      <c r="W80" s="10"/>
      <c r="X80" s="10"/>
      <c r="Y80" s="10"/>
      <c r="Z80" s="10"/>
      <c r="AA80" s="10"/>
      <c r="AB80" s="10"/>
      <c r="AC80" s="10"/>
      <c r="AD80" s="10"/>
      <c r="AE80" s="10"/>
    </row>
    <row r="81" s="9" customFormat="1" ht="24.96" customHeight="1">
      <c r="A81" s="9"/>
      <c r="B81" s="178"/>
      <c r="C81" s="179"/>
      <c r="D81" s="180" t="s">
        <v>3475</v>
      </c>
      <c r="E81" s="181"/>
      <c r="F81" s="181"/>
      <c r="G81" s="181"/>
      <c r="H81" s="181"/>
      <c r="I81" s="181"/>
      <c r="J81" s="182">
        <f>J650</f>
        <v>0</v>
      </c>
      <c r="K81" s="179"/>
      <c r="L81" s="183"/>
      <c r="S81" s="9"/>
      <c r="T81" s="9"/>
      <c r="U81" s="9"/>
      <c r="V81" s="9"/>
      <c r="W81" s="9"/>
      <c r="X81" s="9"/>
      <c r="Y81" s="9"/>
      <c r="Z81" s="9"/>
      <c r="AA81" s="9"/>
      <c r="AB81" s="9"/>
      <c r="AC81" s="9"/>
      <c r="AD81" s="9"/>
      <c r="AE81" s="9"/>
    </row>
    <row r="82" s="2" customFormat="1" ht="21.84"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62"/>
      <c r="C83" s="63"/>
      <c r="D83" s="63"/>
      <c r="E83" s="63"/>
      <c r="F83" s="63"/>
      <c r="G83" s="63"/>
      <c r="H83" s="63"/>
      <c r="I83" s="63"/>
      <c r="J83" s="63"/>
      <c r="K83" s="63"/>
      <c r="L83" s="148"/>
      <c r="S83" s="41"/>
      <c r="T83" s="41"/>
      <c r="U83" s="41"/>
      <c r="V83" s="41"/>
      <c r="W83" s="41"/>
      <c r="X83" s="41"/>
      <c r="Y83" s="41"/>
      <c r="Z83" s="41"/>
      <c r="AA83" s="41"/>
      <c r="AB83" s="41"/>
      <c r="AC83" s="41"/>
      <c r="AD83" s="41"/>
      <c r="AE83" s="41"/>
    </row>
    <row r="87" s="2" customFormat="1" ht="6.96" customHeight="1">
      <c r="A87" s="41"/>
      <c r="B87" s="64"/>
      <c r="C87" s="65"/>
      <c r="D87" s="65"/>
      <c r="E87" s="65"/>
      <c r="F87" s="65"/>
      <c r="G87" s="65"/>
      <c r="H87" s="65"/>
      <c r="I87" s="65"/>
      <c r="J87" s="65"/>
      <c r="K87" s="65"/>
      <c r="L87" s="148"/>
      <c r="S87" s="41"/>
      <c r="T87" s="41"/>
      <c r="U87" s="41"/>
      <c r="V87" s="41"/>
      <c r="W87" s="41"/>
      <c r="X87" s="41"/>
      <c r="Y87" s="41"/>
      <c r="Z87" s="41"/>
      <c r="AA87" s="41"/>
      <c r="AB87" s="41"/>
      <c r="AC87" s="41"/>
      <c r="AD87" s="41"/>
      <c r="AE87" s="41"/>
    </row>
    <row r="88" s="2" customFormat="1" ht="24.96" customHeight="1">
      <c r="A88" s="41"/>
      <c r="B88" s="42"/>
      <c r="C88" s="26" t="s">
        <v>155</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16</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6.5" customHeight="1">
      <c r="A91" s="41"/>
      <c r="B91" s="42"/>
      <c r="C91" s="43"/>
      <c r="D91" s="43"/>
      <c r="E91" s="173" t="str">
        <f>E7</f>
        <v>Základní a mateřská škola Petra Strozziho</v>
      </c>
      <c r="F91" s="35"/>
      <c r="G91" s="35"/>
      <c r="H91" s="35"/>
      <c r="I91" s="43"/>
      <c r="J91" s="43"/>
      <c r="K91" s="43"/>
      <c r="L91" s="148"/>
      <c r="S91" s="41"/>
      <c r="T91" s="41"/>
      <c r="U91" s="41"/>
      <c r="V91" s="41"/>
      <c r="W91" s="41"/>
      <c r="X91" s="41"/>
      <c r="Y91" s="41"/>
      <c r="Z91" s="41"/>
      <c r="AA91" s="41"/>
      <c r="AB91" s="41"/>
      <c r="AC91" s="41"/>
      <c r="AD91" s="41"/>
      <c r="AE91" s="41"/>
    </row>
    <row r="92" s="1" customFormat="1" ht="12" customHeight="1">
      <c r="B92" s="24"/>
      <c r="C92" s="35" t="s">
        <v>140</v>
      </c>
      <c r="D92" s="25"/>
      <c r="E92" s="25"/>
      <c r="F92" s="25"/>
      <c r="G92" s="25"/>
      <c r="H92" s="25"/>
      <c r="I92" s="25"/>
      <c r="J92" s="25"/>
      <c r="K92" s="25"/>
      <c r="L92" s="23"/>
    </row>
    <row r="93" s="1" customFormat="1" ht="16.5" customHeight="1">
      <c r="B93" s="24"/>
      <c r="C93" s="25"/>
      <c r="D93" s="25"/>
      <c r="E93" s="173" t="s">
        <v>141</v>
      </c>
      <c r="F93" s="25"/>
      <c r="G93" s="25"/>
      <c r="H93" s="25"/>
      <c r="I93" s="25"/>
      <c r="J93" s="25"/>
      <c r="K93" s="25"/>
      <c r="L93" s="23"/>
    </row>
    <row r="94" s="1" customFormat="1" ht="12" customHeight="1">
      <c r="B94" s="24"/>
      <c r="C94" s="35" t="s">
        <v>142</v>
      </c>
      <c r="D94" s="25"/>
      <c r="E94" s="25"/>
      <c r="F94" s="25"/>
      <c r="G94" s="25"/>
      <c r="H94" s="25"/>
      <c r="I94" s="25"/>
      <c r="J94" s="25"/>
      <c r="K94" s="25"/>
      <c r="L94" s="23"/>
    </row>
    <row r="95" s="2" customFormat="1" ht="16.5" customHeight="1">
      <c r="A95" s="41"/>
      <c r="B95" s="42"/>
      <c r="C95" s="43"/>
      <c r="D95" s="43"/>
      <c r="E95" s="273" t="s">
        <v>383</v>
      </c>
      <c r="F95" s="43"/>
      <c r="G95" s="43"/>
      <c r="H95" s="43"/>
      <c r="I95" s="43"/>
      <c r="J95" s="43"/>
      <c r="K95" s="43"/>
      <c r="L95" s="148"/>
      <c r="S95" s="41"/>
      <c r="T95" s="41"/>
      <c r="U95" s="41"/>
      <c r="V95" s="41"/>
      <c r="W95" s="41"/>
      <c r="X95" s="41"/>
      <c r="Y95" s="41"/>
      <c r="Z95" s="41"/>
      <c r="AA95" s="41"/>
      <c r="AB95" s="41"/>
      <c r="AC95" s="41"/>
      <c r="AD95" s="41"/>
      <c r="AE95" s="41"/>
    </row>
    <row r="96" s="2" customFormat="1" ht="12" customHeight="1">
      <c r="A96" s="41"/>
      <c r="B96" s="42"/>
      <c r="C96" s="35" t="s">
        <v>384</v>
      </c>
      <c r="D96" s="43"/>
      <c r="E96" s="43"/>
      <c r="F96" s="43"/>
      <c r="G96" s="43"/>
      <c r="H96" s="43"/>
      <c r="I96" s="43"/>
      <c r="J96" s="43"/>
      <c r="K96" s="43"/>
      <c r="L96" s="148"/>
      <c r="S96" s="41"/>
      <c r="T96" s="41"/>
      <c r="U96" s="41"/>
      <c r="V96" s="41"/>
      <c r="W96" s="41"/>
      <c r="X96" s="41"/>
      <c r="Y96" s="41"/>
      <c r="Z96" s="41"/>
      <c r="AA96" s="41"/>
      <c r="AB96" s="41"/>
      <c r="AC96" s="41"/>
      <c r="AD96" s="41"/>
      <c r="AE96" s="41"/>
    </row>
    <row r="97" s="2" customFormat="1" ht="16.5" customHeight="1">
      <c r="A97" s="41"/>
      <c r="B97" s="42"/>
      <c r="C97" s="43"/>
      <c r="D97" s="43"/>
      <c r="E97" s="72" t="str">
        <f>E13</f>
        <v>SO 02.4 - ZTI</v>
      </c>
      <c r="F97" s="43"/>
      <c r="G97" s="43"/>
      <c r="H97" s="43"/>
      <c r="I97" s="43"/>
      <c r="J97" s="43"/>
      <c r="K97" s="43"/>
      <c r="L97" s="148"/>
      <c r="S97" s="41"/>
      <c r="T97" s="41"/>
      <c r="U97" s="41"/>
      <c r="V97" s="41"/>
      <c r="W97" s="41"/>
      <c r="X97" s="41"/>
      <c r="Y97" s="41"/>
      <c r="Z97" s="41"/>
      <c r="AA97" s="41"/>
      <c r="AB97" s="41"/>
      <c r="AC97" s="41"/>
      <c r="AD97" s="41"/>
      <c r="AE97" s="41"/>
    </row>
    <row r="98" s="2" customFormat="1" ht="6.96" customHeight="1">
      <c r="A98" s="41"/>
      <c r="B98" s="42"/>
      <c r="C98" s="43"/>
      <c r="D98" s="43"/>
      <c r="E98" s="43"/>
      <c r="F98" s="43"/>
      <c r="G98" s="43"/>
      <c r="H98" s="43"/>
      <c r="I98" s="43"/>
      <c r="J98" s="43"/>
      <c r="K98" s="43"/>
      <c r="L98" s="148"/>
      <c r="S98" s="41"/>
      <c r="T98" s="41"/>
      <c r="U98" s="41"/>
      <c r="V98" s="41"/>
      <c r="W98" s="41"/>
      <c r="X98" s="41"/>
      <c r="Y98" s="41"/>
      <c r="Z98" s="41"/>
      <c r="AA98" s="41"/>
      <c r="AB98" s="41"/>
      <c r="AC98" s="41"/>
      <c r="AD98" s="41"/>
      <c r="AE98" s="41"/>
    </row>
    <row r="99" s="2" customFormat="1" ht="12" customHeight="1">
      <c r="A99" s="41"/>
      <c r="B99" s="42"/>
      <c r="C99" s="35" t="s">
        <v>21</v>
      </c>
      <c r="D99" s="43"/>
      <c r="E99" s="43"/>
      <c r="F99" s="30" t="str">
        <f>F16</f>
        <v>Praha 8</v>
      </c>
      <c r="G99" s="43"/>
      <c r="H99" s="43"/>
      <c r="I99" s="35" t="s">
        <v>23</v>
      </c>
      <c r="J99" s="75" t="str">
        <f>IF(J16="","",J16)</f>
        <v>1. 10. 2025</v>
      </c>
      <c r="K99" s="43"/>
      <c r="L99" s="148"/>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2" customFormat="1" ht="25.65" customHeight="1">
      <c r="A101" s="41"/>
      <c r="B101" s="42"/>
      <c r="C101" s="35" t="s">
        <v>25</v>
      </c>
      <c r="D101" s="43"/>
      <c r="E101" s="43"/>
      <c r="F101" s="30" t="str">
        <f>E19</f>
        <v>Servisní středisko MČ Praha 8</v>
      </c>
      <c r="G101" s="43"/>
      <c r="H101" s="43"/>
      <c r="I101" s="35" t="s">
        <v>33</v>
      </c>
      <c r="J101" s="39" t="str">
        <f>E25</f>
        <v>d plus projektová a inženýrská a.s.</v>
      </c>
      <c r="K101" s="43"/>
      <c r="L101" s="148"/>
      <c r="S101" s="41"/>
      <c r="T101" s="41"/>
      <c r="U101" s="41"/>
      <c r="V101" s="41"/>
      <c r="W101" s="41"/>
      <c r="X101" s="41"/>
      <c r="Y101" s="41"/>
      <c r="Z101" s="41"/>
      <c r="AA101" s="41"/>
      <c r="AB101" s="41"/>
      <c r="AC101" s="41"/>
      <c r="AD101" s="41"/>
      <c r="AE101" s="41"/>
    </row>
    <row r="102" s="2" customFormat="1" ht="25.65" customHeight="1">
      <c r="A102" s="41"/>
      <c r="B102" s="42"/>
      <c r="C102" s="35" t="s">
        <v>31</v>
      </c>
      <c r="D102" s="43"/>
      <c r="E102" s="43"/>
      <c r="F102" s="30" t="str">
        <f>IF(E22="","",E22)</f>
        <v>Vyplň údaj</v>
      </c>
      <c r="G102" s="43"/>
      <c r="H102" s="43"/>
      <c r="I102" s="35" t="s">
        <v>38</v>
      </c>
      <c r="J102" s="39" t="str">
        <f>E28</f>
        <v>d plus projektová a inženýrská a.s.</v>
      </c>
      <c r="K102" s="43"/>
      <c r="L102" s="148"/>
      <c r="S102" s="41"/>
      <c r="T102" s="41"/>
      <c r="U102" s="41"/>
      <c r="V102" s="41"/>
      <c r="W102" s="41"/>
      <c r="X102" s="41"/>
      <c r="Y102" s="41"/>
      <c r="Z102" s="41"/>
      <c r="AA102" s="41"/>
      <c r="AB102" s="41"/>
      <c r="AC102" s="41"/>
      <c r="AD102" s="41"/>
      <c r="AE102" s="41"/>
    </row>
    <row r="103" s="2" customFormat="1" ht="10.32" customHeight="1">
      <c r="A103" s="41"/>
      <c r="B103" s="42"/>
      <c r="C103" s="43"/>
      <c r="D103" s="43"/>
      <c r="E103" s="43"/>
      <c r="F103" s="43"/>
      <c r="G103" s="43"/>
      <c r="H103" s="43"/>
      <c r="I103" s="43"/>
      <c r="J103" s="43"/>
      <c r="K103" s="43"/>
      <c r="L103" s="148"/>
      <c r="S103" s="41"/>
      <c r="T103" s="41"/>
      <c r="U103" s="41"/>
      <c r="V103" s="41"/>
      <c r="W103" s="41"/>
      <c r="X103" s="41"/>
      <c r="Y103" s="41"/>
      <c r="Z103" s="41"/>
      <c r="AA103" s="41"/>
      <c r="AB103" s="41"/>
      <c r="AC103" s="41"/>
      <c r="AD103" s="41"/>
      <c r="AE103" s="41"/>
    </row>
    <row r="104" s="11" customFormat="1" ht="29.28" customHeight="1">
      <c r="A104" s="189"/>
      <c r="B104" s="190"/>
      <c r="C104" s="191" t="s">
        <v>156</v>
      </c>
      <c r="D104" s="192" t="s">
        <v>60</v>
      </c>
      <c r="E104" s="192" t="s">
        <v>56</v>
      </c>
      <c r="F104" s="192" t="s">
        <v>57</v>
      </c>
      <c r="G104" s="192" t="s">
        <v>157</v>
      </c>
      <c r="H104" s="192" t="s">
        <v>158</v>
      </c>
      <c r="I104" s="192" t="s">
        <v>159</v>
      </c>
      <c r="J104" s="192" t="s">
        <v>147</v>
      </c>
      <c r="K104" s="193" t="s">
        <v>160</v>
      </c>
      <c r="L104" s="194"/>
      <c r="M104" s="95" t="s">
        <v>19</v>
      </c>
      <c r="N104" s="96" t="s">
        <v>45</v>
      </c>
      <c r="O104" s="96" t="s">
        <v>161</v>
      </c>
      <c r="P104" s="96" t="s">
        <v>162</v>
      </c>
      <c r="Q104" s="96" t="s">
        <v>163</v>
      </c>
      <c r="R104" s="96" t="s">
        <v>164</v>
      </c>
      <c r="S104" s="96" t="s">
        <v>165</v>
      </c>
      <c r="T104" s="97" t="s">
        <v>166</v>
      </c>
      <c r="U104" s="189"/>
      <c r="V104" s="189"/>
      <c r="W104" s="189"/>
      <c r="X104" s="189"/>
      <c r="Y104" s="189"/>
      <c r="Z104" s="189"/>
      <c r="AA104" s="189"/>
      <c r="AB104" s="189"/>
      <c r="AC104" s="189"/>
      <c r="AD104" s="189"/>
      <c r="AE104" s="189"/>
    </row>
    <row r="105" s="2" customFormat="1" ht="22.8" customHeight="1">
      <c r="A105" s="41"/>
      <c r="B105" s="42"/>
      <c r="C105" s="102" t="s">
        <v>167</v>
      </c>
      <c r="D105" s="43"/>
      <c r="E105" s="43"/>
      <c r="F105" s="43"/>
      <c r="G105" s="43"/>
      <c r="H105" s="43"/>
      <c r="I105" s="43"/>
      <c r="J105" s="195">
        <f>BK105</f>
        <v>0</v>
      </c>
      <c r="K105" s="43"/>
      <c r="L105" s="47"/>
      <c r="M105" s="98"/>
      <c r="N105" s="196"/>
      <c r="O105" s="99"/>
      <c r="P105" s="197">
        <f>P106+P215+P650</f>
        <v>0</v>
      </c>
      <c r="Q105" s="99"/>
      <c r="R105" s="197">
        <f>R106+R215+R650</f>
        <v>163.26270991999999</v>
      </c>
      <c r="S105" s="99"/>
      <c r="T105" s="198">
        <f>T106+T215+T650</f>
        <v>0</v>
      </c>
      <c r="U105" s="41"/>
      <c r="V105" s="41"/>
      <c r="W105" s="41"/>
      <c r="X105" s="41"/>
      <c r="Y105" s="41"/>
      <c r="Z105" s="41"/>
      <c r="AA105" s="41"/>
      <c r="AB105" s="41"/>
      <c r="AC105" s="41"/>
      <c r="AD105" s="41"/>
      <c r="AE105" s="41"/>
      <c r="AT105" s="20" t="s">
        <v>74</v>
      </c>
      <c r="AU105" s="20" t="s">
        <v>148</v>
      </c>
      <c r="BK105" s="199">
        <f>BK106+BK215+BK650</f>
        <v>0</v>
      </c>
    </row>
    <row r="106" s="12" customFormat="1" ht="25.92" customHeight="1">
      <c r="A106" s="12"/>
      <c r="B106" s="200"/>
      <c r="C106" s="201"/>
      <c r="D106" s="202" t="s">
        <v>74</v>
      </c>
      <c r="E106" s="203" t="s">
        <v>168</v>
      </c>
      <c r="F106" s="203" t="s">
        <v>169</v>
      </c>
      <c r="G106" s="201"/>
      <c r="H106" s="201"/>
      <c r="I106" s="204"/>
      <c r="J106" s="205">
        <f>BK106</f>
        <v>0</v>
      </c>
      <c r="K106" s="201"/>
      <c r="L106" s="206"/>
      <c r="M106" s="207"/>
      <c r="N106" s="208"/>
      <c r="O106" s="208"/>
      <c r="P106" s="209">
        <f>P107+P142+P153+P209</f>
        <v>0</v>
      </c>
      <c r="Q106" s="208"/>
      <c r="R106" s="209">
        <f>R107+R142+R153+R209</f>
        <v>158.10282992000001</v>
      </c>
      <c r="S106" s="208"/>
      <c r="T106" s="210">
        <f>T107+T142+T153+T209</f>
        <v>0</v>
      </c>
      <c r="U106" s="12"/>
      <c r="V106" s="12"/>
      <c r="W106" s="12"/>
      <c r="X106" s="12"/>
      <c r="Y106" s="12"/>
      <c r="Z106" s="12"/>
      <c r="AA106" s="12"/>
      <c r="AB106" s="12"/>
      <c r="AC106" s="12"/>
      <c r="AD106" s="12"/>
      <c r="AE106" s="12"/>
      <c r="AR106" s="211" t="s">
        <v>82</v>
      </c>
      <c r="AT106" s="212" t="s">
        <v>74</v>
      </c>
      <c r="AU106" s="212" t="s">
        <v>75</v>
      </c>
      <c r="AY106" s="211" t="s">
        <v>170</v>
      </c>
      <c r="BK106" s="213">
        <f>BK107+BK142+BK153+BK209</f>
        <v>0</v>
      </c>
    </row>
    <row r="107" s="12" customFormat="1" ht="22.8" customHeight="1">
      <c r="A107" s="12"/>
      <c r="B107" s="200"/>
      <c r="C107" s="201"/>
      <c r="D107" s="202" t="s">
        <v>74</v>
      </c>
      <c r="E107" s="214" t="s">
        <v>82</v>
      </c>
      <c r="F107" s="214" t="s">
        <v>171</v>
      </c>
      <c r="G107" s="201"/>
      <c r="H107" s="201"/>
      <c r="I107" s="204"/>
      <c r="J107" s="215">
        <f>BK107</f>
        <v>0</v>
      </c>
      <c r="K107" s="201"/>
      <c r="L107" s="206"/>
      <c r="M107" s="207"/>
      <c r="N107" s="208"/>
      <c r="O107" s="208"/>
      <c r="P107" s="209">
        <f>SUM(P108:P141)</f>
        <v>0</v>
      </c>
      <c r="Q107" s="208"/>
      <c r="R107" s="209">
        <f>SUM(R108:R141)</f>
        <v>121.18844</v>
      </c>
      <c r="S107" s="208"/>
      <c r="T107" s="210">
        <f>SUM(T108:T141)</f>
        <v>0</v>
      </c>
      <c r="U107" s="12"/>
      <c r="V107" s="12"/>
      <c r="W107" s="12"/>
      <c r="X107" s="12"/>
      <c r="Y107" s="12"/>
      <c r="Z107" s="12"/>
      <c r="AA107" s="12"/>
      <c r="AB107" s="12"/>
      <c r="AC107" s="12"/>
      <c r="AD107" s="12"/>
      <c r="AE107" s="12"/>
      <c r="AR107" s="211" t="s">
        <v>82</v>
      </c>
      <c r="AT107" s="212" t="s">
        <v>74</v>
      </c>
      <c r="AU107" s="212" t="s">
        <v>82</v>
      </c>
      <c r="AY107" s="211" t="s">
        <v>170</v>
      </c>
      <c r="BK107" s="213">
        <f>SUM(BK108:BK141)</f>
        <v>0</v>
      </c>
    </row>
    <row r="108" s="2" customFormat="1" ht="16.5" customHeight="1">
      <c r="A108" s="41"/>
      <c r="B108" s="42"/>
      <c r="C108" s="216" t="s">
        <v>82</v>
      </c>
      <c r="D108" s="216" t="s">
        <v>172</v>
      </c>
      <c r="E108" s="217" t="s">
        <v>3476</v>
      </c>
      <c r="F108" s="218" t="s">
        <v>3477</v>
      </c>
      <c r="G108" s="219" t="s">
        <v>3478</v>
      </c>
      <c r="H108" s="220">
        <v>20</v>
      </c>
      <c r="I108" s="221"/>
      <c r="J108" s="222">
        <f>ROUND(I108*H108,2)</f>
        <v>0</v>
      </c>
      <c r="K108" s="218" t="s">
        <v>176</v>
      </c>
      <c r="L108" s="47"/>
      <c r="M108" s="223" t="s">
        <v>19</v>
      </c>
      <c r="N108" s="224" t="s">
        <v>46</v>
      </c>
      <c r="O108" s="87"/>
      <c r="P108" s="225">
        <f>O108*H108</f>
        <v>0</v>
      </c>
      <c r="Q108" s="225">
        <v>0.00010000000000000001</v>
      </c>
      <c r="R108" s="225">
        <f>Q108*H108</f>
        <v>0.002</v>
      </c>
      <c r="S108" s="225">
        <v>0</v>
      </c>
      <c r="T108" s="226">
        <f>S108*H108</f>
        <v>0</v>
      </c>
      <c r="U108" s="41"/>
      <c r="V108" s="41"/>
      <c r="W108" s="41"/>
      <c r="X108" s="41"/>
      <c r="Y108" s="41"/>
      <c r="Z108" s="41"/>
      <c r="AA108" s="41"/>
      <c r="AB108" s="41"/>
      <c r="AC108" s="41"/>
      <c r="AD108" s="41"/>
      <c r="AE108" s="41"/>
      <c r="AR108" s="227" t="s">
        <v>177</v>
      </c>
      <c r="AT108" s="227" t="s">
        <v>172</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3479</v>
      </c>
    </row>
    <row r="109" s="2" customFormat="1">
      <c r="A109" s="41"/>
      <c r="B109" s="42"/>
      <c r="C109" s="43"/>
      <c r="D109" s="229" t="s">
        <v>179</v>
      </c>
      <c r="E109" s="43"/>
      <c r="F109" s="230" t="s">
        <v>3480</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2" customFormat="1">
      <c r="A110" s="41"/>
      <c r="B110" s="42"/>
      <c r="C110" s="43"/>
      <c r="D110" s="234" t="s">
        <v>181</v>
      </c>
      <c r="E110" s="43"/>
      <c r="F110" s="235" t="s">
        <v>3481</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181</v>
      </c>
      <c r="AU110" s="20" t="s">
        <v>84</v>
      </c>
    </row>
    <row r="111" s="2" customFormat="1" ht="21.75" customHeight="1">
      <c r="A111" s="41"/>
      <c r="B111" s="42"/>
      <c r="C111" s="216" t="s">
        <v>84</v>
      </c>
      <c r="D111" s="216" t="s">
        <v>172</v>
      </c>
      <c r="E111" s="217" t="s">
        <v>3482</v>
      </c>
      <c r="F111" s="218" t="s">
        <v>3483</v>
      </c>
      <c r="G111" s="219" t="s">
        <v>219</v>
      </c>
      <c r="H111" s="220">
        <v>229.91999999999999</v>
      </c>
      <c r="I111" s="221"/>
      <c r="J111" s="222">
        <f>ROUND(I111*H111,2)</f>
        <v>0</v>
      </c>
      <c r="K111" s="218" t="s">
        <v>176</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3484</v>
      </c>
    </row>
    <row r="112" s="2" customFormat="1">
      <c r="A112" s="41"/>
      <c r="B112" s="42"/>
      <c r="C112" s="43"/>
      <c r="D112" s="229" t="s">
        <v>179</v>
      </c>
      <c r="E112" s="43"/>
      <c r="F112" s="230" t="s">
        <v>3485</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2" customFormat="1">
      <c r="A113" s="41"/>
      <c r="B113" s="42"/>
      <c r="C113" s="43"/>
      <c r="D113" s="234" t="s">
        <v>181</v>
      </c>
      <c r="E113" s="43"/>
      <c r="F113" s="235" t="s">
        <v>3486</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181</v>
      </c>
      <c r="AU113" s="20" t="s">
        <v>84</v>
      </c>
    </row>
    <row r="114" s="2" customFormat="1" ht="16.5" customHeight="1">
      <c r="A114" s="41"/>
      <c r="B114" s="42"/>
      <c r="C114" s="216" t="s">
        <v>95</v>
      </c>
      <c r="D114" s="216" t="s">
        <v>172</v>
      </c>
      <c r="E114" s="217" t="s">
        <v>3487</v>
      </c>
      <c r="F114" s="218" t="s">
        <v>3488</v>
      </c>
      <c r="G114" s="219" t="s">
        <v>175</v>
      </c>
      <c r="H114" s="220">
        <v>266.39999999999998</v>
      </c>
      <c r="I114" s="221"/>
      <c r="J114" s="222">
        <f>ROUND(I114*H114,2)</f>
        <v>0</v>
      </c>
      <c r="K114" s="218" t="s">
        <v>176</v>
      </c>
      <c r="L114" s="47"/>
      <c r="M114" s="223" t="s">
        <v>19</v>
      </c>
      <c r="N114" s="224" t="s">
        <v>46</v>
      </c>
      <c r="O114" s="87"/>
      <c r="P114" s="225">
        <f>O114*H114</f>
        <v>0</v>
      </c>
      <c r="Q114" s="225">
        <v>0.00084999999999999995</v>
      </c>
      <c r="R114" s="225">
        <f>Q114*H114</f>
        <v>0.22643999999999998</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3489</v>
      </c>
    </row>
    <row r="115" s="2" customFormat="1">
      <c r="A115" s="41"/>
      <c r="B115" s="42"/>
      <c r="C115" s="43"/>
      <c r="D115" s="229" t="s">
        <v>179</v>
      </c>
      <c r="E115" s="43"/>
      <c r="F115" s="230" t="s">
        <v>3490</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c r="A116" s="41"/>
      <c r="B116" s="42"/>
      <c r="C116" s="43"/>
      <c r="D116" s="234" t="s">
        <v>181</v>
      </c>
      <c r="E116" s="43"/>
      <c r="F116" s="235" t="s">
        <v>3491</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181</v>
      </c>
      <c r="AU116" s="20" t="s">
        <v>84</v>
      </c>
    </row>
    <row r="117" s="2" customFormat="1" ht="16.5" customHeight="1">
      <c r="A117" s="41"/>
      <c r="B117" s="42"/>
      <c r="C117" s="216" t="s">
        <v>177</v>
      </c>
      <c r="D117" s="216" t="s">
        <v>172</v>
      </c>
      <c r="E117" s="217" t="s">
        <v>3492</v>
      </c>
      <c r="F117" s="218" t="s">
        <v>3493</v>
      </c>
      <c r="G117" s="219" t="s">
        <v>175</v>
      </c>
      <c r="H117" s="220">
        <v>266.39999999999998</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3494</v>
      </c>
    </row>
    <row r="118" s="2" customFormat="1">
      <c r="A118" s="41"/>
      <c r="B118" s="42"/>
      <c r="C118" s="43"/>
      <c r="D118" s="229" t="s">
        <v>179</v>
      </c>
      <c r="E118" s="43"/>
      <c r="F118" s="230" t="s">
        <v>3495</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4" t="s">
        <v>181</v>
      </c>
      <c r="E119" s="43"/>
      <c r="F119" s="235" t="s">
        <v>3496</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181</v>
      </c>
      <c r="AU119" s="20" t="s">
        <v>84</v>
      </c>
    </row>
    <row r="120" s="2" customFormat="1" ht="21.75" customHeight="1">
      <c r="A120" s="41"/>
      <c r="B120" s="42"/>
      <c r="C120" s="216" t="s">
        <v>209</v>
      </c>
      <c r="D120" s="216" t="s">
        <v>172</v>
      </c>
      <c r="E120" s="217" t="s">
        <v>3497</v>
      </c>
      <c r="F120" s="218" t="s">
        <v>3498</v>
      </c>
      <c r="G120" s="219" t="s">
        <v>219</v>
      </c>
      <c r="H120" s="220">
        <v>229.91999999999999</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3499</v>
      </c>
    </row>
    <row r="121" s="2" customFormat="1">
      <c r="A121" s="41"/>
      <c r="B121" s="42"/>
      <c r="C121" s="43"/>
      <c r="D121" s="229" t="s">
        <v>179</v>
      </c>
      <c r="E121" s="43"/>
      <c r="F121" s="230" t="s">
        <v>3500</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c r="A122" s="41"/>
      <c r="B122" s="42"/>
      <c r="C122" s="43"/>
      <c r="D122" s="234" t="s">
        <v>181</v>
      </c>
      <c r="E122" s="43"/>
      <c r="F122" s="235" t="s">
        <v>3501</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181</v>
      </c>
      <c r="AU122" s="20" t="s">
        <v>84</v>
      </c>
    </row>
    <row r="123" s="2" customFormat="1" ht="21.75" customHeight="1">
      <c r="A123" s="41"/>
      <c r="B123" s="42"/>
      <c r="C123" s="216" t="s">
        <v>216</v>
      </c>
      <c r="D123" s="216" t="s">
        <v>172</v>
      </c>
      <c r="E123" s="217" t="s">
        <v>539</v>
      </c>
      <c r="F123" s="218" t="s">
        <v>540</v>
      </c>
      <c r="G123" s="219" t="s">
        <v>219</v>
      </c>
      <c r="H123" s="220">
        <v>229.91999999999999</v>
      </c>
      <c r="I123" s="221"/>
      <c r="J123" s="222">
        <f>ROUND(I123*H123,2)</f>
        <v>0</v>
      </c>
      <c r="K123" s="218" t="s">
        <v>176</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84</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3502</v>
      </c>
    </row>
    <row r="124" s="2" customFormat="1">
      <c r="A124" s="41"/>
      <c r="B124" s="42"/>
      <c r="C124" s="43"/>
      <c r="D124" s="229" t="s">
        <v>179</v>
      </c>
      <c r="E124" s="43"/>
      <c r="F124" s="230" t="s">
        <v>542</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84</v>
      </c>
    </row>
    <row r="125" s="2" customFormat="1">
      <c r="A125" s="41"/>
      <c r="B125" s="42"/>
      <c r="C125" s="43"/>
      <c r="D125" s="234" t="s">
        <v>181</v>
      </c>
      <c r="E125" s="43"/>
      <c r="F125" s="235" t="s">
        <v>543</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181</v>
      </c>
      <c r="AU125" s="20" t="s">
        <v>84</v>
      </c>
    </row>
    <row r="126" s="2" customFormat="1" ht="16.5" customHeight="1">
      <c r="A126" s="41"/>
      <c r="B126" s="42"/>
      <c r="C126" s="216" t="s">
        <v>227</v>
      </c>
      <c r="D126" s="216" t="s">
        <v>172</v>
      </c>
      <c r="E126" s="217" t="s">
        <v>3503</v>
      </c>
      <c r="F126" s="218" t="s">
        <v>3504</v>
      </c>
      <c r="G126" s="219" t="s">
        <v>219</v>
      </c>
      <c r="H126" s="220">
        <v>229.91999999999999</v>
      </c>
      <c r="I126" s="221"/>
      <c r="J126" s="222">
        <f>ROUND(I126*H126,2)</f>
        <v>0</v>
      </c>
      <c r="K126" s="218" t="s">
        <v>176</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3505</v>
      </c>
    </row>
    <row r="127" s="2" customFormat="1">
      <c r="A127" s="41"/>
      <c r="B127" s="42"/>
      <c r="C127" s="43"/>
      <c r="D127" s="229" t="s">
        <v>179</v>
      </c>
      <c r="E127" s="43"/>
      <c r="F127" s="230" t="s">
        <v>3506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84</v>
      </c>
    </row>
    <row r="128" s="2" customFormat="1">
      <c r="A128" s="41"/>
      <c r="B128" s="42"/>
      <c r="C128" s="43"/>
      <c r="D128" s="234" t="s">
        <v>181</v>
      </c>
      <c r="E128" s="43"/>
      <c r="F128" s="235" t="s">
        <v>3507</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181</v>
      </c>
      <c r="AU128" s="20" t="s">
        <v>84</v>
      </c>
    </row>
    <row r="129" s="2" customFormat="1" ht="16.5" customHeight="1">
      <c r="A129" s="41"/>
      <c r="B129" s="42"/>
      <c r="C129" s="216" t="s">
        <v>234</v>
      </c>
      <c r="D129" s="216" t="s">
        <v>172</v>
      </c>
      <c r="E129" s="217" t="s">
        <v>590</v>
      </c>
      <c r="F129" s="218" t="s">
        <v>591</v>
      </c>
      <c r="G129" s="219" t="s">
        <v>219</v>
      </c>
      <c r="H129" s="220">
        <v>156</v>
      </c>
      <c r="I129" s="221"/>
      <c r="J129" s="222">
        <f>ROUND(I129*H129,2)</f>
        <v>0</v>
      </c>
      <c r="K129" s="218" t="s">
        <v>176</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3508</v>
      </c>
    </row>
    <row r="130" s="2" customFormat="1">
      <c r="A130" s="41"/>
      <c r="B130" s="42"/>
      <c r="C130" s="43"/>
      <c r="D130" s="229" t="s">
        <v>179</v>
      </c>
      <c r="E130" s="43"/>
      <c r="F130" s="230" t="s">
        <v>593</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2" customFormat="1">
      <c r="A131" s="41"/>
      <c r="B131" s="42"/>
      <c r="C131" s="43"/>
      <c r="D131" s="234" t="s">
        <v>181</v>
      </c>
      <c r="E131" s="43"/>
      <c r="F131" s="235" t="s">
        <v>594</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181</v>
      </c>
      <c r="AU131" s="20" t="s">
        <v>84</v>
      </c>
    </row>
    <row r="132" s="14" customFormat="1">
      <c r="A132" s="14"/>
      <c r="B132" s="246"/>
      <c r="C132" s="247"/>
      <c r="D132" s="229" t="s">
        <v>183</v>
      </c>
      <c r="E132" s="248" t="s">
        <v>19</v>
      </c>
      <c r="F132" s="249" t="s">
        <v>3509</v>
      </c>
      <c r="G132" s="247"/>
      <c r="H132" s="250">
        <v>156</v>
      </c>
      <c r="I132" s="251"/>
      <c r="J132" s="247"/>
      <c r="K132" s="247"/>
      <c r="L132" s="252"/>
      <c r="M132" s="253"/>
      <c r="N132" s="254"/>
      <c r="O132" s="254"/>
      <c r="P132" s="254"/>
      <c r="Q132" s="254"/>
      <c r="R132" s="254"/>
      <c r="S132" s="254"/>
      <c r="T132" s="255"/>
      <c r="U132" s="14"/>
      <c r="V132" s="14"/>
      <c r="W132" s="14"/>
      <c r="X132" s="14"/>
      <c r="Y132" s="14"/>
      <c r="Z132" s="14"/>
      <c r="AA132" s="14"/>
      <c r="AB132" s="14"/>
      <c r="AC132" s="14"/>
      <c r="AD132" s="14"/>
      <c r="AE132" s="14"/>
      <c r="AT132" s="256" t="s">
        <v>183</v>
      </c>
      <c r="AU132" s="256" t="s">
        <v>84</v>
      </c>
      <c r="AV132" s="14" t="s">
        <v>84</v>
      </c>
      <c r="AW132" s="14" t="s">
        <v>37</v>
      </c>
      <c r="AX132" s="14" t="s">
        <v>75</v>
      </c>
      <c r="AY132" s="256" t="s">
        <v>170</v>
      </c>
    </row>
    <row r="133" s="15" customFormat="1">
      <c r="A133" s="15"/>
      <c r="B133" s="257"/>
      <c r="C133" s="258"/>
      <c r="D133" s="229" t="s">
        <v>183</v>
      </c>
      <c r="E133" s="259" t="s">
        <v>19</v>
      </c>
      <c r="F133" s="260" t="s">
        <v>186</v>
      </c>
      <c r="G133" s="258"/>
      <c r="H133" s="261">
        <v>156</v>
      </c>
      <c r="I133" s="262"/>
      <c r="J133" s="258"/>
      <c r="K133" s="258"/>
      <c r="L133" s="263"/>
      <c r="M133" s="264"/>
      <c r="N133" s="265"/>
      <c r="O133" s="265"/>
      <c r="P133" s="265"/>
      <c r="Q133" s="265"/>
      <c r="R133" s="265"/>
      <c r="S133" s="265"/>
      <c r="T133" s="266"/>
      <c r="U133" s="15"/>
      <c r="V133" s="15"/>
      <c r="W133" s="15"/>
      <c r="X133" s="15"/>
      <c r="Y133" s="15"/>
      <c r="Z133" s="15"/>
      <c r="AA133" s="15"/>
      <c r="AB133" s="15"/>
      <c r="AC133" s="15"/>
      <c r="AD133" s="15"/>
      <c r="AE133" s="15"/>
      <c r="AT133" s="267" t="s">
        <v>183</v>
      </c>
      <c r="AU133" s="267" t="s">
        <v>84</v>
      </c>
      <c r="AV133" s="15" t="s">
        <v>177</v>
      </c>
      <c r="AW133" s="15" t="s">
        <v>37</v>
      </c>
      <c r="AX133" s="15" t="s">
        <v>82</v>
      </c>
      <c r="AY133" s="267" t="s">
        <v>170</v>
      </c>
    </row>
    <row r="134" s="2" customFormat="1" ht="16.5" customHeight="1">
      <c r="A134" s="41"/>
      <c r="B134" s="42"/>
      <c r="C134" s="216" t="s">
        <v>244</v>
      </c>
      <c r="D134" s="216" t="s">
        <v>172</v>
      </c>
      <c r="E134" s="217" t="s">
        <v>609</v>
      </c>
      <c r="F134" s="218" t="s">
        <v>610</v>
      </c>
      <c r="G134" s="219" t="s">
        <v>219</v>
      </c>
      <c r="H134" s="220">
        <v>60.479999999999997</v>
      </c>
      <c r="I134" s="221"/>
      <c r="J134" s="222">
        <f>ROUND(I134*H134,2)</f>
        <v>0</v>
      </c>
      <c r="K134" s="218" t="s">
        <v>176</v>
      </c>
      <c r="L134" s="47"/>
      <c r="M134" s="223" t="s">
        <v>19</v>
      </c>
      <c r="N134" s="224"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177</v>
      </c>
      <c r="AT134" s="227" t="s">
        <v>172</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3510</v>
      </c>
    </row>
    <row r="135" s="2" customFormat="1">
      <c r="A135" s="41"/>
      <c r="B135" s="42"/>
      <c r="C135" s="43"/>
      <c r="D135" s="229" t="s">
        <v>179</v>
      </c>
      <c r="E135" s="43"/>
      <c r="F135" s="230" t="s">
        <v>612</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179</v>
      </c>
      <c r="AU135" s="20" t="s">
        <v>84</v>
      </c>
    </row>
    <row r="136" s="2" customFormat="1">
      <c r="A136" s="41"/>
      <c r="B136" s="42"/>
      <c r="C136" s="43"/>
      <c r="D136" s="234" t="s">
        <v>181</v>
      </c>
      <c r="E136" s="43"/>
      <c r="F136" s="235" t="s">
        <v>613</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181</v>
      </c>
      <c r="AU136" s="20" t="s">
        <v>84</v>
      </c>
    </row>
    <row r="137" s="2" customFormat="1" ht="16.5" customHeight="1">
      <c r="A137" s="41"/>
      <c r="B137" s="42"/>
      <c r="C137" s="285" t="s">
        <v>253</v>
      </c>
      <c r="D137" s="285" t="s">
        <v>461</v>
      </c>
      <c r="E137" s="286" t="s">
        <v>3511</v>
      </c>
      <c r="F137" s="287" t="s">
        <v>3512</v>
      </c>
      <c r="G137" s="288" t="s">
        <v>256</v>
      </c>
      <c r="H137" s="289">
        <v>120.95999999999999</v>
      </c>
      <c r="I137" s="290"/>
      <c r="J137" s="291">
        <f>ROUND(I137*H137,2)</f>
        <v>0</v>
      </c>
      <c r="K137" s="287" t="s">
        <v>176</v>
      </c>
      <c r="L137" s="292"/>
      <c r="M137" s="293" t="s">
        <v>19</v>
      </c>
      <c r="N137" s="294" t="s">
        <v>46</v>
      </c>
      <c r="O137" s="87"/>
      <c r="P137" s="225">
        <f>O137*H137</f>
        <v>0</v>
      </c>
      <c r="Q137" s="225">
        <v>1</v>
      </c>
      <c r="R137" s="225">
        <f>Q137*H137</f>
        <v>120.95999999999999</v>
      </c>
      <c r="S137" s="225">
        <v>0</v>
      </c>
      <c r="T137" s="226">
        <f>S137*H137</f>
        <v>0</v>
      </c>
      <c r="U137" s="41"/>
      <c r="V137" s="41"/>
      <c r="W137" s="41"/>
      <c r="X137" s="41"/>
      <c r="Y137" s="41"/>
      <c r="Z137" s="41"/>
      <c r="AA137" s="41"/>
      <c r="AB137" s="41"/>
      <c r="AC137" s="41"/>
      <c r="AD137" s="41"/>
      <c r="AE137" s="41"/>
      <c r="AR137" s="227" t="s">
        <v>234</v>
      </c>
      <c r="AT137" s="227" t="s">
        <v>461</v>
      </c>
      <c r="AU137" s="227" t="s">
        <v>84</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3513</v>
      </c>
    </row>
    <row r="138" s="2" customFormat="1">
      <c r="A138" s="41"/>
      <c r="B138" s="42"/>
      <c r="C138" s="43"/>
      <c r="D138" s="229" t="s">
        <v>179</v>
      </c>
      <c r="E138" s="43"/>
      <c r="F138" s="230" t="s">
        <v>3512</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179</v>
      </c>
      <c r="AU138" s="20" t="s">
        <v>84</v>
      </c>
    </row>
    <row r="139" s="2" customFormat="1" ht="16.5" customHeight="1">
      <c r="A139" s="41"/>
      <c r="B139" s="42"/>
      <c r="C139" s="216" t="s">
        <v>263</v>
      </c>
      <c r="D139" s="216" t="s">
        <v>172</v>
      </c>
      <c r="E139" s="217" t="s">
        <v>3514</v>
      </c>
      <c r="F139" s="218" t="s">
        <v>3515</v>
      </c>
      <c r="G139" s="219" t="s">
        <v>219</v>
      </c>
      <c r="H139" s="220">
        <v>2.496</v>
      </c>
      <c r="I139" s="221"/>
      <c r="J139" s="222">
        <f>ROUND(I139*H139,2)</f>
        <v>0</v>
      </c>
      <c r="K139" s="218" t="s">
        <v>176</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3516</v>
      </c>
    </row>
    <row r="140" s="2" customFormat="1">
      <c r="A140" s="41"/>
      <c r="B140" s="42"/>
      <c r="C140" s="43"/>
      <c r="D140" s="229" t="s">
        <v>179</v>
      </c>
      <c r="E140" s="43"/>
      <c r="F140" s="230" t="s">
        <v>3517</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2" customFormat="1">
      <c r="A141" s="41"/>
      <c r="B141" s="42"/>
      <c r="C141" s="43"/>
      <c r="D141" s="234" t="s">
        <v>181</v>
      </c>
      <c r="E141" s="43"/>
      <c r="F141" s="235" t="s">
        <v>3518</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181</v>
      </c>
      <c r="AU141" s="20" t="s">
        <v>84</v>
      </c>
    </row>
    <row r="142" s="12" customFormat="1" ht="22.8" customHeight="1">
      <c r="A142" s="12"/>
      <c r="B142" s="200"/>
      <c r="C142" s="201"/>
      <c r="D142" s="202" t="s">
        <v>74</v>
      </c>
      <c r="E142" s="214" t="s">
        <v>177</v>
      </c>
      <c r="F142" s="214" t="s">
        <v>983</v>
      </c>
      <c r="G142" s="201"/>
      <c r="H142" s="201"/>
      <c r="I142" s="204"/>
      <c r="J142" s="215">
        <f>BK142</f>
        <v>0</v>
      </c>
      <c r="K142" s="201"/>
      <c r="L142" s="206"/>
      <c r="M142" s="207"/>
      <c r="N142" s="208"/>
      <c r="O142" s="208"/>
      <c r="P142" s="209">
        <f>SUM(P143:P152)</f>
        <v>0</v>
      </c>
      <c r="Q142" s="208"/>
      <c r="R142" s="209">
        <f>SUM(R143:R152)</f>
        <v>26.372788800000002</v>
      </c>
      <c r="S142" s="208"/>
      <c r="T142" s="210">
        <f>SUM(T143:T152)</f>
        <v>0</v>
      </c>
      <c r="U142" s="12"/>
      <c r="V142" s="12"/>
      <c r="W142" s="12"/>
      <c r="X142" s="12"/>
      <c r="Y142" s="12"/>
      <c r="Z142" s="12"/>
      <c r="AA142" s="12"/>
      <c r="AB142" s="12"/>
      <c r="AC142" s="12"/>
      <c r="AD142" s="12"/>
      <c r="AE142" s="12"/>
      <c r="AR142" s="211" t="s">
        <v>82</v>
      </c>
      <c r="AT142" s="212" t="s">
        <v>74</v>
      </c>
      <c r="AU142" s="212" t="s">
        <v>82</v>
      </c>
      <c r="AY142" s="211" t="s">
        <v>170</v>
      </c>
      <c r="BK142" s="213">
        <f>SUM(BK143:BK152)</f>
        <v>0</v>
      </c>
    </row>
    <row r="143" s="2" customFormat="1" ht="16.5" customHeight="1">
      <c r="A143" s="41"/>
      <c r="B143" s="42"/>
      <c r="C143" s="216" t="s">
        <v>8</v>
      </c>
      <c r="D143" s="216" t="s">
        <v>172</v>
      </c>
      <c r="E143" s="217" t="s">
        <v>1150</v>
      </c>
      <c r="F143" s="218" t="s">
        <v>1151</v>
      </c>
      <c r="G143" s="219" t="s">
        <v>219</v>
      </c>
      <c r="H143" s="220">
        <v>13.44</v>
      </c>
      <c r="I143" s="221"/>
      <c r="J143" s="222">
        <f>ROUND(I143*H143,2)</f>
        <v>0</v>
      </c>
      <c r="K143" s="218" t="s">
        <v>176</v>
      </c>
      <c r="L143" s="47"/>
      <c r="M143" s="223" t="s">
        <v>19</v>
      </c>
      <c r="N143" s="224" t="s">
        <v>46</v>
      </c>
      <c r="O143" s="87"/>
      <c r="P143" s="225">
        <f>O143*H143</f>
        <v>0</v>
      </c>
      <c r="Q143" s="225">
        <v>1.8907700000000001</v>
      </c>
      <c r="R143" s="225">
        <f>Q143*H143</f>
        <v>25.411948800000001</v>
      </c>
      <c r="S143" s="225">
        <v>0</v>
      </c>
      <c r="T143" s="226">
        <f>S143*H143</f>
        <v>0</v>
      </c>
      <c r="U143" s="41"/>
      <c r="V143" s="41"/>
      <c r="W143" s="41"/>
      <c r="X143" s="41"/>
      <c r="Y143" s="41"/>
      <c r="Z143" s="41"/>
      <c r="AA143" s="41"/>
      <c r="AB143" s="41"/>
      <c r="AC143" s="41"/>
      <c r="AD143" s="41"/>
      <c r="AE143" s="41"/>
      <c r="AR143" s="227" t="s">
        <v>177</v>
      </c>
      <c r="AT143" s="227" t="s">
        <v>172</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3519</v>
      </c>
    </row>
    <row r="144" s="2" customFormat="1">
      <c r="A144" s="41"/>
      <c r="B144" s="42"/>
      <c r="C144" s="43"/>
      <c r="D144" s="229" t="s">
        <v>179</v>
      </c>
      <c r="E144" s="43"/>
      <c r="F144" s="230" t="s">
        <v>1153</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2" customFormat="1">
      <c r="A145" s="41"/>
      <c r="B145" s="42"/>
      <c r="C145" s="43"/>
      <c r="D145" s="234" t="s">
        <v>181</v>
      </c>
      <c r="E145" s="43"/>
      <c r="F145" s="235" t="s">
        <v>1154</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181</v>
      </c>
      <c r="AU145" s="20" t="s">
        <v>84</v>
      </c>
    </row>
    <row r="146" s="14" customFormat="1">
      <c r="A146" s="14"/>
      <c r="B146" s="246"/>
      <c r="C146" s="247"/>
      <c r="D146" s="229" t="s">
        <v>183</v>
      </c>
      <c r="E146" s="248" t="s">
        <v>19</v>
      </c>
      <c r="F146" s="249" t="s">
        <v>3520</v>
      </c>
      <c r="G146" s="247"/>
      <c r="H146" s="250">
        <v>13.44</v>
      </c>
      <c r="I146" s="251"/>
      <c r="J146" s="247"/>
      <c r="K146" s="247"/>
      <c r="L146" s="252"/>
      <c r="M146" s="253"/>
      <c r="N146" s="254"/>
      <c r="O146" s="254"/>
      <c r="P146" s="254"/>
      <c r="Q146" s="254"/>
      <c r="R146" s="254"/>
      <c r="S146" s="254"/>
      <c r="T146" s="255"/>
      <c r="U146" s="14"/>
      <c r="V146" s="14"/>
      <c r="W146" s="14"/>
      <c r="X146" s="14"/>
      <c r="Y146" s="14"/>
      <c r="Z146" s="14"/>
      <c r="AA146" s="14"/>
      <c r="AB146" s="14"/>
      <c r="AC146" s="14"/>
      <c r="AD146" s="14"/>
      <c r="AE146" s="14"/>
      <c r="AT146" s="256" t="s">
        <v>183</v>
      </c>
      <c r="AU146" s="256" t="s">
        <v>84</v>
      </c>
      <c r="AV146" s="14" t="s">
        <v>84</v>
      </c>
      <c r="AW146" s="14" t="s">
        <v>37</v>
      </c>
      <c r="AX146" s="14" t="s">
        <v>75</v>
      </c>
      <c r="AY146" s="256" t="s">
        <v>170</v>
      </c>
    </row>
    <row r="147" s="15" customFormat="1">
      <c r="A147" s="15"/>
      <c r="B147" s="257"/>
      <c r="C147" s="258"/>
      <c r="D147" s="229" t="s">
        <v>183</v>
      </c>
      <c r="E147" s="259" t="s">
        <v>19</v>
      </c>
      <c r="F147" s="260" t="s">
        <v>186</v>
      </c>
      <c r="G147" s="258"/>
      <c r="H147" s="261">
        <v>13.44</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183</v>
      </c>
      <c r="AU147" s="267" t="s">
        <v>84</v>
      </c>
      <c r="AV147" s="15" t="s">
        <v>177</v>
      </c>
      <c r="AW147" s="15" t="s">
        <v>37</v>
      </c>
      <c r="AX147" s="15" t="s">
        <v>82</v>
      </c>
      <c r="AY147" s="267" t="s">
        <v>170</v>
      </c>
    </row>
    <row r="148" s="2" customFormat="1" ht="21.75" customHeight="1">
      <c r="A148" s="41"/>
      <c r="B148" s="42"/>
      <c r="C148" s="216" t="s">
        <v>271</v>
      </c>
      <c r="D148" s="216" t="s">
        <v>172</v>
      </c>
      <c r="E148" s="217" t="s">
        <v>3521</v>
      </c>
      <c r="F148" s="218" t="s">
        <v>3522</v>
      </c>
      <c r="G148" s="219" t="s">
        <v>266</v>
      </c>
      <c r="H148" s="220">
        <v>2</v>
      </c>
      <c r="I148" s="221"/>
      <c r="J148" s="222">
        <f>ROUND(I148*H148,2)</f>
        <v>0</v>
      </c>
      <c r="K148" s="218" t="s">
        <v>176</v>
      </c>
      <c r="L148" s="47"/>
      <c r="M148" s="223" t="s">
        <v>19</v>
      </c>
      <c r="N148" s="224" t="s">
        <v>46</v>
      </c>
      <c r="O148" s="87"/>
      <c r="P148" s="225">
        <f>O148*H148</f>
        <v>0</v>
      </c>
      <c r="Q148" s="225">
        <v>0.087419999999999998</v>
      </c>
      <c r="R148" s="225">
        <f>Q148*H148</f>
        <v>0.17484</v>
      </c>
      <c r="S148" s="225">
        <v>0</v>
      </c>
      <c r="T148" s="226">
        <f>S148*H148</f>
        <v>0</v>
      </c>
      <c r="U148" s="41"/>
      <c r="V148" s="41"/>
      <c r="W148" s="41"/>
      <c r="X148" s="41"/>
      <c r="Y148" s="41"/>
      <c r="Z148" s="41"/>
      <c r="AA148" s="41"/>
      <c r="AB148" s="41"/>
      <c r="AC148" s="41"/>
      <c r="AD148" s="41"/>
      <c r="AE148" s="41"/>
      <c r="AR148" s="227" t="s">
        <v>177</v>
      </c>
      <c r="AT148" s="227" t="s">
        <v>172</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3523</v>
      </c>
    </row>
    <row r="149" s="2" customFormat="1">
      <c r="A149" s="41"/>
      <c r="B149" s="42"/>
      <c r="C149" s="43"/>
      <c r="D149" s="229" t="s">
        <v>179</v>
      </c>
      <c r="E149" s="43"/>
      <c r="F149" s="230" t="s">
        <v>3524</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179</v>
      </c>
      <c r="AU149" s="20" t="s">
        <v>84</v>
      </c>
    </row>
    <row r="150" s="2" customFormat="1">
      <c r="A150" s="41"/>
      <c r="B150" s="42"/>
      <c r="C150" s="43"/>
      <c r="D150" s="234" t="s">
        <v>181</v>
      </c>
      <c r="E150" s="43"/>
      <c r="F150" s="235" t="s">
        <v>3525</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181</v>
      </c>
      <c r="AU150" s="20" t="s">
        <v>84</v>
      </c>
    </row>
    <row r="151" s="2" customFormat="1" ht="16.5" customHeight="1">
      <c r="A151" s="41"/>
      <c r="B151" s="42"/>
      <c r="C151" s="285" t="s">
        <v>276</v>
      </c>
      <c r="D151" s="285" t="s">
        <v>461</v>
      </c>
      <c r="E151" s="286" t="s">
        <v>3526</v>
      </c>
      <c r="F151" s="287" t="s">
        <v>3527</v>
      </c>
      <c r="G151" s="288" t="s">
        <v>266</v>
      </c>
      <c r="H151" s="289">
        <v>2</v>
      </c>
      <c r="I151" s="290"/>
      <c r="J151" s="291">
        <f>ROUND(I151*H151,2)</f>
        <v>0</v>
      </c>
      <c r="K151" s="287" t="s">
        <v>176</v>
      </c>
      <c r="L151" s="292"/>
      <c r="M151" s="293" t="s">
        <v>19</v>
      </c>
      <c r="N151" s="294" t="s">
        <v>46</v>
      </c>
      <c r="O151" s="87"/>
      <c r="P151" s="225">
        <f>O151*H151</f>
        <v>0</v>
      </c>
      <c r="Q151" s="225">
        <v>0.39300000000000002</v>
      </c>
      <c r="R151" s="225">
        <f>Q151*H151</f>
        <v>0.78600000000000003</v>
      </c>
      <c r="S151" s="225">
        <v>0</v>
      </c>
      <c r="T151" s="226">
        <f>S151*H151</f>
        <v>0</v>
      </c>
      <c r="U151" s="41"/>
      <c r="V151" s="41"/>
      <c r="W151" s="41"/>
      <c r="X151" s="41"/>
      <c r="Y151" s="41"/>
      <c r="Z151" s="41"/>
      <c r="AA151" s="41"/>
      <c r="AB151" s="41"/>
      <c r="AC151" s="41"/>
      <c r="AD151" s="41"/>
      <c r="AE151" s="41"/>
      <c r="AR151" s="227" t="s">
        <v>234</v>
      </c>
      <c r="AT151" s="227" t="s">
        <v>461</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3528</v>
      </c>
    </row>
    <row r="152" s="2" customFormat="1">
      <c r="A152" s="41"/>
      <c r="B152" s="42"/>
      <c r="C152" s="43"/>
      <c r="D152" s="229" t="s">
        <v>179</v>
      </c>
      <c r="E152" s="43"/>
      <c r="F152" s="230" t="s">
        <v>3527</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179</v>
      </c>
      <c r="AU152" s="20" t="s">
        <v>84</v>
      </c>
    </row>
    <row r="153" s="12" customFormat="1" ht="22.8" customHeight="1">
      <c r="A153" s="12"/>
      <c r="B153" s="200"/>
      <c r="C153" s="201"/>
      <c r="D153" s="202" t="s">
        <v>74</v>
      </c>
      <c r="E153" s="214" t="s">
        <v>234</v>
      </c>
      <c r="F153" s="214" t="s">
        <v>262</v>
      </c>
      <c r="G153" s="201"/>
      <c r="H153" s="201"/>
      <c r="I153" s="204"/>
      <c r="J153" s="215">
        <f>BK153</f>
        <v>0</v>
      </c>
      <c r="K153" s="201"/>
      <c r="L153" s="206"/>
      <c r="M153" s="207"/>
      <c r="N153" s="208"/>
      <c r="O153" s="208"/>
      <c r="P153" s="209">
        <f>SUM(P154:P208)</f>
        <v>0</v>
      </c>
      <c r="Q153" s="208"/>
      <c r="R153" s="209">
        <f>SUM(R154:R208)</f>
        <v>10.541601119999999</v>
      </c>
      <c r="S153" s="208"/>
      <c r="T153" s="210">
        <f>SUM(T154:T208)</f>
        <v>0</v>
      </c>
      <c r="U153" s="12"/>
      <c r="V153" s="12"/>
      <c r="W153" s="12"/>
      <c r="X153" s="12"/>
      <c r="Y153" s="12"/>
      <c r="Z153" s="12"/>
      <c r="AA153" s="12"/>
      <c r="AB153" s="12"/>
      <c r="AC153" s="12"/>
      <c r="AD153" s="12"/>
      <c r="AE153" s="12"/>
      <c r="AR153" s="211" t="s">
        <v>82</v>
      </c>
      <c r="AT153" s="212" t="s">
        <v>74</v>
      </c>
      <c r="AU153" s="212" t="s">
        <v>82</v>
      </c>
      <c r="AY153" s="211" t="s">
        <v>170</v>
      </c>
      <c r="BK153" s="213">
        <f>SUM(BK154:BK208)</f>
        <v>0</v>
      </c>
    </row>
    <row r="154" s="2" customFormat="1" ht="16.5" customHeight="1">
      <c r="A154" s="41"/>
      <c r="B154" s="42"/>
      <c r="C154" s="216" t="s">
        <v>283</v>
      </c>
      <c r="D154" s="216" t="s">
        <v>172</v>
      </c>
      <c r="E154" s="217" t="s">
        <v>3529</v>
      </c>
      <c r="F154" s="218" t="s">
        <v>3530</v>
      </c>
      <c r="G154" s="219" t="s">
        <v>201</v>
      </c>
      <c r="H154" s="220">
        <v>50</v>
      </c>
      <c r="I154" s="221"/>
      <c r="J154" s="222">
        <f>ROUND(I154*H154,2)</f>
        <v>0</v>
      </c>
      <c r="K154" s="218" t="s">
        <v>3531</v>
      </c>
      <c r="L154" s="47"/>
      <c r="M154" s="223" t="s">
        <v>19</v>
      </c>
      <c r="N154" s="224" t="s">
        <v>46</v>
      </c>
      <c r="O154" s="87"/>
      <c r="P154" s="225">
        <f>O154*H154</f>
        <v>0</v>
      </c>
      <c r="Q154" s="225">
        <v>0.00013999999999999999</v>
      </c>
      <c r="R154" s="225">
        <f>Q154*H154</f>
        <v>0.0069999999999999993</v>
      </c>
      <c r="S154" s="225">
        <v>0</v>
      </c>
      <c r="T154" s="226">
        <f>S154*H154</f>
        <v>0</v>
      </c>
      <c r="U154" s="41"/>
      <c r="V154" s="41"/>
      <c r="W154" s="41"/>
      <c r="X154" s="41"/>
      <c r="Y154" s="41"/>
      <c r="Z154" s="41"/>
      <c r="AA154" s="41"/>
      <c r="AB154" s="41"/>
      <c r="AC154" s="41"/>
      <c r="AD154" s="41"/>
      <c r="AE154" s="41"/>
      <c r="AR154" s="227" t="s">
        <v>177</v>
      </c>
      <c r="AT154" s="227" t="s">
        <v>172</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3532</v>
      </c>
    </row>
    <row r="155" s="2" customFormat="1">
      <c r="A155" s="41"/>
      <c r="B155" s="42"/>
      <c r="C155" s="43"/>
      <c r="D155" s="229" t="s">
        <v>179</v>
      </c>
      <c r="E155" s="43"/>
      <c r="F155" s="230" t="s">
        <v>3533</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179</v>
      </c>
      <c r="AU155" s="20" t="s">
        <v>84</v>
      </c>
    </row>
    <row r="156" s="2" customFormat="1">
      <c r="A156" s="41"/>
      <c r="B156" s="42"/>
      <c r="C156" s="43"/>
      <c r="D156" s="234" t="s">
        <v>181</v>
      </c>
      <c r="E156" s="43"/>
      <c r="F156" s="235" t="s">
        <v>3534</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181</v>
      </c>
      <c r="AU156" s="20" t="s">
        <v>84</v>
      </c>
    </row>
    <row r="157" s="2" customFormat="1" ht="16.5" customHeight="1">
      <c r="A157" s="41"/>
      <c r="B157" s="42"/>
      <c r="C157" s="285" t="s">
        <v>287</v>
      </c>
      <c r="D157" s="285" t="s">
        <v>461</v>
      </c>
      <c r="E157" s="286" t="s">
        <v>3535</v>
      </c>
      <c r="F157" s="287" t="s">
        <v>3536</v>
      </c>
      <c r="G157" s="288" t="s">
        <v>201</v>
      </c>
      <c r="H157" s="289">
        <v>50</v>
      </c>
      <c r="I157" s="290"/>
      <c r="J157" s="291">
        <f>ROUND(I157*H157,2)</f>
        <v>0</v>
      </c>
      <c r="K157" s="287" t="s">
        <v>19</v>
      </c>
      <c r="L157" s="292"/>
      <c r="M157" s="293" t="s">
        <v>19</v>
      </c>
      <c r="N157" s="294" t="s">
        <v>46</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234</v>
      </c>
      <c r="AT157" s="227" t="s">
        <v>461</v>
      </c>
      <c r="AU157" s="227" t="s">
        <v>84</v>
      </c>
      <c r="AY157" s="20" t="s">
        <v>170</v>
      </c>
      <c r="BE157" s="228">
        <f>IF(N157="základní",J157,0)</f>
        <v>0</v>
      </c>
      <c r="BF157" s="228">
        <f>IF(N157="snížená",J157,0)</f>
        <v>0</v>
      </c>
      <c r="BG157" s="228">
        <f>IF(N157="zákl. přenesená",J157,0)</f>
        <v>0</v>
      </c>
      <c r="BH157" s="228">
        <f>IF(N157="sníž. přenesená",J157,0)</f>
        <v>0</v>
      </c>
      <c r="BI157" s="228">
        <f>IF(N157="nulová",J157,0)</f>
        <v>0</v>
      </c>
      <c r="BJ157" s="20" t="s">
        <v>82</v>
      </c>
      <c r="BK157" s="228">
        <f>ROUND(I157*H157,2)</f>
        <v>0</v>
      </c>
      <c r="BL157" s="20" t="s">
        <v>177</v>
      </c>
      <c r="BM157" s="227" t="s">
        <v>3537</v>
      </c>
    </row>
    <row r="158" s="2" customFormat="1">
      <c r="A158" s="41"/>
      <c r="B158" s="42"/>
      <c r="C158" s="43"/>
      <c r="D158" s="229" t="s">
        <v>179</v>
      </c>
      <c r="E158" s="43"/>
      <c r="F158" s="230" t="s">
        <v>3536</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179</v>
      </c>
      <c r="AU158" s="20" t="s">
        <v>84</v>
      </c>
    </row>
    <row r="159" s="2" customFormat="1">
      <c r="A159" s="41"/>
      <c r="B159" s="42"/>
      <c r="C159" s="43"/>
      <c r="D159" s="229" t="s">
        <v>231</v>
      </c>
      <c r="E159" s="43"/>
      <c r="F159" s="268" t="s">
        <v>3538</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231</v>
      </c>
      <c r="AU159" s="20" t="s">
        <v>84</v>
      </c>
    </row>
    <row r="160" s="2" customFormat="1" ht="16.5" customHeight="1">
      <c r="A160" s="41"/>
      <c r="B160" s="42"/>
      <c r="C160" s="216" t="s">
        <v>291</v>
      </c>
      <c r="D160" s="216" t="s">
        <v>172</v>
      </c>
      <c r="E160" s="217" t="s">
        <v>3539</v>
      </c>
      <c r="F160" s="218" t="s">
        <v>3540</v>
      </c>
      <c r="G160" s="219" t="s">
        <v>201</v>
      </c>
      <c r="H160" s="220">
        <v>100</v>
      </c>
      <c r="I160" s="221"/>
      <c r="J160" s="222">
        <f>ROUND(I160*H160,2)</f>
        <v>0</v>
      </c>
      <c r="K160" s="218" t="s">
        <v>3531</v>
      </c>
      <c r="L160" s="47"/>
      <c r="M160" s="223" t="s">
        <v>19</v>
      </c>
      <c r="N160" s="224" t="s">
        <v>46</v>
      </c>
      <c r="O160" s="87"/>
      <c r="P160" s="225">
        <f>O160*H160</f>
        <v>0</v>
      </c>
      <c r="Q160" s="225">
        <v>0.00017000000000000001</v>
      </c>
      <c r="R160" s="225">
        <f>Q160*H160</f>
        <v>0.017000000000000001</v>
      </c>
      <c r="S160" s="225">
        <v>0</v>
      </c>
      <c r="T160" s="226">
        <f>S160*H160</f>
        <v>0</v>
      </c>
      <c r="U160" s="41"/>
      <c r="V160" s="41"/>
      <c r="W160" s="41"/>
      <c r="X160" s="41"/>
      <c r="Y160" s="41"/>
      <c r="Z160" s="41"/>
      <c r="AA160" s="41"/>
      <c r="AB160" s="41"/>
      <c r="AC160" s="41"/>
      <c r="AD160" s="41"/>
      <c r="AE160" s="41"/>
      <c r="AR160" s="227" t="s">
        <v>177</v>
      </c>
      <c r="AT160" s="227" t="s">
        <v>172</v>
      </c>
      <c r="AU160" s="227" t="s">
        <v>84</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3541</v>
      </c>
    </row>
    <row r="161" s="2" customFormat="1">
      <c r="A161" s="41"/>
      <c r="B161" s="42"/>
      <c r="C161" s="43"/>
      <c r="D161" s="229" t="s">
        <v>179</v>
      </c>
      <c r="E161" s="43"/>
      <c r="F161" s="230" t="s">
        <v>3542</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179</v>
      </c>
      <c r="AU161" s="20" t="s">
        <v>84</v>
      </c>
    </row>
    <row r="162" s="2" customFormat="1">
      <c r="A162" s="41"/>
      <c r="B162" s="42"/>
      <c r="C162" s="43"/>
      <c r="D162" s="234" t="s">
        <v>181</v>
      </c>
      <c r="E162" s="43"/>
      <c r="F162" s="235" t="s">
        <v>3543</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181</v>
      </c>
      <c r="AU162" s="20" t="s">
        <v>84</v>
      </c>
    </row>
    <row r="163" s="2" customFormat="1" ht="16.5" customHeight="1">
      <c r="A163" s="41"/>
      <c r="B163" s="42"/>
      <c r="C163" s="285" t="s">
        <v>295</v>
      </c>
      <c r="D163" s="285" t="s">
        <v>461</v>
      </c>
      <c r="E163" s="286" t="s">
        <v>3544</v>
      </c>
      <c r="F163" s="287" t="s">
        <v>3545</v>
      </c>
      <c r="G163" s="288" t="s">
        <v>201</v>
      </c>
      <c r="H163" s="289">
        <v>100</v>
      </c>
      <c r="I163" s="290"/>
      <c r="J163" s="291">
        <f>ROUND(I163*H163,2)</f>
        <v>0</v>
      </c>
      <c r="K163" s="287" t="s">
        <v>19</v>
      </c>
      <c r="L163" s="292"/>
      <c r="M163" s="293" t="s">
        <v>19</v>
      </c>
      <c r="N163" s="294" t="s">
        <v>46</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234</v>
      </c>
      <c r="AT163" s="227" t="s">
        <v>461</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3546</v>
      </c>
    </row>
    <row r="164" s="2" customFormat="1">
      <c r="A164" s="41"/>
      <c r="B164" s="42"/>
      <c r="C164" s="43"/>
      <c r="D164" s="229" t="s">
        <v>179</v>
      </c>
      <c r="E164" s="43"/>
      <c r="F164" s="230" t="s">
        <v>3545</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179</v>
      </c>
      <c r="AU164" s="20" t="s">
        <v>84</v>
      </c>
    </row>
    <row r="165" s="2" customFormat="1">
      <c r="A165" s="41"/>
      <c r="B165" s="42"/>
      <c r="C165" s="43"/>
      <c r="D165" s="229" t="s">
        <v>231</v>
      </c>
      <c r="E165" s="43"/>
      <c r="F165" s="268" t="s">
        <v>3538</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231</v>
      </c>
      <c r="AU165" s="20" t="s">
        <v>84</v>
      </c>
    </row>
    <row r="166" s="2" customFormat="1" ht="16.5" customHeight="1">
      <c r="A166" s="41"/>
      <c r="B166" s="42"/>
      <c r="C166" s="216" t="s">
        <v>299</v>
      </c>
      <c r="D166" s="216" t="s">
        <v>172</v>
      </c>
      <c r="E166" s="217" t="s">
        <v>3547</v>
      </c>
      <c r="F166" s="218" t="s">
        <v>3548</v>
      </c>
      <c r="G166" s="219" t="s">
        <v>201</v>
      </c>
      <c r="H166" s="220">
        <v>150</v>
      </c>
      <c r="I166" s="221"/>
      <c r="J166" s="222">
        <f>ROUND(I166*H166,2)</f>
        <v>0</v>
      </c>
      <c r="K166" s="218" t="s">
        <v>176</v>
      </c>
      <c r="L166" s="47"/>
      <c r="M166" s="223" t="s">
        <v>19</v>
      </c>
      <c r="N166" s="22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177</v>
      </c>
      <c r="AT166" s="227" t="s">
        <v>172</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3549</v>
      </c>
    </row>
    <row r="167" s="2" customFormat="1">
      <c r="A167" s="41"/>
      <c r="B167" s="42"/>
      <c r="C167" s="43"/>
      <c r="D167" s="229" t="s">
        <v>179</v>
      </c>
      <c r="E167" s="43"/>
      <c r="F167" s="230" t="s">
        <v>3550</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179</v>
      </c>
      <c r="AU167" s="20" t="s">
        <v>84</v>
      </c>
    </row>
    <row r="168" s="2" customFormat="1">
      <c r="A168" s="41"/>
      <c r="B168" s="42"/>
      <c r="C168" s="43"/>
      <c r="D168" s="234" t="s">
        <v>181</v>
      </c>
      <c r="E168" s="43"/>
      <c r="F168" s="235" t="s">
        <v>3551</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181</v>
      </c>
      <c r="AU168" s="20" t="s">
        <v>84</v>
      </c>
    </row>
    <row r="169" s="2" customFormat="1" ht="16.5" customHeight="1">
      <c r="A169" s="41"/>
      <c r="B169" s="42"/>
      <c r="C169" s="216" t="s">
        <v>303</v>
      </c>
      <c r="D169" s="216" t="s">
        <v>172</v>
      </c>
      <c r="E169" s="217" t="s">
        <v>3552</v>
      </c>
      <c r="F169" s="218" t="s">
        <v>3553</v>
      </c>
      <c r="G169" s="219" t="s">
        <v>201</v>
      </c>
      <c r="H169" s="220">
        <v>150</v>
      </c>
      <c r="I169" s="221"/>
      <c r="J169" s="222">
        <f>ROUND(I169*H169,2)</f>
        <v>0</v>
      </c>
      <c r="K169" s="218" t="s">
        <v>176</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3554</v>
      </c>
    </row>
    <row r="170" s="2" customFormat="1">
      <c r="A170" s="41"/>
      <c r="B170" s="42"/>
      <c r="C170" s="43"/>
      <c r="D170" s="229" t="s">
        <v>179</v>
      </c>
      <c r="E170" s="43"/>
      <c r="F170" s="230" t="s">
        <v>3553</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2" customFormat="1">
      <c r="A171" s="41"/>
      <c r="B171" s="42"/>
      <c r="C171" s="43"/>
      <c r="D171" s="234" t="s">
        <v>181</v>
      </c>
      <c r="E171" s="43"/>
      <c r="F171" s="235" t="s">
        <v>3555</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181</v>
      </c>
      <c r="AU171" s="20" t="s">
        <v>84</v>
      </c>
    </row>
    <row r="172" s="2" customFormat="1" ht="16.5" customHeight="1">
      <c r="A172" s="41"/>
      <c r="B172" s="42"/>
      <c r="C172" s="216" t="s">
        <v>7</v>
      </c>
      <c r="D172" s="216" t="s">
        <v>172</v>
      </c>
      <c r="E172" s="217" t="s">
        <v>3556</v>
      </c>
      <c r="F172" s="218" t="s">
        <v>3557</v>
      </c>
      <c r="G172" s="219" t="s">
        <v>219</v>
      </c>
      <c r="H172" s="220">
        <v>6.048</v>
      </c>
      <c r="I172" s="221"/>
      <c r="J172" s="222">
        <f>ROUND(I172*H172,2)</f>
        <v>0</v>
      </c>
      <c r="K172" s="218" t="s">
        <v>176</v>
      </c>
      <c r="L172" s="47"/>
      <c r="M172" s="223" t="s">
        <v>19</v>
      </c>
      <c r="N172" s="224" t="s">
        <v>46</v>
      </c>
      <c r="O172" s="87"/>
      <c r="P172" s="225">
        <f>O172*H172</f>
        <v>0</v>
      </c>
      <c r="Q172" s="225">
        <v>1.6854400000000001</v>
      </c>
      <c r="R172" s="225">
        <f>Q172*H172</f>
        <v>10.193541120000001</v>
      </c>
      <c r="S172" s="225">
        <v>0</v>
      </c>
      <c r="T172" s="226">
        <f>S172*H172</f>
        <v>0</v>
      </c>
      <c r="U172" s="41"/>
      <c r="V172" s="41"/>
      <c r="W172" s="41"/>
      <c r="X172" s="41"/>
      <c r="Y172" s="41"/>
      <c r="Z172" s="41"/>
      <c r="AA172" s="41"/>
      <c r="AB172" s="41"/>
      <c r="AC172" s="41"/>
      <c r="AD172" s="41"/>
      <c r="AE172" s="41"/>
      <c r="AR172" s="227" t="s">
        <v>177</v>
      </c>
      <c r="AT172" s="227" t="s">
        <v>172</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3558</v>
      </c>
    </row>
    <row r="173" s="2" customFormat="1">
      <c r="A173" s="41"/>
      <c r="B173" s="42"/>
      <c r="C173" s="43"/>
      <c r="D173" s="229" t="s">
        <v>179</v>
      </c>
      <c r="E173" s="43"/>
      <c r="F173" s="230" t="s">
        <v>3559</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179</v>
      </c>
      <c r="AU173" s="20" t="s">
        <v>84</v>
      </c>
    </row>
    <row r="174" s="2" customFormat="1">
      <c r="A174" s="41"/>
      <c r="B174" s="42"/>
      <c r="C174" s="43"/>
      <c r="D174" s="234" t="s">
        <v>181</v>
      </c>
      <c r="E174" s="43"/>
      <c r="F174" s="235" t="s">
        <v>3560</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181</v>
      </c>
      <c r="AU174" s="20" t="s">
        <v>84</v>
      </c>
    </row>
    <row r="175" s="14" customFormat="1">
      <c r="A175" s="14"/>
      <c r="B175" s="246"/>
      <c r="C175" s="247"/>
      <c r="D175" s="229" t="s">
        <v>183</v>
      </c>
      <c r="E175" s="248" t="s">
        <v>19</v>
      </c>
      <c r="F175" s="249" t="s">
        <v>3561</v>
      </c>
      <c r="G175" s="247"/>
      <c r="H175" s="250">
        <v>6.048</v>
      </c>
      <c r="I175" s="251"/>
      <c r="J175" s="247"/>
      <c r="K175" s="247"/>
      <c r="L175" s="252"/>
      <c r="M175" s="253"/>
      <c r="N175" s="254"/>
      <c r="O175" s="254"/>
      <c r="P175" s="254"/>
      <c r="Q175" s="254"/>
      <c r="R175" s="254"/>
      <c r="S175" s="254"/>
      <c r="T175" s="255"/>
      <c r="U175" s="14"/>
      <c r="V175" s="14"/>
      <c r="W175" s="14"/>
      <c r="X175" s="14"/>
      <c r="Y175" s="14"/>
      <c r="Z175" s="14"/>
      <c r="AA175" s="14"/>
      <c r="AB175" s="14"/>
      <c r="AC175" s="14"/>
      <c r="AD175" s="14"/>
      <c r="AE175" s="14"/>
      <c r="AT175" s="256" t="s">
        <v>183</v>
      </c>
      <c r="AU175" s="256" t="s">
        <v>84</v>
      </c>
      <c r="AV175" s="14" t="s">
        <v>84</v>
      </c>
      <c r="AW175" s="14" t="s">
        <v>37</v>
      </c>
      <c r="AX175" s="14" t="s">
        <v>75</v>
      </c>
      <c r="AY175" s="256" t="s">
        <v>170</v>
      </c>
    </row>
    <row r="176" s="15" customFormat="1">
      <c r="A176" s="15"/>
      <c r="B176" s="257"/>
      <c r="C176" s="258"/>
      <c r="D176" s="229" t="s">
        <v>183</v>
      </c>
      <c r="E176" s="259" t="s">
        <v>19</v>
      </c>
      <c r="F176" s="260" t="s">
        <v>186</v>
      </c>
      <c r="G176" s="258"/>
      <c r="H176" s="261">
        <v>6.048</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183</v>
      </c>
      <c r="AU176" s="267" t="s">
        <v>84</v>
      </c>
      <c r="AV176" s="15" t="s">
        <v>177</v>
      </c>
      <c r="AW176" s="15" t="s">
        <v>37</v>
      </c>
      <c r="AX176" s="15" t="s">
        <v>82</v>
      </c>
      <c r="AY176" s="267" t="s">
        <v>170</v>
      </c>
    </row>
    <row r="177" s="2" customFormat="1" ht="16.5" customHeight="1">
      <c r="A177" s="41"/>
      <c r="B177" s="42"/>
      <c r="C177" s="216" t="s">
        <v>315</v>
      </c>
      <c r="D177" s="216" t="s">
        <v>172</v>
      </c>
      <c r="E177" s="217" t="s">
        <v>3562</v>
      </c>
      <c r="F177" s="218" t="s">
        <v>3563</v>
      </c>
      <c r="G177" s="219" t="s">
        <v>266</v>
      </c>
      <c r="H177" s="220">
        <v>1</v>
      </c>
      <c r="I177" s="221"/>
      <c r="J177" s="222">
        <f>ROUND(I177*H177,2)</f>
        <v>0</v>
      </c>
      <c r="K177" s="218" t="s">
        <v>176</v>
      </c>
      <c r="L177" s="47"/>
      <c r="M177" s="223" t="s">
        <v>19</v>
      </c>
      <c r="N177" s="224" t="s">
        <v>46</v>
      </c>
      <c r="O177" s="87"/>
      <c r="P177" s="225">
        <f>O177*H177</f>
        <v>0</v>
      </c>
      <c r="Q177" s="225">
        <v>0.21734000000000001</v>
      </c>
      <c r="R177" s="225">
        <f>Q177*H177</f>
        <v>0.21734000000000001</v>
      </c>
      <c r="S177" s="225">
        <v>0</v>
      </c>
      <c r="T177" s="226">
        <f>S177*H177</f>
        <v>0</v>
      </c>
      <c r="U177" s="41"/>
      <c r="V177" s="41"/>
      <c r="W177" s="41"/>
      <c r="X177" s="41"/>
      <c r="Y177" s="41"/>
      <c r="Z177" s="41"/>
      <c r="AA177" s="41"/>
      <c r="AB177" s="41"/>
      <c r="AC177" s="41"/>
      <c r="AD177" s="41"/>
      <c r="AE177" s="41"/>
      <c r="AR177" s="227" t="s">
        <v>177</v>
      </c>
      <c r="AT177" s="227" t="s">
        <v>172</v>
      </c>
      <c r="AU177" s="227" t="s">
        <v>84</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3564</v>
      </c>
    </row>
    <row r="178" s="2" customFormat="1">
      <c r="A178" s="41"/>
      <c r="B178" s="42"/>
      <c r="C178" s="43"/>
      <c r="D178" s="229" t="s">
        <v>179</v>
      </c>
      <c r="E178" s="43"/>
      <c r="F178" s="230" t="s">
        <v>3563</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84</v>
      </c>
    </row>
    <row r="179" s="2" customFormat="1">
      <c r="A179" s="41"/>
      <c r="B179" s="42"/>
      <c r="C179" s="43"/>
      <c r="D179" s="234" t="s">
        <v>181</v>
      </c>
      <c r="E179" s="43"/>
      <c r="F179" s="235" t="s">
        <v>3565</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181</v>
      </c>
      <c r="AU179" s="20" t="s">
        <v>84</v>
      </c>
    </row>
    <row r="180" s="2" customFormat="1" ht="16.5" customHeight="1">
      <c r="A180" s="41"/>
      <c r="B180" s="42"/>
      <c r="C180" s="285" t="s">
        <v>322</v>
      </c>
      <c r="D180" s="285" t="s">
        <v>461</v>
      </c>
      <c r="E180" s="286" t="s">
        <v>3566</v>
      </c>
      <c r="F180" s="287" t="s">
        <v>3567</v>
      </c>
      <c r="G180" s="288" t="s">
        <v>266</v>
      </c>
      <c r="H180" s="289">
        <v>1</v>
      </c>
      <c r="I180" s="290"/>
      <c r="J180" s="291">
        <f>ROUND(I180*H180,2)</f>
        <v>0</v>
      </c>
      <c r="K180" s="287" t="s">
        <v>176</v>
      </c>
      <c r="L180" s="292"/>
      <c r="M180" s="293" t="s">
        <v>19</v>
      </c>
      <c r="N180" s="294" t="s">
        <v>46</v>
      </c>
      <c r="O180" s="87"/>
      <c r="P180" s="225">
        <f>O180*H180</f>
        <v>0</v>
      </c>
      <c r="Q180" s="225">
        <v>0.059999999999999998</v>
      </c>
      <c r="R180" s="225">
        <f>Q180*H180</f>
        <v>0.059999999999999998</v>
      </c>
      <c r="S180" s="225">
        <v>0</v>
      </c>
      <c r="T180" s="226">
        <f>S180*H180</f>
        <v>0</v>
      </c>
      <c r="U180" s="41"/>
      <c r="V180" s="41"/>
      <c r="W180" s="41"/>
      <c r="X180" s="41"/>
      <c r="Y180" s="41"/>
      <c r="Z180" s="41"/>
      <c r="AA180" s="41"/>
      <c r="AB180" s="41"/>
      <c r="AC180" s="41"/>
      <c r="AD180" s="41"/>
      <c r="AE180" s="41"/>
      <c r="AR180" s="227" t="s">
        <v>234</v>
      </c>
      <c r="AT180" s="227" t="s">
        <v>461</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3568</v>
      </c>
    </row>
    <row r="181" s="2" customFormat="1">
      <c r="A181" s="41"/>
      <c r="B181" s="42"/>
      <c r="C181" s="43"/>
      <c r="D181" s="229" t="s">
        <v>179</v>
      </c>
      <c r="E181" s="43"/>
      <c r="F181" s="230" t="s">
        <v>3567</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84</v>
      </c>
    </row>
    <row r="182" s="2" customFormat="1" ht="16.5" customHeight="1">
      <c r="A182" s="41"/>
      <c r="B182" s="42"/>
      <c r="C182" s="216" t="s">
        <v>331</v>
      </c>
      <c r="D182" s="216" t="s">
        <v>172</v>
      </c>
      <c r="E182" s="217" t="s">
        <v>3569</v>
      </c>
      <c r="F182" s="218" t="s">
        <v>3570</v>
      </c>
      <c r="G182" s="219" t="s">
        <v>266</v>
      </c>
      <c r="H182" s="220">
        <v>4</v>
      </c>
      <c r="I182" s="221"/>
      <c r="J182" s="222">
        <f>ROUND(I182*H182,2)</f>
        <v>0</v>
      </c>
      <c r="K182" s="218" t="s">
        <v>176</v>
      </c>
      <c r="L182" s="47"/>
      <c r="M182" s="223" t="s">
        <v>19</v>
      </c>
      <c r="N182" s="224" t="s">
        <v>46</v>
      </c>
      <c r="O182" s="87"/>
      <c r="P182" s="225">
        <f>O182*H182</f>
        <v>0</v>
      </c>
      <c r="Q182" s="225">
        <v>0.00016000000000000001</v>
      </c>
      <c r="R182" s="225">
        <f>Q182*H182</f>
        <v>0.00064000000000000005</v>
      </c>
      <c r="S182" s="225">
        <v>0</v>
      </c>
      <c r="T182" s="226">
        <f>S182*H182</f>
        <v>0</v>
      </c>
      <c r="U182" s="41"/>
      <c r="V182" s="41"/>
      <c r="W182" s="41"/>
      <c r="X182" s="41"/>
      <c r="Y182" s="41"/>
      <c r="Z182" s="41"/>
      <c r="AA182" s="41"/>
      <c r="AB182" s="41"/>
      <c r="AC182" s="41"/>
      <c r="AD182" s="41"/>
      <c r="AE182" s="41"/>
      <c r="AR182" s="227" t="s">
        <v>177</v>
      </c>
      <c r="AT182" s="227" t="s">
        <v>172</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3571</v>
      </c>
    </row>
    <row r="183" s="2" customFormat="1">
      <c r="A183" s="41"/>
      <c r="B183" s="42"/>
      <c r="C183" s="43"/>
      <c r="D183" s="229" t="s">
        <v>179</v>
      </c>
      <c r="E183" s="43"/>
      <c r="F183" s="230" t="s">
        <v>3572</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179</v>
      </c>
      <c r="AU183" s="20" t="s">
        <v>84</v>
      </c>
    </row>
    <row r="184" s="2" customFormat="1">
      <c r="A184" s="41"/>
      <c r="B184" s="42"/>
      <c r="C184" s="43"/>
      <c r="D184" s="234" t="s">
        <v>181</v>
      </c>
      <c r="E184" s="43"/>
      <c r="F184" s="235" t="s">
        <v>3573</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181</v>
      </c>
      <c r="AU184" s="20" t="s">
        <v>84</v>
      </c>
    </row>
    <row r="185" s="2" customFormat="1" ht="16.5" customHeight="1">
      <c r="A185" s="41"/>
      <c r="B185" s="42"/>
      <c r="C185" s="216" t="s">
        <v>337</v>
      </c>
      <c r="D185" s="216" t="s">
        <v>172</v>
      </c>
      <c r="E185" s="217" t="s">
        <v>3574</v>
      </c>
      <c r="F185" s="218" t="s">
        <v>3575</v>
      </c>
      <c r="G185" s="219" t="s">
        <v>201</v>
      </c>
      <c r="H185" s="220">
        <v>150</v>
      </c>
      <c r="I185" s="221"/>
      <c r="J185" s="222">
        <f>ROUND(I185*H185,2)</f>
        <v>0</v>
      </c>
      <c r="K185" s="218" t="s">
        <v>176</v>
      </c>
      <c r="L185" s="47"/>
      <c r="M185" s="223" t="s">
        <v>19</v>
      </c>
      <c r="N185" s="224" t="s">
        <v>46</v>
      </c>
      <c r="O185" s="87"/>
      <c r="P185" s="225">
        <f>O185*H185</f>
        <v>0</v>
      </c>
      <c r="Q185" s="225">
        <v>0.00020000000000000001</v>
      </c>
      <c r="R185" s="225">
        <f>Q185*H185</f>
        <v>0.030000000000000002</v>
      </c>
      <c r="S185" s="225">
        <v>0</v>
      </c>
      <c r="T185" s="226">
        <f>S185*H185</f>
        <v>0</v>
      </c>
      <c r="U185" s="41"/>
      <c r="V185" s="41"/>
      <c r="W185" s="41"/>
      <c r="X185" s="41"/>
      <c r="Y185" s="41"/>
      <c r="Z185" s="41"/>
      <c r="AA185" s="41"/>
      <c r="AB185" s="41"/>
      <c r="AC185" s="41"/>
      <c r="AD185" s="41"/>
      <c r="AE185" s="41"/>
      <c r="AR185" s="227" t="s">
        <v>177</v>
      </c>
      <c r="AT185" s="227" t="s">
        <v>172</v>
      </c>
      <c r="AU185" s="227" t="s">
        <v>84</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3576</v>
      </c>
    </row>
    <row r="186" s="2" customFormat="1">
      <c r="A186" s="41"/>
      <c r="B186" s="42"/>
      <c r="C186" s="43"/>
      <c r="D186" s="229" t="s">
        <v>179</v>
      </c>
      <c r="E186" s="43"/>
      <c r="F186" s="230" t="s">
        <v>3577</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179</v>
      </c>
      <c r="AU186" s="20" t="s">
        <v>84</v>
      </c>
    </row>
    <row r="187" s="2" customFormat="1">
      <c r="A187" s="41"/>
      <c r="B187" s="42"/>
      <c r="C187" s="43"/>
      <c r="D187" s="234" t="s">
        <v>181</v>
      </c>
      <c r="E187" s="43"/>
      <c r="F187" s="235" t="s">
        <v>3578</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181</v>
      </c>
      <c r="AU187" s="20" t="s">
        <v>84</v>
      </c>
    </row>
    <row r="188" s="2" customFormat="1" ht="16.5" customHeight="1">
      <c r="A188" s="41"/>
      <c r="B188" s="42"/>
      <c r="C188" s="216" t="s">
        <v>344</v>
      </c>
      <c r="D188" s="216" t="s">
        <v>172</v>
      </c>
      <c r="E188" s="217" t="s">
        <v>3579</v>
      </c>
      <c r="F188" s="218" t="s">
        <v>3580</v>
      </c>
      <c r="G188" s="219" t="s">
        <v>201</v>
      </c>
      <c r="H188" s="220">
        <v>150</v>
      </c>
      <c r="I188" s="221"/>
      <c r="J188" s="222">
        <f>ROUND(I188*H188,2)</f>
        <v>0</v>
      </c>
      <c r="K188" s="218" t="s">
        <v>176</v>
      </c>
      <c r="L188" s="47"/>
      <c r="M188" s="223" t="s">
        <v>19</v>
      </c>
      <c r="N188" s="224" t="s">
        <v>46</v>
      </c>
      <c r="O188" s="87"/>
      <c r="P188" s="225">
        <f>O188*H188</f>
        <v>0</v>
      </c>
      <c r="Q188" s="225">
        <v>9.0000000000000006E-05</v>
      </c>
      <c r="R188" s="225">
        <f>Q188*H188</f>
        <v>0.013500000000000002</v>
      </c>
      <c r="S188" s="225">
        <v>0</v>
      </c>
      <c r="T188" s="226">
        <f>S188*H188</f>
        <v>0</v>
      </c>
      <c r="U188" s="41"/>
      <c r="V188" s="41"/>
      <c r="W188" s="41"/>
      <c r="X188" s="41"/>
      <c r="Y188" s="41"/>
      <c r="Z188" s="41"/>
      <c r="AA188" s="41"/>
      <c r="AB188" s="41"/>
      <c r="AC188" s="41"/>
      <c r="AD188" s="41"/>
      <c r="AE188" s="41"/>
      <c r="AR188" s="227" t="s">
        <v>177</v>
      </c>
      <c r="AT188" s="227" t="s">
        <v>172</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3581</v>
      </c>
    </row>
    <row r="189" s="2" customFormat="1">
      <c r="A189" s="41"/>
      <c r="B189" s="42"/>
      <c r="C189" s="43"/>
      <c r="D189" s="229" t="s">
        <v>179</v>
      </c>
      <c r="E189" s="43"/>
      <c r="F189" s="230" t="s">
        <v>3582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179</v>
      </c>
      <c r="AU189" s="20" t="s">
        <v>84</v>
      </c>
    </row>
    <row r="190" s="2" customFormat="1">
      <c r="A190" s="41"/>
      <c r="B190" s="42"/>
      <c r="C190" s="43"/>
      <c r="D190" s="234" t="s">
        <v>181</v>
      </c>
      <c r="E190" s="43"/>
      <c r="F190" s="235" t="s">
        <v>3583</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181</v>
      </c>
      <c r="AU190" s="20" t="s">
        <v>84</v>
      </c>
    </row>
    <row r="191" s="2" customFormat="1" ht="16.5" customHeight="1">
      <c r="A191" s="41"/>
      <c r="B191" s="42"/>
      <c r="C191" s="216" t="s">
        <v>350</v>
      </c>
      <c r="D191" s="216" t="s">
        <v>172</v>
      </c>
      <c r="E191" s="217" t="s">
        <v>3584</v>
      </c>
      <c r="F191" s="218" t="s">
        <v>3585</v>
      </c>
      <c r="G191" s="219" t="s">
        <v>266</v>
      </c>
      <c r="H191" s="220">
        <v>2</v>
      </c>
      <c r="I191" s="221"/>
      <c r="J191" s="222">
        <f>ROUND(I191*H191,2)</f>
        <v>0</v>
      </c>
      <c r="K191" s="218" t="s">
        <v>176</v>
      </c>
      <c r="L191" s="47"/>
      <c r="M191" s="223" t="s">
        <v>19</v>
      </c>
      <c r="N191" s="224" t="s">
        <v>46</v>
      </c>
      <c r="O191" s="87"/>
      <c r="P191" s="225">
        <f>O191*H191</f>
        <v>0</v>
      </c>
      <c r="Q191" s="225">
        <v>0.00014999999999999999</v>
      </c>
      <c r="R191" s="225">
        <f>Q191*H191</f>
        <v>0.00029999999999999997</v>
      </c>
      <c r="S191" s="225">
        <v>0</v>
      </c>
      <c r="T191" s="226">
        <f>S191*H191</f>
        <v>0</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3586</v>
      </c>
    </row>
    <row r="192" s="2" customFormat="1">
      <c r="A192" s="41"/>
      <c r="B192" s="42"/>
      <c r="C192" s="43"/>
      <c r="D192" s="229" t="s">
        <v>179</v>
      </c>
      <c r="E192" s="43"/>
      <c r="F192" s="230" t="s">
        <v>3587</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2" customFormat="1">
      <c r="A193" s="41"/>
      <c r="B193" s="42"/>
      <c r="C193" s="43"/>
      <c r="D193" s="234" t="s">
        <v>181</v>
      </c>
      <c r="E193" s="43"/>
      <c r="F193" s="235" t="s">
        <v>3588</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181</v>
      </c>
      <c r="AU193" s="20" t="s">
        <v>84</v>
      </c>
    </row>
    <row r="194" s="2" customFormat="1" ht="16.5" customHeight="1">
      <c r="A194" s="41"/>
      <c r="B194" s="42"/>
      <c r="C194" s="216" t="s">
        <v>356</v>
      </c>
      <c r="D194" s="216" t="s">
        <v>172</v>
      </c>
      <c r="E194" s="217" t="s">
        <v>3589</v>
      </c>
      <c r="F194" s="218" t="s">
        <v>3590</v>
      </c>
      <c r="G194" s="219" t="s">
        <v>266</v>
      </c>
      <c r="H194" s="220">
        <v>4</v>
      </c>
      <c r="I194" s="221"/>
      <c r="J194" s="222">
        <f>ROUND(I194*H194,2)</f>
        <v>0</v>
      </c>
      <c r="K194" s="218" t="s">
        <v>176</v>
      </c>
      <c r="L194" s="47"/>
      <c r="M194" s="223" t="s">
        <v>19</v>
      </c>
      <c r="N194" s="224" t="s">
        <v>46</v>
      </c>
      <c r="O194" s="87"/>
      <c r="P194" s="225">
        <f>O194*H194</f>
        <v>0</v>
      </c>
      <c r="Q194" s="225">
        <v>0.00018000000000000001</v>
      </c>
      <c r="R194" s="225">
        <f>Q194*H194</f>
        <v>0.00072000000000000005</v>
      </c>
      <c r="S194" s="225">
        <v>0</v>
      </c>
      <c r="T194" s="226">
        <f>S194*H194</f>
        <v>0</v>
      </c>
      <c r="U194" s="41"/>
      <c r="V194" s="41"/>
      <c r="W194" s="41"/>
      <c r="X194" s="41"/>
      <c r="Y194" s="41"/>
      <c r="Z194" s="41"/>
      <c r="AA194" s="41"/>
      <c r="AB194" s="41"/>
      <c r="AC194" s="41"/>
      <c r="AD194" s="41"/>
      <c r="AE194" s="41"/>
      <c r="AR194" s="227" t="s">
        <v>177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3591</v>
      </c>
    </row>
    <row r="195" s="2" customFormat="1">
      <c r="A195" s="41"/>
      <c r="B195" s="42"/>
      <c r="C195" s="43"/>
      <c r="D195" s="229" t="s">
        <v>179</v>
      </c>
      <c r="E195" s="43"/>
      <c r="F195" s="230" t="s">
        <v>3592</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179</v>
      </c>
      <c r="AU195" s="20" t="s">
        <v>84</v>
      </c>
    </row>
    <row r="196" s="2" customFormat="1">
      <c r="A196" s="41"/>
      <c r="B196" s="42"/>
      <c r="C196" s="43"/>
      <c r="D196" s="234" t="s">
        <v>181</v>
      </c>
      <c r="E196" s="43"/>
      <c r="F196" s="235" t="s">
        <v>3593</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181</v>
      </c>
      <c r="AU196" s="20" t="s">
        <v>84</v>
      </c>
    </row>
    <row r="197" s="2" customFormat="1" ht="16.5" customHeight="1">
      <c r="A197" s="41"/>
      <c r="B197" s="42"/>
      <c r="C197" s="216" t="s">
        <v>363</v>
      </c>
      <c r="D197" s="216" t="s">
        <v>172</v>
      </c>
      <c r="E197" s="217" t="s">
        <v>3594</v>
      </c>
      <c r="F197" s="218" t="s">
        <v>3595</v>
      </c>
      <c r="G197" s="219" t="s">
        <v>266</v>
      </c>
      <c r="H197" s="220">
        <v>2</v>
      </c>
      <c r="I197" s="221"/>
      <c r="J197" s="222">
        <f>ROUND(I197*H197,2)</f>
        <v>0</v>
      </c>
      <c r="K197" s="218" t="s">
        <v>176</v>
      </c>
      <c r="L197" s="47"/>
      <c r="M197" s="223" t="s">
        <v>19</v>
      </c>
      <c r="N197" s="224" t="s">
        <v>46</v>
      </c>
      <c r="O197" s="87"/>
      <c r="P197" s="225">
        <f>O197*H197</f>
        <v>0</v>
      </c>
      <c r="Q197" s="225">
        <v>0.00077999999999999999</v>
      </c>
      <c r="R197" s="225">
        <f>Q197*H197</f>
        <v>0.00156</v>
      </c>
      <c r="S197" s="225">
        <v>0</v>
      </c>
      <c r="T197" s="226">
        <f>S197*H197</f>
        <v>0</v>
      </c>
      <c r="U197" s="41"/>
      <c r="V197" s="41"/>
      <c r="W197" s="41"/>
      <c r="X197" s="41"/>
      <c r="Y197" s="41"/>
      <c r="Z197" s="41"/>
      <c r="AA197" s="41"/>
      <c r="AB197" s="41"/>
      <c r="AC197" s="41"/>
      <c r="AD197" s="41"/>
      <c r="AE197" s="41"/>
      <c r="AR197" s="227" t="s">
        <v>177</v>
      </c>
      <c r="AT197" s="227" t="s">
        <v>172</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3596</v>
      </c>
    </row>
    <row r="198" s="2" customFormat="1">
      <c r="A198" s="41"/>
      <c r="B198" s="42"/>
      <c r="C198" s="43"/>
      <c r="D198" s="229" t="s">
        <v>179</v>
      </c>
      <c r="E198" s="43"/>
      <c r="F198" s="230" t="s">
        <v>3597</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179</v>
      </c>
      <c r="AU198" s="20" t="s">
        <v>84</v>
      </c>
    </row>
    <row r="199" s="2" customFormat="1">
      <c r="A199" s="41"/>
      <c r="B199" s="42"/>
      <c r="C199" s="43"/>
      <c r="D199" s="234" t="s">
        <v>181</v>
      </c>
      <c r="E199" s="43"/>
      <c r="F199" s="235" t="s">
        <v>3598</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181</v>
      </c>
      <c r="AU199" s="20" t="s">
        <v>84</v>
      </c>
    </row>
    <row r="200" s="2" customFormat="1" ht="24.15" customHeight="1">
      <c r="A200" s="41"/>
      <c r="B200" s="42"/>
      <c r="C200" s="285" t="s">
        <v>370</v>
      </c>
      <c r="D200" s="285" t="s">
        <v>461</v>
      </c>
      <c r="E200" s="286" t="s">
        <v>3599</v>
      </c>
      <c r="F200" s="287" t="s">
        <v>3600</v>
      </c>
      <c r="G200" s="288" t="s">
        <v>266</v>
      </c>
      <c r="H200" s="289">
        <v>17</v>
      </c>
      <c r="I200" s="290"/>
      <c r="J200" s="291">
        <f>ROUND(I200*H200,2)</f>
        <v>0</v>
      </c>
      <c r="K200" s="287" t="s">
        <v>19</v>
      </c>
      <c r="L200" s="292"/>
      <c r="M200" s="293" t="s">
        <v>19</v>
      </c>
      <c r="N200" s="294"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234</v>
      </c>
      <c r="AT200" s="227" t="s">
        <v>461</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3601</v>
      </c>
    </row>
    <row r="201" s="2" customFormat="1">
      <c r="A201" s="41"/>
      <c r="B201" s="42"/>
      <c r="C201" s="43"/>
      <c r="D201" s="229" t="s">
        <v>179</v>
      </c>
      <c r="E201" s="43"/>
      <c r="F201" s="230" t="s">
        <v>3600</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c r="A202" s="41"/>
      <c r="B202" s="42"/>
      <c r="C202" s="43"/>
      <c r="D202" s="229" t="s">
        <v>231</v>
      </c>
      <c r="E202" s="43"/>
      <c r="F202" s="268" t="s">
        <v>3538</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231</v>
      </c>
      <c r="AU202" s="20" t="s">
        <v>84</v>
      </c>
    </row>
    <row r="203" s="2" customFormat="1" ht="24.15" customHeight="1">
      <c r="A203" s="41"/>
      <c r="B203" s="42"/>
      <c r="C203" s="285" t="s">
        <v>377</v>
      </c>
      <c r="D203" s="285" t="s">
        <v>461</v>
      </c>
      <c r="E203" s="286" t="s">
        <v>3602</v>
      </c>
      <c r="F203" s="287" t="s">
        <v>3603</v>
      </c>
      <c r="G203" s="288" t="s">
        <v>266</v>
      </c>
      <c r="H203" s="289">
        <v>12</v>
      </c>
      <c r="I203" s="290"/>
      <c r="J203" s="291">
        <f>ROUND(I203*H203,2)</f>
        <v>0</v>
      </c>
      <c r="K203" s="287" t="s">
        <v>19</v>
      </c>
      <c r="L203" s="292"/>
      <c r="M203" s="293" t="s">
        <v>19</v>
      </c>
      <c r="N203" s="29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234</v>
      </c>
      <c r="AT203" s="227" t="s">
        <v>461</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3604</v>
      </c>
    </row>
    <row r="204" s="2" customFormat="1">
      <c r="A204" s="41"/>
      <c r="B204" s="42"/>
      <c r="C204" s="43"/>
      <c r="D204" s="229" t="s">
        <v>179</v>
      </c>
      <c r="E204" s="43"/>
      <c r="F204" s="230" t="s">
        <v>3603</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c r="A205" s="41"/>
      <c r="B205" s="42"/>
      <c r="C205" s="43"/>
      <c r="D205" s="229" t="s">
        <v>231</v>
      </c>
      <c r="E205" s="43"/>
      <c r="F205" s="268" t="s">
        <v>3538</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231</v>
      </c>
      <c r="AU205" s="20" t="s">
        <v>84</v>
      </c>
    </row>
    <row r="206" s="2" customFormat="1" ht="16.5" customHeight="1">
      <c r="A206" s="41"/>
      <c r="B206" s="42"/>
      <c r="C206" s="285" t="s">
        <v>629</v>
      </c>
      <c r="D206" s="285" t="s">
        <v>461</v>
      </c>
      <c r="E206" s="286" t="s">
        <v>3605</v>
      </c>
      <c r="F206" s="287" t="s">
        <v>3606</v>
      </c>
      <c r="G206" s="288" t="s">
        <v>266</v>
      </c>
      <c r="H206" s="289">
        <v>29</v>
      </c>
      <c r="I206" s="290"/>
      <c r="J206" s="291">
        <f>ROUND(I206*H206,2)</f>
        <v>0</v>
      </c>
      <c r="K206" s="287" t="s">
        <v>19</v>
      </c>
      <c r="L206" s="292"/>
      <c r="M206" s="293" t="s">
        <v>19</v>
      </c>
      <c r="N206" s="294" t="s">
        <v>46</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234</v>
      </c>
      <c r="AT206" s="227" t="s">
        <v>461</v>
      </c>
      <c r="AU206" s="227" t="s">
        <v>84</v>
      </c>
      <c r="AY206" s="20" t="s">
        <v>170</v>
      </c>
      <c r="BE206" s="228">
        <f>IF(N206="základní",J206,0)</f>
        <v>0</v>
      </c>
      <c r="BF206" s="228">
        <f>IF(N206="snížená",J206,0)</f>
        <v>0</v>
      </c>
      <c r="BG206" s="228">
        <f>IF(N206="zákl. přenesená",J206,0)</f>
        <v>0</v>
      </c>
      <c r="BH206" s="228">
        <f>IF(N206="sníž. přenesená",J206,0)</f>
        <v>0</v>
      </c>
      <c r="BI206" s="228">
        <f>IF(N206="nulová",J206,0)</f>
        <v>0</v>
      </c>
      <c r="BJ206" s="20" t="s">
        <v>82</v>
      </c>
      <c r="BK206" s="228">
        <f>ROUND(I206*H206,2)</f>
        <v>0</v>
      </c>
      <c r="BL206" s="20" t="s">
        <v>177</v>
      </c>
      <c r="BM206" s="227" t="s">
        <v>3607</v>
      </c>
    </row>
    <row r="207" s="2" customFormat="1">
      <c r="A207" s="41"/>
      <c r="B207" s="42"/>
      <c r="C207" s="43"/>
      <c r="D207" s="229" t="s">
        <v>179</v>
      </c>
      <c r="E207" s="43"/>
      <c r="F207" s="230" t="s">
        <v>3606</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179</v>
      </c>
      <c r="AU207" s="20" t="s">
        <v>84</v>
      </c>
    </row>
    <row r="208" s="2" customFormat="1">
      <c r="A208" s="41"/>
      <c r="B208" s="42"/>
      <c r="C208" s="43"/>
      <c r="D208" s="229" t="s">
        <v>231</v>
      </c>
      <c r="E208" s="43"/>
      <c r="F208" s="268" t="s">
        <v>3538</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231</v>
      </c>
      <c r="AU208" s="20" t="s">
        <v>84</v>
      </c>
    </row>
    <row r="209" s="12" customFormat="1" ht="22.8" customHeight="1">
      <c r="A209" s="12"/>
      <c r="B209" s="200"/>
      <c r="C209" s="201"/>
      <c r="D209" s="202" t="s">
        <v>74</v>
      </c>
      <c r="E209" s="214" t="s">
        <v>375</v>
      </c>
      <c r="F209" s="214" t="s">
        <v>376</v>
      </c>
      <c r="G209" s="201"/>
      <c r="H209" s="201"/>
      <c r="I209" s="204"/>
      <c r="J209" s="215">
        <f>BK209</f>
        <v>0</v>
      </c>
      <c r="K209" s="201"/>
      <c r="L209" s="206"/>
      <c r="M209" s="207"/>
      <c r="N209" s="208"/>
      <c r="O209" s="208"/>
      <c r="P209" s="209">
        <f>SUM(P210:P214)</f>
        <v>0</v>
      </c>
      <c r="Q209" s="208"/>
      <c r="R209" s="209">
        <f>SUM(R210:R214)</f>
        <v>0</v>
      </c>
      <c r="S209" s="208"/>
      <c r="T209" s="210">
        <f>SUM(T210:T214)</f>
        <v>0</v>
      </c>
      <c r="U209" s="12"/>
      <c r="V209" s="12"/>
      <c r="W209" s="12"/>
      <c r="X209" s="12"/>
      <c r="Y209" s="12"/>
      <c r="Z209" s="12"/>
      <c r="AA209" s="12"/>
      <c r="AB209" s="12"/>
      <c r="AC209" s="12"/>
      <c r="AD209" s="12"/>
      <c r="AE209" s="12"/>
      <c r="AR209" s="211" t="s">
        <v>82</v>
      </c>
      <c r="AT209" s="212" t="s">
        <v>74</v>
      </c>
      <c r="AU209" s="212" t="s">
        <v>82</v>
      </c>
      <c r="AY209" s="211" t="s">
        <v>170</v>
      </c>
      <c r="BK209" s="213">
        <f>SUM(BK210:BK214)</f>
        <v>0</v>
      </c>
    </row>
    <row r="210" s="2" customFormat="1" ht="16.5" customHeight="1">
      <c r="A210" s="41"/>
      <c r="B210" s="42"/>
      <c r="C210" s="216" t="s">
        <v>637</v>
      </c>
      <c r="D210" s="216" t="s">
        <v>172</v>
      </c>
      <c r="E210" s="217" t="s">
        <v>3608</v>
      </c>
      <c r="F210" s="218" t="s">
        <v>3609</v>
      </c>
      <c r="G210" s="219" t="s">
        <v>256</v>
      </c>
      <c r="H210" s="220">
        <v>132.74100000000001</v>
      </c>
      <c r="I210" s="221"/>
      <c r="J210" s="222">
        <f>ROUND(I210*H210,2)</f>
        <v>0</v>
      </c>
      <c r="K210" s="218" t="s">
        <v>176</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3610</v>
      </c>
    </row>
    <row r="211" s="2" customFormat="1">
      <c r="A211" s="41"/>
      <c r="B211" s="42"/>
      <c r="C211" s="43"/>
      <c r="D211" s="229" t="s">
        <v>179</v>
      </c>
      <c r="E211" s="43"/>
      <c r="F211" s="230" t="s">
        <v>3611</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c r="A212" s="41"/>
      <c r="B212" s="42"/>
      <c r="C212" s="43"/>
      <c r="D212" s="234" t="s">
        <v>181</v>
      </c>
      <c r="E212" s="43"/>
      <c r="F212" s="235" t="s">
        <v>3612</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181</v>
      </c>
      <c r="AU212" s="20" t="s">
        <v>84</v>
      </c>
    </row>
    <row r="213" s="14" customFormat="1">
      <c r="A213" s="14"/>
      <c r="B213" s="246"/>
      <c r="C213" s="247"/>
      <c r="D213" s="229" t="s">
        <v>183</v>
      </c>
      <c r="E213" s="248" t="s">
        <v>19</v>
      </c>
      <c r="F213" s="249" t="s">
        <v>3613</v>
      </c>
      <c r="G213" s="247"/>
      <c r="H213" s="250">
        <v>132.74100000000001</v>
      </c>
      <c r="I213" s="251"/>
      <c r="J213" s="247"/>
      <c r="K213" s="247"/>
      <c r="L213" s="252"/>
      <c r="M213" s="253"/>
      <c r="N213" s="254"/>
      <c r="O213" s="254"/>
      <c r="P213" s="254"/>
      <c r="Q213" s="254"/>
      <c r="R213" s="254"/>
      <c r="S213" s="254"/>
      <c r="T213" s="255"/>
      <c r="U213" s="14"/>
      <c r="V213" s="14"/>
      <c r="W213" s="14"/>
      <c r="X213" s="14"/>
      <c r="Y213" s="14"/>
      <c r="Z213" s="14"/>
      <c r="AA213" s="14"/>
      <c r="AB213" s="14"/>
      <c r="AC213" s="14"/>
      <c r="AD213" s="14"/>
      <c r="AE213" s="14"/>
      <c r="AT213" s="256" t="s">
        <v>183</v>
      </c>
      <c r="AU213" s="256" t="s">
        <v>84</v>
      </c>
      <c r="AV213" s="14" t="s">
        <v>84</v>
      </c>
      <c r="AW213" s="14" t="s">
        <v>37</v>
      </c>
      <c r="AX213" s="14" t="s">
        <v>75</v>
      </c>
      <c r="AY213" s="256" t="s">
        <v>170</v>
      </c>
    </row>
    <row r="214" s="15" customFormat="1">
      <c r="A214" s="15"/>
      <c r="B214" s="257"/>
      <c r="C214" s="258"/>
      <c r="D214" s="229" t="s">
        <v>183</v>
      </c>
      <c r="E214" s="259" t="s">
        <v>19</v>
      </c>
      <c r="F214" s="260" t="s">
        <v>186</v>
      </c>
      <c r="G214" s="258"/>
      <c r="H214" s="261">
        <v>132.74100000000001</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183</v>
      </c>
      <c r="AU214" s="267" t="s">
        <v>84</v>
      </c>
      <c r="AV214" s="15" t="s">
        <v>177</v>
      </c>
      <c r="AW214" s="15" t="s">
        <v>37</v>
      </c>
      <c r="AX214" s="15" t="s">
        <v>82</v>
      </c>
      <c r="AY214" s="267" t="s">
        <v>170</v>
      </c>
    </row>
    <row r="215" s="12" customFormat="1" ht="25.92" customHeight="1">
      <c r="A215" s="12"/>
      <c r="B215" s="200"/>
      <c r="C215" s="201"/>
      <c r="D215" s="202" t="s">
        <v>74</v>
      </c>
      <c r="E215" s="203" t="s">
        <v>1753</v>
      </c>
      <c r="F215" s="203" t="s">
        <v>1754</v>
      </c>
      <c r="G215" s="201"/>
      <c r="H215" s="201"/>
      <c r="I215" s="204"/>
      <c r="J215" s="205">
        <f>BK215</f>
        <v>0</v>
      </c>
      <c r="K215" s="201"/>
      <c r="L215" s="206"/>
      <c r="M215" s="207"/>
      <c r="N215" s="208"/>
      <c r="O215" s="208"/>
      <c r="P215" s="209">
        <f>P216+P315+P505+P592+P617+P627+P646</f>
        <v>0</v>
      </c>
      <c r="Q215" s="208"/>
      <c r="R215" s="209">
        <f>R216+R315+R505+R592+R617+R627+R646</f>
        <v>5.1598799999999994</v>
      </c>
      <c r="S215" s="208"/>
      <c r="T215" s="210">
        <f>T216+T315+T505+T592+T617+T627+T646</f>
        <v>0</v>
      </c>
      <c r="U215" s="12"/>
      <c r="V215" s="12"/>
      <c r="W215" s="12"/>
      <c r="X215" s="12"/>
      <c r="Y215" s="12"/>
      <c r="Z215" s="12"/>
      <c r="AA215" s="12"/>
      <c r="AB215" s="12"/>
      <c r="AC215" s="12"/>
      <c r="AD215" s="12"/>
      <c r="AE215" s="12"/>
      <c r="AR215" s="211" t="s">
        <v>84</v>
      </c>
      <c r="AT215" s="212" t="s">
        <v>74</v>
      </c>
      <c r="AU215" s="212" t="s">
        <v>75</v>
      </c>
      <c r="AY215" s="211" t="s">
        <v>170</v>
      </c>
      <c r="BK215" s="213">
        <f>BK216+BK315+BK505+BK592+BK617+BK627+BK646</f>
        <v>0</v>
      </c>
    </row>
    <row r="216" s="12" customFormat="1" ht="22.8" customHeight="1">
      <c r="A216" s="12"/>
      <c r="B216" s="200"/>
      <c r="C216" s="201"/>
      <c r="D216" s="202" t="s">
        <v>74</v>
      </c>
      <c r="E216" s="214" t="s">
        <v>2030</v>
      </c>
      <c r="F216" s="214" t="s">
        <v>2031</v>
      </c>
      <c r="G216" s="201"/>
      <c r="H216" s="201"/>
      <c r="I216" s="204"/>
      <c r="J216" s="215">
        <f>BK216</f>
        <v>0</v>
      </c>
      <c r="K216" s="201"/>
      <c r="L216" s="206"/>
      <c r="M216" s="207"/>
      <c r="N216" s="208"/>
      <c r="O216" s="208"/>
      <c r="P216" s="209">
        <f>SUM(P217:P314)</f>
        <v>0</v>
      </c>
      <c r="Q216" s="208"/>
      <c r="R216" s="209">
        <f>SUM(R217:R314)</f>
        <v>1.0448099999999998</v>
      </c>
      <c r="S216" s="208"/>
      <c r="T216" s="210">
        <f>SUM(T217:T314)</f>
        <v>0</v>
      </c>
      <c r="U216" s="12"/>
      <c r="V216" s="12"/>
      <c r="W216" s="12"/>
      <c r="X216" s="12"/>
      <c r="Y216" s="12"/>
      <c r="Z216" s="12"/>
      <c r="AA216" s="12"/>
      <c r="AB216" s="12"/>
      <c r="AC216" s="12"/>
      <c r="AD216" s="12"/>
      <c r="AE216" s="12"/>
      <c r="AR216" s="211" t="s">
        <v>84</v>
      </c>
      <c r="AT216" s="212" t="s">
        <v>74</v>
      </c>
      <c r="AU216" s="212" t="s">
        <v>82</v>
      </c>
      <c r="AY216" s="211" t="s">
        <v>170</v>
      </c>
      <c r="BK216" s="213">
        <f>SUM(BK217:BK314)</f>
        <v>0</v>
      </c>
    </row>
    <row r="217" s="2" customFormat="1" ht="16.5" customHeight="1">
      <c r="A217" s="41"/>
      <c r="B217" s="42"/>
      <c r="C217" s="216" t="s">
        <v>644</v>
      </c>
      <c r="D217" s="216" t="s">
        <v>172</v>
      </c>
      <c r="E217" s="217" t="s">
        <v>3614</v>
      </c>
      <c r="F217" s="218" t="s">
        <v>3615</v>
      </c>
      <c r="G217" s="219" t="s">
        <v>266</v>
      </c>
      <c r="H217" s="220">
        <v>1</v>
      </c>
      <c r="I217" s="221"/>
      <c r="J217" s="222">
        <f>ROUND(I217*H217,2)</f>
        <v>0</v>
      </c>
      <c r="K217" s="218" t="s">
        <v>176</v>
      </c>
      <c r="L217" s="47"/>
      <c r="M217" s="223" t="s">
        <v>19</v>
      </c>
      <c r="N217" s="224" t="s">
        <v>46</v>
      </c>
      <c r="O217" s="87"/>
      <c r="P217" s="225">
        <f>O217*H217</f>
        <v>0</v>
      </c>
      <c r="Q217" s="225">
        <v>0.00068000000000000005</v>
      </c>
      <c r="R217" s="225">
        <f>Q217*H217</f>
        <v>0.00068000000000000005</v>
      </c>
      <c r="S217" s="225">
        <v>0</v>
      </c>
      <c r="T217" s="226">
        <f>S217*H217</f>
        <v>0</v>
      </c>
      <c r="U217" s="41"/>
      <c r="V217" s="41"/>
      <c r="W217" s="41"/>
      <c r="X217" s="41"/>
      <c r="Y217" s="41"/>
      <c r="Z217" s="41"/>
      <c r="AA217" s="41"/>
      <c r="AB217" s="41"/>
      <c r="AC217" s="41"/>
      <c r="AD217" s="41"/>
      <c r="AE217" s="41"/>
      <c r="AR217" s="227" t="s">
        <v>287</v>
      </c>
      <c r="AT217" s="227" t="s">
        <v>172</v>
      </c>
      <c r="AU217" s="227" t="s">
        <v>84</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287</v>
      </c>
      <c r="BM217" s="227" t="s">
        <v>3616</v>
      </c>
    </row>
    <row r="218" s="2" customFormat="1">
      <c r="A218" s="41"/>
      <c r="B218" s="42"/>
      <c r="C218" s="43"/>
      <c r="D218" s="229" t="s">
        <v>179</v>
      </c>
      <c r="E218" s="43"/>
      <c r="F218" s="230" t="s">
        <v>3617</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179</v>
      </c>
      <c r="AU218" s="20" t="s">
        <v>84</v>
      </c>
    </row>
    <row r="219" s="2" customFormat="1">
      <c r="A219" s="41"/>
      <c r="B219" s="42"/>
      <c r="C219" s="43"/>
      <c r="D219" s="234" t="s">
        <v>181</v>
      </c>
      <c r="E219" s="43"/>
      <c r="F219" s="235" t="s">
        <v>3618</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181</v>
      </c>
      <c r="AU219" s="20" t="s">
        <v>84</v>
      </c>
    </row>
    <row r="220" s="2" customFormat="1" ht="16.5" customHeight="1">
      <c r="A220" s="41"/>
      <c r="B220" s="42"/>
      <c r="C220" s="216" t="s">
        <v>651</v>
      </c>
      <c r="D220" s="216" t="s">
        <v>172</v>
      </c>
      <c r="E220" s="217" t="s">
        <v>3619</v>
      </c>
      <c r="F220" s="218" t="s">
        <v>3620</v>
      </c>
      <c r="G220" s="219" t="s">
        <v>201</v>
      </c>
      <c r="H220" s="220">
        <v>24</v>
      </c>
      <c r="I220" s="221"/>
      <c r="J220" s="222">
        <f>ROUND(I220*H220,2)</f>
        <v>0</v>
      </c>
      <c r="K220" s="218" t="s">
        <v>176</v>
      </c>
      <c r="L220" s="47"/>
      <c r="M220" s="223" t="s">
        <v>19</v>
      </c>
      <c r="N220" s="224" t="s">
        <v>46</v>
      </c>
      <c r="O220" s="87"/>
      <c r="P220" s="225">
        <f>O220*H220</f>
        <v>0</v>
      </c>
      <c r="Q220" s="225">
        <v>0.0014400000000000001</v>
      </c>
      <c r="R220" s="225">
        <f>Q220*H220</f>
        <v>0.03456</v>
      </c>
      <c r="S220" s="225">
        <v>0</v>
      </c>
      <c r="T220" s="226">
        <f>S220*H220</f>
        <v>0</v>
      </c>
      <c r="U220" s="41"/>
      <c r="V220" s="41"/>
      <c r="W220" s="41"/>
      <c r="X220" s="41"/>
      <c r="Y220" s="41"/>
      <c r="Z220" s="41"/>
      <c r="AA220" s="41"/>
      <c r="AB220" s="41"/>
      <c r="AC220" s="41"/>
      <c r="AD220" s="41"/>
      <c r="AE220" s="41"/>
      <c r="AR220" s="227" t="s">
        <v>287</v>
      </c>
      <c r="AT220" s="227" t="s">
        <v>172</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287</v>
      </c>
      <c r="BM220" s="227" t="s">
        <v>3621</v>
      </c>
    </row>
    <row r="221" s="2" customFormat="1">
      <c r="A221" s="41"/>
      <c r="B221" s="42"/>
      <c r="C221" s="43"/>
      <c r="D221" s="229" t="s">
        <v>179</v>
      </c>
      <c r="E221" s="43"/>
      <c r="F221" s="230" t="s">
        <v>3622</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179</v>
      </c>
      <c r="AU221" s="20" t="s">
        <v>84</v>
      </c>
    </row>
    <row r="222" s="2" customFormat="1">
      <c r="A222" s="41"/>
      <c r="B222" s="42"/>
      <c r="C222" s="43"/>
      <c r="D222" s="234" t="s">
        <v>181</v>
      </c>
      <c r="E222" s="43"/>
      <c r="F222" s="235" t="s">
        <v>3623</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181</v>
      </c>
      <c r="AU222" s="20" t="s">
        <v>84</v>
      </c>
    </row>
    <row r="223" s="2" customFormat="1" ht="16.5" customHeight="1">
      <c r="A223" s="41"/>
      <c r="B223" s="42"/>
      <c r="C223" s="216" t="s">
        <v>656</v>
      </c>
      <c r="D223" s="216" t="s">
        <v>172</v>
      </c>
      <c r="E223" s="217" t="s">
        <v>3624</v>
      </c>
      <c r="F223" s="218" t="s">
        <v>3625</v>
      </c>
      <c r="G223" s="219" t="s">
        <v>201</v>
      </c>
      <c r="H223" s="220">
        <v>100</v>
      </c>
      <c r="I223" s="221"/>
      <c r="J223" s="222">
        <f>ROUND(I223*H223,2)</f>
        <v>0</v>
      </c>
      <c r="K223" s="218" t="s">
        <v>176</v>
      </c>
      <c r="L223" s="47"/>
      <c r="M223" s="223" t="s">
        <v>19</v>
      </c>
      <c r="N223" s="224" t="s">
        <v>46</v>
      </c>
      <c r="O223" s="87"/>
      <c r="P223" s="225">
        <f>O223*H223</f>
        <v>0</v>
      </c>
      <c r="Q223" s="225">
        <v>0.00197</v>
      </c>
      <c r="R223" s="225">
        <f>Q223*H223</f>
        <v>0.19700000000000001</v>
      </c>
      <c r="S223" s="225">
        <v>0</v>
      </c>
      <c r="T223" s="226">
        <f>S223*H223</f>
        <v>0</v>
      </c>
      <c r="U223" s="41"/>
      <c r="V223" s="41"/>
      <c r="W223" s="41"/>
      <c r="X223" s="41"/>
      <c r="Y223" s="41"/>
      <c r="Z223" s="41"/>
      <c r="AA223" s="41"/>
      <c r="AB223" s="41"/>
      <c r="AC223" s="41"/>
      <c r="AD223" s="41"/>
      <c r="AE223" s="41"/>
      <c r="AR223" s="227" t="s">
        <v>287</v>
      </c>
      <c r="AT223" s="227" t="s">
        <v>172</v>
      </c>
      <c r="AU223" s="227" t="s">
        <v>84</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287</v>
      </c>
      <c r="BM223" s="227" t="s">
        <v>3626</v>
      </c>
    </row>
    <row r="224" s="2" customFormat="1">
      <c r="A224" s="41"/>
      <c r="B224" s="42"/>
      <c r="C224" s="43"/>
      <c r="D224" s="229" t="s">
        <v>179</v>
      </c>
      <c r="E224" s="43"/>
      <c r="F224" s="230" t="s">
        <v>3627</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84</v>
      </c>
    </row>
    <row r="225" s="2" customFormat="1">
      <c r="A225" s="41"/>
      <c r="B225" s="42"/>
      <c r="C225" s="43"/>
      <c r="D225" s="234" t="s">
        <v>181</v>
      </c>
      <c r="E225" s="43"/>
      <c r="F225" s="235" t="s">
        <v>3628</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181</v>
      </c>
      <c r="AU225" s="20" t="s">
        <v>84</v>
      </c>
    </row>
    <row r="226" s="2" customFormat="1" ht="16.5" customHeight="1">
      <c r="A226" s="41"/>
      <c r="B226" s="42"/>
      <c r="C226" s="216" t="s">
        <v>664</v>
      </c>
      <c r="D226" s="216" t="s">
        <v>172</v>
      </c>
      <c r="E226" s="217" t="s">
        <v>3629</v>
      </c>
      <c r="F226" s="218" t="s">
        <v>3630</v>
      </c>
      <c r="G226" s="219" t="s">
        <v>201</v>
      </c>
      <c r="H226" s="220">
        <v>77</v>
      </c>
      <c r="I226" s="221"/>
      <c r="J226" s="222">
        <f>ROUND(I226*H226,2)</f>
        <v>0</v>
      </c>
      <c r="K226" s="218" t="s">
        <v>176</v>
      </c>
      <c r="L226" s="47"/>
      <c r="M226" s="223" t="s">
        <v>19</v>
      </c>
      <c r="N226" s="224" t="s">
        <v>46</v>
      </c>
      <c r="O226" s="87"/>
      <c r="P226" s="225">
        <f>O226*H226</f>
        <v>0</v>
      </c>
      <c r="Q226" s="225">
        <v>0.0030400000000000002</v>
      </c>
      <c r="R226" s="225">
        <f>Q226*H226</f>
        <v>0.23408000000000001</v>
      </c>
      <c r="S226" s="225">
        <v>0</v>
      </c>
      <c r="T226" s="226">
        <f>S226*H226</f>
        <v>0</v>
      </c>
      <c r="U226" s="41"/>
      <c r="V226" s="41"/>
      <c r="W226" s="41"/>
      <c r="X226" s="41"/>
      <c r="Y226" s="41"/>
      <c r="Z226" s="41"/>
      <c r="AA226" s="41"/>
      <c r="AB226" s="41"/>
      <c r="AC226" s="41"/>
      <c r="AD226" s="41"/>
      <c r="AE226" s="41"/>
      <c r="AR226" s="227" t="s">
        <v>287</v>
      </c>
      <c r="AT226" s="227" t="s">
        <v>172</v>
      </c>
      <c r="AU226" s="227" t="s">
        <v>84</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287</v>
      </c>
      <c r="BM226" s="227" t="s">
        <v>3631</v>
      </c>
    </row>
    <row r="227" s="2" customFormat="1">
      <c r="A227" s="41"/>
      <c r="B227" s="42"/>
      <c r="C227" s="43"/>
      <c r="D227" s="229" t="s">
        <v>179</v>
      </c>
      <c r="E227" s="43"/>
      <c r="F227" s="230" t="s">
        <v>3632</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179</v>
      </c>
      <c r="AU227" s="20" t="s">
        <v>84</v>
      </c>
    </row>
    <row r="228" s="2" customFormat="1">
      <c r="A228" s="41"/>
      <c r="B228" s="42"/>
      <c r="C228" s="43"/>
      <c r="D228" s="234" t="s">
        <v>181</v>
      </c>
      <c r="E228" s="43"/>
      <c r="F228" s="235" t="s">
        <v>3633</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181</v>
      </c>
      <c r="AU228" s="20" t="s">
        <v>84</v>
      </c>
    </row>
    <row r="229" s="2" customFormat="1" ht="16.5" customHeight="1">
      <c r="A229" s="41"/>
      <c r="B229" s="42"/>
      <c r="C229" s="216" t="s">
        <v>672</v>
      </c>
      <c r="D229" s="216" t="s">
        <v>172</v>
      </c>
      <c r="E229" s="217" t="s">
        <v>3634</v>
      </c>
      <c r="F229" s="218" t="s">
        <v>3635</v>
      </c>
      <c r="G229" s="219" t="s">
        <v>201</v>
      </c>
      <c r="H229" s="220">
        <v>32</v>
      </c>
      <c r="I229" s="221"/>
      <c r="J229" s="222">
        <f>ROUND(I229*H229,2)</f>
        <v>0</v>
      </c>
      <c r="K229" s="218" t="s">
        <v>176</v>
      </c>
      <c r="L229" s="47"/>
      <c r="M229" s="223" t="s">
        <v>19</v>
      </c>
      <c r="N229" s="224" t="s">
        <v>46</v>
      </c>
      <c r="O229" s="87"/>
      <c r="P229" s="225">
        <f>O229*H229</f>
        <v>0</v>
      </c>
      <c r="Q229" s="225">
        <v>0.00042999999999999999</v>
      </c>
      <c r="R229" s="225">
        <f>Q229*H229</f>
        <v>0.01376</v>
      </c>
      <c r="S229" s="225">
        <v>0</v>
      </c>
      <c r="T229" s="226">
        <f>S229*H229</f>
        <v>0</v>
      </c>
      <c r="U229" s="41"/>
      <c r="V229" s="41"/>
      <c r="W229" s="41"/>
      <c r="X229" s="41"/>
      <c r="Y229" s="41"/>
      <c r="Z229" s="41"/>
      <c r="AA229" s="41"/>
      <c r="AB229" s="41"/>
      <c r="AC229" s="41"/>
      <c r="AD229" s="41"/>
      <c r="AE229" s="41"/>
      <c r="AR229" s="227" t="s">
        <v>287</v>
      </c>
      <c r="AT229" s="227" t="s">
        <v>172</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287</v>
      </c>
      <c r="BM229" s="227" t="s">
        <v>3636</v>
      </c>
    </row>
    <row r="230" s="2" customFormat="1">
      <c r="A230" s="41"/>
      <c r="B230" s="42"/>
      <c r="C230" s="43"/>
      <c r="D230" s="229" t="s">
        <v>179</v>
      </c>
      <c r="E230" s="43"/>
      <c r="F230" s="230" t="s">
        <v>3637</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84</v>
      </c>
    </row>
    <row r="231" s="2" customFormat="1">
      <c r="A231" s="41"/>
      <c r="B231" s="42"/>
      <c r="C231" s="43"/>
      <c r="D231" s="234" t="s">
        <v>181</v>
      </c>
      <c r="E231" s="43"/>
      <c r="F231" s="235" t="s">
        <v>3638</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181</v>
      </c>
      <c r="AU231" s="20" t="s">
        <v>84</v>
      </c>
    </row>
    <row r="232" s="2" customFormat="1" ht="16.5" customHeight="1">
      <c r="A232" s="41"/>
      <c r="B232" s="42"/>
      <c r="C232" s="216" t="s">
        <v>680</v>
      </c>
      <c r="D232" s="216" t="s">
        <v>172</v>
      </c>
      <c r="E232" s="217" t="s">
        <v>3639</v>
      </c>
      <c r="F232" s="218" t="s">
        <v>3640</v>
      </c>
      <c r="G232" s="219" t="s">
        <v>201</v>
      </c>
      <c r="H232" s="220">
        <v>32</v>
      </c>
      <c r="I232" s="221"/>
      <c r="J232" s="222">
        <f>ROUND(I232*H232,2)</f>
        <v>0</v>
      </c>
      <c r="K232" s="218" t="s">
        <v>176</v>
      </c>
      <c r="L232" s="47"/>
      <c r="M232" s="223" t="s">
        <v>19</v>
      </c>
      <c r="N232" s="224" t="s">
        <v>46</v>
      </c>
      <c r="O232" s="87"/>
      <c r="P232" s="225">
        <f>O232*H232</f>
        <v>0</v>
      </c>
      <c r="Q232" s="225">
        <v>0.00050000000000000001</v>
      </c>
      <c r="R232" s="225">
        <f>Q232*H232</f>
        <v>0.016</v>
      </c>
      <c r="S232" s="225">
        <v>0</v>
      </c>
      <c r="T232" s="226">
        <f>S232*H232</f>
        <v>0</v>
      </c>
      <c r="U232" s="41"/>
      <c r="V232" s="41"/>
      <c r="W232" s="41"/>
      <c r="X232" s="41"/>
      <c r="Y232" s="41"/>
      <c r="Z232" s="41"/>
      <c r="AA232" s="41"/>
      <c r="AB232" s="41"/>
      <c r="AC232" s="41"/>
      <c r="AD232" s="41"/>
      <c r="AE232" s="41"/>
      <c r="AR232" s="227" t="s">
        <v>287</v>
      </c>
      <c r="AT232" s="227" t="s">
        <v>172</v>
      </c>
      <c r="AU232" s="227" t="s">
        <v>84</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287</v>
      </c>
      <c r="BM232" s="227" t="s">
        <v>3641</v>
      </c>
    </row>
    <row r="233" s="2" customFormat="1">
      <c r="A233" s="41"/>
      <c r="B233" s="42"/>
      <c r="C233" s="43"/>
      <c r="D233" s="229" t="s">
        <v>179</v>
      </c>
      <c r="E233" s="43"/>
      <c r="F233" s="230" t="s">
        <v>3642</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179</v>
      </c>
      <c r="AU233" s="20" t="s">
        <v>84</v>
      </c>
    </row>
    <row r="234" s="2" customFormat="1">
      <c r="A234" s="41"/>
      <c r="B234" s="42"/>
      <c r="C234" s="43"/>
      <c r="D234" s="234" t="s">
        <v>181</v>
      </c>
      <c r="E234" s="43"/>
      <c r="F234" s="235" t="s">
        <v>3643</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181</v>
      </c>
      <c r="AU234" s="20" t="s">
        <v>84</v>
      </c>
    </row>
    <row r="235" s="2" customFormat="1" ht="16.5" customHeight="1">
      <c r="A235" s="41"/>
      <c r="B235" s="42"/>
      <c r="C235" s="216" t="s">
        <v>691</v>
      </c>
      <c r="D235" s="216" t="s">
        <v>172</v>
      </c>
      <c r="E235" s="217" t="s">
        <v>3644</v>
      </c>
      <c r="F235" s="218" t="s">
        <v>3645</v>
      </c>
      <c r="G235" s="219" t="s">
        <v>201</v>
      </c>
      <c r="H235" s="220">
        <v>27</v>
      </c>
      <c r="I235" s="221"/>
      <c r="J235" s="222">
        <f>ROUND(I235*H235,2)</f>
        <v>0</v>
      </c>
      <c r="K235" s="218" t="s">
        <v>176</v>
      </c>
      <c r="L235" s="47"/>
      <c r="M235" s="223" t="s">
        <v>19</v>
      </c>
      <c r="N235" s="224" t="s">
        <v>46</v>
      </c>
      <c r="O235" s="87"/>
      <c r="P235" s="225">
        <f>O235*H235</f>
        <v>0</v>
      </c>
      <c r="Q235" s="225">
        <v>0.0015299999999999999</v>
      </c>
      <c r="R235" s="225">
        <f>Q235*H235</f>
        <v>0.04131</v>
      </c>
      <c r="S235" s="225">
        <v>0</v>
      </c>
      <c r="T235" s="226">
        <f>S235*H235</f>
        <v>0</v>
      </c>
      <c r="U235" s="41"/>
      <c r="V235" s="41"/>
      <c r="W235" s="41"/>
      <c r="X235" s="41"/>
      <c r="Y235" s="41"/>
      <c r="Z235" s="41"/>
      <c r="AA235" s="41"/>
      <c r="AB235" s="41"/>
      <c r="AC235" s="41"/>
      <c r="AD235" s="41"/>
      <c r="AE235" s="41"/>
      <c r="AR235" s="227" t="s">
        <v>287</v>
      </c>
      <c r="AT235" s="227" t="s">
        <v>172</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287</v>
      </c>
      <c r="BM235" s="227" t="s">
        <v>3646</v>
      </c>
    </row>
    <row r="236" s="2" customFormat="1">
      <c r="A236" s="41"/>
      <c r="B236" s="42"/>
      <c r="C236" s="43"/>
      <c r="D236" s="229" t="s">
        <v>179</v>
      </c>
      <c r="E236" s="43"/>
      <c r="F236" s="230" t="s">
        <v>3647</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84</v>
      </c>
    </row>
    <row r="237" s="2" customFormat="1">
      <c r="A237" s="41"/>
      <c r="B237" s="42"/>
      <c r="C237" s="43"/>
      <c r="D237" s="234" t="s">
        <v>181</v>
      </c>
      <c r="E237" s="43"/>
      <c r="F237" s="235" t="s">
        <v>3648</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181</v>
      </c>
      <c r="AU237" s="20" t="s">
        <v>84</v>
      </c>
    </row>
    <row r="238" s="2" customFormat="1" ht="16.5" customHeight="1">
      <c r="A238" s="41"/>
      <c r="B238" s="42"/>
      <c r="C238" s="216" t="s">
        <v>698</v>
      </c>
      <c r="D238" s="216" t="s">
        <v>172</v>
      </c>
      <c r="E238" s="217" t="s">
        <v>3649</v>
      </c>
      <c r="F238" s="218" t="s">
        <v>3650</v>
      </c>
      <c r="G238" s="219" t="s">
        <v>201</v>
      </c>
      <c r="H238" s="220">
        <v>16</v>
      </c>
      <c r="I238" s="221"/>
      <c r="J238" s="222">
        <f>ROUND(I238*H238,2)</f>
        <v>0</v>
      </c>
      <c r="K238" s="218" t="s">
        <v>176</v>
      </c>
      <c r="L238" s="47"/>
      <c r="M238" s="223" t="s">
        <v>19</v>
      </c>
      <c r="N238" s="224" t="s">
        <v>46</v>
      </c>
      <c r="O238" s="87"/>
      <c r="P238" s="225">
        <f>O238*H238</f>
        <v>0</v>
      </c>
      <c r="Q238" s="225">
        <v>0.00058</v>
      </c>
      <c r="R238" s="225">
        <f>Q238*H238</f>
        <v>0.0092800000000000001</v>
      </c>
      <c r="S238" s="225">
        <v>0</v>
      </c>
      <c r="T238" s="226">
        <f>S238*H238</f>
        <v>0</v>
      </c>
      <c r="U238" s="41"/>
      <c r="V238" s="41"/>
      <c r="W238" s="41"/>
      <c r="X238" s="41"/>
      <c r="Y238" s="41"/>
      <c r="Z238" s="41"/>
      <c r="AA238" s="41"/>
      <c r="AB238" s="41"/>
      <c r="AC238" s="41"/>
      <c r="AD238" s="41"/>
      <c r="AE238" s="41"/>
      <c r="AR238" s="227" t="s">
        <v>287</v>
      </c>
      <c r="AT238" s="227" t="s">
        <v>172</v>
      </c>
      <c r="AU238" s="227" t="s">
        <v>84</v>
      </c>
      <c r="AY238" s="20" t="s">
        <v>170</v>
      </c>
      <c r="BE238" s="228">
        <f>IF(N238="základní",J238,0)</f>
        <v>0</v>
      </c>
      <c r="BF238" s="228">
        <f>IF(N238="snížená",J238,0)</f>
        <v>0</v>
      </c>
      <c r="BG238" s="228">
        <f>IF(N238="zákl. přenesená",J238,0)</f>
        <v>0</v>
      </c>
      <c r="BH238" s="228">
        <f>IF(N238="sníž. přenesená",J238,0)</f>
        <v>0</v>
      </c>
      <c r="BI238" s="228">
        <f>IF(N238="nulová",J238,0)</f>
        <v>0</v>
      </c>
      <c r="BJ238" s="20" t="s">
        <v>82</v>
      </c>
      <c r="BK238" s="228">
        <f>ROUND(I238*H238,2)</f>
        <v>0</v>
      </c>
      <c r="BL238" s="20" t="s">
        <v>287</v>
      </c>
      <c r="BM238" s="227" t="s">
        <v>3651</v>
      </c>
    </row>
    <row r="239" s="2" customFormat="1">
      <c r="A239" s="41"/>
      <c r="B239" s="42"/>
      <c r="C239" s="43"/>
      <c r="D239" s="229" t="s">
        <v>179</v>
      </c>
      <c r="E239" s="43"/>
      <c r="F239" s="230" t="s">
        <v>3652</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179</v>
      </c>
      <c r="AU239" s="20" t="s">
        <v>84</v>
      </c>
    </row>
    <row r="240" s="2" customFormat="1">
      <c r="A240" s="41"/>
      <c r="B240" s="42"/>
      <c r="C240" s="43"/>
      <c r="D240" s="234" t="s">
        <v>181</v>
      </c>
      <c r="E240" s="43"/>
      <c r="F240" s="235" t="s">
        <v>3653</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181</v>
      </c>
      <c r="AU240" s="20" t="s">
        <v>84</v>
      </c>
    </row>
    <row r="241" s="2" customFormat="1" ht="16.5" customHeight="1">
      <c r="A241" s="41"/>
      <c r="B241" s="42"/>
      <c r="C241" s="216" t="s">
        <v>704</v>
      </c>
      <c r="D241" s="216" t="s">
        <v>172</v>
      </c>
      <c r="E241" s="217" t="s">
        <v>3654</v>
      </c>
      <c r="F241" s="218" t="s">
        <v>3655</v>
      </c>
      <c r="G241" s="219" t="s">
        <v>201</v>
      </c>
      <c r="H241" s="220">
        <v>20</v>
      </c>
      <c r="I241" s="221"/>
      <c r="J241" s="222">
        <f>ROUND(I241*H241,2)</f>
        <v>0</v>
      </c>
      <c r="K241" s="218" t="s">
        <v>176</v>
      </c>
      <c r="L241" s="47"/>
      <c r="M241" s="223" t="s">
        <v>19</v>
      </c>
      <c r="N241" s="224" t="s">
        <v>46</v>
      </c>
      <c r="O241" s="87"/>
      <c r="P241" s="225">
        <f>O241*H241</f>
        <v>0</v>
      </c>
      <c r="Q241" s="225">
        <v>0.0011900000000000001</v>
      </c>
      <c r="R241" s="225">
        <f>Q241*H241</f>
        <v>0.023800000000000002</v>
      </c>
      <c r="S241" s="225">
        <v>0</v>
      </c>
      <c r="T241" s="226">
        <f>S241*H241</f>
        <v>0</v>
      </c>
      <c r="U241" s="41"/>
      <c r="V241" s="41"/>
      <c r="W241" s="41"/>
      <c r="X241" s="41"/>
      <c r="Y241" s="41"/>
      <c r="Z241" s="41"/>
      <c r="AA241" s="41"/>
      <c r="AB241" s="41"/>
      <c r="AC241" s="41"/>
      <c r="AD241" s="41"/>
      <c r="AE241" s="41"/>
      <c r="AR241" s="227" t="s">
        <v>287</v>
      </c>
      <c r="AT241" s="227" t="s">
        <v>172</v>
      </c>
      <c r="AU241" s="227" t="s">
        <v>84</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287</v>
      </c>
      <c r="BM241" s="227" t="s">
        <v>3656</v>
      </c>
    </row>
    <row r="242" s="2" customFormat="1">
      <c r="A242" s="41"/>
      <c r="B242" s="42"/>
      <c r="C242" s="43"/>
      <c r="D242" s="229" t="s">
        <v>179</v>
      </c>
      <c r="E242" s="43"/>
      <c r="F242" s="230" t="s">
        <v>3657</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179</v>
      </c>
      <c r="AU242" s="20" t="s">
        <v>84</v>
      </c>
    </row>
    <row r="243" s="2" customFormat="1">
      <c r="A243" s="41"/>
      <c r="B243" s="42"/>
      <c r="C243" s="43"/>
      <c r="D243" s="234" t="s">
        <v>181</v>
      </c>
      <c r="E243" s="43"/>
      <c r="F243" s="235" t="s">
        <v>3658</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181</v>
      </c>
      <c r="AU243" s="20" t="s">
        <v>84</v>
      </c>
    </row>
    <row r="244" s="2" customFormat="1" ht="16.5" customHeight="1">
      <c r="A244" s="41"/>
      <c r="B244" s="42"/>
      <c r="C244" s="216" t="s">
        <v>712</v>
      </c>
      <c r="D244" s="216" t="s">
        <v>172</v>
      </c>
      <c r="E244" s="217" t="s">
        <v>3659</v>
      </c>
      <c r="F244" s="218" t="s">
        <v>3660</v>
      </c>
      <c r="G244" s="219" t="s">
        <v>201</v>
      </c>
      <c r="H244" s="220">
        <v>48</v>
      </c>
      <c r="I244" s="221"/>
      <c r="J244" s="222">
        <f>ROUND(I244*H244,2)</f>
        <v>0</v>
      </c>
      <c r="K244" s="218" t="s">
        <v>176</v>
      </c>
      <c r="L244" s="47"/>
      <c r="M244" s="223" t="s">
        <v>19</v>
      </c>
      <c r="N244" s="224" t="s">
        <v>46</v>
      </c>
      <c r="O244" s="87"/>
      <c r="P244" s="225">
        <f>O244*H244</f>
        <v>0</v>
      </c>
      <c r="Q244" s="225">
        <v>0.0015299999999999999</v>
      </c>
      <c r="R244" s="225">
        <f>Q244*H244</f>
        <v>0.073439999999999991</v>
      </c>
      <c r="S244" s="225">
        <v>0</v>
      </c>
      <c r="T244" s="226">
        <f>S244*H244</f>
        <v>0</v>
      </c>
      <c r="U244" s="41"/>
      <c r="V244" s="41"/>
      <c r="W244" s="41"/>
      <c r="X244" s="41"/>
      <c r="Y244" s="41"/>
      <c r="Z244" s="41"/>
      <c r="AA244" s="41"/>
      <c r="AB244" s="41"/>
      <c r="AC244" s="41"/>
      <c r="AD244" s="41"/>
      <c r="AE244" s="41"/>
      <c r="AR244" s="227" t="s">
        <v>287</v>
      </c>
      <c r="AT244" s="227" t="s">
        <v>172</v>
      </c>
      <c r="AU244" s="227" t="s">
        <v>84</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287</v>
      </c>
      <c r="BM244" s="227" t="s">
        <v>3661</v>
      </c>
    </row>
    <row r="245" s="2" customFormat="1">
      <c r="A245" s="41"/>
      <c r="B245" s="42"/>
      <c r="C245" s="43"/>
      <c r="D245" s="229" t="s">
        <v>179</v>
      </c>
      <c r="E245" s="43"/>
      <c r="F245" s="230" t="s">
        <v>3662</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179</v>
      </c>
      <c r="AU245" s="20" t="s">
        <v>84</v>
      </c>
    </row>
    <row r="246" s="2" customFormat="1">
      <c r="A246" s="41"/>
      <c r="B246" s="42"/>
      <c r="C246" s="43"/>
      <c r="D246" s="234" t="s">
        <v>181</v>
      </c>
      <c r="E246" s="43"/>
      <c r="F246" s="235" t="s">
        <v>3663</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181</v>
      </c>
      <c r="AU246" s="20" t="s">
        <v>84</v>
      </c>
    </row>
    <row r="247" s="2" customFormat="1" ht="16.5" customHeight="1">
      <c r="A247" s="41"/>
      <c r="B247" s="42"/>
      <c r="C247" s="216" t="s">
        <v>726</v>
      </c>
      <c r="D247" s="216" t="s">
        <v>172</v>
      </c>
      <c r="E247" s="217" t="s">
        <v>3664</v>
      </c>
      <c r="F247" s="218" t="s">
        <v>3665</v>
      </c>
      <c r="G247" s="219" t="s">
        <v>201</v>
      </c>
      <c r="H247" s="220">
        <v>44</v>
      </c>
      <c r="I247" s="221"/>
      <c r="J247" s="222">
        <f>ROUND(I247*H247,2)</f>
        <v>0</v>
      </c>
      <c r="K247" s="218" t="s">
        <v>176</v>
      </c>
      <c r="L247" s="47"/>
      <c r="M247" s="223" t="s">
        <v>19</v>
      </c>
      <c r="N247" s="224" t="s">
        <v>46</v>
      </c>
      <c r="O247" s="87"/>
      <c r="P247" s="225">
        <f>O247*H247</f>
        <v>0</v>
      </c>
      <c r="Q247" s="225">
        <v>0.0028800000000000002</v>
      </c>
      <c r="R247" s="225">
        <f>Q247*H247</f>
        <v>0.12672</v>
      </c>
      <c r="S247" s="225">
        <v>0</v>
      </c>
      <c r="T247" s="226">
        <f>S247*H247</f>
        <v>0</v>
      </c>
      <c r="U247" s="41"/>
      <c r="V247" s="41"/>
      <c r="W247" s="41"/>
      <c r="X247" s="41"/>
      <c r="Y247" s="41"/>
      <c r="Z247" s="41"/>
      <c r="AA247" s="41"/>
      <c r="AB247" s="41"/>
      <c r="AC247" s="41"/>
      <c r="AD247" s="41"/>
      <c r="AE247" s="41"/>
      <c r="AR247" s="227" t="s">
        <v>287</v>
      </c>
      <c r="AT247" s="227" t="s">
        <v>172</v>
      </c>
      <c r="AU247" s="227" t="s">
        <v>84</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287</v>
      </c>
      <c r="BM247" s="227" t="s">
        <v>3666</v>
      </c>
    </row>
    <row r="248" s="2" customFormat="1">
      <c r="A248" s="41"/>
      <c r="B248" s="42"/>
      <c r="C248" s="43"/>
      <c r="D248" s="229" t="s">
        <v>179</v>
      </c>
      <c r="E248" s="43"/>
      <c r="F248" s="230" t="s">
        <v>3667</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179</v>
      </c>
      <c r="AU248" s="20" t="s">
        <v>84</v>
      </c>
    </row>
    <row r="249" s="2" customFormat="1">
      <c r="A249" s="41"/>
      <c r="B249" s="42"/>
      <c r="C249" s="43"/>
      <c r="D249" s="234" t="s">
        <v>181</v>
      </c>
      <c r="E249" s="43"/>
      <c r="F249" s="235" t="s">
        <v>3668</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181</v>
      </c>
      <c r="AU249" s="20" t="s">
        <v>84</v>
      </c>
    </row>
    <row r="250" s="2" customFormat="1" ht="16.5" customHeight="1">
      <c r="A250" s="41"/>
      <c r="B250" s="42"/>
      <c r="C250" s="216" t="s">
        <v>740</v>
      </c>
      <c r="D250" s="216" t="s">
        <v>172</v>
      </c>
      <c r="E250" s="217" t="s">
        <v>3669</v>
      </c>
      <c r="F250" s="218" t="s">
        <v>3670</v>
      </c>
      <c r="G250" s="219" t="s">
        <v>201</v>
      </c>
      <c r="H250" s="220">
        <v>24</v>
      </c>
      <c r="I250" s="221"/>
      <c r="J250" s="222">
        <f>ROUND(I250*H250,2)</f>
        <v>0</v>
      </c>
      <c r="K250" s="218" t="s">
        <v>176</v>
      </c>
      <c r="L250" s="47"/>
      <c r="M250" s="223" t="s">
        <v>19</v>
      </c>
      <c r="N250" s="224" t="s">
        <v>46</v>
      </c>
      <c r="O250" s="87"/>
      <c r="P250" s="225">
        <f>O250*H250</f>
        <v>0</v>
      </c>
      <c r="Q250" s="225">
        <v>0.0037200000000000002</v>
      </c>
      <c r="R250" s="225">
        <f>Q250*H250</f>
        <v>0.089279999999999998</v>
      </c>
      <c r="S250" s="225">
        <v>0</v>
      </c>
      <c r="T250" s="226">
        <f>S250*H250</f>
        <v>0</v>
      </c>
      <c r="U250" s="41"/>
      <c r="V250" s="41"/>
      <c r="W250" s="41"/>
      <c r="X250" s="41"/>
      <c r="Y250" s="41"/>
      <c r="Z250" s="41"/>
      <c r="AA250" s="41"/>
      <c r="AB250" s="41"/>
      <c r="AC250" s="41"/>
      <c r="AD250" s="41"/>
      <c r="AE250" s="41"/>
      <c r="AR250" s="227" t="s">
        <v>287</v>
      </c>
      <c r="AT250" s="227" t="s">
        <v>172</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287</v>
      </c>
      <c r="BM250" s="227" t="s">
        <v>3671</v>
      </c>
    </row>
    <row r="251" s="2" customFormat="1">
      <c r="A251" s="41"/>
      <c r="B251" s="42"/>
      <c r="C251" s="43"/>
      <c r="D251" s="229" t="s">
        <v>179</v>
      </c>
      <c r="E251" s="43"/>
      <c r="F251" s="230" t="s">
        <v>3672</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2" customFormat="1">
      <c r="A252" s="41"/>
      <c r="B252" s="42"/>
      <c r="C252" s="43"/>
      <c r="D252" s="234" t="s">
        <v>181</v>
      </c>
      <c r="E252" s="43"/>
      <c r="F252" s="235" t="s">
        <v>3673</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181</v>
      </c>
      <c r="AU252" s="20" t="s">
        <v>84</v>
      </c>
    </row>
    <row r="253" s="2" customFormat="1" ht="16.5" customHeight="1">
      <c r="A253" s="41"/>
      <c r="B253" s="42"/>
      <c r="C253" s="216" t="s">
        <v>746</v>
      </c>
      <c r="D253" s="216" t="s">
        <v>172</v>
      </c>
      <c r="E253" s="217" t="s">
        <v>3674</v>
      </c>
      <c r="F253" s="218" t="s">
        <v>3675</v>
      </c>
      <c r="G253" s="219" t="s">
        <v>201</v>
      </c>
      <c r="H253" s="220">
        <v>8</v>
      </c>
      <c r="I253" s="221"/>
      <c r="J253" s="222">
        <f>ROUND(I253*H253,2)</f>
        <v>0</v>
      </c>
      <c r="K253" s="218" t="s">
        <v>176</v>
      </c>
      <c r="L253" s="47"/>
      <c r="M253" s="223" t="s">
        <v>19</v>
      </c>
      <c r="N253" s="224" t="s">
        <v>46</v>
      </c>
      <c r="O253" s="87"/>
      <c r="P253" s="225">
        <f>O253*H253</f>
        <v>0</v>
      </c>
      <c r="Q253" s="225">
        <v>0.0060000000000000001</v>
      </c>
      <c r="R253" s="225">
        <f>Q253*H253</f>
        <v>0.048000000000000001</v>
      </c>
      <c r="S253" s="225">
        <v>0</v>
      </c>
      <c r="T253" s="226">
        <f>S253*H253</f>
        <v>0</v>
      </c>
      <c r="U253" s="41"/>
      <c r="V253" s="41"/>
      <c r="W253" s="41"/>
      <c r="X253" s="41"/>
      <c r="Y253" s="41"/>
      <c r="Z253" s="41"/>
      <c r="AA253" s="41"/>
      <c r="AB253" s="41"/>
      <c r="AC253" s="41"/>
      <c r="AD253" s="41"/>
      <c r="AE253" s="41"/>
      <c r="AR253" s="227" t="s">
        <v>287</v>
      </c>
      <c r="AT253" s="227" t="s">
        <v>172</v>
      </c>
      <c r="AU253" s="227" t="s">
        <v>84</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287</v>
      </c>
      <c r="BM253" s="227" t="s">
        <v>3676</v>
      </c>
    </row>
    <row r="254" s="2" customFormat="1">
      <c r="A254" s="41"/>
      <c r="B254" s="42"/>
      <c r="C254" s="43"/>
      <c r="D254" s="229" t="s">
        <v>179</v>
      </c>
      <c r="E254" s="43"/>
      <c r="F254" s="230" t="s">
        <v>3677</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179</v>
      </c>
      <c r="AU254" s="20" t="s">
        <v>84</v>
      </c>
    </row>
    <row r="255" s="2" customFormat="1">
      <c r="A255" s="41"/>
      <c r="B255" s="42"/>
      <c r="C255" s="43"/>
      <c r="D255" s="234" t="s">
        <v>181</v>
      </c>
      <c r="E255" s="43"/>
      <c r="F255" s="235" t="s">
        <v>3678</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181</v>
      </c>
      <c r="AU255" s="20" t="s">
        <v>84</v>
      </c>
    </row>
    <row r="256" s="2" customFormat="1" ht="16.5" customHeight="1">
      <c r="A256" s="41"/>
      <c r="B256" s="42"/>
      <c r="C256" s="216" t="s">
        <v>754</v>
      </c>
      <c r="D256" s="216" t="s">
        <v>172</v>
      </c>
      <c r="E256" s="217" t="s">
        <v>3679</v>
      </c>
      <c r="F256" s="218" t="s">
        <v>3680</v>
      </c>
      <c r="G256" s="219" t="s">
        <v>201</v>
      </c>
      <c r="H256" s="220">
        <v>4</v>
      </c>
      <c r="I256" s="221"/>
      <c r="J256" s="222">
        <f>ROUND(I256*H256,2)</f>
        <v>0</v>
      </c>
      <c r="K256" s="218" t="s">
        <v>176</v>
      </c>
      <c r="L256" s="47"/>
      <c r="M256" s="223" t="s">
        <v>19</v>
      </c>
      <c r="N256" s="224" t="s">
        <v>46</v>
      </c>
      <c r="O256" s="87"/>
      <c r="P256" s="225">
        <f>O256*H256</f>
        <v>0</v>
      </c>
      <c r="Q256" s="225">
        <v>0.00296</v>
      </c>
      <c r="R256" s="225">
        <f>Q256*H256</f>
        <v>0.01184</v>
      </c>
      <c r="S256" s="225">
        <v>0</v>
      </c>
      <c r="T256" s="226">
        <f>S256*H256</f>
        <v>0</v>
      </c>
      <c r="U256" s="41"/>
      <c r="V256" s="41"/>
      <c r="W256" s="41"/>
      <c r="X256" s="41"/>
      <c r="Y256" s="41"/>
      <c r="Z256" s="41"/>
      <c r="AA256" s="41"/>
      <c r="AB256" s="41"/>
      <c r="AC256" s="41"/>
      <c r="AD256" s="41"/>
      <c r="AE256" s="41"/>
      <c r="AR256" s="227" t="s">
        <v>287</v>
      </c>
      <c r="AT256" s="227" t="s">
        <v>172</v>
      </c>
      <c r="AU256" s="227" t="s">
        <v>84</v>
      </c>
      <c r="AY256" s="20" t="s">
        <v>170</v>
      </c>
      <c r="BE256" s="228">
        <f>IF(N256="základní",J256,0)</f>
        <v>0</v>
      </c>
      <c r="BF256" s="228">
        <f>IF(N256="snížená",J256,0)</f>
        <v>0</v>
      </c>
      <c r="BG256" s="228">
        <f>IF(N256="zákl. přenesená",J256,0)</f>
        <v>0</v>
      </c>
      <c r="BH256" s="228">
        <f>IF(N256="sníž. přenesená",J256,0)</f>
        <v>0</v>
      </c>
      <c r="BI256" s="228">
        <f>IF(N256="nulová",J256,0)</f>
        <v>0</v>
      </c>
      <c r="BJ256" s="20" t="s">
        <v>82</v>
      </c>
      <c r="BK256" s="228">
        <f>ROUND(I256*H256,2)</f>
        <v>0</v>
      </c>
      <c r="BL256" s="20" t="s">
        <v>287</v>
      </c>
      <c r="BM256" s="227" t="s">
        <v>3681</v>
      </c>
    </row>
    <row r="257" s="2" customFormat="1">
      <c r="A257" s="41"/>
      <c r="B257" s="42"/>
      <c r="C257" s="43"/>
      <c r="D257" s="229" t="s">
        <v>179</v>
      </c>
      <c r="E257" s="43"/>
      <c r="F257" s="230" t="s">
        <v>3682</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179</v>
      </c>
      <c r="AU257" s="20" t="s">
        <v>84</v>
      </c>
    </row>
    <row r="258" s="2" customFormat="1">
      <c r="A258" s="41"/>
      <c r="B258" s="42"/>
      <c r="C258" s="43"/>
      <c r="D258" s="234" t="s">
        <v>181</v>
      </c>
      <c r="E258" s="43"/>
      <c r="F258" s="235" t="s">
        <v>3683</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181</v>
      </c>
      <c r="AU258" s="20" t="s">
        <v>84</v>
      </c>
    </row>
    <row r="259" s="2" customFormat="1" ht="16.5" customHeight="1">
      <c r="A259" s="41"/>
      <c r="B259" s="42"/>
      <c r="C259" s="216" t="s">
        <v>770</v>
      </c>
      <c r="D259" s="216" t="s">
        <v>172</v>
      </c>
      <c r="E259" s="217" t="s">
        <v>3684</v>
      </c>
      <c r="F259" s="218" t="s">
        <v>3685</v>
      </c>
      <c r="G259" s="219" t="s">
        <v>201</v>
      </c>
      <c r="H259" s="220">
        <v>10</v>
      </c>
      <c r="I259" s="221"/>
      <c r="J259" s="222">
        <f>ROUND(I259*H259,2)</f>
        <v>0</v>
      </c>
      <c r="K259" s="218" t="s">
        <v>176</v>
      </c>
      <c r="L259" s="47"/>
      <c r="M259" s="223" t="s">
        <v>19</v>
      </c>
      <c r="N259" s="224" t="s">
        <v>46</v>
      </c>
      <c r="O259" s="87"/>
      <c r="P259" s="225">
        <f>O259*H259</f>
        <v>0</v>
      </c>
      <c r="Q259" s="225">
        <v>0.0036700000000000001</v>
      </c>
      <c r="R259" s="225">
        <f>Q259*H259</f>
        <v>0.036700000000000003</v>
      </c>
      <c r="S259" s="225">
        <v>0</v>
      </c>
      <c r="T259" s="226">
        <f>S259*H259</f>
        <v>0</v>
      </c>
      <c r="U259" s="41"/>
      <c r="V259" s="41"/>
      <c r="W259" s="41"/>
      <c r="X259" s="41"/>
      <c r="Y259" s="41"/>
      <c r="Z259" s="41"/>
      <c r="AA259" s="41"/>
      <c r="AB259" s="41"/>
      <c r="AC259" s="41"/>
      <c r="AD259" s="41"/>
      <c r="AE259" s="41"/>
      <c r="AR259" s="227" t="s">
        <v>287</v>
      </c>
      <c r="AT259" s="227" t="s">
        <v>172</v>
      </c>
      <c r="AU259" s="227" t="s">
        <v>84</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287</v>
      </c>
      <c r="BM259" s="227" t="s">
        <v>3686</v>
      </c>
    </row>
    <row r="260" s="2" customFormat="1">
      <c r="A260" s="41"/>
      <c r="B260" s="42"/>
      <c r="C260" s="43"/>
      <c r="D260" s="229" t="s">
        <v>179</v>
      </c>
      <c r="E260" s="43"/>
      <c r="F260" s="230" t="s">
        <v>3687</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179</v>
      </c>
      <c r="AU260" s="20" t="s">
        <v>84</v>
      </c>
    </row>
    <row r="261" s="2" customFormat="1">
      <c r="A261" s="41"/>
      <c r="B261" s="42"/>
      <c r="C261" s="43"/>
      <c r="D261" s="234" t="s">
        <v>181</v>
      </c>
      <c r="E261" s="43"/>
      <c r="F261" s="235" t="s">
        <v>3688</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181</v>
      </c>
      <c r="AU261" s="20" t="s">
        <v>84</v>
      </c>
    </row>
    <row r="262" s="2" customFormat="1" ht="16.5" customHeight="1">
      <c r="A262" s="41"/>
      <c r="B262" s="42"/>
      <c r="C262" s="216" t="s">
        <v>785</v>
      </c>
      <c r="D262" s="216" t="s">
        <v>172</v>
      </c>
      <c r="E262" s="217" t="s">
        <v>3689</v>
      </c>
      <c r="F262" s="218" t="s">
        <v>3690</v>
      </c>
      <c r="G262" s="219" t="s">
        <v>266</v>
      </c>
      <c r="H262" s="220">
        <v>9</v>
      </c>
      <c r="I262" s="221"/>
      <c r="J262" s="222">
        <f>ROUND(I262*H262,2)</f>
        <v>0</v>
      </c>
      <c r="K262" s="218" t="s">
        <v>176</v>
      </c>
      <c r="L262" s="47"/>
      <c r="M262" s="223" t="s">
        <v>19</v>
      </c>
      <c r="N262" s="224" t="s">
        <v>46</v>
      </c>
      <c r="O262" s="87"/>
      <c r="P262" s="225">
        <f>O262*H262</f>
        <v>0</v>
      </c>
      <c r="Q262" s="225">
        <v>0.00148</v>
      </c>
      <c r="R262" s="225">
        <f>Q262*H262</f>
        <v>0.01332</v>
      </c>
      <c r="S262" s="225">
        <v>0</v>
      </c>
      <c r="T262" s="226">
        <f>S262*H262</f>
        <v>0</v>
      </c>
      <c r="U262" s="41"/>
      <c r="V262" s="41"/>
      <c r="W262" s="41"/>
      <c r="X262" s="41"/>
      <c r="Y262" s="41"/>
      <c r="Z262" s="41"/>
      <c r="AA262" s="41"/>
      <c r="AB262" s="41"/>
      <c r="AC262" s="41"/>
      <c r="AD262" s="41"/>
      <c r="AE262" s="41"/>
      <c r="AR262" s="227" t="s">
        <v>287</v>
      </c>
      <c r="AT262" s="227" t="s">
        <v>172</v>
      </c>
      <c r="AU262" s="227" t="s">
        <v>84</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287</v>
      </c>
      <c r="BM262" s="227" t="s">
        <v>3691</v>
      </c>
    </row>
    <row r="263" s="2" customFormat="1">
      <c r="A263" s="41"/>
      <c r="B263" s="42"/>
      <c r="C263" s="43"/>
      <c r="D263" s="229" t="s">
        <v>179</v>
      </c>
      <c r="E263" s="43"/>
      <c r="F263" s="230" t="s">
        <v>3692</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179</v>
      </c>
      <c r="AU263" s="20" t="s">
        <v>84</v>
      </c>
    </row>
    <row r="264" s="2" customFormat="1">
      <c r="A264" s="41"/>
      <c r="B264" s="42"/>
      <c r="C264" s="43"/>
      <c r="D264" s="234" t="s">
        <v>181</v>
      </c>
      <c r="E264" s="43"/>
      <c r="F264" s="235" t="s">
        <v>3693</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181</v>
      </c>
      <c r="AU264" s="20" t="s">
        <v>84</v>
      </c>
    </row>
    <row r="265" s="2" customFormat="1" ht="16.5" customHeight="1">
      <c r="A265" s="41"/>
      <c r="B265" s="42"/>
      <c r="C265" s="216" t="s">
        <v>808</v>
      </c>
      <c r="D265" s="216" t="s">
        <v>172</v>
      </c>
      <c r="E265" s="217" t="s">
        <v>3694</v>
      </c>
      <c r="F265" s="218" t="s">
        <v>3695</v>
      </c>
      <c r="G265" s="219" t="s">
        <v>266</v>
      </c>
      <c r="H265" s="220">
        <v>1</v>
      </c>
      <c r="I265" s="221"/>
      <c r="J265" s="222">
        <f>ROUND(I265*H265,2)</f>
        <v>0</v>
      </c>
      <c r="K265" s="218" t="s">
        <v>176</v>
      </c>
      <c r="L265" s="47"/>
      <c r="M265" s="223" t="s">
        <v>19</v>
      </c>
      <c r="N265" s="224" t="s">
        <v>46</v>
      </c>
      <c r="O265" s="87"/>
      <c r="P265" s="225">
        <f>O265*H265</f>
        <v>0</v>
      </c>
      <c r="Q265" s="225">
        <v>0.010240000000000001</v>
      </c>
      <c r="R265" s="225">
        <f>Q265*H265</f>
        <v>0.010240000000000001</v>
      </c>
      <c r="S265" s="225">
        <v>0</v>
      </c>
      <c r="T265" s="226">
        <f>S265*H265</f>
        <v>0</v>
      </c>
      <c r="U265" s="41"/>
      <c r="V265" s="41"/>
      <c r="W265" s="41"/>
      <c r="X265" s="41"/>
      <c r="Y265" s="41"/>
      <c r="Z265" s="41"/>
      <c r="AA265" s="41"/>
      <c r="AB265" s="41"/>
      <c r="AC265" s="41"/>
      <c r="AD265" s="41"/>
      <c r="AE265" s="41"/>
      <c r="AR265" s="227" t="s">
        <v>287</v>
      </c>
      <c r="AT265" s="227" t="s">
        <v>172</v>
      </c>
      <c r="AU265" s="227" t="s">
        <v>84</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287</v>
      </c>
      <c r="BM265" s="227" t="s">
        <v>3696</v>
      </c>
    </row>
    <row r="266" s="2" customFormat="1">
      <c r="A266" s="41"/>
      <c r="B266" s="42"/>
      <c r="C266" s="43"/>
      <c r="D266" s="229" t="s">
        <v>179</v>
      </c>
      <c r="E266" s="43"/>
      <c r="F266" s="230" t="s">
        <v>3697</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179</v>
      </c>
      <c r="AU266" s="20" t="s">
        <v>84</v>
      </c>
    </row>
    <row r="267" s="2" customFormat="1">
      <c r="A267" s="41"/>
      <c r="B267" s="42"/>
      <c r="C267" s="43"/>
      <c r="D267" s="234" t="s">
        <v>181</v>
      </c>
      <c r="E267" s="43"/>
      <c r="F267" s="235" t="s">
        <v>3698</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181</v>
      </c>
      <c r="AU267" s="20" t="s">
        <v>84</v>
      </c>
    </row>
    <row r="268" s="2" customFormat="1" ht="16.5" customHeight="1">
      <c r="A268" s="41"/>
      <c r="B268" s="42"/>
      <c r="C268" s="216" t="s">
        <v>828</v>
      </c>
      <c r="D268" s="216" t="s">
        <v>172</v>
      </c>
      <c r="E268" s="217" t="s">
        <v>3699</v>
      </c>
      <c r="F268" s="218" t="s">
        <v>3700</v>
      </c>
      <c r="G268" s="219" t="s">
        <v>266</v>
      </c>
      <c r="H268" s="220">
        <v>6</v>
      </c>
      <c r="I268" s="221"/>
      <c r="J268" s="222">
        <f>ROUND(I268*H268,2)</f>
        <v>0</v>
      </c>
      <c r="K268" s="218" t="s">
        <v>176</v>
      </c>
      <c r="L268" s="47"/>
      <c r="M268" s="223" t="s">
        <v>19</v>
      </c>
      <c r="N268" s="224" t="s">
        <v>46</v>
      </c>
      <c r="O268" s="87"/>
      <c r="P268" s="225">
        <f>O268*H268</f>
        <v>0</v>
      </c>
      <c r="Q268" s="225">
        <v>0.00014999999999999999</v>
      </c>
      <c r="R268" s="225">
        <f>Q268*H268</f>
        <v>0.00089999999999999998</v>
      </c>
      <c r="S268" s="225">
        <v>0</v>
      </c>
      <c r="T268" s="226">
        <f>S268*H268</f>
        <v>0</v>
      </c>
      <c r="U268" s="41"/>
      <c r="V268" s="41"/>
      <c r="W268" s="41"/>
      <c r="X268" s="41"/>
      <c r="Y268" s="41"/>
      <c r="Z268" s="41"/>
      <c r="AA268" s="41"/>
      <c r="AB268" s="41"/>
      <c r="AC268" s="41"/>
      <c r="AD268" s="41"/>
      <c r="AE268" s="41"/>
      <c r="AR268" s="227" t="s">
        <v>287</v>
      </c>
      <c r="AT268" s="227" t="s">
        <v>172</v>
      </c>
      <c r="AU268" s="227" t="s">
        <v>84</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287</v>
      </c>
      <c r="BM268" s="227" t="s">
        <v>3701</v>
      </c>
    </row>
    <row r="269" s="2" customFormat="1">
      <c r="A269" s="41"/>
      <c r="B269" s="42"/>
      <c r="C269" s="43"/>
      <c r="D269" s="229" t="s">
        <v>179</v>
      </c>
      <c r="E269" s="43"/>
      <c r="F269" s="230" t="s">
        <v>3702</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179</v>
      </c>
      <c r="AU269" s="20" t="s">
        <v>84</v>
      </c>
    </row>
    <row r="270" s="2" customFormat="1">
      <c r="A270" s="41"/>
      <c r="B270" s="42"/>
      <c r="C270" s="43"/>
      <c r="D270" s="234" t="s">
        <v>181</v>
      </c>
      <c r="E270" s="43"/>
      <c r="F270" s="235" t="s">
        <v>3703</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181</v>
      </c>
      <c r="AU270" s="20" t="s">
        <v>84</v>
      </c>
    </row>
    <row r="271" s="2" customFormat="1" ht="16.5" customHeight="1">
      <c r="A271" s="41"/>
      <c r="B271" s="42"/>
      <c r="C271" s="285" t="s">
        <v>834</v>
      </c>
      <c r="D271" s="285" t="s">
        <v>461</v>
      </c>
      <c r="E271" s="286" t="s">
        <v>3704</v>
      </c>
      <c r="F271" s="287" t="s">
        <v>3705</v>
      </c>
      <c r="G271" s="288" t="s">
        <v>266</v>
      </c>
      <c r="H271" s="289">
        <v>6</v>
      </c>
      <c r="I271" s="290"/>
      <c r="J271" s="291">
        <f>ROUND(I271*H271,2)</f>
        <v>0</v>
      </c>
      <c r="K271" s="287" t="s">
        <v>176</v>
      </c>
      <c r="L271" s="292"/>
      <c r="M271" s="293" t="s">
        <v>19</v>
      </c>
      <c r="N271" s="294" t="s">
        <v>46</v>
      </c>
      <c r="O271" s="87"/>
      <c r="P271" s="225">
        <f>O271*H271</f>
        <v>0</v>
      </c>
      <c r="Q271" s="225">
        <v>0.0029399999999999999</v>
      </c>
      <c r="R271" s="225">
        <f>Q271*H271</f>
        <v>0.017639999999999999</v>
      </c>
      <c r="S271" s="225">
        <v>0</v>
      </c>
      <c r="T271" s="226">
        <f>S271*H271</f>
        <v>0</v>
      </c>
      <c r="U271" s="41"/>
      <c r="V271" s="41"/>
      <c r="W271" s="41"/>
      <c r="X271" s="41"/>
      <c r="Y271" s="41"/>
      <c r="Z271" s="41"/>
      <c r="AA271" s="41"/>
      <c r="AB271" s="41"/>
      <c r="AC271" s="41"/>
      <c r="AD271" s="41"/>
      <c r="AE271" s="41"/>
      <c r="AR271" s="227" t="s">
        <v>629</v>
      </c>
      <c r="AT271" s="227" t="s">
        <v>461</v>
      </c>
      <c r="AU271" s="227" t="s">
        <v>84</v>
      </c>
      <c r="AY271" s="20" t="s">
        <v>170</v>
      </c>
      <c r="BE271" s="228">
        <f>IF(N271="základní",J271,0)</f>
        <v>0</v>
      </c>
      <c r="BF271" s="228">
        <f>IF(N271="snížená",J271,0)</f>
        <v>0</v>
      </c>
      <c r="BG271" s="228">
        <f>IF(N271="zákl. přenesená",J271,0)</f>
        <v>0</v>
      </c>
      <c r="BH271" s="228">
        <f>IF(N271="sníž. přenesená",J271,0)</f>
        <v>0</v>
      </c>
      <c r="BI271" s="228">
        <f>IF(N271="nulová",J271,0)</f>
        <v>0</v>
      </c>
      <c r="BJ271" s="20" t="s">
        <v>82</v>
      </c>
      <c r="BK271" s="228">
        <f>ROUND(I271*H271,2)</f>
        <v>0</v>
      </c>
      <c r="BL271" s="20" t="s">
        <v>287</v>
      </c>
      <c r="BM271" s="227" t="s">
        <v>3706</v>
      </c>
    </row>
    <row r="272" s="2" customFormat="1">
      <c r="A272" s="41"/>
      <c r="B272" s="42"/>
      <c r="C272" s="43"/>
      <c r="D272" s="229" t="s">
        <v>179</v>
      </c>
      <c r="E272" s="43"/>
      <c r="F272" s="230" t="s">
        <v>3705</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179</v>
      </c>
      <c r="AU272" s="20" t="s">
        <v>84</v>
      </c>
    </row>
    <row r="273" s="2" customFormat="1" ht="16.5" customHeight="1">
      <c r="A273" s="41"/>
      <c r="B273" s="42"/>
      <c r="C273" s="285" t="s">
        <v>841</v>
      </c>
      <c r="D273" s="285" t="s">
        <v>461</v>
      </c>
      <c r="E273" s="286" t="s">
        <v>3707</v>
      </c>
      <c r="F273" s="287" t="s">
        <v>3708</v>
      </c>
      <c r="G273" s="288" t="s">
        <v>266</v>
      </c>
      <c r="H273" s="289">
        <v>6</v>
      </c>
      <c r="I273" s="290"/>
      <c r="J273" s="291">
        <f>ROUND(I273*H273,2)</f>
        <v>0</v>
      </c>
      <c r="K273" s="287" t="s">
        <v>176</v>
      </c>
      <c r="L273" s="292"/>
      <c r="M273" s="293" t="s">
        <v>19</v>
      </c>
      <c r="N273" s="294" t="s">
        <v>46</v>
      </c>
      <c r="O273" s="87"/>
      <c r="P273" s="225">
        <f>O273*H273</f>
        <v>0</v>
      </c>
      <c r="Q273" s="225">
        <v>0.0016999999999999999</v>
      </c>
      <c r="R273" s="225">
        <f>Q273*H273</f>
        <v>0.010199999999999999</v>
      </c>
      <c r="S273" s="225">
        <v>0</v>
      </c>
      <c r="T273" s="226">
        <f>S273*H273</f>
        <v>0</v>
      </c>
      <c r="U273" s="41"/>
      <c r="V273" s="41"/>
      <c r="W273" s="41"/>
      <c r="X273" s="41"/>
      <c r="Y273" s="41"/>
      <c r="Z273" s="41"/>
      <c r="AA273" s="41"/>
      <c r="AB273" s="41"/>
      <c r="AC273" s="41"/>
      <c r="AD273" s="41"/>
      <c r="AE273" s="41"/>
      <c r="AR273" s="227" t="s">
        <v>629</v>
      </c>
      <c r="AT273" s="227" t="s">
        <v>461</v>
      </c>
      <c r="AU273" s="227" t="s">
        <v>84</v>
      </c>
      <c r="AY273" s="20" t="s">
        <v>170</v>
      </c>
      <c r="BE273" s="228">
        <f>IF(N273="základní",J273,0)</f>
        <v>0</v>
      </c>
      <c r="BF273" s="228">
        <f>IF(N273="snížená",J273,0)</f>
        <v>0</v>
      </c>
      <c r="BG273" s="228">
        <f>IF(N273="zákl. přenesená",J273,0)</f>
        <v>0</v>
      </c>
      <c r="BH273" s="228">
        <f>IF(N273="sníž. přenesená",J273,0)</f>
        <v>0</v>
      </c>
      <c r="BI273" s="228">
        <f>IF(N273="nulová",J273,0)</f>
        <v>0</v>
      </c>
      <c r="BJ273" s="20" t="s">
        <v>82</v>
      </c>
      <c r="BK273" s="228">
        <f>ROUND(I273*H273,2)</f>
        <v>0</v>
      </c>
      <c r="BL273" s="20" t="s">
        <v>287</v>
      </c>
      <c r="BM273" s="227" t="s">
        <v>3709</v>
      </c>
    </row>
    <row r="274" s="2" customFormat="1">
      <c r="A274" s="41"/>
      <c r="B274" s="42"/>
      <c r="C274" s="43"/>
      <c r="D274" s="229" t="s">
        <v>179</v>
      </c>
      <c r="E274" s="43"/>
      <c r="F274" s="230" t="s">
        <v>3708</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179</v>
      </c>
      <c r="AU274" s="20" t="s">
        <v>84</v>
      </c>
    </row>
    <row r="275" s="2" customFormat="1" ht="16.5" customHeight="1">
      <c r="A275" s="41"/>
      <c r="B275" s="42"/>
      <c r="C275" s="285" t="s">
        <v>848</v>
      </c>
      <c r="D275" s="285" t="s">
        <v>461</v>
      </c>
      <c r="E275" s="286" t="s">
        <v>3710</v>
      </c>
      <c r="F275" s="287" t="s">
        <v>3711</v>
      </c>
      <c r="G275" s="288" t="s">
        <v>266</v>
      </c>
      <c r="H275" s="289">
        <v>6</v>
      </c>
      <c r="I275" s="290"/>
      <c r="J275" s="291">
        <f>ROUND(I275*H275,2)</f>
        <v>0</v>
      </c>
      <c r="K275" s="287" t="s">
        <v>176</v>
      </c>
      <c r="L275" s="292"/>
      <c r="M275" s="293" t="s">
        <v>19</v>
      </c>
      <c r="N275" s="294" t="s">
        <v>46</v>
      </c>
      <c r="O275" s="87"/>
      <c r="P275" s="225">
        <f>O275*H275</f>
        <v>0</v>
      </c>
      <c r="Q275" s="225">
        <v>0.00012999999999999999</v>
      </c>
      <c r="R275" s="225">
        <f>Q275*H275</f>
        <v>0.00077999999999999988</v>
      </c>
      <c r="S275" s="225">
        <v>0</v>
      </c>
      <c r="T275" s="226">
        <f>S275*H275</f>
        <v>0</v>
      </c>
      <c r="U275" s="41"/>
      <c r="V275" s="41"/>
      <c r="W275" s="41"/>
      <c r="X275" s="41"/>
      <c r="Y275" s="41"/>
      <c r="Z275" s="41"/>
      <c r="AA275" s="41"/>
      <c r="AB275" s="41"/>
      <c r="AC275" s="41"/>
      <c r="AD275" s="41"/>
      <c r="AE275" s="41"/>
      <c r="AR275" s="227" t="s">
        <v>629</v>
      </c>
      <c r="AT275" s="227" t="s">
        <v>461</v>
      </c>
      <c r="AU275" s="227" t="s">
        <v>84</v>
      </c>
      <c r="AY275" s="20" t="s">
        <v>170</v>
      </c>
      <c r="BE275" s="228">
        <f>IF(N275="základní",J275,0)</f>
        <v>0</v>
      </c>
      <c r="BF275" s="228">
        <f>IF(N275="snížená",J275,0)</f>
        <v>0</v>
      </c>
      <c r="BG275" s="228">
        <f>IF(N275="zákl. přenesená",J275,0)</f>
        <v>0</v>
      </c>
      <c r="BH275" s="228">
        <f>IF(N275="sníž. přenesená",J275,0)</f>
        <v>0</v>
      </c>
      <c r="BI275" s="228">
        <f>IF(N275="nulová",J275,0)</f>
        <v>0</v>
      </c>
      <c r="BJ275" s="20" t="s">
        <v>82</v>
      </c>
      <c r="BK275" s="228">
        <f>ROUND(I275*H275,2)</f>
        <v>0</v>
      </c>
      <c r="BL275" s="20" t="s">
        <v>287</v>
      </c>
      <c r="BM275" s="227" t="s">
        <v>3712</v>
      </c>
    </row>
    <row r="276" s="2" customFormat="1">
      <c r="A276" s="41"/>
      <c r="B276" s="42"/>
      <c r="C276" s="43"/>
      <c r="D276" s="229" t="s">
        <v>179</v>
      </c>
      <c r="E276" s="43"/>
      <c r="F276" s="230" t="s">
        <v>3711</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179</v>
      </c>
      <c r="AU276" s="20" t="s">
        <v>84</v>
      </c>
    </row>
    <row r="277" s="2" customFormat="1" ht="16.5" customHeight="1">
      <c r="A277" s="41"/>
      <c r="B277" s="42"/>
      <c r="C277" s="216" t="s">
        <v>857</v>
      </c>
      <c r="D277" s="216" t="s">
        <v>172</v>
      </c>
      <c r="E277" s="217" t="s">
        <v>3713</v>
      </c>
      <c r="F277" s="218" t="s">
        <v>3714</v>
      </c>
      <c r="G277" s="219" t="s">
        <v>266</v>
      </c>
      <c r="H277" s="220">
        <v>2</v>
      </c>
      <c r="I277" s="221"/>
      <c r="J277" s="222">
        <f>ROUND(I277*H277,2)</f>
        <v>0</v>
      </c>
      <c r="K277" s="218" t="s">
        <v>176</v>
      </c>
      <c r="L277" s="47"/>
      <c r="M277" s="223" t="s">
        <v>19</v>
      </c>
      <c r="N277" s="224" t="s">
        <v>46</v>
      </c>
      <c r="O277" s="87"/>
      <c r="P277" s="225">
        <f>O277*H277</f>
        <v>0</v>
      </c>
      <c r="Q277" s="225">
        <v>0.0022200000000000002</v>
      </c>
      <c r="R277" s="225">
        <f>Q277*H277</f>
        <v>0.0044400000000000004</v>
      </c>
      <c r="S277" s="225">
        <v>0</v>
      </c>
      <c r="T277" s="226">
        <f>S277*H277</f>
        <v>0</v>
      </c>
      <c r="U277" s="41"/>
      <c r="V277" s="41"/>
      <c r="W277" s="41"/>
      <c r="X277" s="41"/>
      <c r="Y277" s="41"/>
      <c r="Z277" s="41"/>
      <c r="AA277" s="41"/>
      <c r="AB277" s="41"/>
      <c r="AC277" s="41"/>
      <c r="AD277" s="41"/>
      <c r="AE277" s="41"/>
      <c r="AR277" s="227" t="s">
        <v>287</v>
      </c>
      <c r="AT277" s="227" t="s">
        <v>172</v>
      </c>
      <c r="AU277" s="227" t="s">
        <v>84</v>
      </c>
      <c r="AY277" s="20" t="s">
        <v>170</v>
      </c>
      <c r="BE277" s="228">
        <f>IF(N277="základní",J277,0)</f>
        <v>0</v>
      </c>
      <c r="BF277" s="228">
        <f>IF(N277="snížená",J277,0)</f>
        <v>0</v>
      </c>
      <c r="BG277" s="228">
        <f>IF(N277="zákl. přenesená",J277,0)</f>
        <v>0</v>
      </c>
      <c r="BH277" s="228">
        <f>IF(N277="sníž. přenesená",J277,0)</f>
        <v>0</v>
      </c>
      <c r="BI277" s="228">
        <f>IF(N277="nulová",J277,0)</f>
        <v>0</v>
      </c>
      <c r="BJ277" s="20" t="s">
        <v>82</v>
      </c>
      <c r="BK277" s="228">
        <f>ROUND(I277*H277,2)</f>
        <v>0</v>
      </c>
      <c r="BL277" s="20" t="s">
        <v>287</v>
      </c>
      <c r="BM277" s="227" t="s">
        <v>3715</v>
      </c>
    </row>
    <row r="278" s="2" customFormat="1">
      <c r="A278" s="41"/>
      <c r="B278" s="42"/>
      <c r="C278" s="43"/>
      <c r="D278" s="229" t="s">
        <v>179</v>
      </c>
      <c r="E278" s="43"/>
      <c r="F278" s="230" t="s">
        <v>3716</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179</v>
      </c>
      <c r="AU278" s="20" t="s">
        <v>84</v>
      </c>
    </row>
    <row r="279" s="2" customFormat="1">
      <c r="A279" s="41"/>
      <c r="B279" s="42"/>
      <c r="C279" s="43"/>
      <c r="D279" s="234" t="s">
        <v>181</v>
      </c>
      <c r="E279" s="43"/>
      <c r="F279" s="235" t="s">
        <v>3717</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181</v>
      </c>
      <c r="AU279" s="20" t="s">
        <v>84</v>
      </c>
    </row>
    <row r="280" s="2" customFormat="1" ht="16.5" customHeight="1">
      <c r="A280" s="41"/>
      <c r="B280" s="42"/>
      <c r="C280" s="216" t="s">
        <v>864</v>
      </c>
      <c r="D280" s="216" t="s">
        <v>172</v>
      </c>
      <c r="E280" s="217" t="s">
        <v>3718</v>
      </c>
      <c r="F280" s="218" t="s">
        <v>3719</v>
      </c>
      <c r="G280" s="219" t="s">
        <v>266</v>
      </c>
      <c r="H280" s="220">
        <v>4</v>
      </c>
      <c r="I280" s="221"/>
      <c r="J280" s="222">
        <f>ROUND(I280*H280,2)</f>
        <v>0</v>
      </c>
      <c r="K280" s="218" t="s">
        <v>176</v>
      </c>
      <c r="L280" s="47"/>
      <c r="M280" s="223" t="s">
        <v>19</v>
      </c>
      <c r="N280" s="224" t="s">
        <v>46</v>
      </c>
      <c r="O280" s="87"/>
      <c r="P280" s="225">
        <f>O280*H280</f>
        <v>0</v>
      </c>
      <c r="Q280" s="225">
        <v>0.00072999999999999996</v>
      </c>
      <c r="R280" s="225">
        <f>Q280*H280</f>
        <v>0.0029199999999999999</v>
      </c>
      <c r="S280" s="225">
        <v>0</v>
      </c>
      <c r="T280" s="226">
        <f>S280*H280</f>
        <v>0</v>
      </c>
      <c r="U280" s="41"/>
      <c r="V280" s="41"/>
      <c r="W280" s="41"/>
      <c r="X280" s="41"/>
      <c r="Y280" s="41"/>
      <c r="Z280" s="41"/>
      <c r="AA280" s="41"/>
      <c r="AB280" s="41"/>
      <c r="AC280" s="41"/>
      <c r="AD280" s="41"/>
      <c r="AE280" s="41"/>
      <c r="AR280" s="227" t="s">
        <v>287</v>
      </c>
      <c r="AT280" s="227" t="s">
        <v>172</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287</v>
      </c>
      <c r="BM280" s="227" t="s">
        <v>3720</v>
      </c>
    </row>
    <row r="281" s="2" customFormat="1">
      <c r="A281" s="41"/>
      <c r="B281" s="42"/>
      <c r="C281" s="43"/>
      <c r="D281" s="229" t="s">
        <v>179</v>
      </c>
      <c r="E281" s="43"/>
      <c r="F281" s="230" t="s">
        <v>3721</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179</v>
      </c>
      <c r="AU281" s="20" t="s">
        <v>84</v>
      </c>
    </row>
    <row r="282" s="2" customFormat="1">
      <c r="A282" s="41"/>
      <c r="B282" s="42"/>
      <c r="C282" s="43"/>
      <c r="D282" s="234" t="s">
        <v>181</v>
      </c>
      <c r="E282" s="43"/>
      <c r="F282" s="235" t="s">
        <v>3722</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181</v>
      </c>
      <c r="AU282" s="20" t="s">
        <v>84</v>
      </c>
    </row>
    <row r="283" s="2" customFormat="1" ht="16.5" customHeight="1">
      <c r="A283" s="41"/>
      <c r="B283" s="42"/>
      <c r="C283" s="216" t="s">
        <v>870</v>
      </c>
      <c r="D283" s="216" t="s">
        <v>172</v>
      </c>
      <c r="E283" s="217" t="s">
        <v>3723</v>
      </c>
      <c r="F283" s="218" t="s">
        <v>3724</v>
      </c>
      <c r="G283" s="219" t="s">
        <v>266</v>
      </c>
      <c r="H283" s="220">
        <v>1</v>
      </c>
      <c r="I283" s="221"/>
      <c r="J283" s="222">
        <f>ROUND(I283*H283,2)</f>
        <v>0</v>
      </c>
      <c r="K283" s="218" t="s">
        <v>176</v>
      </c>
      <c r="L283" s="47"/>
      <c r="M283" s="223" t="s">
        <v>19</v>
      </c>
      <c r="N283" s="224" t="s">
        <v>46</v>
      </c>
      <c r="O283" s="87"/>
      <c r="P283" s="225">
        <f>O283*H283</f>
        <v>0</v>
      </c>
      <c r="Q283" s="225">
        <v>0.00083000000000000001</v>
      </c>
      <c r="R283" s="225">
        <f>Q283*H283</f>
        <v>0.00083000000000000001</v>
      </c>
      <c r="S283" s="225">
        <v>0</v>
      </c>
      <c r="T283" s="226">
        <f>S283*H283</f>
        <v>0</v>
      </c>
      <c r="U283" s="41"/>
      <c r="V283" s="41"/>
      <c r="W283" s="41"/>
      <c r="X283" s="41"/>
      <c r="Y283" s="41"/>
      <c r="Z283" s="41"/>
      <c r="AA283" s="41"/>
      <c r="AB283" s="41"/>
      <c r="AC283" s="41"/>
      <c r="AD283" s="41"/>
      <c r="AE283" s="41"/>
      <c r="AR283" s="227" t="s">
        <v>287</v>
      </c>
      <c r="AT283" s="227" t="s">
        <v>172</v>
      </c>
      <c r="AU283" s="227" t="s">
        <v>84</v>
      </c>
      <c r="AY283" s="20" t="s">
        <v>170</v>
      </c>
      <c r="BE283" s="228">
        <f>IF(N283="základní",J283,0)</f>
        <v>0</v>
      </c>
      <c r="BF283" s="228">
        <f>IF(N283="snížená",J283,0)</f>
        <v>0</v>
      </c>
      <c r="BG283" s="228">
        <f>IF(N283="zákl. přenesená",J283,0)</f>
        <v>0</v>
      </c>
      <c r="BH283" s="228">
        <f>IF(N283="sníž. přenesená",J283,0)</f>
        <v>0</v>
      </c>
      <c r="BI283" s="228">
        <f>IF(N283="nulová",J283,0)</f>
        <v>0</v>
      </c>
      <c r="BJ283" s="20" t="s">
        <v>82</v>
      </c>
      <c r="BK283" s="228">
        <f>ROUND(I283*H283,2)</f>
        <v>0</v>
      </c>
      <c r="BL283" s="20" t="s">
        <v>287</v>
      </c>
      <c r="BM283" s="227" t="s">
        <v>3725</v>
      </c>
    </row>
    <row r="284" s="2" customFormat="1">
      <c r="A284" s="41"/>
      <c r="B284" s="42"/>
      <c r="C284" s="43"/>
      <c r="D284" s="229" t="s">
        <v>179</v>
      </c>
      <c r="E284" s="43"/>
      <c r="F284" s="230" t="s">
        <v>3726</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179</v>
      </c>
      <c r="AU284" s="20" t="s">
        <v>84</v>
      </c>
    </row>
    <row r="285" s="2" customFormat="1">
      <c r="A285" s="41"/>
      <c r="B285" s="42"/>
      <c r="C285" s="43"/>
      <c r="D285" s="234" t="s">
        <v>181</v>
      </c>
      <c r="E285" s="43"/>
      <c r="F285" s="235" t="s">
        <v>3727</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181</v>
      </c>
      <c r="AU285" s="20" t="s">
        <v>84</v>
      </c>
    </row>
    <row r="286" s="2" customFormat="1" ht="16.5" customHeight="1">
      <c r="A286" s="41"/>
      <c r="B286" s="42"/>
      <c r="C286" s="285" t="s">
        <v>878</v>
      </c>
      <c r="D286" s="285" t="s">
        <v>461</v>
      </c>
      <c r="E286" s="286" t="s">
        <v>3728</v>
      </c>
      <c r="F286" s="287" t="s">
        <v>3729</v>
      </c>
      <c r="G286" s="288" t="s">
        <v>266</v>
      </c>
      <c r="H286" s="289">
        <v>1</v>
      </c>
      <c r="I286" s="290"/>
      <c r="J286" s="291">
        <f>ROUND(I286*H286,2)</f>
        <v>0</v>
      </c>
      <c r="K286" s="287" t="s">
        <v>176</v>
      </c>
      <c r="L286" s="292"/>
      <c r="M286" s="293" t="s">
        <v>19</v>
      </c>
      <c r="N286" s="294" t="s">
        <v>46</v>
      </c>
      <c r="O286" s="87"/>
      <c r="P286" s="225">
        <f>O286*H286</f>
        <v>0</v>
      </c>
      <c r="Q286" s="225">
        <v>0.0011299999999999999</v>
      </c>
      <c r="R286" s="225">
        <f>Q286*H286</f>
        <v>0.0011299999999999999</v>
      </c>
      <c r="S286" s="225">
        <v>0</v>
      </c>
      <c r="T286" s="226">
        <f>S286*H286</f>
        <v>0</v>
      </c>
      <c r="U286" s="41"/>
      <c r="V286" s="41"/>
      <c r="W286" s="41"/>
      <c r="X286" s="41"/>
      <c r="Y286" s="41"/>
      <c r="Z286" s="41"/>
      <c r="AA286" s="41"/>
      <c r="AB286" s="41"/>
      <c r="AC286" s="41"/>
      <c r="AD286" s="41"/>
      <c r="AE286" s="41"/>
      <c r="AR286" s="227" t="s">
        <v>629</v>
      </c>
      <c r="AT286" s="227" t="s">
        <v>461</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287</v>
      </c>
      <c r="BM286" s="227" t="s">
        <v>3730</v>
      </c>
    </row>
    <row r="287" s="2" customFormat="1">
      <c r="A287" s="41"/>
      <c r="B287" s="42"/>
      <c r="C287" s="43"/>
      <c r="D287" s="229" t="s">
        <v>179</v>
      </c>
      <c r="E287" s="43"/>
      <c r="F287" s="230" t="s">
        <v>3729</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84</v>
      </c>
    </row>
    <row r="288" s="2" customFormat="1" ht="16.5" customHeight="1">
      <c r="A288" s="41"/>
      <c r="B288" s="42"/>
      <c r="C288" s="216" t="s">
        <v>885</v>
      </c>
      <c r="D288" s="216" t="s">
        <v>172</v>
      </c>
      <c r="E288" s="217" t="s">
        <v>3731</v>
      </c>
      <c r="F288" s="218" t="s">
        <v>3732</v>
      </c>
      <c r="G288" s="219" t="s">
        <v>266</v>
      </c>
      <c r="H288" s="220">
        <v>8</v>
      </c>
      <c r="I288" s="221"/>
      <c r="J288" s="222">
        <f>ROUND(I288*H288,2)</f>
        <v>0</v>
      </c>
      <c r="K288" s="218" t="s">
        <v>176</v>
      </c>
      <c r="L288" s="47"/>
      <c r="M288" s="223" t="s">
        <v>19</v>
      </c>
      <c r="N288" s="224" t="s">
        <v>46</v>
      </c>
      <c r="O288" s="87"/>
      <c r="P288" s="225">
        <f>O288*H288</f>
        <v>0</v>
      </c>
      <c r="Q288" s="225">
        <v>0.00093999999999999997</v>
      </c>
      <c r="R288" s="225">
        <f>Q288*H288</f>
        <v>0.0075199999999999998</v>
      </c>
      <c r="S288" s="225">
        <v>0</v>
      </c>
      <c r="T288" s="226">
        <f>S288*H288</f>
        <v>0</v>
      </c>
      <c r="U288" s="41"/>
      <c r="V288" s="41"/>
      <c r="W288" s="41"/>
      <c r="X288" s="41"/>
      <c r="Y288" s="41"/>
      <c r="Z288" s="41"/>
      <c r="AA288" s="41"/>
      <c r="AB288" s="41"/>
      <c r="AC288" s="41"/>
      <c r="AD288" s="41"/>
      <c r="AE288" s="41"/>
      <c r="AR288" s="227" t="s">
        <v>287</v>
      </c>
      <c r="AT288" s="227" t="s">
        <v>172</v>
      </c>
      <c r="AU288" s="227" t="s">
        <v>84</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287</v>
      </c>
      <c r="BM288" s="227" t="s">
        <v>3733</v>
      </c>
    </row>
    <row r="289" s="2" customFormat="1">
      <c r="A289" s="41"/>
      <c r="B289" s="42"/>
      <c r="C289" s="43"/>
      <c r="D289" s="229" t="s">
        <v>179</v>
      </c>
      <c r="E289" s="43"/>
      <c r="F289" s="230" t="s">
        <v>3734</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179</v>
      </c>
      <c r="AU289" s="20" t="s">
        <v>84</v>
      </c>
    </row>
    <row r="290" s="2" customFormat="1">
      <c r="A290" s="41"/>
      <c r="B290" s="42"/>
      <c r="C290" s="43"/>
      <c r="D290" s="234" t="s">
        <v>181</v>
      </c>
      <c r="E290" s="43"/>
      <c r="F290" s="235" t="s">
        <v>3735</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181</v>
      </c>
      <c r="AU290" s="20" t="s">
        <v>84</v>
      </c>
    </row>
    <row r="291" s="2" customFormat="1" ht="16.5" customHeight="1">
      <c r="A291" s="41"/>
      <c r="B291" s="42"/>
      <c r="C291" s="285" t="s">
        <v>892</v>
      </c>
      <c r="D291" s="285" t="s">
        <v>461</v>
      </c>
      <c r="E291" s="286" t="s">
        <v>3736</v>
      </c>
      <c r="F291" s="287" t="s">
        <v>3737</v>
      </c>
      <c r="G291" s="288" t="s">
        <v>266</v>
      </c>
      <c r="H291" s="289">
        <v>3</v>
      </c>
      <c r="I291" s="290"/>
      <c r="J291" s="291">
        <f>ROUND(I291*H291,2)</f>
        <v>0</v>
      </c>
      <c r="K291" s="287" t="s">
        <v>176</v>
      </c>
      <c r="L291" s="292"/>
      <c r="M291" s="293" t="s">
        <v>19</v>
      </c>
      <c r="N291" s="294" t="s">
        <v>46</v>
      </c>
      <c r="O291" s="87"/>
      <c r="P291" s="225">
        <f>O291*H291</f>
        <v>0</v>
      </c>
      <c r="Q291" s="225">
        <v>0.00131</v>
      </c>
      <c r="R291" s="225">
        <f>Q291*H291</f>
        <v>0.0039299999999999995</v>
      </c>
      <c r="S291" s="225">
        <v>0</v>
      </c>
      <c r="T291" s="226">
        <f>S291*H291</f>
        <v>0</v>
      </c>
      <c r="U291" s="41"/>
      <c r="V291" s="41"/>
      <c r="W291" s="41"/>
      <c r="X291" s="41"/>
      <c r="Y291" s="41"/>
      <c r="Z291" s="41"/>
      <c r="AA291" s="41"/>
      <c r="AB291" s="41"/>
      <c r="AC291" s="41"/>
      <c r="AD291" s="41"/>
      <c r="AE291" s="41"/>
      <c r="AR291" s="227" t="s">
        <v>629</v>
      </c>
      <c r="AT291" s="227" t="s">
        <v>461</v>
      </c>
      <c r="AU291" s="227" t="s">
        <v>84</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287</v>
      </c>
      <c r="BM291" s="227" t="s">
        <v>3738</v>
      </c>
    </row>
    <row r="292" s="2" customFormat="1">
      <c r="A292" s="41"/>
      <c r="B292" s="42"/>
      <c r="C292" s="43"/>
      <c r="D292" s="229" t="s">
        <v>179</v>
      </c>
      <c r="E292" s="43"/>
      <c r="F292" s="230" t="s">
        <v>3737</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84</v>
      </c>
    </row>
    <row r="293" s="2" customFormat="1" ht="16.5" customHeight="1">
      <c r="A293" s="41"/>
      <c r="B293" s="42"/>
      <c r="C293" s="285" t="s">
        <v>898</v>
      </c>
      <c r="D293" s="285" t="s">
        <v>461</v>
      </c>
      <c r="E293" s="286" t="s">
        <v>3739</v>
      </c>
      <c r="F293" s="287" t="s">
        <v>3740</v>
      </c>
      <c r="G293" s="288" t="s">
        <v>266</v>
      </c>
      <c r="H293" s="289">
        <v>2</v>
      </c>
      <c r="I293" s="290"/>
      <c r="J293" s="291">
        <f>ROUND(I293*H293,2)</f>
        <v>0</v>
      </c>
      <c r="K293" s="287" t="s">
        <v>176</v>
      </c>
      <c r="L293" s="292"/>
      <c r="M293" s="293" t="s">
        <v>19</v>
      </c>
      <c r="N293" s="294" t="s">
        <v>46</v>
      </c>
      <c r="O293" s="87"/>
      <c r="P293" s="225">
        <f>O293*H293</f>
        <v>0</v>
      </c>
      <c r="Q293" s="225">
        <v>0.0018600000000000001</v>
      </c>
      <c r="R293" s="225">
        <f>Q293*H293</f>
        <v>0.0037200000000000002</v>
      </c>
      <c r="S293" s="225">
        <v>0</v>
      </c>
      <c r="T293" s="226">
        <f>S293*H293</f>
        <v>0</v>
      </c>
      <c r="U293" s="41"/>
      <c r="V293" s="41"/>
      <c r="W293" s="41"/>
      <c r="X293" s="41"/>
      <c r="Y293" s="41"/>
      <c r="Z293" s="41"/>
      <c r="AA293" s="41"/>
      <c r="AB293" s="41"/>
      <c r="AC293" s="41"/>
      <c r="AD293" s="41"/>
      <c r="AE293" s="41"/>
      <c r="AR293" s="227" t="s">
        <v>629</v>
      </c>
      <c r="AT293" s="227" t="s">
        <v>461</v>
      </c>
      <c r="AU293" s="227" t="s">
        <v>84</v>
      </c>
      <c r="AY293" s="20" t="s">
        <v>170</v>
      </c>
      <c r="BE293" s="228">
        <f>IF(N293="základní",J293,0)</f>
        <v>0</v>
      </c>
      <c r="BF293" s="228">
        <f>IF(N293="snížená",J293,0)</f>
        <v>0</v>
      </c>
      <c r="BG293" s="228">
        <f>IF(N293="zákl. přenesená",J293,0)</f>
        <v>0</v>
      </c>
      <c r="BH293" s="228">
        <f>IF(N293="sníž. přenesená",J293,0)</f>
        <v>0</v>
      </c>
      <c r="BI293" s="228">
        <f>IF(N293="nulová",J293,0)</f>
        <v>0</v>
      </c>
      <c r="BJ293" s="20" t="s">
        <v>82</v>
      </c>
      <c r="BK293" s="228">
        <f>ROUND(I293*H293,2)</f>
        <v>0</v>
      </c>
      <c r="BL293" s="20" t="s">
        <v>287</v>
      </c>
      <c r="BM293" s="227" t="s">
        <v>3741</v>
      </c>
    </row>
    <row r="294" s="2" customFormat="1">
      <c r="A294" s="41"/>
      <c r="B294" s="42"/>
      <c r="C294" s="43"/>
      <c r="D294" s="229" t="s">
        <v>179</v>
      </c>
      <c r="E294" s="43"/>
      <c r="F294" s="230" t="s">
        <v>3740</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179</v>
      </c>
      <c r="AU294" s="20" t="s">
        <v>84</v>
      </c>
    </row>
    <row r="295" s="2" customFormat="1" ht="16.5" customHeight="1">
      <c r="A295" s="41"/>
      <c r="B295" s="42"/>
      <c r="C295" s="285" t="s">
        <v>916</v>
      </c>
      <c r="D295" s="285" t="s">
        <v>461</v>
      </c>
      <c r="E295" s="286" t="s">
        <v>3742</v>
      </c>
      <c r="F295" s="287" t="s">
        <v>3743</v>
      </c>
      <c r="G295" s="288" t="s">
        <v>266</v>
      </c>
      <c r="H295" s="289">
        <v>3</v>
      </c>
      <c r="I295" s="290"/>
      <c r="J295" s="291">
        <f>ROUND(I295*H295,2)</f>
        <v>0</v>
      </c>
      <c r="K295" s="287" t="s">
        <v>176</v>
      </c>
      <c r="L295" s="292"/>
      <c r="M295" s="293" t="s">
        <v>19</v>
      </c>
      <c r="N295" s="294" t="s">
        <v>46</v>
      </c>
      <c r="O295" s="87"/>
      <c r="P295" s="225">
        <f>O295*H295</f>
        <v>0</v>
      </c>
      <c r="Q295" s="225">
        <v>0.0017600000000000001</v>
      </c>
      <c r="R295" s="225">
        <f>Q295*H295</f>
        <v>0.00528</v>
      </c>
      <c r="S295" s="225">
        <v>0</v>
      </c>
      <c r="T295" s="226">
        <f>S295*H295</f>
        <v>0</v>
      </c>
      <c r="U295" s="41"/>
      <c r="V295" s="41"/>
      <c r="W295" s="41"/>
      <c r="X295" s="41"/>
      <c r="Y295" s="41"/>
      <c r="Z295" s="41"/>
      <c r="AA295" s="41"/>
      <c r="AB295" s="41"/>
      <c r="AC295" s="41"/>
      <c r="AD295" s="41"/>
      <c r="AE295" s="41"/>
      <c r="AR295" s="227" t="s">
        <v>629</v>
      </c>
      <c r="AT295" s="227" t="s">
        <v>461</v>
      </c>
      <c r="AU295" s="227" t="s">
        <v>84</v>
      </c>
      <c r="AY295" s="20" t="s">
        <v>170</v>
      </c>
      <c r="BE295" s="228">
        <f>IF(N295="základní",J295,0)</f>
        <v>0</v>
      </c>
      <c r="BF295" s="228">
        <f>IF(N295="snížená",J295,0)</f>
        <v>0</v>
      </c>
      <c r="BG295" s="228">
        <f>IF(N295="zákl. přenesená",J295,0)</f>
        <v>0</v>
      </c>
      <c r="BH295" s="228">
        <f>IF(N295="sníž. přenesená",J295,0)</f>
        <v>0</v>
      </c>
      <c r="BI295" s="228">
        <f>IF(N295="nulová",J295,0)</f>
        <v>0</v>
      </c>
      <c r="BJ295" s="20" t="s">
        <v>82</v>
      </c>
      <c r="BK295" s="228">
        <f>ROUND(I295*H295,2)</f>
        <v>0</v>
      </c>
      <c r="BL295" s="20" t="s">
        <v>287</v>
      </c>
      <c r="BM295" s="227" t="s">
        <v>3744</v>
      </c>
    </row>
    <row r="296" s="2" customFormat="1">
      <c r="A296" s="41"/>
      <c r="B296" s="42"/>
      <c r="C296" s="43"/>
      <c r="D296" s="229" t="s">
        <v>179</v>
      </c>
      <c r="E296" s="43"/>
      <c r="F296" s="230" t="s">
        <v>3743</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179</v>
      </c>
      <c r="AU296" s="20" t="s">
        <v>84</v>
      </c>
    </row>
    <row r="297" s="2" customFormat="1" ht="16.5" customHeight="1">
      <c r="A297" s="41"/>
      <c r="B297" s="42"/>
      <c r="C297" s="216" t="s">
        <v>951</v>
      </c>
      <c r="D297" s="216" t="s">
        <v>172</v>
      </c>
      <c r="E297" s="217" t="s">
        <v>3745</v>
      </c>
      <c r="F297" s="218" t="s">
        <v>3746</v>
      </c>
      <c r="G297" s="219" t="s">
        <v>266</v>
      </c>
      <c r="H297" s="220">
        <v>1</v>
      </c>
      <c r="I297" s="221"/>
      <c r="J297" s="222">
        <f>ROUND(I297*H297,2)</f>
        <v>0</v>
      </c>
      <c r="K297" s="218" t="s">
        <v>176</v>
      </c>
      <c r="L297" s="47"/>
      <c r="M297" s="223" t="s">
        <v>19</v>
      </c>
      <c r="N297" s="224" t="s">
        <v>46</v>
      </c>
      <c r="O297" s="87"/>
      <c r="P297" s="225">
        <f>O297*H297</f>
        <v>0</v>
      </c>
      <c r="Q297" s="225">
        <v>0.0034199999999999999</v>
      </c>
      <c r="R297" s="225">
        <f>Q297*H297</f>
        <v>0.0034199999999999999</v>
      </c>
      <c r="S297" s="225">
        <v>0</v>
      </c>
      <c r="T297" s="226">
        <f>S297*H297</f>
        <v>0</v>
      </c>
      <c r="U297" s="41"/>
      <c r="V297" s="41"/>
      <c r="W297" s="41"/>
      <c r="X297" s="41"/>
      <c r="Y297" s="41"/>
      <c r="Z297" s="41"/>
      <c r="AA297" s="41"/>
      <c r="AB297" s="41"/>
      <c r="AC297" s="41"/>
      <c r="AD297" s="41"/>
      <c r="AE297" s="41"/>
      <c r="AR297" s="227" t="s">
        <v>287</v>
      </c>
      <c r="AT297" s="227" t="s">
        <v>172</v>
      </c>
      <c r="AU297" s="227" t="s">
        <v>84</v>
      </c>
      <c r="AY297" s="20" t="s">
        <v>170</v>
      </c>
      <c r="BE297" s="228">
        <f>IF(N297="základní",J297,0)</f>
        <v>0</v>
      </c>
      <c r="BF297" s="228">
        <f>IF(N297="snížená",J297,0)</f>
        <v>0</v>
      </c>
      <c r="BG297" s="228">
        <f>IF(N297="zákl. přenesená",J297,0)</f>
        <v>0</v>
      </c>
      <c r="BH297" s="228">
        <f>IF(N297="sníž. přenesená",J297,0)</f>
        <v>0</v>
      </c>
      <c r="BI297" s="228">
        <f>IF(N297="nulová",J297,0)</f>
        <v>0</v>
      </c>
      <c r="BJ297" s="20" t="s">
        <v>82</v>
      </c>
      <c r="BK297" s="228">
        <f>ROUND(I297*H297,2)</f>
        <v>0</v>
      </c>
      <c r="BL297" s="20" t="s">
        <v>287</v>
      </c>
      <c r="BM297" s="227" t="s">
        <v>3747</v>
      </c>
    </row>
    <row r="298" s="2" customFormat="1">
      <c r="A298" s="41"/>
      <c r="B298" s="42"/>
      <c r="C298" s="43"/>
      <c r="D298" s="229" t="s">
        <v>179</v>
      </c>
      <c r="E298" s="43"/>
      <c r="F298" s="230" t="s">
        <v>3748</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179</v>
      </c>
      <c r="AU298" s="20" t="s">
        <v>84</v>
      </c>
    </row>
    <row r="299" s="2" customFormat="1">
      <c r="A299" s="41"/>
      <c r="B299" s="42"/>
      <c r="C299" s="43"/>
      <c r="D299" s="234" t="s">
        <v>181</v>
      </c>
      <c r="E299" s="43"/>
      <c r="F299" s="235" t="s">
        <v>3749</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181</v>
      </c>
      <c r="AU299" s="20" t="s">
        <v>84</v>
      </c>
    </row>
    <row r="300" s="2" customFormat="1" ht="16.5" customHeight="1">
      <c r="A300" s="41"/>
      <c r="B300" s="42"/>
      <c r="C300" s="216" t="s">
        <v>961</v>
      </c>
      <c r="D300" s="216" t="s">
        <v>172</v>
      </c>
      <c r="E300" s="217" t="s">
        <v>3750</v>
      </c>
      <c r="F300" s="218" t="s">
        <v>3751</v>
      </c>
      <c r="G300" s="219" t="s">
        <v>266</v>
      </c>
      <c r="H300" s="220">
        <v>4</v>
      </c>
      <c r="I300" s="221"/>
      <c r="J300" s="222">
        <f>ROUND(I300*H300,2)</f>
        <v>0</v>
      </c>
      <c r="K300" s="218" t="s">
        <v>176</v>
      </c>
      <c r="L300" s="47"/>
      <c r="M300" s="223" t="s">
        <v>19</v>
      </c>
      <c r="N300" s="224" t="s">
        <v>46</v>
      </c>
      <c r="O300" s="87"/>
      <c r="P300" s="225">
        <f>O300*H300</f>
        <v>0</v>
      </c>
      <c r="Q300" s="225">
        <v>0.00016000000000000001</v>
      </c>
      <c r="R300" s="225">
        <f>Q300*H300</f>
        <v>0.00064000000000000005</v>
      </c>
      <c r="S300" s="225">
        <v>0</v>
      </c>
      <c r="T300" s="226">
        <f>S300*H300</f>
        <v>0</v>
      </c>
      <c r="U300" s="41"/>
      <c r="V300" s="41"/>
      <c r="W300" s="41"/>
      <c r="X300" s="41"/>
      <c r="Y300" s="41"/>
      <c r="Z300" s="41"/>
      <c r="AA300" s="41"/>
      <c r="AB300" s="41"/>
      <c r="AC300" s="41"/>
      <c r="AD300" s="41"/>
      <c r="AE300" s="41"/>
      <c r="AR300" s="227" t="s">
        <v>287</v>
      </c>
      <c r="AT300" s="227" t="s">
        <v>172</v>
      </c>
      <c r="AU300" s="227" t="s">
        <v>84</v>
      </c>
      <c r="AY300" s="20" t="s">
        <v>170</v>
      </c>
      <c r="BE300" s="228">
        <f>IF(N300="základní",J300,0)</f>
        <v>0</v>
      </c>
      <c r="BF300" s="228">
        <f>IF(N300="snížená",J300,0)</f>
        <v>0</v>
      </c>
      <c r="BG300" s="228">
        <f>IF(N300="zákl. přenesená",J300,0)</f>
        <v>0</v>
      </c>
      <c r="BH300" s="228">
        <f>IF(N300="sníž. přenesená",J300,0)</f>
        <v>0</v>
      </c>
      <c r="BI300" s="228">
        <f>IF(N300="nulová",J300,0)</f>
        <v>0</v>
      </c>
      <c r="BJ300" s="20" t="s">
        <v>82</v>
      </c>
      <c r="BK300" s="228">
        <f>ROUND(I300*H300,2)</f>
        <v>0</v>
      </c>
      <c r="BL300" s="20" t="s">
        <v>287</v>
      </c>
      <c r="BM300" s="227" t="s">
        <v>3752</v>
      </c>
    </row>
    <row r="301" s="2" customFormat="1">
      <c r="A301" s="41"/>
      <c r="B301" s="42"/>
      <c r="C301" s="43"/>
      <c r="D301" s="229" t="s">
        <v>179</v>
      </c>
      <c r="E301" s="43"/>
      <c r="F301" s="230" t="s">
        <v>3753</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179</v>
      </c>
      <c r="AU301" s="20" t="s">
        <v>84</v>
      </c>
    </row>
    <row r="302" s="2" customFormat="1">
      <c r="A302" s="41"/>
      <c r="B302" s="42"/>
      <c r="C302" s="43"/>
      <c r="D302" s="234" t="s">
        <v>181</v>
      </c>
      <c r="E302" s="43"/>
      <c r="F302" s="235" t="s">
        <v>3754</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181</v>
      </c>
      <c r="AU302" s="20" t="s">
        <v>84</v>
      </c>
    </row>
    <row r="303" s="2" customFormat="1" ht="16.5" customHeight="1">
      <c r="A303" s="41"/>
      <c r="B303" s="42"/>
      <c r="C303" s="216" t="s">
        <v>970</v>
      </c>
      <c r="D303" s="216" t="s">
        <v>172</v>
      </c>
      <c r="E303" s="217" t="s">
        <v>3755</v>
      </c>
      <c r="F303" s="218" t="s">
        <v>3756</v>
      </c>
      <c r="G303" s="219" t="s">
        <v>266</v>
      </c>
      <c r="H303" s="220">
        <v>5</v>
      </c>
      <c r="I303" s="221"/>
      <c r="J303" s="222">
        <f>ROUND(I303*H303,2)</f>
        <v>0</v>
      </c>
      <c r="K303" s="218" t="s">
        <v>176</v>
      </c>
      <c r="L303" s="47"/>
      <c r="M303" s="223" t="s">
        <v>19</v>
      </c>
      <c r="N303" s="224" t="s">
        <v>46</v>
      </c>
      <c r="O303" s="87"/>
      <c r="P303" s="225">
        <f>O303*H303</f>
        <v>0</v>
      </c>
      <c r="Q303" s="225">
        <v>0.00029</v>
      </c>
      <c r="R303" s="225">
        <f>Q303*H303</f>
        <v>0.0014499999999999999</v>
      </c>
      <c r="S303" s="225">
        <v>0</v>
      </c>
      <c r="T303" s="226">
        <f>S303*H303</f>
        <v>0</v>
      </c>
      <c r="U303" s="41"/>
      <c r="V303" s="41"/>
      <c r="W303" s="41"/>
      <c r="X303" s="41"/>
      <c r="Y303" s="41"/>
      <c r="Z303" s="41"/>
      <c r="AA303" s="41"/>
      <c r="AB303" s="41"/>
      <c r="AC303" s="41"/>
      <c r="AD303" s="41"/>
      <c r="AE303" s="41"/>
      <c r="AR303" s="227" t="s">
        <v>287</v>
      </c>
      <c r="AT303" s="227" t="s">
        <v>172</v>
      </c>
      <c r="AU303" s="227" t="s">
        <v>84</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287</v>
      </c>
      <c r="BM303" s="227" t="s">
        <v>3757</v>
      </c>
    </row>
    <row r="304" s="2" customFormat="1">
      <c r="A304" s="41"/>
      <c r="B304" s="42"/>
      <c r="C304" s="43"/>
      <c r="D304" s="229" t="s">
        <v>179</v>
      </c>
      <c r="E304" s="43"/>
      <c r="F304" s="230" t="s">
        <v>3758</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179</v>
      </c>
      <c r="AU304" s="20" t="s">
        <v>84</v>
      </c>
    </row>
    <row r="305" s="2" customFormat="1">
      <c r="A305" s="41"/>
      <c r="B305" s="42"/>
      <c r="C305" s="43"/>
      <c r="D305" s="234" t="s">
        <v>181</v>
      </c>
      <c r="E305" s="43"/>
      <c r="F305" s="235" t="s">
        <v>3759</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181</v>
      </c>
      <c r="AU305" s="20" t="s">
        <v>84</v>
      </c>
    </row>
    <row r="306" s="2" customFormat="1" ht="16.5" customHeight="1">
      <c r="A306" s="41"/>
      <c r="B306" s="42"/>
      <c r="C306" s="216" t="s">
        <v>976</v>
      </c>
      <c r="D306" s="216" t="s">
        <v>172</v>
      </c>
      <c r="E306" s="217" t="s">
        <v>3760</v>
      </c>
      <c r="F306" s="218" t="s">
        <v>3761</v>
      </c>
      <c r="G306" s="219" t="s">
        <v>201</v>
      </c>
      <c r="H306" s="220">
        <v>345</v>
      </c>
      <c r="I306" s="221"/>
      <c r="J306" s="222">
        <f>ROUND(I306*H306,2)</f>
        <v>0</v>
      </c>
      <c r="K306" s="218" t="s">
        <v>176</v>
      </c>
      <c r="L306" s="47"/>
      <c r="M306" s="223" t="s">
        <v>19</v>
      </c>
      <c r="N306" s="224" t="s">
        <v>46</v>
      </c>
      <c r="O306" s="87"/>
      <c r="P306" s="225">
        <f>O306*H306</f>
        <v>0</v>
      </c>
      <c r="Q306" s="225">
        <v>0</v>
      </c>
      <c r="R306" s="225">
        <f>Q306*H306</f>
        <v>0</v>
      </c>
      <c r="S306" s="225">
        <v>0</v>
      </c>
      <c r="T306" s="226">
        <f>S306*H306</f>
        <v>0</v>
      </c>
      <c r="U306" s="41"/>
      <c r="V306" s="41"/>
      <c r="W306" s="41"/>
      <c r="X306" s="41"/>
      <c r="Y306" s="41"/>
      <c r="Z306" s="41"/>
      <c r="AA306" s="41"/>
      <c r="AB306" s="41"/>
      <c r="AC306" s="41"/>
      <c r="AD306" s="41"/>
      <c r="AE306" s="41"/>
      <c r="AR306" s="227" t="s">
        <v>287</v>
      </c>
      <c r="AT306" s="227" t="s">
        <v>172</v>
      </c>
      <c r="AU306" s="227" t="s">
        <v>84</v>
      </c>
      <c r="AY306" s="20" t="s">
        <v>170</v>
      </c>
      <c r="BE306" s="228">
        <f>IF(N306="základní",J306,0)</f>
        <v>0</v>
      </c>
      <c r="BF306" s="228">
        <f>IF(N306="snížená",J306,0)</f>
        <v>0</v>
      </c>
      <c r="BG306" s="228">
        <f>IF(N306="zákl. přenesená",J306,0)</f>
        <v>0</v>
      </c>
      <c r="BH306" s="228">
        <f>IF(N306="sníž. přenesená",J306,0)</f>
        <v>0</v>
      </c>
      <c r="BI306" s="228">
        <f>IF(N306="nulová",J306,0)</f>
        <v>0</v>
      </c>
      <c r="BJ306" s="20" t="s">
        <v>82</v>
      </c>
      <c r="BK306" s="228">
        <f>ROUND(I306*H306,2)</f>
        <v>0</v>
      </c>
      <c r="BL306" s="20" t="s">
        <v>287</v>
      </c>
      <c r="BM306" s="227" t="s">
        <v>3762</v>
      </c>
    </row>
    <row r="307" s="2" customFormat="1">
      <c r="A307" s="41"/>
      <c r="B307" s="42"/>
      <c r="C307" s="43"/>
      <c r="D307" s="229" t="s">
        <v>179</v>
      </c>
      <c r="E307" s="43"/>
      <c r="F307" s="230" t="s">
        <v>3763</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179</v>
      </c>
      <c r="AU307" s="20" t="s">
        <v>84</v>
      </c>
    </row>
    <row r="308" s="2" customFormat="1">
      <c r="A308" s="41"/>
      <c r="B308" s="42"/>
      <c r="C308" s="43"/>
      <c r="D308" s="234" t="s">
        <v>181</v>
      </c>
      <c r="E308" s="43"/>
      <c r="F308" s="235" t="s">
        <v>3764</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181</v>
      </c>
      <c r="AU308" s="20" t="s">
        <v>84</v>
      </c>
    </row>
    <row r="309" s="2" customFormat="1" ht="16.5" customHeight="1">
      <c r="A309" s="41"/>
      <c r="B309" s="42"/>
      <c r="C309" s="216" t="s">
        <v>984</v>
      </c>
      <c r="D309" s="216" t="s">
        <v>172</v>
      </c>
      <c r="E309" s="217" t="s">
        <v>3765</v>
      </c>
      <c r="F309" s="218" t="s">
        <v>3766</v>
      </c>
      <c r="G309" s="219" t="s">
        <v>201</v>
      </c>
      <c r="H309" s="220">
        <v>85</v>
      </c>
      <c r="I309" s="221"/>
      <c r="J309" s="222">
        <f>ROUND(I309*H309,2)</f>
        <v>0</v>
      </c>
      <c r="K309" s="218" t="s">
        <v>176</v>
      </c>
      <c r="L309" s="47"/>
      <c r="M309" s="223" t="s">
        <v>19</v>
      </c>
      <c r="N309" s="224" t="s">
        <v>46</v>
      </c>
      <c r="O309" s="87"/>
      <c r="P309" s="225">
        <f>O309*H309</f>
        <v>0</v>
      </c>
      <c r="Q309" s="225">
        <v>0</v>
      </c>
      <c r="R309" s="225">
        <f>Q309*H309</f>
        <v>0</v>
      </c>
      <c r="S309" s="225">
        <v>0</v>
      </c>
      <c r="T309" s="226">
        <f>S309*H309</f>
        <v>0</v>
      </c>
      <c r="U309" s="41"/>
      <c r="V309" s="41"/>
      <c r="W309" s="41"/>
      <c r="X309" s="41"/>
      <c r="Y309" s="41"/>
      <c r="Z309" s="41"/>
      <c r="AA309" s="41"/>
      <c r="AB309" s="41"/>
      <c r="AC309" s="41"/>
      <c r="AD309" s="41"/>
      <c r="AE309" s="41"/>
      <c r="AR309" s="227" t="s">
        <v>287</v>
      </c>
      <c r="AT309" s="227" t="s">
        <v>172</v>
      </c>
      <c r="AU309" s="227" t="s">
        <v>84</v>
      </c>
      <c r="AY309" s="20" t="s">
        <v>170</v>
      </c>
      <c r="BE309" s="228">
        <f>IF(N309="základní",J309,0)</f>
        <v>0</v>
      </c>
      <c r="BF309" s="228">
        <f>IF(N309="snížená",J309,0)</f>
        <v>0</v>
      </c>
      <c r="BG309" s="228">
        <f>IF(N309="zákl. přenesená",J309,0)</f>
        <v>0</v>
      </c>
      <c r="BH309" s="228">
        <f>IF(N309="sníž. přenesená",J309,0)</f>
        <v>0</v>
      </c>
      <c r="BI309" s="228">
        <f>IF(N309="nulová",J309,0)</f>
        <v>0</v>
      </c>
      <c r="BJ309" s="20" t="s">
        <v>82</v>
      </c>
      <c r="BK309" s="228">
        <f>ROUND(I309*H309,2)</f>
        <v>0</v>
      </c>
      <c r="BL309" s="20" t="s">
        <v>287</v>
      </c>
      <c r="BM309" s="227" t="s">
        <v>3767</v>
      </c>
    </row>
    <row r="310" s="2" customFormat="1">
      <c r="A310" s="41"/>
      <c r="B310" s="42"/>
      <c r="C310" s="43"/>
      <c r="D310" s="229" t="s">
        <v>179</v>
      </c>
      <c r="E310" s="43"/>
      <c r="F310" s="230" t="s">
        <v>3768</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179</v>
      </c>
      <c r="AU310" s="20" t="s">
        <v>84</v>
      </c>
    </row>
    <row r="311" s="2" customFormat="1">
      <c r="A311" s="41"/>
      <c r="B311" s="42"/>
      <c r="C311" s="43"/>
      <c r="D311" s="234" t="s">
        <v>181</v>
      </c>
      <c r="E311" s="43"/>
      <c r="F311" s="235" t="s">
        <v>3769</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181</v>
      </c>
      <c r="AU311" s="20" t="s">
        <v>84</v>
      </c>
    </row>
    <row r="312" s="2" customFormat="1" ht="16.5" customHeight="1">
      <c r="A312" s="41"/>
      <c r="B312" s="42"/>
      <c r="C312" s="216" t="s">
        <v>1004</v>
      </c>
      <c r="D312" s="216" t="s">
        <v>172</v>
      </c>
      <c r="E312" s="217" t="s">
        <v>3770</v>
      </c>
      <c r="F312" s="218" t="s">
        <v>3771</v>
      </c>
      <c r="G312" s="219" t="s">
        <v>256</v>
      </c>
      <c r="H312" s="220">
        <v>1.52</v>
      </c>
      <c r="I312" s="221"/>
      <c r="J312" s="222">
        <f>ROUND(I312*H312,2)</f>
        <v>0</v>
      </c>
      <c r="K312" s="218" t="s">
        <v>176</v>
      </c>
      <c r="L312" s="47"/>
      <c r="M312" s="223" t="s">
        <v>19</v>
      </c>
      <c r="N312" s="224" t="s">
        <v>46</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287</v>
      </c>
      <c r="AT312" s="227" t="s">
        <v>172</v>
      </c>
      <c r="AU312" s="227" t="s">
        <v>84</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287</v>
      </c>
      <c r="BM312" s="227" t="s">
        <v>3772</v>
      </c>
    </row>
    <row r="313" s="2" customFormat="1">
      <c r="A313" s="41"/>
      <c r="B313" s="42"/>
      <c r="C313" s="43"/>
      <c r="D313" s="229" t="s">
        <v>179</v>
      </c>
      <c r="E313" s="43"/>
      <c r="F313" s="230" t="s">
        <v>3773</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179</v>
      </c>
      <c r="AU313" s="20" t="s">
        <v>84</v>
      </c>
    </row>
    <row r="314" s="2" customFormat="1">
      <c r="A314" s="41"/>
      <c r="B314" s="42"/>
      <c r="C314" s="43"/>
      <c r="D314" s="234" t="s">
        <v>181</v>
      </c>
      <c r="E314" s="43"/>
      <c r="F314" s="235" t="s">
        <v>3774</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181</v>
      </c>
      <c r="AU314" s="20" t="s">
        <v>84</v>
      </c>
    </row>
    <row r="315" s="12" customFormat="1" ht="22.8" customHeight="1">
      <c r="A315" s="12"/>
      <c r="B315" s="200"/>
      <c r="C315" s="201"/>
      <c r="D315" s="202" t="s">
        <v>74</v>
      </c>
      <c r="E315" s="214" t="s">
        <v>3775</v>
      </c>
      <c r="F315" s="214" t="s">
        <v>3776</v>
      </c>
      <c r="G315" s="201"/>
      <c r="H315" s="201"/>
      <c r="I315" s="204"/>
      <c r="J315" s="215">
        <f>BK315</f>
        <v>0</v>
      </c>
      <c r="K315" s="201"/>
      <c r="L315" s="206"/>
      <c r="M315" s="207"/>
      <c r="N315" s="208"/>
      <c r="O315" s="208"/>
      <c r="P315" s="209">
        <f>SUM(P316:P504)</f>
        <v>0</v>
      </c>
      <c r="Q315" s="208"/>
      <c r="R315" s="209">
        <f>SUM(R316:R504)</f>
        <v>1.8991600000000006</v>
      </c>
      <c r="S315" s="208"/>
      <c r="T315" s="210">
        <f>SUM(T316:T504)</f>
        <v>0</v>
      </c>
      <c r="U315" s="12"/>
      <c r="V315" s="12"/>
      <c r="W315" s="12"/>
      <c r="X315" s="12"/>
      <c r="Y315" s="12"/>
      <c r="Z315" s="12"/>
      <c r="AA315" s="12"/>
      <c r="AB315" s="12"/>
      <c r="AC315" s="12"/>
      <c r="AD315" s="12"/>
      <c r="AE315" s="12"/>
      <c r="AR315" s="211" t="s">
        <v>84</v>
      </c>
      <c r="AT315" s="212" t="s">
        <v>74</v>
      </c>
      <c r="AU315" s="212" t="s">
        <v>82</v>
      </c>
      <c r="AY315" s="211" t="s">
        <v>170</v>
      </c>
      <c r="BK315" s="213">
        <f>SUM(BK316:BK504)</f>
        <v>0</v>
      </c>
    </row>
    <row r="316" s="2" customFormat="1" ht="16.5" customHeight="1">
      <c r="A316" s="41"/>
      <c r="B316" s="42"/>
      <c r="C316" s="216" t="s">
        <v>1016</v>
      </c>
      <c r="D316" s="216" t="s">
        <v>172</v>
      </c>
      <c r="E316" s="217" t="s">
        <v>3777</v>
      </c>
      <c r="F316" s="218" t="s">
        <v>3778</v>
      </c>
      <c r="G316" s="219" t="s">
        <v>266</v>
      </c>
      <c r="H316" s="220">
        <v>2</v>
      </c>
      <c r="I316" s="221"/>
      <c r="J316" s="222">
        <f>ROUND(I316*H316,2)</f>
        <v>0</v>
      </c>
      <c r="K316" s="218" t="s">
        <v>176</v>
      </c>
      <c r="L316" s="47"/>
      <c r="M316" s="223" t="s">
        <v>19</v>
      </c>
      <c r="N316" s="224" t="s">
        <v>46</v>
      </c>
      <c r="O316" s="87"/>
      <c r="P316" s="225">
        <f>O316*H316</f>
        <v>0</v>
      </c>
      <c r="Q316" s="225">
        <v>0.0010499999999999999</v>
      </c>
      <c r="R316" s="225">
        <f>Q316*H316</f>
        <v>0.0020999999999999999</v>
      </c>
      <c r="S316" s="225">
        <v>0</v>
      </c>
      <c r="T316" s="226">
        <f>S316*H316</f>
        <v>0</v>
      </c>
      <c r="U316" s="41"/>
      <c r="V316" s="41"/>
      <c r="W316" s="41"/>
      <c r="X316" s="41"/>
      <c r="Y316" s="41"/>
      <c r="Z316" s="41"/>
      <c r="AA316" s="41"/>
      <c r="AB316" s="41"/>
      <c r="AC316" s="41"/>
      <c r="AD316" s="41"/>
      <c r="AE316" s="41"/>
      <c r="AR316" s="227" t="s">
        <v>287</v>
      </c>
      <c r="AT316" s="227" t="s">
        <v>172</v>
      </c>
      <c r="AU316" s="227" t="s">
        <v>84</v>
      </c>
      <c r="AY316" s="20" t="s">
        <v>170</v>
      </c>
      <c r="BE316" s="228">
        <f>IF(N316="základní",J316,0)</f>
        <v>0</v>
      </c>
      <c r="BF316" s="228">
        <f>IF(N316="snížená",J316,0)</f>
        <v>0</v>
      </c>
      <c r="BG316" s="228">
        <f>IF(N316="zákl. přenesená",J316,0)</f>
        <v>0</v>
      </c>
      <c r="BH316" s="228">
        <f>IF(N316="sníž. přenesená",J316,0)</f>
        <v>0</v>
      </c>
      <c r="BI316" s="228">
        <f>IF(N316="nulová",J316,0)</f>
        <v>0</v>
      </c>
      <c r="BJ316" s="20" t="s">
        <v>82</v>
      </c>
      <c r="BK316" s="228">
        <f>ROUND(I316*H316,2)</f>
        <v>0</v>
      </c>
      <c r="BL316" s="20" t="s">
        <v>287</v>
      </c>
      <c r="BM316" s="227" t="s">
        <v>3779</v>
      </c>
    </row>
    <row r="317" s="2" customFormat="1">
      <c r="A317" s="41"/>
      <c r="B317" s="42"/>
      <c r="C317" s="43"/>
      <c r="D317" s="229" t="s">
        <v>179</v>
      </c>
      <c r="E317" s="43"/>
      <c r="F317" s="230" t="s">
        <v>3780</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179</v>
      </c>
      <c r="AU317" s="20" t="s">
        <v>84</v>
      </c>
    </row>
    <row r="318" s="2" customFormat="1">
      <c r="A318" s="41"/>
      <c r="B318" s="42"/>
      <c r="C318" s="43"/>
      <c r="D318" s="234" t="s">
        <v>181</v>
      </c>
      <c r="E318" s="43"/>
      <c r="F318" s="235" t="s">
        <v>3781</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181</v>
      </c>
      <c r="AU318" s="20" t="s">
        <v>84</v>
      </c>
    </row>
    <row r="319" s="2" customFormat="1" ht="16.5" customHeight="1">
      <c r="A319" s="41"/>
      <c r="B319" s="42"/>
      <c r="C319" s="216" t="s">
        <v>1029</v>
      </c>
      <c r="D319" s="216" t="s">
        <v>172</v>
      </c>
      <c r="E319" s="217" t="s">
        <v>3782</v>
      </c>
      <c r="F319" s="218" t="s">
        <v>3783</v>
      </c>
      <c r="G319" s="219" t="s">
        <v>2070</v>
      </c>
      <c r="H319" s="220">
        <v>1</v>
      </c>
      <c r="I319" s="221"/>
      <c r="J319" s="222">
        <f>ROUND(I319*H319,2)</f>
        <v>0</v>
      </c>
      <c r="K319" s="218" t="s">
        <v>176</v>
      </c>
      <c r="L319" s="47"/>
      <c r="M319" s="223" t="s">
        <v>19</v>
      </c>
      <c r="N319" s="224" t="s">
        <v>46</v>
      </c>
      <c r="O319" s="87"/>
      <c r="P319" s="225">
        <f>O319*H319</f>
        <v>0</v>
      </c>
      <c r="Q319" s="225">
        <v>0.0048500000000000001</v>
      </c>
      <c r="R319" s="225">
        <f>Q319*H319</f>
        <v>0.0048500000000000001</v>
      </c>
      <c r="S319" s="225">
        <v>0</v>
      </c>
      <c r="T319" s="226">
        <f>S319*H319</f>
        <v>0</v>
      </c>
      <c r="U319" s="41"/>
      <c r="V319" s="41"/>
      <c r="W319" s="41"/>
      <c r="X319" s="41"/>
      <c r="Y319" s="41"/>
      <c r="Z319" s="41"/>
      <c r="AA319" s="41"/>
      <c r="AB319" s="41"/>
      <c r="AC319" s="41"/>
      <c r="AD319" s="41"/>
      <c r="AE319" s="41"/>
      <c r="AR319" s="227" t="s">
        <v>287</v>
      </c>
      <c r="AT319" s="227" t="s">
        <v>172</v>
      </c>
      <c r="AU319" s="227" t="s">
        <v>84</v>
      </c>
      <c r="AY319" s="20" t="s">
        <v>170</v>
      </c>
      <c r="BE319" s="228">
        <f>IF(N319="základní",J319,0)</f>
        <v>0</v>
      </c>
      <c r="BF319" s="228">
        <f>IF(N319="snížená",J319,0)</f>
        <v>0</v>
      </c>
      <c r="BG319" s="228">
        <f>IF(N319="zákl. přenesená",J319,0)</f>
        <v>0</v>
      </c>
      <c r="BH319" s="228">
        <f>IF(N319="sníž. přenesená",J319,0)</f>
        <v>0</v>
      </c>
      <c r="BI319" s="228">
        <f>IF(N319="nulová",J319,0)</f>
        <v>0</v>
      </c>
      <c r="BJ319" s="20" t="s">
        <v>82</v>
      </c>
      <c r="BK319" s="228">
        <f>ROUND(I319*H319,2)</f>
        <v>0</v>
      </c>
      <c r="BL319" s="20" t="s">
        <v>287</v>
      </c>
      <c r="BM319" s="227" t="s">
        <v>3784</v>
      </c>
    </row>
    <row r="320" s="2" customFormat="1">
      <c r="A320" s="41"/>
      <c r="B320" s="42"/>
      <c r="C320" s="43"/>
      <c r="D320" s="229" t="s">
        <v>179</v>
      </c>
      <c r="E320" s="43"/>
      <c r="F320" s="230" t="s">
        <v>3785</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179</v>
      </c>
      <c r="AU320" s="20" t="s">
        <v>84</v>
      </c>
    </row>
    <row r="321" s="2" customFormat="1">
      <c r="A321" s="41"/>
      <c r="B321" s="42"/>
      <c r="C321" s="43"/>
      <c r="D321" s="234" t="s">
        <v>181</v>
      </c>
      <c r="E321" s="43"/>
      <c r="F321" s="235" t="s">
        <v>3786</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181</v>
      </c>
      <c r="AU321" s="20" t="s">
        <v>84</v>
      </c>
    </row>
    <row r="322" s="2" customFormat="1" ht="16.5" customHeight="1">
      <c r="A322" s="41"/>
      <c r="B322" s="42"/>
      <c r="C322" s="216" t="s">
        <v>1035</v>
      </c>
      <c r="D322" s="216" t="s">
        <v>172</v>
      </c>
      <c r="E322" s="217" t="s">
        <v>3787</v>
      </c>
      <c r="F322" s="218" t="s">
        <v>3788</v>
      </c>
      <c r="G322" s="219" t="s">
        <v>201</v>
      </c>
      <c r="H322" s="220">
        <v>3</v>
      </c>
      <c r="I322" s="221"/>
      <c r="J322" s="222">
        <f>ROUND(I322*H322,2)</f>
        <v>0</v>
      </c>
      <c r="K322" s="218" t="s">
        <v>176</v>
      </c>
      <c r="L322" s="47"/>
      <c r="M322" s="223" t="s">
        <v>19</v>
      </c>
      <c r="N322" s="224" t="s">
        <v>46</v>
      </c>
      <c r="O322" s="87"/>
      <c r="P322" s="225">
        <f>O322*H322</f>
        <v>0</v>
      </c>
      <c r="Q322" s="225">
        <v>0.0030899999999999999</v>
      </c>
      <c r="R322" s="225">
        <f>Q322*H322</f>
        <v>0.0092700000000000005</v>
      </c>
      <c r="S322" s="225">
        <v>0</v>
      </c>
      <c r="T322" s="226">
        <f>S322*H322</f>
        <v>0</v>
      </c>
      <c r="U322" s="41"/>
      <c r="V322" s="41"/>
      <c r="W322" s="41"/>
      <c r="X322" s="41"/>
      <c r="Y322" s="41"/>
      <c r="Z322" s="41"/>
      <c r="AA322" s="41"/>
      <c r="AB322" s="41"/>
      <c r="AC322" s="41"/>
      <c r="AD322" s="41"/>
      <c r="AE322" s="41"/>
      <c r="AR322" s="227" t="s">
        <v>287</v>
      </c>
      <c r="AT322" s="227" t="s">
        <v>172</v>
      </c>
      <c r="AU322" s="227" t="s">
        <v>84</v>
      </c>
      <c r="AY322" s="20" t="s">
        <v>170</v>
      </c>
      <c r="BE322" s="228">
        <f>IF(N322="základní",J322,0)</f>
        <v>0</v>
      </c>
      <c r="BF322" s="228">
        <f>IF(N322="snížená",J322,0)</f>
        <v>0</v>
      </c>
      <c r="BG322" s="228">
        <f>IF(N322="zákl. přenesená",J322,0)</f>
        <v>0</v>
      </c>
      <c r="BH322" s="228">
        <f>IF(N322="sníž. přenesená",J322,0)</f>
        <v>0</v>
      </c>
      <c r="BI322" s="228">
        <f>IF(N322="nulová",J322,0)</f>
        <v>0</v>
      </c>
      <c r="BJ322" s="20" t="s">
        <v>82</v>
      </c>
      <c r="BK322" s="228">
        <f>ROUND(I322*H322,2)</f>
        <v>0</v>
      </c>
      <c r="BL322" s="20" t="s">
        <v>287</v>
      </c>
      <c r="BM322" s="227" t="s">
        <v>3789</v>
      </c>
    </row>
    <row r="323" s="2" customFormat="1">
      <c r="A323" s="41"/>
      <c r="B323" s="42"/>
      <c r="C323" s="43"/>
      <c r="D323" s="229" t="s">
        <v>179</v>
      </c>
      <c r="E323" s="43"/>
      <c r="F323" s="230" t="s">
        <v>3790</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179</v>
      </c>
      <c r="AU323" s="20" t="s">
        <v>84</v>
      </c>
    </row>
    <row r="324" s="2" customFormat="1">
      <c r="A324" s="41"/>
      <c r="B324" s="42"/>
      <c r="C324" s="43"/>
      <c r="D324" s="234" t="s">
        <v>181</v>
      </c>
      <c r="E324" s="43"/>
      <c r="F324" s="235" t="s">
        <v>3791</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181</v>
      </c>
      <c r="AU324" s="20" t="s">
        <v>84</v>
      </c>
    </row>
    <row r="325" s="2" customFormat="1" ht="16.5" customHeight="1">
      <c r="A325" s="41"/>
      <c r="B325" s="42"/>
      <c r="C325" s="216" t="s">
        <v>1041</v>
      </c>
      <c r="D325" s="216" t="s">
        <v>172</v>
      </c>
      <c r="E325" s="217" t="s">
        <v>3792</v>
      </c>
      <c r="F325" s="218" t="s">
        <v>3793</v>
      </c>
      <c r="G325" s="219" t="s">
        <v>201</v>
      </c>
      <c r="H325" s="220">
        <v>22</v>
      </c>
      <c r="I325" s="221"/>
      <c r="J325" s="222">
        <f>ROUND(I325*H325,2)</f>
        <v>0</v>
      </c>
      <c r="K325" s="218" t="s">
        <v>176</v>
      </c>
      <c r="L325" s="47"/>
      <c r="M325" s="223" t="s">
        <v>19</v>
      </c>
      <c r="N325" s="224" t="s">
        <v>46</v>
      </c>
      <c r="O325" s="87"/>
      <c r="P325" s="225">
        <f>O325*H325</f>
        <v>0</v>
      </c>
      <c r="Q325" s="225">
        <v>0.0045700000000000003</v>
      </c>
      <c r="R325" s="225">
        <f>Q325*H325</f>
        <v>0.10054</v>
      </c>
      <c r="S325" s="225">
        <v>0</v>
      </c>
      <c r="T325" s="226">
        <f>S325*H325</f>
        <v>0</v>
      </c>
      <c r="U325" s="41"/>
      <c r="V325" s="41"/>
      <c r="W325" s="41"/>
      <c r="X325" s="41"/>
      <c r="Y325" s="41"/>
      <c r="Z325" s="41"/>
      <c r="AA325" s="41"/>
      <c r="AB325" s="41"/>
      <c r="AC325" s="41"/>
      <c r="AD325" s="41"/>
      <c r="AE325" s="41"/>
      <c r="AR325" s="227" t="s">
        <v>287</v>
      </c>
      <c r="AT325" s="227" t="s">
        <v>172</v>
      </c>
      <c r="AU325" s="227" t="s">
        <v>84</v>
      </c>
      <c r="AY325" s="20" t="s">
        <v>170</v>
      </c>
      <c r="BE325" s="228">
        <f>IF(N325="základní",J325,0)</f>
        <v>0</v>
      </c>
      <c r="BF325" s="228">
        <f>IF(N325="snížená",J325,0)</f>
        <v>0</v>
      </c>
      <c r="BG325" s="228">
        <f>IF(N325="zákl. přenesená",J325,0)</f>
        <v>0</v>
      </c>
      <c r="BH325" s="228">
        <f>IF(N325="sníž. přenesená",J325,0)</f>
        <v>0</v>
      </c>
      <c r="BI325" s="228">
        <f>IF(N325="nulová",J325,0)</f>
        <v>0</v>
      </c>
      <c r="BJ325" s="20" t="s">
        <v>82</v>
      </c>
      <c r="BK325" s="228">
        <f>ROUND(I325*H325,2)</f>
        <v>0</v>
      </c>
      <c r="BL325" s="20" t="s">
        <v>287</v>
      </c>
      <c r="BM325" s="227" t="s">
        <v>3794</v>
      </c>
    </row>
    <row r="326" s="2" customFormat="1">
      <c r="A326" s="41"/>
      <c r="B326" s="42"/>
      <c r="C326" s="43"/>
      <c r="D326" s="229" t="s">
        <v>179</v>
      </c>
      <c r="E326" s="43"/>
      <c r="F326" s="230" t="s">
        <v>3795</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179</v>
      </c>
      <c r="AU326" s="20" t="s">
        <v>84</v>
      </c>
    </row>
    <row r="327" s="2" customFormat="1">
      <c r="A327" s="41"/>
      <c r="B327" s="42"/>
      <c r="C327" s="43"/>
      <c r="D327" s="234" t="s">
        <v>181</v>
      </c>
      <c r="E327" s="43"/>
      <c r="F327" s="235" t="s">
        <v>3796</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181</v>
      </c>
      <c r="AU327" s="20" t="s">
        <v>84</v>
      </c>
    </row>
    <row r="328" s="2" customFormat="1" ht="16.5" customHeight="1">
      <c r="A328" s="41"/>
      <c r="B328" s="42"/>
      <c r="C328" s="216" t="s">
        <v>1055</v>
      </c>
      <c r="D328" s="216" t="s">
        <v>172</v>
      </c>
      <c r="E328" s="217" t="s">
        <v>3797</v>
      </c>
      <c r="F328" s="218" t="s">
        <v>3798</v>
      </c>
      <c r="G328" s="219" t="s">
        <v>266</v>
      </c>
      <c r="H328" s="220">
        <v>2</v>
      </c>
      <c r="I328" s="221"/>
      <c r="J328" s="222">
        <f>ROUND(I328*H328,2)</f>
        <v>0</v>
      </c>
      <c r="K328" s="218" t="s">
        <v>176</v>
      </c>
      <c r="L328" s="47"/>
      <c r="M328" s="223" t="s">
        <v>19</v>
      </c>
      <c r="N328" s="224" t="s">
        <v>46</v>
      </c>
      <c r="O328" s="87"/>
      <c r="P328" s="225">
        <f>O328*H328</f>
        <v>0</v>
      </c>
      <c r="Q328" s="225">
        <v>0.00062</v>
      </c>
      <c r="R328" s="225">
        <f>Q328*H328</f>
        <v>0.00124</v>
      </c>
      <c r="S328" s="225">
        <v>0</v>
      </c>
      <c r="T328" s="226">
        <f>S328*H328</f>
        <v>0</v>
      </c>
      <c r="U328" s="41"/>
      <c r="V328" s="41"/>
      <c r="W328" s="41"/>
      <c r="X328" s="41"/>
      <c r="Y328" s="41"/>
      <c r="Z328" s="41"/>
      <c r="AA328" s="41"/>
      <c r="AB328" s="41"/>
      <c r="AC328" s="41"/>
      <c r="AD328" s="41"/>
      <c r="AE328" s="41"/>
      <c r="AR328" s="227" t="s">
        <v>287</v>
      </c>
      <c r="AT328" s="227" t="s">
        <v>172</v>
      </c>
      <c r="AU328" s="227" t="s">
        <v>84</v>
      </c>
      <c r="AY328" s="20" t="s">
        <v>170</v>
      </c>
      <c r="BE328" s="228">
        <f>IF(N328="základní",J328,0)</f>
        <v>0</v>
      </c>
      <c r="BF328" s="228">
        <f>IF(N328="snížená",J328,0)</f>
        <v>0</v>
      </c>
      <c r="BG328" s="228">
        <f>IF(N328="zákl. přenesená",J328,0)</f>
        <v>0</v>
      </c>
      <c r="BH328" s="228">
        <f>IF(N328="sníž. přenesená",J328,0)</f>
        <v>0</v>
      </c>
      <c r="BI328" s="228">
        <f>IF(N328="nulová",J328,0)</f>
        <v>0</v>
      </c>
      <c r="BJ328" s="20" t="s">
        <v>82</v>
      </c>
      <c r="BK328" s="228">
        <f>ROUND(I328*H328,2)</f>
        <v>0</v>
      </c>
      <c r="BL328" s="20" t="s">
        <v>287</v>
      </c>
      <c r="BM328" s="227" t="s">
        <v>3799</v>
      </c>
    </row>
    <row r="329" s="2" customFormat="1">
      <c r="A329" s="41"/>
      <c r="B329" s="42"/>
      <c r="C329" s="43"/>
      <c r="D329" s="229" t="s">
        <v>179</v>
      </c>
      <c r="E329" s="43"/>
      <c r="F329" s="230" t="s">
        <v>3800</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179</v>
      </c>
      <c r="AU329" s="20" t="s">
        <v>84</v>
      </c>
    </row>
    <row r="330" s="2" customFormat="1">
      <c r="A330" s="41"/>
      <c r="B330" s="42"/>
      <c r="C330" s="43"/>
      <c r="D330" s="234" t="s">
        <v>181</v>
      </c>
      <c r="E330" s="43"/>
      <c r="F330" s="235" t="s">
        <v>3801</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181</v>
      </c>
      <c r="AU330" s="20" t="s">
        <v>84</v>
      </c>
    </row>
    <row r="331" s="2" customFormat="1" ht="16.5" customHeight="1">
      <c r="A331" s="41"/>
      <c r="B331" s="42"/>
      <c r="C331" s="216" t="s">
        <v>1063</v>
      </c>
      <c r="D331" s="216" t="s">
        <v>172</v>
      </c>
      <c r="E331" s="217" t="s">
        <v>3802</v>
      </c>
      <c r="F331" s="218" t="s">
        <v>3803</v>
      </c>
      <c r="G331" s="219" t="s">
        <v>266</v>
      </c>
      <c r="H331" s="220">
        <v>2</v>
      </c>
      <c r="I331" s="221"/>
      <c r="J331" s="222">
        <f>ROUND(I331*H331,2)</f>
        <v>0</v>
      </c>
      <c r="K331" s="218" t="s">
        <v>176</v>
      </c>
      <c r="L331" s="47"/>
      <c r="M331" s="223" t="s">
        <v>19</v>
      </c>
      <c r="N331" s="224" t="s">
        <v>46</v>
      </c>
      <c r="O331" s="87"/>
      <c r="P331" s="225">
        <f>O331*H331</f>
        <v>0</v>
      </c>
      <c r="Q331" s="225">
        <v>0.00093999999999999997</v>
      </c>
      <c r="R331" s="225">
        <f>Q331*H331</f>
        <v>0.0018799999999999999</v>
      </c>
      <c r="S331" s="225">
        <v>0</v>
      </c>
      <c r="T331" s="226">
        <f>S331*H331</f>
        <v>0</v>
      </c>
      <c r="U331" s="41"/>
      <c r="V331" s="41"/>
      <c r="W331" s="41"/>
      <c r="X331" s="41"/>
      <c r="Y331" s="41"/>
      <c r="Z331" s="41"/>
      <c r="AA331" s="41"/>
      <c r="AB331" s="41"/>
      <c r="AC331" s="41"/>
      <c r="AD331" s="41"/>
      <c r="AE331" s="41"/>
      <c r="AR331" s="227" t="s">
        <v>287</v>
      </c>
      <c r="AT331" s="227" t="s">
        <v>172</v>
      </c>
      <c r="AU331" s="227" t="s">
        <v>84</v>
      </c>
      <c r="AY331" s="20" t="s">
        <v>170</v>
      </c>
      <c r="BE331" s="228">
        <f>IF(N331="základní",J331,0)</f>
        <v>0</v>
      </c>
      <c r="BF331" s="228">
        <f>IF(N331="snížená",J331,0)</f>
        <v>0</v>
      </c>
      <c r="BG331" s="228">
        <f>IF(N331="zákl. přenesená",J331,0)</f>
        <v>0</v>
      </c>
      <c r="BH331" s="228">
        <f>IF(N331="sníž. přenesená",J331,0)</f>
        <v>0</v>
      </c>
      <c r="BI331" s="228">
        <f>IF(N331="nulová",J331,0)</f>
        <v>0</v>
      </c>
      <c r="BJ331" s="20" t="s">
        <v>82</v>
      </c>
      <c r="BK331" s="228">
        <f>ROUND(I331*H331,2)</f>
        <v>0</v>
      </c>
      <c r="BL331" s="20" t="s">
        <v>287</v>
      </c>
      <c r="BM331" s="227" t="s">
        <v>3804</v>
      </c>
    </row>
    <row r="332" s="2" customFormat="1">
      <c r="A332" s="41"/>
      <c r="B332" s="42"/>
      <c r="C332" s="43"/>
      <c r="D332" s="229" t="s">
        <v>179</v>
      </c>
      <c r="E332" s="43"/>
      <c r="F332" s="230" t="s">
        <v>3805</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179</v>
      </c>
      <c r="AU332" s="20" t="s">
        <v>84</v>
      </c>
    </row>
    <row r="333" s="2" customFormat="1">
      <c r="A333" s="41"/>
      <c r="B333" s="42"/>
      <c r="C333" s="43"/>
      <c r="D333" s="234" t="s">
        <v>181</v>
      </c>
      <c r="E333" s="43"/>
      <c r="F333" s="235" t="s">
        <v>3806</v>
      </c>
      <c r="G333" s="43"/>
      <c r="H333" s="43"/>
      <c r="I333" s="231"/>
      <c r="J333" s="43"/>
      <c r="K333" s="43"/>
      <c r="L333" s="47"/>
      <c r="M333" s="232"/>
      <c r="N333" s="233"/>
      <c r="O333" s="87"/>
      <c r="P333" s="87"/>
      <c r="Q333" s="87"/>
      <c r="R333" s="87"/>
      <c r="S333" s="87"/>
      <c r="T333" s="88"/>
      <c r="U333" s="41"/>
      <c r="V333" s="41"/>
      <c r="W333" s="41"/>
      <c r="X333" s="41"/>
      <c r="Y333" s="41"/>
      <c r="Z333" s="41"/>
      <c r="AA333" s="41"/>
      <c r="AB333" s="41"/>
      <c r="AC333" s="41"/>
      <c r="AD333" s="41"/>
      <c r="AE333" s="41"/>
      <c r="AT333" s="20" t="s">
        <v>181</v>
      </c>
      <c r="AU333" s="20" t="s">
        <v>84</v>
      </c>
    </row>
    <row r="334" s="2" customFormat="1" ht="16.5" customHeight="1">
      <c r="A334" s="41"/>
      <c r="B334" s="42"/>
      <c r="C334" s="216" t="s">
        <v>1070</v>
      </c>
      <c r="D334" s="216" t="s">
        <v>172</v>
      </c>
      <c r="E334" s="217" t="s">
        <v>3807</v>
      </c>
      <c r="F334" s="218" t="s">
        <v>3808</v>
      </c>
      <c r="G334" s="219" t="s">
        <v>266</v>
      </c>
      <c r="H334" s="220">
        <v>2</v>
      </c>
      <c r="I334" s="221"/>
      <c r="J334" s="222">
        <f>ROUND(I334*H334,2)</f>
        <v>0</v>
      </c>
      <c r="K334" s="218" t="s">
        <v>176</v>
      </c>
      <c r="L334" s="47"/>
      <c r="M334" s="223" t="s">
        <v>19</v>
      </c>
      <c r="N334" s="224" t="s">
        <v>46</v>
      </c>
      <c r="O334" s="87"/>
      <c r="P334" s="225">
        <f>O334*H334</f>
        <v>0</v>
      </c>
      <c r="Q334" s="225">
        <v>0.00098999999999999999</v>
      </c>
      <c r="R334" s="225">
        <f>Q334*H334</f>
        <v>0.00198</v>
      </c>
      <c r="S334" s="225">
        <v>0</v>
      </c>
      <c r="T334" s="226">
        <f>S334*H334</f>
        <v>0</v>
      </c>
      <c r="U334" s="41"/>
      <c r="V334" s="41"/>
      <c r="W334" s="41"/>
      <c r="X334" s="41"/>
      <c r="Y334" s="41"/>
      <c r="Z334" s="41"/>
      <c r="AA334" s="41"/>
      <c r="AB334" s="41"/>
      <c r="AC334" s="41"/>
      <c r="AD334" s="41"/>
      <c r="AE334" s="41"/>
      <c r="AR334" s="227" t="s">
        <v>287</v>
      </c>
      <c r="AT334" s="227" t="s">
        <v>172</v>
      </c>
      <c r="AU334" s="227" t="s">
        <v>84</v>
      </c>
      <c r="AY334" s="20" t="s">
        <v>170</v>
      </c>
      <c r="BE334" s="228">
        <f>IF(N334="základní",J334,0)</f>
        <v>0</v>
      </c>
      <c r="BF334" s="228">
        <f>IF(N334="snížená",J334,0)</f>
        <v>0</v>
      </c>
      <c r="BG334" s="228">
        <f>IF(N334="zákl. přenesená",J334,0)</f>
        <v>0</v>
      </c>
      <c r="BH334" s="228">
        <f>IF(N334="sníž. přenesená",J334,0)</f>
        <v>0</v>
      </c>
      <c r="BI334" s="228">
        <f>IF(N334="nulová",J334,0)</f>
        <v>0</v>
      </c>
      <c r="BJ334" s="20" t="s">
        <v>82</v>
      </c>
      <c r="BK334" s="228">
        <f>ROUND(I334*H334,2)</f>
        <v>0</v>
      </c>
      <c r="BL334" s="20" t="s">
        <v>287</v>
      </c>
      <c r="BM334" s="227" t="s">
        <v>3809</v>
      </c>
    </row>
    <row r="335" s="2" customFormat="1">
      <c r="A335" s="41"/>
      <c r="B335" s="42"/>
      <c r="C335" s="43"/>
      <c r="D335" s="229" t="s">
        <v>179</v>
      </c>
      <c r="E335" s="43"/>
      <c r="F335" s="230" t="s">
        <v>3810</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179</v>
      </c>
      <c r="AU335" s="20" t="s">
        <v>84</v>
      </c>
    </row>
    <row r="336" s="2" customFormat="1">
      <c r="A336" s="41"/>
      <c r="B336" s="42"/>
      <c r="C336" s="43"/>
      <c r="D336" s="234" t="s">
        <v>181</v>
      </c>
      <c r="E336" s="43"/>
      <c r="F336" s="235" t="s">
        <v>3811</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181</v>
      </c>
      <c r="AU336" s="20" t="s">
        <v>84</v>
      </c>
    </row>
    <row r="337" s="2" customFormat="1" ht="16.5" customHeight="1">
      <c r="A337" s="41"/>
      <c r="B337" s="42"/>
      <c r="C337" s="216" t="s">
        <v>1076</v>
      </c>
      <c r="D337" s="216" t="s">
        <v>172</v>
      </c>
      <c r="E337" s="217" t="s">
        <v>3812</v>
      </c>
      <c r="F337" s="218" t="s">
        <v>3813</v>
      </c>
      <c r="G337" s="219" t="s">
        <v>201</v>
      </c>
      <c r="H337" s="220">
        <v>264</v>
      </c>
      <c r="I337" s="221"/>
      <c r="J337" s="222">
        <f>ROUND(I337*H337,2)</f>
        <v>0</v>
      </c>
      <c r="K337" s="218" t="s">
        <v>176</v>
      </c>
      <c r="L337" s="47"/>
      <c r="M337" s="223" t="s">
        <v>19</v>
      </c>
      <c r="N337" s="224" t="s">
        <v>46</v>
      </c>
      <c r="O337" s="87"/>
      <c r="P337" s="225">
        <f>O337*H337</f>
        <v>0</v>
      </c>
      <c r="Q337" s="225">
        <v>0.00085999999999999998</v>
      </c>
      <c r="R337" s="225">
        <f>Q337*H337</f>
        <v>0.22703999999999999</v>
      </c>
      <c r="S337" s="225">
        <v>0</v>
      </c>
      <c r="T337" s="226">
        <f>S337*H337</f>
        <v>0</v>
      </c>
      <c r="U337" s="41"/>
      <c r="V337" s="41"/>
      <c r="W337" s="41"/>
      <c r="X337" s="41"/>
      <c r="Y337" s="41"/>
      <c r="Z337" s="41"/>
      <c r="AA337" s="41"/>
      <c r="AB337" s="41"/>
      <c r="AC337" s="41"/>
      <c r="AD337" s="41"/>
      <c r="AE337" s="41"/>
      <c r="AR337" s="227" t="s">
        <v>287</v>
      </c>
      <c r="AT337" s="227" t="s">
        <v>172</v>
      </c>
      <c r="AU337" s="227" t="s">
        <v>84</v>
      </c>
      <c r="AY337" s="20" t="s">
        <v>170</v>
      </c>
      <c r="BE337" s="228">
        <f>IF(N337="základní",J337,0)</f>
        <v>0</v>
      </c>
      <c r="BF337" s="228">
        <f>IF(N337="snížená",J337,0)</f>
        <v>0</v>
      </c>
      <c r="BG337" s="228">
        <f>IF(N337="zákl. přenesená",J337,0)</f>
        <v>0</v>
      </c>
      <c r="BH337" s="228">
        <f>IF(N337="sníž. přenesená",J337,0)</f>
        <v>0</v>
      </c>
      <c r="BI337" s="228">
        <f>IF(N337="nulová",J337,0)</f>
        <v>0</v>
      </c>
      <c r="BJ337" s="20" t="s">
        <v>82</v>
      </c>
      <c r="BK337" s="228">
        <f>ROUND(I337*H337,2)</f>
        <v>0</v>
      </c>
      <c r="BL337" s="20" t="s">
        <v>287</v>
      </c>
      <c r="BM337" s="227" t="s">
        <v>3814</v>
      </c>
    </row>
    <row r="338" s="2" customFormat="1">
      <c r="A338" s="41"/>
      <c r="B338" s="42"/>
      <c r="C338" s="43"/>
      <c r="D338" s="229" t="s">
        <v>179</v>
      </c>
      <c r="E338" s="43"/>
      <c r="F338" s="230" t="s">
        <v>3815</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179</v>
      </c>
      <c r="AU338" s="20" t="s">
        <v>84</v>
      </c>
    </row>
    <row r="339" s="2" customFormat="1">
      <c r="A339" s="41"/>
      <c r="B339" s="42"/>
      <c r="C339" s="43"/>
      <c r="D339" s="234" t="s">
        <v>181</v>
      </c>
      <c r="E339" s="43"/>
      <c r="F339" s="235" t="s">
        <v>3816</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181</v>
      </c>
      <c r="AU339" s="20" t="s">
        <v>84</v>
      </c>
    </row>
    <row r="340" s="2" customFormat="1" ht="16.5" customHeight="1">
      <c r="A340" s="41"/>
      <c r="B340" s="42"/>
      <c r="C340" s="216" t="s">
        <v>1083</v>
      </c>
      <c r="D340" s="216" t="s">
        <v>172</v>
      </c>
      <c r="E340" s="217" t="s">
        <v>3817</v>
      </c>
      <c r="F340" s="218" t="s">
        <v>3818</v>
      </c>
      <c r="G340" s="219" t="s">
        <v>201</v>
      </c>
      <c r="H340" s="220">
        <v>166</v>
      </c>
      <c r="I340" s="221"/>
      <c r="J340" s="222">
        <f>ROUND(I340*H340,2)</f>
        <v>0</v>
      </c>
      <c r="K340" s="218" t="s">
        <v>176</v>
      </c>
      <c r="L340" s="47"/>
      <c r="M340" s="223" t="s">
        <v>19</v>
      </c>
      <c r="N340" s="224" t="s">
        <v>46</v>
      </c>
      <c r="O340" s="87"/>
      <c r="P340" s="225">
        <f>O340*H340</f>
        <v>0</v>
      </c>
      <c r="Q340" s="225">
        <v>0.0012999999999999999</v>
      </c>
      <c r="R340" s="225">
        <f>Q340*H340</f>
        <v>0.21579999999999999</v>
      </c>
      <c r="S340" s="225">
        <v>0</v>
      </c>
      <c r="T340" s="226">
        <f>S340*H340</f>
        <v>0</v>
      </c>
      <c r="U340" s="41"/>
      <c r="V340" s="41"/>
      <c r="W340" s="41"/>
      <c r="X340" s="41"/>
      <c r="Y340" s="41"/>
      <c r="Z340" s="41"/>
      <c r="AA340" s="41"/>
      <c r="AB340" s="41"/>
      <c r="AC340" s="41"/>
      <c r="AD340" s="41"/>
      <c r="AE340" s="41"/>
      <c r="AR340" s="227" t="s">
        <v>287</v>
      </c>
      <c r="AT340" s="227" t="s">
        <v>172</v>
      </c>
      <c r="AU340" s="227" t="s">
        <v>84</v>
      </c>
      <c r="AY340" s="20" t="s">
        <v>170</v>
      </c>
      <c r="BE340" s="228">
        <f>IF(N340="základní",J340,0)</f>
        <v>0</v>
      </c>
      <c r="BF340" s="228">
        <f>IF(N340="snížená",J340,0)</f>
        <v>0</v>
      </c>
      <c r="BG340" s="228">
        <f>IF(N340="zákl. přenesená",J340,0)</f>
        <v>0</v>
      </c>
      <c r="BH340" s="228">
        <f>IF(N340="sníž. přenesená",J340,0)</f>
        <v>0</v>
      </c>
      <c r="BI340" s="228">
        <f>IF(N340="nulová",J340,0)</f>
        <v>0</v>
      </c>
      <c r="BJ340" s="20" t="s">
        <v>82</v>
      </c>
      <c r="BK340" s="228">
        <f>ROUND(I340*H340,2)</f>
        <v>0</v>
      </c>
      <c r="BL340" s="20" t="s">
        <v>287</v>
      </c>
      <c r="BM340" s="227" t="s">
        <v>3819</v>
      </c>
    </row>
    <row r="341" s="2" customFormat="1">
      <c r="A341" s="41"/>
      <c r="B341" s="42"/>
      <c r="C341" s="43"/>
      <c r="D341" s="229" t="s">
        <v>179</v>
      </c>
      <c r="E341" s="43"/>
      <c r="F341" s="230" t="s">
        <v>3820</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179</v>
      </c>
      <c r="AU341" s="20" t="s">
        <v>84</v>
      </c>
    </row>
    <row r="342" s="2" customFormat="1">
      <c r="A342" s="41"/>
      <c r="B342" s="42"/>
      <c r="C342" s="43"/>
      <c r="D342" s="234" t="s">
        <v>181</v>
      </c>
      <c r="E342" s="43"/>
      <c r="F342" s="235" t="s">
        <v>3821</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181</v>
      </c>
      <c r="AU342" s="20" t="s">
        <v>84</v>
      </c>
    </row>
    <row r="343" s="2" customFormat="1" ht="16.5" customHeight="1">
      <c r="A343" s="41"/>
      <c r="B343" s="42"/>
      <c r="C343" s="216" t="s">
        <v>1089</v>
      </c>
      <c r="D343" s="216" t="s">
        <v>172</v>
      </c>
      <c r="E343" s="217" t="s">
        <v>3822</v>
      </c>
      <c r="F343" s="218" t="s">
        <v>3823</v>
      </c>
      <c r="G343" s="219" t="s">
        <v>201</v>
      </c>
      <c r="H343" s="220">
        <v>160</v>
      </c>
      <c r="I343" s="221"/>
      <c r="J343" s="222">
        <f>ROUND(I343*H343,2)</f>
        <v>0</v>
      </c>
      <c r="K343" s="218" t="s">
        <v>176</v>
      </c>
      <c r="L343" s="47"/>
      <c r="M343" s="223" t="s">
        <v>19</v>
      </c>
      <c r="N343" s="224" t="s">
        <v>46</v>
      </c>
      <c r="O343" s="87"/>
      <c r="P343" s="225">
        <f>O343*H343</f>
        <v>0</v>
      </c>
      <c r="Q343" s="225">
        <v>0.0014499999999999999</v>
      </c>
      <c r="R343" s="225">
        <f>Q343*H343</f>
        <v>0.23199999999999998</v>
      </c>
      <c r="S343" s="225">
        <v>0</v>
      </c>
      <c r="T343" s="226">
        <f>S343*H343</f>
        <v>0</v>
      </c>
      <c r="U343" s="41"/>
      <c r="V343" s="41"/>
      <c r="W343" s="41"/>
      <c r="X343" s="41"/>
      <c r="Y343" s="41"/>
      <c r="Z343" s="41"/>
      <c r="AA343" s="41"/>
      <c r="AB343" s="41"/>
      <c r="AC343" s="41"/>
      <c r="AD343" s="41"/>
      <c r="AE343" s="41"/>
      <c r="AR343" s="227" t="s">
        <v>287</v>
      </c>
      <c r="AT343" s="227" t="s">
        <v>172</v>
      </c>
      <c r="AU343" s="227" t="s">
        <v>84</v>
      </c>
      <c r="AY343" s="20" t="s">
        <v>170</v>
      </c>
      <c r="BE343" s="228">
        <f>IF(N343="základní",J343,0)</f>
        <v>0</v>
      </c>
      <c r="BF343" s="228">
        <f>IF(N343="snížená",J343,0)</f>
        <v>0</v>
      </c>
      <c r="BG343" s="228">
        <f>IF(N343="zákl. přenesená",J343,0)</f>
        <v>0</v>
      </c>
      <c r="BH343" s="228">
        <f>IF(N343="sníž. přenesená",J343,0)</f>
        <v>0</v>
      </c>
      <c r="BI343" s="228">
        <f>IF(N343="nulová",J343,0)</f>
        <v>0</v>
      </c>
      <c r="BJ343" s="20" t="s">
        <v>82</v>
      </c>
      <c r="BK343" s="228">
        <f>ROUND(I343*H343,2)</f>
        <v>0</v>
      </c>
      <c r="BL343" s="20" t="s">
        <v>287</v>
      </c>
      <c r="BM343" s="227" t="s">
        <v>3824</v>
      </c>
    </row>
    <row r="344" s="2" customFormat="1">
      <c r="A344" s="41"/>
      <c r="B344" s="42"/>
      <c r="C344" s="43"/>
      <c r="D344" s="229" t="s">
        <v>179</v>
      </c>
      <c r="E344" s="43"/>
      <c r="F344" s="230" t="s">
        <v>3825</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179</v>
      </c>
      <c r="AU344" s="20" t="s">
        <v>84</v>
      </c>
    </row>
    <row r="345" s="2" customFormat="1">
      <c r="A345" s="41"/>
      <c r="B345" s="42"/>
      <c r="C345" s="43"/>
      <c r="D345" s="234" t="s">
        <v>181</v>
      </c>
      <c r="E345" s="43"/>
      <c r="F345" s="235" t="s">
        <v>3826</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181</v>
      </c>
      <c r="AU345" s="20" t="s">
        <v>84</v>
      </c>
    </row>
    <row r="346" s="2" customFormat="1" ht="16.5" customHeight="1">
      <c r="A346" s="41"/>
      <c r="B346" s="42"/>
      <c r="C346" s="216" t="s">
        <v>1096</v>
      </c>
      <c r="D346" s="216" t="s">
        <v>172</v>
      </c>
      <c r="E346" s="217" t="s">
        <v>3827</v>
      </c>
      <c r="F346" s="218" t="s">
        <v>3828</v>
      </c>
      <c r="G346" s="219" t="s">
        <v>201</v>
      </c>
      <c r="H346" s="220">
        <v>52</v>
      </c>
      <c r="I346" s="221"/>
      <c r="J346" s="222">
        <f>ROUND(I346*H346,2)</f>
        <v>0</v>
      </c>
      <c r="K346" s="218" t="s">
        <v>176</v>
      </c>
      <c r="L346" s="47"/>
      <c r="M346" s="223" t="s">
        <v>19</v>
      </c>
      <c r="N346" s="224" t="s">
        <v>46</v>
      </c>
      <c r="O346" s="87"/>
      <c r="P346" s="225">
        <f>O346*H346</f>
        <v>0</v>
      </c>
      <c r="Q346" s="225">
        <v>0.0026700000000000001</v>
      </c>
      <c r="R346" s="225">
        <f>Q346*H346</f>
        <v>0.13883999999999999</v>
      </c>
      <c r="S346" s="225">
        <v>0</v>
      </c>
      <c r="T346" s="226">
        <f>S346*H346</f>
        <v>0</v>
      </c>
      <c r="U346" s="41"/>
      <c r="V346" s="41"/>
      <c r="W346" s="41"/>
      <c r="X346" s="41"/>
      <c r="Y346" s="41"/>
      <c r="Z346" s="41"/>
      <c r="AA346" s="41"/>
      <c r="AB346" s="41"/>
      <c r="AC346" s="41"/>
      <c r="AD346" s="41"/>
      <c r="AE346" s="41"/>
      <c r="AR346" s="227" t="s">
        <v>287</v>
      </c>
      <c r="AT346" s="227" t="s">
        <v>172</v>
      </c>
      <c r="AU346" s="227" t="s">
        <v>84</v>
      </c>
      <c r="AY346" s="20" t="s">
        <v>170</v>
      </c>
      <c r="BE346" s="228">
        <f>IF(N346="základní",J346,0)</f>
        <v>0</v>
      </c>
      <c r="BF346" s="228">
        <f>IF(N346="snížená",J346,0)</f>
        <v>0</v>
      </c>
      <c r="BG346" s="228">
        <f>IF(N346="zákl. přenesená",J346,0)</f>
        <v>0</v>
      </c>
      <c r="BH346" s="228">
        <f>IF(N346="sníž. přenesená",J346,0)</f>
        <v>0</v>
      </c>
      <c r="BI346" s="228">
        <f>IF(N346="nulová",J346,0)</f>
        <v>0</v>
      </c>
      <c r="BJ346" s="20" t="s">
        <v>82</v>
      </c>
      <c r="BK346" s="228">
        <f>ROUND(I346*H346,2)</f>
        <v>0</v>
      </c>
      <c r="BL346" s="20" t="s">
        <v>287</v>
      </c>
      <c r="BM346" s="227" t="s">
        <v>3829</v>
      </c>
    </row>
    <row r="347" s="2" customFormat="1">
      <c r="A347" s="41"/>
      <c r="B347" s="42"/>
      <c r="C347" s="43"/>
      <c r="D347" s="229" t="s">
        <v>179</v>
      </c>
      <c r="E347" s="43"/>
      <c r="F347" s="230" t="s">
        <v>3830</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179</v>
      </c>
      <c r="AU347" s="20" t="s">
        <v>84</v>
      </c>
    </row>
    <row r="348" s="2" customFormat="1">
      <c r="A348" s="41"/>
      <c r="B348" s="42"/>
      <c r="C348" s="43"/>
      <c r="D348" s="234" t="s">
        <v>181</v>
      </c>
      <c r="E348" s="43"/>
      <c r="F348" s="235" t="s">
        <v>3831</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181</v>
      </c>
      <c r="AU348" s="20" t="s">
        <v>84</v>
      </c>
    </row>
    <row r="349" s="2" customFormat="1" ht="16.5" customHeight="1">
      <c r="A349" s="41"/>
      <c r="B349" s="42"/>
      <c r="C349" s="216" t="s">
        <v>1110</v>
      </c>
      <c r="D349" s="216" t="s">
        <v>172</v>
      </c>
      <c r="E349" s="217" t="s">
        <v>3832</v>
      </c>
      <c r="F349" s="218" t="s">
        <v>3833</v>
      </c>
      <c r="G349" s="219" t="s">
        <v>201</v>
      </c>
      <c r="H349" s="220">
        <v>43</v>
      </c>
      <c r="I349" s="221"/>
      <c r="J349" s="222">
        <f>ROUND(I349*H349,2)</f>
        <v>0</v>
      </c>
      <c r="K349" s="218" t="s">
        <v>1405</v>
      </c>
      <c r="L349" s="47"/>
      <c r="M349" s="223" t="s">
        <v>19</v>
      </c>
      <c r="N349" s="224" t="s">
        <v>46</v>
      </c>
      <c r="O349" s="87"/>
      <c r="P349" s="225">
        <f>O349*H349</f>
        <v>0</v>
      </c>
      <c r="Q349" s="225">
        <v>0.0037299999999999998</v>
      </c>
      <c r="R349" s="225">
        <f>Q349*H349</f>
        <v>0.16039000000000001</v>
      </c>
      <c r="S349" s="225">
        <v>0</v>
      </c>
      <c r="T349" s="226">
        <f>S349*H349</f>
        <v>0</v>
      </c>
      <c r="U349" s="41"/>
      <c r="V349" s="41"/>
      <c r="W349" s="41"/>
      <c r="X349" s="41"/>
      <c r="Y349" s="41"/>
      <c r="Z349" s="41"/>
      <c r="AA349" s="41"/>
      <c r="AB349" s="41"/>
      <c r="AC349" s="41"/>
      <c r="AD349" s="41"/>
      <c r="AE349" s="41"/>
      <c r="AR349" s="227" t="s">
        <v>287</v>
      </c>
      <c r="AT349" s="227" t="s">
        <v>172</v>
      </c>
      <c r="AU349" s="227" t="s">
        <v>84</v>
      </c>
      <c r="AY349" s="20" t="s">
        <v>170</v>
      </c>
      <c r="BE349" s="228">
        <f>IF(N349="základní",J349,0)</f>
        <v>0</v>
      </c>
      <c r="BF349" s="228">
        <f>IF(N349="snížená",J349,0)</f>
        <v>0</v>
      </c>
      <c r="BG349" s="228">
        <f>IF(N349="zákl. přenesená",J349,0)</f>
        <v>0</v>
      </c>
      <c r="BH349" s="228">
        <f>IF(N349="sníž. přenesená",J349,0)</f>
        <v>0</v>
      </c>
      <c r="BI349" s="228">
        <f>IF(N349="nulová",J349,0)</f>
        <v>0</v>
      </c>
      <c r="BJ349" s="20" t="s">
        <v>82</v>
      </c>
      <c r="BK349" s="228">
        <f>ROUND(I349*H349,2)</f>
        <v>0</v>
      </c>
      <c r="BL349" s="20" t="s">
        <v>287</v>
      </c>
      <c r="BM349" s="227" t="s">
        <v>3834</v>
      </c>
    </row>
    <row r="350" s="2" customFormat="1">
      <c r="A350" s="41"/>
      <c r="B350" s="42"/>
      <c r="C350" s="43"/>
      <c r="D350" s="229" t="s">
        <v>179</v>
      </c>
      <c r="E350" s="43"/>
      <c r="F350" s="230" t="s">
        <v>3835</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179</v>
      </c>
      <c r="AU350" s="20" t="s">
        <v>84</v>
      </c>
    </row>
    <row r="351" s="2" customFormat="1">
      <c r="A351" s="41"/>
      <c r="B351" s="42"/>
      <c r="C351" s="43"/>
      <c r="D351" s="234" t="s">
        <v>181</v>
      </c>
      <c r="E351" s="43"/>
      <c r="F351" s="235" t="s">
        <v>3836</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181</v>
      </c>
      <c r="AU351" s="20" t="s">
        <v>84</v>
      </c>
    </row>
    <row r="352" s="2" customFormat="1" ht="16.5" customHeight="1">
      <c r="A352" s="41"/>
      <c r="B352" s="42"/>
      <c r="C352" s="216" t="s">
        <v>1117</v>
      </c>
      <c r="D352" s="216" t="s">
        <v>172</v>
      </c>
      <c r="E352" s="217" t="s">
        <v>3837</v>
      </c>
      <c r="F352" s="218" t="s">
        <v>3838</v>
      </c>
      <c r="G352" s="219" t="s">
        <v>201</v>
      </c>
      <c r="H352" s="220">
        <v>40</v>
      </c>
      <c r="I352" s="221"/>
      <c r="J352" s="222">
        <f>ROUND(I352*H352,2)</f>
        <v>0</v>
      </c>
      <c r="K352" s="218" t="s">
        <v>19</v>
      </c>
      <c r="L352" s="47"/>
      <c r="M352" s="223" t="s">
        <v>19</v>
      </c>
      <c r="N352" s="224" t="s">
        <v>46</v>
      </c>
      <c r="O352" s="87"/>
      <c r="P352" s="225">
        <f>O352*H352</f>
        <v>0</v>
      </c>
      <c r="Q352" s="225">
        <v>0.0063</v>
      </c>
      <c r="R352" s="225">
        <f>Q352*H352</f>
        <v>0.252</v>
      </c>
      <c r="S352" s="225">
        <v>0</v>
      </c>
      <c r="T352" s="226">
        <f>S352*H352</f>
        <v>0</v>
      </c>
      <c r="U352" s="41"/>
      <c r="V352" s="41"/>
      <c r="W352" s="41"/>
      <c r="X352" s="41"/>
      <c r="Y352" s="41"/>
      <c r="Z352" s="41"/>
      <c r="AA352" s="41"/>
      <c r="AB352" s="41"/>
      <c r="AC352" s="41"/>
      <c r="AD352" s="41"/>
      <c r="AE352" s="41"/>
      <c r="AR352" s="227" t="s">
        <v>287</v>
      </c>
      <c r="AT352" s="227" t="s">
        <v>172</v>
      </c>
      <c r="AU352" s="227" t="s">
        <v>84</v>
      </c>
      <c r="AY352" s="20" t="s">
        <v>170</v>
      </c>
      <c r="BE352" s="228">
        <f>IF(N352="základní",J352,0)</f>
        <v>0</v>
      </c>
      <c r="BF352" s="228">
        <f>IF(N352="snížená",J352,0)</f>
        <v>0</v>
      </c>
      <c r="BG352" s="228">
        <f>IF(N352="zákl. přenesená",J352,0)</f>
        <v>0</v>
      </c>
      <c r="BH352" s="228">
        <f>IF(N352="sníž. přenesená",J352,0)</f>
        <v>0</v>
      </c>
      <c r="BI352" s="228">
        <f>IF(N352="nulová",J352,0)</f>
        <v>0</v>
      </c>
      <c r="BJ352" s="20" t="s">
        <v>82</v>
      </c>
      <c r="BK352" s="228">
        <f>ROUND(I352*H352,2)</f>
        <v>0</v>
      </c>
      <c r="BL352" s="20" t="s">
        <v>287</v>
      </c>
      <c r="BM352" s="227" t="s">
        <v>3839</v>
      </c>
    </row>
    <row r="353" s="2" customFormat="1">
      <c r="A353" s="41"/>
      <c r="B353" s="42"/>
      <c r="C353" s="43"/>
      <c r="D353" s="229" t="s">
        <v>179</v>
      </c>
      <c r="E353" s="43"/>
      <c r="F353" s="230" t="s">
        <v>3838</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179</v>
      </c>
      <c r="AU353" s="20" t="s">
        <v>84</v>
      </c>
    </row>
    <row r="354" s="2" customFormat="1">
      <c r="A354" s="41"/>
      <c r="B354" s="42"/>
      <c r="C354" s="43"/>
      <c r="D354" s="229" t="s">
        <v>231</v>
      </c>
      <c r="E354" s="43"/>
      <c r="F354" s="268" t="s">
        <v>3538</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231</v>
      </c>
      <c r="AU354" s="20" t="s">
        <v>84</v>
      </c>
    </row>
    <row r="355" s="2" customFormat="1" ht="16.5" customHeight="1">
      <c r="A355" s="41"/>
      <c r="B355" s="42"/>
      <c r="C355" s="216" t="s">
        <v>1128</v>
      </c>
      <c r="D355" s="216" t="s">
        <v>172</v>
      </c>
      <c r="E355" s="217" t="s">
        <v>3840</v>
      </c>
      <c r="F355" s="218" t="s">
        <v>3841</v>
      </c>
      <c r="G355" s="219" t="s">
        <v>266</v>
      </c>
      <c r="H355" s="220">
        <v>5</v>
      </c>
      <c r="I355" s="221"/>
      <c r="J355" s="222">
        <f>ROUND(I355*H355,2)</f>
        <v>0</v>
      </c>
      <c r="K355" s="218" t="s">
        <v>176</v>
      </c>
      <c r="L355" s="47"/>
      <c r="M355" s="223" t="s">
        <v>19</v>
      </c>
      <c r="N355" s="224" t="s">
        <v>46</v>
      </c>
      <c r="O355" s="87"/>
      <c r="P355" s="225">
        <f>O355*H355</f>
        <v>0</v>
      </c>
      <c r="Q355" s="225">
        <v>0.00077999999999999999</v>
      </c>
      <c r="R355" s="225">
        <f>Q355*H355</f>
        <v>0.0038999999999999998</v>
      </c>
      <c r="S355" s="225">
        <v>0</v>
      </c>
      <c r="T355" s="226">
        <f>S355*H355</f>
        <v>0</v>
      </c>
      <c r="U355" s="41"/>
      <c r="V355" s="41"/>
      <c r="W355" s="41"/>
      <c r="X355" s="41"/>
      <c r="Y355" s="41"/>
      <c r="Z355" s="41"/>
      <c r="AA355" s="41"/>
      <c r="AB355" s="41"/>
      <c r="AC355" s="41"/>
      <c r="AD355" s="41"/>
      <c r="AE355" s="41"/>
      <c r="AR355" s="227" t="s">
        <v>287</v>
      </c>
      <c r="AT355" s="227" t="s">
        <v>172</v>
      </c>
      <c r="AU355" s="227" t="s">
        <v>84</v>
      </c>
      <c r="AY355" s="20" t="s">
        <v>170</v>
      </c>
      <c r="BE355" s="228">
        <f>IF(N355="základní",J355,0)</f>
        <v>0</v>
      </c>
      <c r="BF355" s="228">
        <f>IF(N355="snížená",J355,0)</f>
        <v>0</v>
      </c>
      <c r="BG355" s="228">
        <f>IF(N355="zákl. přenesená",J355,0)</f>
        <v>0</v>
      </c>
      <c r="BH355" s="228">
        <f>IF(N355="sníž. přenesená",J355,0)</f>
        <v>0</v>
      </c>
      <c r="BI355" s="228">
        <f>IF(N355="nulová",J355,0)</f>
        <v>0</v>
      </c>
      <c r="BJ355" s="20" t="s">
        <v>82</v>
      </c>
      <c r="BK355" s="228">
        <f>ROUND(I355*H355,2)</f>
        <v>0</v>
      </c>
      <c r="BL355" s="20" t="s">
        <v>287</v>
      </c>
      <c r="BM355" s="227" t="s">
        <v>3842</v>
      </c>
    </row>
    <row r="356" s="2" customFormat="1">
      <c r="A356" s="41"/>
      <c r="B356" s="42"/>
      <c r="C356" s="43"/>
      <c r="D356" s="229" t="s">
        <v>179</v>
      </c>
      <c r="E356" s="43"/>
      <c r="F356" s="230" t="s">
        <v>3843</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179</v>
      </c>
      <c r="AU356" s="20" t="s">
        <v>84</v>
      </c>
    </row>
    <row r="357" s="2" customFormat="1">
      <c r="A357" s="41"/>
      <c r="B357" s="42"/>
      <c r="C357" s="43"/>
      <c r="D357" s="234" t="s">
        <v>181</v>
      </c>
      <c r="E357" s="43"/>
      <c r="F357" s="235" t="s">
        <v>3844</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181</v>
      </c>
      <c r="AU357" s="20" t="s">
        <v>84</v>
      </c>
    </row>
    <row r="358" s="2" customFormat="1" ht="16.5" customHeight="1">
      <c r="A358" s="41"/>
      <c r="B358" s="42"/>
      <c r="C358" s="216" t="s">
        <v>1134</v>
      </c>
      <c r="D358" s="216" t="s">
        <v>172</v>
      </c>
      <c r="E358" s="217" t="s">
        <v>3845</v>
      </c>
      <c r="F358" s="218" t="s">
        <v>3846</v>
      </c>
      <c r="G358" s="219" t="s">
        <v>266</v>
      </c>
      <c r="H358" s="220">
        <v>2</v>
      </c>
      <c r="I358" s="221"/>
      <c r="J358" s="222">
        <f>ROUND(I358*H358,2)</f>
        <v>0</v>
      </c>
      <c r="K358" s="218" t="s">
        <v>176</v>
      </c>
      <c r="L358" s="47"/>
      <c r="M358" s="223" t="s">
        <v>19</v>
      </c>
      <c r="N358" s="224" t="s">
        <v>46</v>
      </c>
      <c r="O358" s="87"/>
      <c r="P358" s="225">
        <f>O358*H358</f>
        <v>0</v>
      </c>
      <c r="Q358" s="225">
        <v>0.0010499999999999999</v>
      </c>
      <c r="R358" s="225">
        <f>Q358*H358</f>
        <v>0.0020999999999999999</v>
      </c>
      <c r="S358" s="225">
        <v>0</v>
      </c>
      <c r="T358" s="226">
        <f>S358*H358</f>
        <v>0</v>
      </c>
      <c r="U358" s="41"/>
      <c r="V358" s="41"/>
      <c r="W358" s="41"/>
      <c r="X358" s="41"/>
      <c r="Y358" s="41"/>
      <c r="Z358" s="41"/>
      <c r="AA358" s="41"/>
      <c r="AB358" s="41"/>
      <c r="AC358" s="41"/>
      <c r="AD358" s="41"/>
      <c r="AE358" s="41"/>
      <c r="AR358" s="227" t="s">
        <v>287</v>
      </c>
      <c r="AT358" s="227" t="s">
        <v>172</v>
      </c>
      <c r="AU358" s="227" t="s">
        <v>84</v>
      </c>
      <c r="AY358" s="20" t="s">
        <v>170</v>
      </c>
      <c r="BE358" s="228">
        <f>IF(N358="základní",J358,0)</f>
        <v>0</v>
      </c>
      <c r="BF358" s="228">
        <f>IF(N358="snížená",J358,0)</f>
        <v>0</v>
      </c>
      <c r="BG358" s="228">
        <f>IF(N358="zákl. přenesená",J358,0)</f>
        <v>0</v>
      </c>
      <c r="BH358" s="228">
        <f>IF(N358="sníž. přenesená",J358,0)</f>
        <v>0</v>
      </c>
      <c r="BI358" s="228">
        <f>IF(N358="nulová",J358,0)</f>
        <v>0</v>
      </c>
      <c r="BJ358" s="20" t="s">
        <v>82</v>
      </c>
      <c r="BK358" s="228">
        <f>ROUND(I358*H358,2)</f>
        <v>0</v>
      </c>
      <c r="BL358" s="20" t="s">
        <v>287</v>
      </c>
      <c r="BM358" s="227" t="s">
        <v>3847</v>
      </c>
    </row>
    <row r="359" s="2" customFormat="1">
      <c r="A359" s="41"/>
      <c r="B359" s="42"/>
      <c r="C359" s="43"/>
      <c r="D359" s="229" t="s">
        <v>179</v>
      </c>
      <c r="E359" s="43"/>
      <c r="F359" s="230" t="s">
        <v>3848</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179</v>
      </c>
      <c r="AU359" s="20" t="s">
        <v>84</v>
      </c>
    </row>
    <row r="360" s="2" customFormat="1">
      <c r="A360" s="41"/>
      <c r="B360" s="42"/>
      <c r="C360" s="43"/>
      <c r="D360" s="234" t="s">
        <v>181</v>
      </c>
      <c r="E360" s="43"/>
      <c r="F360" s="235" t="s">
        <v>3849</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181</v>
      </c>
      <c r="AU360" s="20" t="s">
        <v>84</v>
      </c>
    </row>
    <row r="361" s="2" customFormat="1" ht="16.5" customHeight="1">
      <c r="A361" s="41"/>
      <c r="B361" s="42"/>
      <c r="C361" s="216" t="s">
        <v>1143</v>
      </c>
      <c r="D361" s="216" t="s">
        <v>172</v>
      </c>
      <c r="E361" s="217" t="s">
        <v>3850</v>
      </c>
      <c r="F361" s="218" t="s">
        <v>3851</v>
      </c>
      <c r="G361" s="219" t="s">
        <v>266</v>
      </c>
      <c r="H361" s="220">
        <v>5</v>
      </c>
      <c r="I361" s="221"/>
      <c r="J361" s="222">
        <f>ROUND(I361*H361,2)</f>
        <v>0</v>
      </c>
      <c r="K361" s="218" t="s">
        <v>176</v>
      </c>
      <c r="L361" s="47"/>
      <c r="M361" s="223" t="s">
        <v>19</v>
      </c>
      <c r="N361" s="224" t="s">
        <v>46</v>
      </c>
      <c r="O361" s="87"/>
      <c r="P361" s="225">
        <f>O361*H361</f>
        <v>0</v>
      </c>
      <c r="Q361" s="225">
        <v>0.0014499999999999999</v>
      </c>
      <c r="R361" s="225">
        <f>Q361*H361</f>
        <v>0.0072499999999999995</v>
      </c>
      <c r="S361" s="225">
        <v>0</v>
      </c>
      <c r="T361" s="226">
        <f>S361*H361</f>
        <v>0</v>
      </c>
      <c r="U361" s="41"/>
      <c r="V361" s="41"/>
      <c r="W361" s="41"/>
      <c r="X361" s="41"/>
      <c r="Y361" s="41"/>
      <c r="Z361" s="41"/>
      <c r="AA361" s="41"/>
      <c r="AB361" s="41"/>
      <c r="AC361" s="41"/>
      <c r="AD361" s="41"/>
      <c r="AE361" s="41"/>
      <c r="AR361" s="227" t="s">
        <v>287</v>
      </c>
      <c r="AT361" s="227" t="s">
        <v>172</v>
      </c>
      <c r="AU361" s="227" t="s">
        <v>84</v>
      </c>
      <c r="AY361" s="20" t="s">
        <v>170</v>
      </c>
      <c r="BE361" s="228">
        <f>IF(N361="základní",J361,0)</f>
        <v>0</v>
      </c>
      <c r="BF361" s="228">
        <f>IF(N361="snížená",J361,0)</f>
        <v>0</v>
      </c>
      <c r="BG361" s="228">
        <f>IF(N361="zákl. přenesená",J361,0)</f>
        <v>0</v>
      </c>
      <c r="BH361" s="228">
        <f>IF(N361="sníž. přenesená",J361,0)</f>
        <v>0</v>
      </c>
      <c r="BI361" s="228">
        <f>IF(N361="nulová",J361,0)</f>
        <v>0</v>
      </c>
      <c r="BJ361" s="20" t="s">
        <v>82</v>
      </c>
      <c r="BK361" s="228">
        <f>ROUND(I361*H361,2)</f>
        <v>0</v>
      </c>
      <c r="BL361" s="20" t="s">
        <v>287</v>
      </c>
      <c r="BM361" s="227" t="s">
        <v>3852</v>
      </c>
    </row>
    <row r="362" s="2" customFormat="1">
      <c r="A362" s="41"/>
      <c r="B362" s="42"/>
      <c r="C362" s="43"/>
      <c r="D362" s="229" t="s">
        <v>179</v>
      </c>
      <c r="E362" s="43"/>
      <c r="F362" s="230" t="s">
        <v>3853</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179</v>
      </c>
      <c r="AU362" s="20" t="s">
        <v>84</v>
      </c>
    </row>
    <row r="363" s="2" customFormat="1">
      <c r="A363" s="41"/>
      <c r="B363" s="42"/>
      <c r="C363" s="43"/>
      <c r="D363" s="234" t="s">
        <v>181</v>
      </c>
      <c r="E363" s="43"/>
      <c r="F363" s="235" t="s">
        <v>3854</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181</v>
      </c>
      <c r="AU363" s="20" t="s">
        <v>84</v>
      </c>
    </row>
    <row r="364" s="2" customFormat="1" ht="16.5" customHeight="1">
      <c r="A364" s="41"/>
      <c r="B364" s="42"/>
      <c r="C364" s="216" t="s">
        <v>1149</v>
      </c>
      <c r="D364" s="216" t="s">
        <v>172</v>
      </c>
      <c r="E364" s="217" t="s">
        <v>3855</v>
      </c>
      <c r="F364" s="218" t="s">
        <v>3856</v>
      </c>
      <c r="G364" s="219" t="s">
        <v>266</v>
      </c>
      <c r="H364" s="220">
        <v>2</v>
      </c>
      <c r="I364" s="221"/>
      <c r="J364" s="222">
        <f>ROUND(I364*H364,2)</f>
        <v>0</v>
      </c>
      <c r="K364" s="218" t="s">
        <v>176</v>
      </c>
      <c r="L364" s="47"/>
      <c r="M364" s="223" t="s">
        <v>19</v>
      </c>
      <c r="N364" s="224" t="s">
        <v>46</v>
      </c>
      <c r="O364" s="87"/>
      <c r="P364" s="225">
        <f>O364*H364</f>
        <v>0</v>
      </c>
      <c r="Q364" s="225">
        <v>0.0020600000000000002</v>
      </c>
      <c r="R364" s="225">
        <f>Q364*H364</f>
        <v>0.0041200000000000004</v>
      </c>
      <c r="S364" s="225">
        <v>0</v>
      </c>
      <c r="T364" s="226">
        <f>S364*H364</f>
        <v>0</v>
      </c>
      <c r="U364" s="41"/>
      <c r="V364" s="41"/>
      <c r="W364" s="41"/>
      <c r="X364" s="41"/>
      <c r="Y364" s="41"/>
      <c r="Z364" s="41"/>
      <c r="AA364" s="41"/>
      <c r="AB364" s="41"/>
      <c r="AC364" s="41"/>
      <c r="AD364" s="41"/>
      <c r="AE364" s="41"/>
      <c r="AR364" s="227" t="s">
        <v>287</v>
      </c>
      <c r="AT364" s="227" t="s">
        <v>172</v>
      </c>
      <c r="AU364" s="227" t="s">
        <v>84</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287</v>
      </c>
      <c r="BM364" s="227" t="s">
        <v>3857</v>
      </c>
    </row>
    <row r="365" s="2" customFormat="1">
      <c r="A365" s="41"/>
      <c r="B365" s="42"/>
      <c r="C365" s="43"/>
      <c r="D365" s="229" t="s">
        <v>179</v>
      </c>
      <c r="E365" s="43"/>
      <c r="F365" s="230" t="s">
        <v>3858</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179</v>
      </c>
      <c r="AU365" s="20" t="s">
        <v>84</v>
      </c>
    </row>
    <row r="366" s="2" customFormat="1">
      <c r="A366" s="41"/>
      <c r="B366" s="42"/>
      <c r="C366" s="43"/>
      <c r="D366" s="234" t="s">
        <v>181</v>
      </c>
      <c r="E366" s="43"/>
      <c r="F366" s="235" t="s">
        <v>3859</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181</v>
      </c>
      <c r="AU366" s="20" t="s">
        <v>84</v>
      </c>
    </row>
    <row r="367" s="2" customFormat="1" ht="16.5" customHeight="1">
      <c r="A367" s="41"/>
      <c r="B367" s="42"/>
      <c r="C367" s="216" t="s">
        <v>1159</v>
      </c>
      <c r="D367" s="216" t="s">
        <v>172</v>
      </c>
      <c r="E367" s="217" t="s">
        <v>3860</v>
      </c>
      <c r="F367" s="218" t="s">
        <v>3861</v>
      </c>
      <c r="G367" s="219" t="s">
        <v>266</v>
      </c>
      <c r="H367" s="220">
        <v>319</v>
      </c>
      <c r="I367" s="221"/>
      <c r="J367" s="222">
        <f>ROUND(I367*H367,2)</f>
        <v>0</v>
      </c>
      <c r="K367" s="218" t="s">
        <v>176</v>
      </c>
      <c r="L367" s="47"/>
      <c r="M367" s="223" t="s">
        <v>19</v>
      </c>
      <c r="N367" s="224" t="s">
        <v>46</v>
      </c>
      <c r="O367" s="87"/>
      <c r="P367" s="225">
        <f>O367*H367</f>
        <v>0</v>
      </c>
      <c r="Q367" s="225">
        <v>0.00011</v>
      </c>
      <c r="R367" s="225">
        <f>Q367*H367</f>
        <v>0.035090000000000003</v>
      </c>
      <c r="S367" s="225">
        <v>0</v>
      </c>
      <c r="T367" s="226">
        <f>S367*H367</f>
        <v>0</v>
      </c>
      <c r="U367" s="41"/>
      <c r="V367" s="41"/>
      <c r="W367" s="41"/>
      <c r="X367" s="41"/>
      <c r="Y367" s="41"/>
      <c r="Z367" s="41"/>
      <c r="AA367" s="41"/>
      <c r="AB367" s="41"/>
      <c r="AC367" s="41"/>
      <c r="AD367" s="41"/>
      <c r="AE367" s="41"/>
      <c r="AR367" s="227" t="s">
        <v>287</v>
      </c>
      <c r="AT367" s="227" t="s">
        <v>172</v>
      </c>
      <c r="AU367" s="227" t="s">
        <v>84</v>
      </c>
      <c r="AY367" s="20" t="s">
        <v>170</v>
      </c>
      <c r="BE367" s="228">
        <f>IF(N367="základní",J367,0)</f>
        <v>0</v>
      </c>
      <c r="BF367" s="228">
        <f>IF(N367="snížená",J367,0)</f>
        <v>0</v>
      </c>
      <c r="BG367" s="228">
        <f>IF(N367="zákl. přenesená",J367,0)</f>
        <v>0</v>
      </c>
      <c r="BH367" s="228">
        <f>IF(N367="sníž. přenesená",J367,0)</f>
        <v>0</v>
      </c>
      <c r="BI367" s="228">
        <f>IF(N367="nulová",J367,0)</f>
        <v>0</v>
      </c>
      <c r="BJ367" s="20" t="s">
        <v>82</v>
      </c>
      <c r="BK367" s="228">
        <f>ROUND(I367*H367,2)</f>
        <v>0</v>
      </c>
      <c r="BL367" s="20" t="s">
        <v>287</v>
      </c>
      <c r="BM367" s="227" t="s">
        <v>3862</v>
      </c>
    </row>
    <row r="368" s="2" customFormat="1">
      <c r="A368" s="41"/>
      <c r="B368" s="42"/>
      <c r="C368" s="43"/>
      <c r="D368" s="229" t="s">
        <v>179</v>
      </c>
      <c r="E368" s="43"/>
      <c r="F368" s="230" t="s">
        <v>3863</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179</v>
      </c>
      <c r="AU368" s="20" t="s">
        <v>84</v>
      </c>
    </row>
    <row r="369" s="2" customFormat="1">
      <c r="A369" s="41"/>
      <c r="B369" s="42"/>
      <c r="C369" s="43"/>
      <c r="D369" s="234" t="s">
        <v>181</v>
      </c>
      <c r="E369" s="43"/>
      <c r="F369" s="235" t="s">
        <v>3864</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181</v>
      </c>
      <c r="AU369" s="20" t="s">
        <v>84</v>
      </c>
    </row>
    <row r="370" s="2" customFormat="1" ht="21.75" customHeight="1">
      <c r="A370" s="41"/>
      <c r="B370" s="42"/>
      <c r="C370" s="216" t="s">
        <v>1168</v>
      </c>
      <c r="D370" s="216" t="s">
        <v>172</v>
      </c>
      <c r="E370" s="217" t="s">
        <v>3865</v>
      </c>
      <c r="F370" s="218" t="s">
        <v>3866</v>
      </c>
      <c r="G370" s="219" t="s">
        <v>201</v>
      </c>
      <c r="H370" s="220">
        <v>78</v>
      </c>
      <c r="I370" s="221"/>
      <c r="J370" s="222">
        <f>ROUND(I370*H370,2)</f>
        <v>0</v>
      </c>
      <c r="K370" s="218" t="s">
        <v>176</v>
      </c>
      <c r="L370" s="47"/>
      <c r="M370" s="223" t="s">
        <v>19</v>
      </c>
      <c r="N370" s="224" t="s">
        <v>46</v>
      </c>
      <c r="O370" s="87"/>
      <c r="P370" s="225">
        <f>O370*H370</f>
        <v>0</v>
      </c>
      <c r="Q370" s="225">
        <v>4.0000000000000003E-05</v>
      </c>
      <c r="R370" s="225">
        <f>Q370*H370</f>
        <v>0.0031200000000000004</v>
      </c>
      <c r="S370" s="225">
        <v>0</v>
      </c>
      <c r="T370" s="226">
        <f>S370*H370</f>
        <v>0</v>
      </c>
      <c r="U370" s="41"/>
      <c r="V370" s="41"/>
      <c r="W370" s="41"/>
      <c r="X370" s="41"/>
      <c r="Y370" s="41"/>
      <c r="Z370" s="41"/>
      <c r="AA370" s="41"/>
      <c r="AB370" s="41"/>
      <c r="AC370" s="41"/>
      <c r="AD370" s="41"/>
      <c r="AE370" s="41"/>
      <c r="AR370" s="227" t="s">
        <v>287</v>
      </c>
      <c r="AT370" s="227" t="s">
        <v>172</v>
      </c>
      <c r="AU370" s="227" t="s">
        <v>84</v>
      </c>
      <c r="AY370" s="20" t="s">
        <v>170</v>
      </c>
      <c r="BE370" s="228">
        <f>IF(N370="základní",J370,0)</f>
        <v>0</v>
      </c>
      <c r="BF370" s="228">
        <f>IF(N370="snížená",J370,0)</f>
        <v>0</v>
      </c>
      <c r="BG370" s="228">
        <f>IF(N370="zákl. přenesená",J370,0)</f>
        <v>0</v>
      </c>
      <c r="BH370" s="228">
        <f>IF(N370="sníž. přenesená",J370,0)</f>
        <v>0</v>
      </c>
      <c r="BI370" s="228">
        <f>IF(N370="nulová",J370,0)</f>
        <v>0</v>
      </c>
      <c r="BJ370" s="20" t="s">
        <v>82</v>
      </c>
      <c r="BK370" s="228">
        <f>ROUND(I370*H370,2)</f>
        <v>0</v>
      </c>
      <c r="BL370" s="20" t="s">
        <v>287</v>
      </c>
      <c r="BM370" s="227" t="s">
        <v>3867</v>
      </c>
    </row>
    <row r="371" s="2" customFormat="1">
      <c r="A371" s="41"/>
      <c r="B371" s="42"/>
      <c r="C371" s="43"/>
      <c r="D371" s="229" t="s">
        <v>179</v>
      </c>
      <c r="E371" s="43"/>
      <c r="F371" s="230" t="s">
        <v>3868</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179</v>
      </c>
      <c r="AU371" s="20" t="s">
        <v>84</v>
      </c>
    </row>
    <row r="372" s="2" customFormat="1">
      <c r="A372" s="41"/>
      <c r="B372" s="42"/>
      <c r="C372" s="43"/>
      <c r="D372" s="234" t="s">
        <v>181</v>
      </c>
      <c r="E372" s="43"/>
      <c r="F372" s="235" t="s">
        <v>3869</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181</v>
      </c>
      <c r="AU372" s="20" t="s">
        <v>84</v>
      </c>
    </row>
    <row r="373" s="2" customFormat="1" ht="21.75" customHeight="1">
      <c r="A373" s="41"/>
      <c r="B373" s="42"/>
      <c r="C373" s="216" t="s">
        <v>1174</v>
      </c>
      <c r="D373" s="216" t="s">
        <v>172</v>
      </c>
      <c r="E373" s="217" t="s">
        <v>3870</v>
      </c>
      <c r="F373" s="218" t="s">
        <v>3871</v>
      </c>
      <c r="G373" s="219" t="s">
        <v>201</v>
      </c>
      <c r="H373" s="220">
        <v>46</v>
      </c>
      <c r="I373" s="221"/>
      <c r="J373" s="222">
        <f>ROUND(I373*H373,2)</f>
        <v>0</v>
      </c>
      <c r="K373" s="218" t="s">
        <v>176</v>
      </c>
      <c r="L373" s="47"/>
      <c r="M373" s="223" t="s">
        <v>19</v>
      </c>
      <c r="N373" s="224" t="s">
        <v>46</v>
      </c>
      <c r="O373" s="87"/>
      <c r="P373" s="225">
        <f>O373*H373</f>
        <v>0</v>
      </c>
      <c r="Q373" s="225">
        <v>4.0000000000000003E-05</v>
      </c>
      <c r="R373" s="225">
        <f>Q373*H373</f>
        <v>0.0018400000000000001</v>
      </c>
      <c r="S373" s="225">
        <v>0</v>
      </c>
      <c r="T373" s="226">
        <f>S373*H373</f>
        <v>0</v>
      </c>
      <c r="U373" s="41"/>
      <c r="V373" s="41"/>
      <c r="W373" s="41"/>
      <c r="X373" s="41"/>
      <c r="Y373" s="41"/>
      <c r="Z373" s="41"/>
      <c r="AA373" s="41"/>
      <c r="AB373" s="41"/>
      <c r="AC373" s="41"/>
      <c r="AD373" s="41"/>
      <c r="AE373" s="41"/>
      <c r="AR373" s="227" t="s">
        <v>287</v>
      </c>
      <c r="AT373" s="227" t="s">
        <v>172</v>
      </c>
      <c r="AU373" s="227" t="s">
        <v>84</v>
      </c>
      <c r="AY373" s="20" t="s">
        <v>170</v>
      </c>
      <c r="BE373" s="228">
        <f>IF(N373="základní",J373,0)</f>
        <v>0</v>
      </c>
      <c r="BF373" s="228">
        <f>IF(N373="snížená",J373,0)</f>
        <v>0</v>
      </c>
      <c r="BG373" s="228">
        <f>IF(N373="zákl. přenesená",J373,0)</f>
        <v>0</v>
      </c>
      <c r="BH373" s="228">
        <f>IF(N373="sníž. přenesená",J373,0)</f>
        <v>0</v>
      </c>
      <c r="BI373" s="228">
        <f>IF(N373="nulová",J373,0)</f>
        <v>0</v>
      </c>
      <c r="BJ373" s="20" t="s">
        <v>82</v>
      </c>
      <c r="BK373" s="228">
        <f>ROUND(I373*H373,2)</f>
        <v>0</v>
      </c>
      <c r="BL373" s="20" t="s">
        <v>287</v>
      </c>
      <c r="BM373" s="227" t="s">
        <v>3872</v>
      </c>
    </row>
    <row r="374" s="2" customFormat="1">
      <c r="A374" s="41"/>
      <c r="B374" s="42"/>
      <c r="C374" s="43"/>
      <c r="D374" s="229" t="s">
        <v>179</v>
      </c>
      <c r="E374" s="43"/>
      <c r="F374" s="230" t="s">
        <v>3873</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179</v>
      </c>
      <c r="AU374" s="20" t="s">
        <v>84</v>
      </c>
    </row>
    <row r="375" s="2" customFormat="1">
      <c r="A375" s="41"/>
      <c r="B375" s="42"/>
      <c r="C375" s="43"/>
      <c r="D375" s="234" t="s">
        <v>181</v>
      </c>
      <c r="E375" s="43"/>
      <c r="F375" s="235" t="s">
        <v>3874</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181</v>
      </c>
      <c r="AU375" s="20" t="s">
        <v>84</v>
      </c>
    </row>
    <row r="376" s="2" customFormat="1" ht="21.75" customHeight="1">
      <c r="A376" s="41"/>
      <c r="B376" s="42"/>
      <c r="C376" s="216" t="s">
        <v>1180</v>
      </c>
      <c r="D376" s="216" t="s">
        <v>172</v>
      </c>
      <c r="E376" s="217" t="s">
        <v>3875</v>
      </c>
      <c r="F376" s="218" t="s">
        <v>3876</v>
      </c>
      <c r="G376" s="219" t="s">
        <v>201</v>
      </c>
      <c r="H376" s="220">
        <v>77</v>
      </c>
      <c r="I376" s="221"/>
      <c r="J376" s="222">
        <f>ROUND(I376*H376,2)</f>
        <v>0</v>
      </c>
      <c r="K376" s="218" t="s">
        <v>176</v>
      </c>
      <c r="L376" s="47"/>
      <c r="M376" s="223" t="s">
        <v>19</v>
      </c>
      <c r="N376" s="224" t="s">
        <v>46</v>
      </c>
      <c r="O376" s="87"/>
      <c r="P376" s="225">
        <f>O376*H376</f>
        <v>0</v>
      </c>
      <c r="Q376" s="225">
        <v>4.0000000000000003E-05</v>
      </c>
      <c r="R376" s="225">
        <f>Q376*H376</f>
        <v>0.0030800000000000003</v>
      </c>
      <c r="S376" s="225">
        <v>0</v>
      </c>
      <c r="T376" s="226">
        <f>S376*H376</f>
        <v>0</v>
      </c>
      <c r="U376" s="41"/>
      <c r="V376" s="41"/>
      <c r="W376" s="41"/>
      <c r="X376" s="41"/>
      <c r="Y376" s="41"/>
      <c r="Z376" s="41"/>
      <c r="AA376" s="41"/>
      <c r="AB376" s="41"/>
      <c r="AC376" s="41"/>
      <c r="AD376" s="41"/>
      <c r="AE376" s="41"/>
      <c r="AR376" s="227" t="s">
        <v>287</v>
      </c>
      <c r="AT376" s="227" t="s">
        <v>172</v>
      </c>
      <c r="AU376" s="227" t="s">
        <v>84</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287</v>
      </c>
      <c r="BM376" s="227" t="s">
        <v>3877</v>
      </c>
    </row>
    <row r="377" s="2" customFormat="1">
      <c r="A377" s="41"/>
      <c r="B377" s="42"/>
      <c r="C377" s="43"/>
      <c r="D377" s="229" t="s">
        <v>179</v>
      </c>
      <c r="E377" s="43"/>
      <c r="F377" s="230" t="s">
        <v>3878</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179</v>
      </c>
      <c r="AU377" s="20" t="s">
        <v>84</v>
      </c>
    </row>
    <row r="378" s="2" customFormat="1">
      <c r="A378" s="41"/>
      <c r="B378" s="42"/>
      <c r="C378" s="43"/>
      <c r="D378" s="234" t="s">
        <v>181</v>
      </c>
      <c r="E378" s="43"/>
      <c r="F378" s="235" t="s">
        <v>3879</v>
      </c>
      <c r="G378" s="43"/>
      <c r="H378" s="43"/>
      <c r="I378" s="231"/>
      <c r="J378" s="43"/>
      <c r="K378" s="43"/>
      <c r="L378" s="47"/>
      <c r="M378" s="232"/>
      <c r="N378" s="233"/>
      <c r="O378" s="87"/>
      <c r="P378" s="87"/>
      <c r="Q378" s="87"/>
      <c r="R378" s="87"/>
      <c r="S378" s="87"/>
      <c r="T378" s="88"/>
      <c r="U378" s="41"/>
      <c r="V378" s="41"/>
      <c r="W378" s="41"/>
      <c r="X378" s="41"/>
      <c r="Y378" s="41"/>
      <c r="Z378" s="41"/>
      <c r="AA378" s="41"/>
      <c r="AB378" s="41"/>
      <c r="AC378" s="41"/>
      <c r="AD378" s="41"/>
      <c r="AE378" s="41"/>
      <c r="AT378" s="20" t="s">
        <v>181</v>
      </c>
      <c r="AU378" s="20" t="s">
        <v>84</v>
      </c>
    </row>
    <row r="379" s="2" customFormat="1" ht="24.15" customHeight="1">
      <c r="A379" s="41"/>
      <c r="B379" s="42"/>
      <c r="C379" s="216" t="s">
        <v>1187</v>
      </c>
      <c r="D379" s="216" t="s">
        <v>172</v>
      </c>
      <c r="E379" s="217" t="s">
        <v>3880</v>
      </c>
      <c r="F379" s="218" t="s">
        <v>3881</v>
      </c>
      <c r="G379" s="219" t="s">
        <v>201</v>
      </c>
      <c r="H379" s="220">
        <v>56</v>
      </c>
      <c r="I379" s="221"/>
      <c r="J379" s="222">
        <f>ROUND(I379*H379,2)</f>
        <v>0</v>
      </c>
      <c r="K379" s="218" t="s">
        <v>176</v>
      </c>
      <c r="L379" s="47"/>
      <c r="M379" s="223" t="s">
        <v>19</v>
      </c>
      <c r="N379" s="224" t="s">
        <v>46</v>
      </c>
      <c r="O379" s="87"/>
      <c r="P379" s="225">
        <f>O379*H379</f>
        <v>0</v>
      </c>
      <c r="Q379" s="225">
        <v>8.0000000000000007E-05</v>
      </c>
      <c r="R379" s="225">
        <f>Q379*H379</f>
        <v>0.0044800000000000005</v>
      </c>
      <c r="S379" s="225">
        <v>0</v>
      </c>
      <c r="T379" s="226">
        <f>S379*H379</f>
        <v>0</v>
      </c>
      <c r="U379" s="41"/>
      <c r="V379" s="41"/>
      <c r="W379" s="41"/>
      <c r="X379" s="41"/>
      <c r="Y379" s="41"/>
      <c r="Z379" s="41"/>
      <c r="AA379" s="41"/>
      <c r="AB379" s="41"/>
      <c r="AC379" s="41"/>
      <c r="AD379" s="41"/>
      <c r="AE379" s="41"/>
      <c r="AR379" s="227" t="s">
        <v>287</v>
      </c>
      <c r="AT379" s="227" t="s">
        <v>172</v>
      </c>
      <c r="AU379" s="227" t="s">
        <v>84</v>
      </c>
      <c r="AY379" s="20" t="s">
        <v>170</v>
      </c>
      <c r="BE379" s="228">
        <f>IF(N379="základní",J379,0)</f>
        <v>0</v>
      </c>
      <c r="BF379" s="228">
        <f>IF(N379="snížená",J379,0)</f>
        <v>0</v>
      </c>
      <c r="BG379" s="228">
        <f>IF(N379="zákl. přenesená",J379,0)</f>
        <v>0</v>
      </c>
      <c r="BH379" s="228">
        <f>IF(N379="sníž. přenesená",J379,0)</f>
        <v>0</v>
      </c>
      <c r="BI379" s="228">
        <f>IF(N379="nulová",J379,0)</f>
        <v>0</v>
      </c>
      <c r="BJ379" s="20" t="s">
        <v>82</v>
      </c>
      <c r="BK379" s="228">
        <f>ROUND(I379*H379,2)</f>
        <v>0</v>
      </c>
      <c r="BL379" s="20" t="s">
        <v>287</v>
      </c>
      <c r="BM379" s="227" t="s">
        <v>3882</v>
      </c>
    </row>
    <row r="380" s="2" customFormat="1">
      <c r="A380" s="41"/>
      <c r="B380" s="42"/>
      <c r="C380" s="43"/>
      <c r="D380" s="229" t="s">
        <v>179</v>
      </c>
      <c r="E380" s="43"/>
      <c r="F380" s="230" t="s">
        <v>3883</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179</v>
      </c>
      <c r="AU380" s="20" t="s">
        <v>84</v>
      </c>
    </row>
    <row r="381" s="2" customFormat="1">
      <c r="A381" s="41"/>
      <c r="B381" s="42"/>
      <c r="C381" s="43"/>
      <c r="D381" s="234" t="s">
        <v>181</v>
      </c>
      <c r="E381" s="43"/>
      <c r="F381" s="235" t="s">
        <v>3884</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181</v>
      </c>
      <c r="AU381" s="20" t="s">
        <v>84</v>
      </c>
    </row>
    <row r="382" s="2" customFormat="1" ht="21.75" customHeight="1">
      <c r="A382" s="41"/>
      <c r="B382" s="42"/>
      <c r="C382" s="216" t="s">
        <v>1195</v>
      </c>
      <c r="D382" s="216" t="s">
        <v>172</v>
      </c>
      <c r="E382" s="217" t="s">
        <v>3885</v>
      </c>
      <c r="F382" s="218" t="s">
        <v>3886</v>
      </c>
      <c r="G382" s="219" t="s">
        <v>201</v>
      </c>
      <c r="H382" s="220">
        <v>4</v>
      </c>
      <c r="I382" s="221"/>
      <c r="J382" s="222">
        <f>ROUND(I382*H382,2)</f>
        <v>0</v>
      </c>
      <c r="K382" s="218" t="s">
        <v>176</v>
      </c>
      <c r="L382" s="47"/>
      <c r="M382" s="223" t="s">
        <v>19</v>
      </c>
      <c r="N382" s="224" t="s">
        <v>46</v>
      </c>
      <c r="O382" s="87"/>
      <c r="P382" s="225">
        <f>O382*H382</f>
        <v>0</v>
      </c>
      <c r="Q382" s="225">
        <v>0.00034000000000000002</v>
      </c>
      <c r="R382" s="225">
        <f>Q382*H382</f>
        <v>0.0013600000000000001</v>
      </c>
      <c r="S382" s="225">
        <v>0</v>
      </c>
      <c r="T382" s="226">
        <f>S382*H382</f>
        <v>0</v>
      </c>
      <c r="U382" s="41"/>
      <c r="V382" s="41"/>
      <c r="W382" s="41"/>
      <c r="X382" s="41"/>
      <c r="Y382" s="41"/>
      <c r="Z382" s="41"/>
      <c r="AA382" s="41"/>
      <c r="AB382" s="41"/>
      <c r="AC382" s="41"/>
      <c r="AD382" s="41"/>
      <c r="AE382" s="41"/>
      <c r="AR382" s="227" t="s">
        <v>287</v>
      </c>
      <c r="AT382" s="227" t="s">
        <v>172</v>
      </c>
      <c r="AU382" s="227" t="s">
        <v>84</v>
      </c>
      <c r="AY382" s="20" t="s">
        <v>170</v>
      </c>
      <c r="BE382" s="228">
        <f>IF(N382="základní",J382,0)</f>
        <v>0</v>
      </c>
      <c r="BF382" s="228">
        <f>IF(N382="snížená",J382,0)</f>
        <v>0</v>
      </c>
      <c r="BG382" s="228">
        <f>IF(N382="zákl. přenesená",J382,0)</f>
        <v>0</v>
      </c>
      <c r="BH382" s="228">
        <f>IF(N382="sníž. přenesená",J382,0)</f>
        <v>0</v>
      </c>
      <c r="BI382" s="228">
        <f>IF(N382="nulová",J382,0)</f>
        <v>0</v>
      </c>
      <c r="BJ382" s="20" t="s">
        <v>82</v>
      </c>
      <c r="BK382" s="228">
        <f>ROUND(I382*H382,2)</f>
        <v>0</v>
      </c>
      <c r="BL382" s="20" t="s">
        <v>287</v>
      </c>
      <c r="BM382" s="227" t="s">
        <v>3887</v>
      </c>
    </row>
    <row r="383" s="2" customFormat="1">
      <c r="A383" s="41"/>
      <c r="B383" s="42"/>
      <c r="C383" s="43"/>
      <c r="D383" s="229" t="s">
        <v>179</v>
      </c>
      <c r="E383" s="43"/>
      <c r="F383" s="230" t="s">
        <v>3888</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179</v>
      </c>
      <c r="AU383" s="20" t="s">
        <v>84</v>
      </c>
    </row>
    <row r="384" s="2" customFormat="1">
      <c r="A384" s="41"/>
      <c r="B384" s="42"/>
      <c r="C384" s="43"/>
      <c r="D384" s="234" t="s">
        <v>181</v>
      </c>
      <c r="E384" s="43"/>
      <c r="F384" s="235" t="s">
        <v>3889</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181</v>
      </c>
      <c r="AU384" s="20" t="s">
        <v>84</v>
      </c>
    </row>
    <row r="385" s="2" customFormat="1" ht="24.15" customHeight="1">
      <c r="A385" s="41"/>
      <c r="B385" s="42"/>
      <c r="C385" s="216" t="s">
        <v>1206</v>
      </c>
      <c r="D385" s="216" t="s">
        <v>172</v>
      </c>
      <c r="E385" s="217" t="s">
        <v>3890</v>
      </c>
      <c r="F385" s="218" t="s">
        <v>3891</v>
      </c>
      <c r="G385" s="219" t="s">
        <v>201</v>
      </c>
      <c r="H385" s="220">
        <v>62</v>
      </c>
      <c r="I385" s="221"/>
      <c r="J385" s="222">
        <f>ROUND(I385*H385,2)</f>
        <v>0</v>
      </c>
      <c r="K385" s="218" t="s">
        <v>176</v>
      </c>
      <c r="L385" s="47"/>
      <c r="M385" s="223" t="s">
        <v>19</v>
      </c>
      <c r="N385" s="224" t="s">
        <v>46</v>
      </c>
      <c r="O385" s="87"/>
      <c r="P385" s="225">
        <f>O385*H385</f>
        <v>0</v>
      </c>
      <c r="Q385" s="225">
        <v>0.00010000000000000001</v>
      </c>
      <c r="R385" s="225">
        <f>Q385*H385</f>
        <v>0.0062000000000000006</v>
      </c>
      <c r="S385" s="225">
        <v>0</v>
      </c>
      <c r="T385" s="226">
        <f>S385*H385</f>
        <v>0</v>
      </c>
      <c r="U385" s="41"/>
      <c r="V385" s="41"/>
      <c r="W385" s="41"/>
      <c r="X385" s="41"/>
      <c r="Y385" s="41"/>
      <c r="Z385" s="41"/>
      <c r="AA385" s="41"/>
      <c r="AB385" s="41"/>
      <c r="AC385" s="41"/>
      <c r="AD385" s="41"/>
      <c r="AE385" s="41"/>
      <c r="AR385" s="227" t="s">
        <v>287</v>
      </c>
      <c r="AT385" s="227" t="s">
        <v>172</v>
      </c>
      <c r="AU385" s="227" t="s">
        <v>84</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287</v>
      </c>
      <c r="BM385" s="227" t="s">
        <v>3892</v>
      </c>
    </row>
    <row r="386" s="2" customFormat="1">
      <c r="A386" s="41"/>
      <c r="B386" s="42"/>
      <c r="C386" s="43"/>
      <c r="D386" s="229" t="s">
        <v>179</v>
      </c>
      <c r="E386" s="43"/>
      <c r="F386" s="230" t="s">
        <v>3893</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179</v>
      </c>
      <c r="AU386" s="20" t="s">
        <v>84</v>
      </c>
    </row>
    <row r="387" s="2" customFormat="1">
      <c r="A387" s="41"/>
      <c r="B387" s="42"/>
      <c r="C387" s="43"/>
      <c r="D387" s="234" t="s">
        <v>181</v>
      </c>
      <c r="E387" s="43"/>
      <c r="F387" s="235" t="s">
        <v>3894</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181</v>
      </c>
      <c r="AU387" s="20" t="s">
        <v>84</v>
      </c>
    </row>
    <row r="388" s="2" customFormat="1" ht="24.15" customHeight="1">
      <c r="A388" s="41"/>
      <c r="B388" s="42"/>
      <c r="C388" s="216" t="s">
        <v>1212</v>
      </c>
      <c r="D388" s="216" t="s">
        <v>172</v>
      </c>
      <c r="E388" s="217" t="s">
        <v>3895</v>
      </c>
      <c r="F388" s="218" t="s">
        <v>3896</v>
      </c>
      <c r="G388" s="219" t="s">
        <v>201</v>
      </c>
      <c r="H388" s="220">
        <v>27</v>
      </c>
      <c r="I388" s="221"/>
      <c r="J388" s="222">
        <f>ROUND(I388*H388,2)</f>
        <v>0</v>
      </c>
      <c r="K388" s="218" t="s">
        <v>176</v>
      </c>
      <c r="L388" s="47"/>
      <c r="M388" s="223" t="s">
        <v>19</v>
      </c>
      <c r="N388" s="224" t="s">
        <v>46</v>
      </c>
      <c r="O388" s="87"/>
      <c r="P388" s="225">
        <f>O388*H388</f>
        <v>0</v>
      </c>
      <c r="Q388" s="225">
        <v>0.00012999999999999999</v>
      </c>
      <c r="R388" s="225">
        <f>Q388*H388</f>
        <v>0.0035099999999999997</v>
      </c>
      <c r="S388" s="225">
        <v>0</v>
      </c>
      <c r="T388" s="226">
        <f>S388*H388</f>
        <v>0</v>
      </c>
      <c r="U388" s="41"/>
      <c r="V388" s="41"/>
      <c r="W388" s="41"/>
      <c r="X388" s="41"/>
      <c r="Y388" s="41"/>
      <c r="Z388" s="41"/>
      <c r="AA388" s="41"/>
      <c r="AB388" s="41"/>
      <c r="AC388" s="41"/>
      <c r="AD388" s="41"/>
      <c r="AE388" s="41"/>
      <c r="AR388" s="227" t="s">
        <v>287</v>
      </c>
      <c r="AT388" s="227" t="s">
        <v>172</v>
      </c>
      <c r="AU388" s="227" t="s">
        <v>84</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287</v>
      </c>
      <c r="BM388" s="227" t="s">
        <v>3897</v>
      </c>
    </row>
    <row r="389" s="2" customFormat="1">
      <c r="A389" s="41"/>
      <c r="B389" s="42"/>
      <c r="C389" s="43"/>
      <c r="D389" s="229" t="s">
        <v>179</v>
      </c>
      <c r="E389" s="43"/>
      <c r="F389" s="230" t="s">
        <v>3898</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179</v>
      </c>
      <c r="AU389" s="20" t="s">
        <v>84</v>
      </c>
    </row>
    <row r="390" s="2" customFormat="1">
      <c r="A390" s="41"/>
      <c r="B390" s="42"/>
      <c r="C390" s="43"/>
      <c r="D390" s="234" t="s">
        <v>181</v>
      </c>
      <c r="E390" s="43"/>
      <c r="F390" s="235" t="s">
        <v>3899</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181</v>
      </c>
      <c r="AU390" s="20" t="s">
        <v>84</v>
      </c>
    </row>
    <row r="391" s="2" customFormat="1" ht="21.75" customHeight="1">
      <c r="A391" s="41"/>
      <c r="B391" s="42"/>
      <c r="C391" s="216" t="s">
        <v>1218</v>
      </c>
      <c r="D391" s="216" t="s">
        <v>172</v>
      </c>
      <c r="E391" s="217" t="s">
        <v>3900</v>
      </c>
      <c r="F391" s="218" t="s">
        <v>3901</v>
      </c>
      <c r="G391" s="219" t="s">
        <v>201</v>
      </c>
      <c r="H391" s="220">
        <v>56</v>
      </c>
      <c r="I391" s="221"/>
      <c r="J391" s="222">
        <f>ROUND(I391*H391,2)</f>
        <v>0</v>
      </c>
      <c r="K391" s="218" t="s">
        <v>176</v>
      </c>
      <c r="L391" s="47"/>
      <c r="M391" s="223" t="s">
        <v>19</v>
      </c>
      <c r="N391" s="224" t="s">
        <v>46</v>
      </c>
      <c r="O391" s="87"/>
      <c r="P391" s="225">
        <f>O391*H391</f>
        <v>0</v>
      </c>
      <c r="Q391" s="225">
        <v>0.00011</v>
      </c>
      <c r="R391" s="225">
        <f>Q391*H391</f>
        <v>0.0061600000000000005</v>
      </c>
      <c r="S391" s="225">
        <v>0</v>
      </c>
      <c r="T391" s="226">
        <f>S391*H391</f>
        <v>0</v>
      </c>
      <c r="U391" s="41"/>
      <c r="V391" s="41"/>
      <c r="W391" s="41"/>
      <c r="X391" s="41"/>
      <c r="Y391" s="41"/>
      <c r="Z391" s="41"/>
      <c r="AA391" s="41"/>
      <c r="AB391" s="41"/>
      <c r="AC391" s="41"/>
      <c r="AD391" s="41"/>
      <c r="AE391" s="41"/>
      <c r="AR391" s="227" t="s">
        <v>287</v>
      </c>
      <c r="AT391" s="227" t="s">
        <v>172</v>
      </c>
      <c r="AU391" s="227" t="s">
        <v>84</v>
      </c>
      <c r="AY391" s="20" t="s">
        <v>170</v>
      </c>
      <c r="BE391" s="228">
        <f>IF(N391="základní",J391,0)</f>
        <v>0</v>
      </c>
      <c r="BF391" s="228">
        <f>IF(N391="snížená",J391,0)</f>
        <v>0</v>
      </c>
      <c r="BG391" s="228">
        <f>IF(N391="zákl. přenesená",J391,0)</f>
        <v>0</v>
      </c>
      <c r="BH391" s="228">
        <f>IF(N391="sníž. přenesená",J391,0)</f>
        <v>0</v>
      </c>
      <c r="BI391" s="228">
        <f>IF(N391="nulová",J391,0)</f>
        <v>0</v>
      </c>
      <c r="BJ391" s="20" t="s">
        <v>82</v>
      </c>
      <c r="BK391" s="228">
        <f>ROUND(I391*H391,2)</f>
        <v>0</v>
      </c>
      <c r="BL391" s="20" t="s">
        <v>287</v>
      </c>
      <c r="BM391" s="227" t="s">
        <v>3902</v>
      </c>
    </row>
    <row r="392" s="2" customFormat="1">
      <c r="A392" s="41"/>
      <c r="B392" s="42"/>
      <c r="C392" s="43"/>
      <c r="D392" s="229" t="s">
        <v>179</v>
      </c>
      <c r="E392" s="43"/>
      <c r="F392" s="230" t="s">
        <v>3903</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179</v>
      </c>
      <c r="AU392" s="20" t="s">
        <v>84</v>
      </c>
    </row>
    <row r="393" s="2" customFormat="1">
      <c r="A393" s="41"/>
      <c r="B393" s="42"/>
      <c r="C393" s="43"/>
      <c r="D393" s="234" t="s">
        <v>181</v>
      </c>
      <c r="E393" s="43"/>
      <c r="F393" s="235" t="s">
        <v>3904</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181</v>
      </c>
      <c r="AU393" s="20" t="s">
        <v>84</v>
      </c>
    </row>
    <row r="394" s="2" customFormat="1" ht="24.15" customHeight="1">
      <c r="A394" s="41"/>
      <c r="B394" s="42"/>
      <c r="C394" s="216" t="s">
        <v>1225</v>
      </c>
      <c r="D394" s="216" t="s">
        <v>172</v>
      </c>
      <c r="E394" s="217" t="s">
        <v>3905</v>
      </c>
      <c r="F394" s="218" t="s">
        <v>3906</v>
      </c>
      <c r="G394" s="219" t="s">
        <v>201</v>
      </c>
      <c r="H394" s="220">
        <v>56</v>
      </c>
      <c r="I394" s="221"/>
      <c r="J394" s="222">
        <f>ROUND(I394*H394,2)</f>
        <v>0</v>
      </c>
      <c r="K394" s="218" t="s">
        <v>176</v>
      </c>
      <c r="L394" s="47"/>
      <c r="M394" s="223" t="s">
        <v>19</v>
      </c>
      <c r="N394" s="224" t="s">
        <v>46</v>
      </c>
      <c r="O394" s="87"/>
      <c r="P394" s="225">
        <f>O394*H394</f>
        <v>0</v>
      </c>
      <c r="Q394" s="225">
        <v>0.00016000000000000001</v>
      </c>
      <c r="R394" s="225">
        <f>Q394*H394</f>
        <v>0.008960000000000001</v>
      </c>
      <c r="S394" s="225">
        <v>0</v>
      </c>
      <c r="T394" s="226">
        <f>S394*H394</f>
        <v>0</v>
      </c>
      <c r="U394" s="41"/>
      <c r="V394" s="41"/>
      <c r="W394" s="41"/>
      <c r="X394" s="41"/>
      <c r="Y394" s="41"/>
      <c r="Z394" s="41"/>
      <c r="AA394" s="41"/>
      <c r="AB394" s="41"/>
      <c r="AC394" s="41"/>
      <c r="AD394" s="41"/>
      <c r="AE394" s="41"/>
      <c r="AR394" s="227" t="s">
        <v>287</v>
      </c>
      <c r="AT394" s="227" t="s">
        <v>172</v>
      </c>
      <c r="AU394" s="227" t="s">
        <v>84</v>
      </c>
      <c r="AY394" s="20" t="s">
        <v>170</v>
      </c>
      <c r="BE394" s="228">
        <f>IF(N394="základní",J394,0)</f>
        <v>0</v>
      </c>
      <c r="BF394" s="228">
        <f>IF(N394="snížená",J394,0)</f>
        <v>0</v>
      </c>
      <c r="BG394" s="228">
        <f>IF(N394="zákl. přenesená",J394,0)</f>
        <v>0</v>
      </c>
      <c r="BH394" s="228">
        <f>IF(N394="sníž. přenesená",J394,0)</f>
        <v>0</v>
      </c>
      <c r="BI394" s="228">
        <f>IF(N394="nulová",J394,0)</f>
        <v>0</v>
      </c>
      <c r="BJ394" s="20" t="s">
        <v>82</v>
      </c>
      <c r="BK394" s="228">
        <f>ROUND(I394*H394,2)</f>
        <v>0</v>
      </c>
      <c r="BL394" s="20" t="s">
        <v>287</v>
      </c>
      <c r="BM394" s="227" t="s">
        <v>3907</v>
      </c>
    </row>
    <row r="395" s="2" customFormat="1">
      <c r="A395" s="41"/>
      <c r="B395" s="42"/>
      <c r="C395" s="43"/>
      <c r="D395" s="229" t="s">
        <v>179</v>
      </c>
      <c r="E395" s="43"/>
      <c r="F395" s="230" t="s">
        <v>3908</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179</v>
      </c>
      <c r="AU395" s="20" t="s">
        <v>84</v>
      </c>
    </row>
    <row r="396" s="2" customFormat="1">
      <c r="A396" s="41"/>
      <c r="B396" s="42"/>
      <c r="C396" s="43"/>
      <c r="D396" s="234" t="s">
        <v>181</v>
      </c>
      <c r="E396" s="43"/>
      <c r="F396" s="235" t="s">
        <v>3909</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181</v>
      </c>
      <c r="AU396" s="20" t="s">
        <v>84</v>
      </c>
    </row>
    <row r="397" s="2" customFormat="1" ht="21.75" customHeight="1">
      <c r="A397" s="41"/>
      <c r="B397" s="42"/>
      <c r="C397" s="216" t="s">
        <v>1234</v>
      </c>
      <c r="D397" s="216" t="s">
        <v>172</v>
      </c>
      <c r="E397" s="217" t="s">
        <v>3910</v>
      </c>
      <c r="F397" s="218" t="s">
        <v>3911</v>
      </c>
      <c r="G397" s="219" t="s">
        <v>201</v>
      </c>
      <c r="H397" s="220">
        <v>49</v>
      </c>
      <c r="I397" s="221"/>
      <c r="J397" s="222">
        <f>ROUND(I397*H397,2)</f>
        <v>0</v>
      </c>
      <c r="K397" s="218" t="s">
        <v>176</v>
      </c>
      <c r="L397" s="47"/>
      <c r="M397" s="223" t="s">
        <v>19</v>
      </c>
      <c r="N397" s="224" t="s">
        <v>46</v>
      </c>
      <c r="O397" s="87"/>
      <c r="P397" s="225">
        <f>O397*H397</f>
        <v>0</v>
      </c>
      <c r="Q397" s="225">
        <v>0.00020000000000000001</v>
      </c>
      <c r="R397" s="225">
        <f>Q397*H397</f>
        <v>0.0097999999999999997</v>
      </c>
      <c r="S397" s="225">
        <v>0</v>
      </c>
      <c r="T397" s="226">
        <f>S397*H397</f>
        <v>0</v>
      </c>
      <c r="U397" s="41"/>
      <c r="V397" s="41"/>
      <c r="W397" s="41"/>
      <c r="X397" s="41"/>
      <c r="Y397" s="41"/>
      <c r="Z397" s="41"/>
      <c r="AA397" s="41"/>
      <c r="AB397" s="41"/>
      <c r="AC397" s="41"/>
      <c r="AD397" s="41"/>
      <c r="AE397" s="41"/>
      <c r="AR397" s="227" t="s">
        <v>287</v>
      </c>
      <c r="AT397" s="227" t="s">
        <v>172</v>
      </c>
      <c r="AU397" s="227" t="s">
        <v>84</v>
      </c>
      <c r="AY397" s="20" t="s">
        <v>170</v>
      </c>
      <c r="BE397" s="228">
        <f>IF(N397="základní",J397,0)</f>
        <v>0</v>
      </c>
      <c r="BF397" s="228">
        <f>IF(N397="snížená",J397,0)</f>
        <v>0</v>
      </c>
      <c r="BG397" s="228">
        <f>IF(N397="zákl. přenesená",J397,0)</f>
        <v>0</v>
      </c>
      <c r="BH397" s="228">
        <f>IF(N397="sníž. přenesená",J397,0)</f>
        <v>0</v>
      </c>
      <c r="BI397" s="228">
        <f>IF(N397="nulová",J397,0)</f>
        <v>0</v>
      </c>
      <c r="BJ397" s="20" t="s">
        <v>82</v>
      </c>
      <c r="BK397" s="228">
        <f>ROUND(I397*H397,2)</f>
        <v>0</v>
      </c>
      <c r="BL397" s="20" t="s">
        <v>287</v>
      </c>
      <c r="BM397" s="227" t="s">
        <v>3912</v>
      </c>
    </row>
    <row r="398" s="2" customFormat="1">
      <c r="A398" s="41"/>
      <c r="B398" s="42"/>
      <c r="C398" s="43"/>
      <c r="D398" s="229" t="s">
        <v>179</v>
      </c>
      <c r="E398" s="43"/>
      <c r="F398" s="230" t="s">
        <v>3913</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179</v>
      </c>
      <c r="AU398" s="20" t="s">
        <v>84</v>
      </c>
    </row>
    <row r="399" s="2" customFormat="1">
      <c r="A399" s="41"/>
      <c r="B399" s="42"/>
      <c r="C399" s="43"/>
      <c r="D399" s="234" t="s">
        <v>181</v>
      </c>
      <c r="E399" s="43"/>
      <c r="F399" s="235" t="s">
        <v>3914</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181</v>
      </c>
      <c r="AU399" s="20" t="s">
        <v>84</v>
      </c>
    </row>
    <row r="400" s="2" customFormat="1" ht="24.15" customHeight="1">
      <c r="A400" s="41"/>
      <c r="B400" s="42"/>
      <c r="C400" s="216" t="s">
        <v>1294</v>
      </c>
      <c r="D400" s="216" t="s">
        <v>172</v>
      </c>
      <c r="E400" s="217" t="s">
        <v>3915</v>
      </c>
      <c r="F400" s="218" t="s">
        <v>3916</v>
      </c>
      <c r="G400" s="219" t="s">
        <v>201</v>
      </c>
      <c r="H400" s="220">
        <v>188</v>
      </c>
      <c r="I400" s="221"/>
      <c r="J400" s="222">
        <f>ROUND(I400*H400,2)</f>
        <v>0</v>
      </c>
      <c r="K400" s="218" t="s">
        <v>176</v>
      </c>
      <c r="L400" s="47"/>
      <c r="M400" s="223" t="s">
        <v>19</v>
      </c>
      <c r="N400" s="224" t="s">
        <v>46</v>
      </c>
      <c r="O400" s="87"/>
      <c r="P400" s="225">
        <f>O400*H400</f>
        <v>0</v>
      </c>
      <c r="Q400" s="225">
        <v>0.00024000000000000001</v>
      </c>
      <c r="R400" s="225">
        <f>Q400*H400</f>
        <v>0.04512</v>
      </c>
      <c r="S400" s="225">
        <v>0</v>
      </c>
      <c r="T400" s="226">
        <f>S400*H400</f>
        <v>0</v>
      </c>
      <c r="U400" s="41"/>
      <c r="V400" s="41"/>
      <c r="W400" s="41"/>
      <c r="X400" s="41"/>
      <c r="Y400" s="41"/>
      <c r="Z400" s="41"/>
      <c r="AA400" s="41"/>
      <c r="AB400" s="41"/>
      <c r="AC400" s="41"/>
      <c r="AD400" s="41"/>
      <c r="AE400" s="41"/>
      <c r="AR400" s="227" t="s">
        <v>287</v>
      </c>
      <c r="AT400" s="227" t="s">
        <v>172</v>
      </c>
      <c r="AU400" s="227" t="s">
        <v>84</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287</v>
      </c>
      <c r="BM400" s="227" t="s">
        <v>3917</v>
      </c>
    </row>
    <row r="401" s="2" customFormat="1">
      <c r="A401" s="41"/>
      <c r="B401" s="42"/>
      <c r="C401" s="43"/>
      <c r="D401" s="229" t="s">
        <v>179</v>
      </c>
      <c r="E401" s="43"/>
      <c r="F401" s="230" t="s">
        <v>3918</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179</v>
      </c>
      <c r="AU401" s="20" t="s">
        <v>84</v>
      </c>
    </row>
    <row r="402" s="2" customFormat="1">
      <c r="A402" s="41"/>
      <c r="B402" s="42"/>
      <c r="C402" s="43"/>
      <c r="D402" s="234" t="s">
        <v>181</v>
      </c>
      <c r="E402" s="43"/>
      <c r="F402" s="235" t="s">
        <v>3919</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181</v>
      </c>
      <c r="AU402" s="20" t="s">
        <v>84</v>
      </c>
    </row>
    <row r="403" s="2" customFormat="1" ht="16.5" customHeight="1">
      <c r="A403" s="41"/>
      <c r="B403" s="42"/>
      <c r="C403" s="216" t="s">
        <v>1300</v>
      </c>
      <c r="D403" s="216" t="s">
        <v>172</v>
      </c>
      <c r="E403" s="217" t="s">
        <v>3920</v>
      </c>
      <c r="F403" s="218" t="s">
        <v>3921</v>
      </c>
      <c r="G403" s="219" t="s">
        <v>201</v>
      </c>
      <c r="H403" s="220">
        <v>53</v>
      </c>
      <c r="I403" s="221"/>
      <c r="J403" s="222">
        <f>ROUND(I403*H403,2)</f>
        <v>0</v>
      </c>
      <c r="K403" s="218" t="s">
        <v>176</v>
      </c>
      <c r="L403" s="47"/>
      <c r="M403" s="223" t="s">
        <v>19</v>
      </c>
      <c r="N403" s="224" t="s">
        <v>46</v>
      </c>
      <c r="O403" s="87"/>
      <c r="P403" s="225">
        <f>O403*H403</f>
        <v>0</v>
      </c>
      <c r="Q403" s="225">
        <v>0.00019000000000000001</v>
      </c>
      <c r="R403" s="225">
        <f>Q403*H403</f>
        <v>0.010070000000000001</v>
      </c>
      <c r="S403" s="225">
        <v>0</v>
      </c>
      <c r="T403" s="226">
        <f>S403*H403</f>
        <v>0</v>
      </c>
      <c r="U403" s="41"/>
      <c r="V403" s="41"/>
      <c r="W403" s="41"/>
      <c r="X403" s="41"/>
      <c r="Y403" s="41"/>
      <c r="Z403" s="41"/>
      <c r="AA403" s="41"/>
      <c r="AB403" s="41"/>
      <c r="AC403" s="41"/>
      <c r="AD403" s="41"/>
      <c r="AE403" s="41"/>
      <c r="AR403" s="227" t="s">
        <v>287</v>
      </c>
      <c r="AT403" s="227" t="s">
        <v>172</v>
      </c>
      <c r="AU403" s="227" t="s">
        <v>84</v>
      </c>
      <c r="AY403" s="20" t="s">
        <v>170</v>
      </c>
      <c r="BE403" s="228">
        <f>IF(N403="základní",J403,0)</f>
        <v>0</v>
      </c>
      <c r="BF403" s="228">
        <f>IF(N403="snížená",J403,0)</f>
        <v>0</v>
      </c>
      <c r="BG403" s="228">
        <f>IF(N403="zákl. přenesená",J403,0)</f>
        <v>0</v>
      </c>
      <c r="BH403" s="228">
        <f>IF(N403="sníž. přenesená",J403,0)</f>
        <v>0</v>
      </c>
      <c r="BI403" s="228">
        <f>IF(N403="nulová",J403,0)</f>
        <v>0</v>
      </c>
      <c r="BJ403" s="20" t="s">
        <v>82</v>
      </c>
      <c r="BK403" s="228">
        <f>ROUND(I403*H403,2)</f>
        <v>0</v>
      </c>
      <c r="BL403" s="20" t="s">
        <v>287</v>
      </c>
      <c r="BM403" s="227" t="s">
        <v>3922</v>
      </c>
    </row>
    <row r="404" s="2" customFormat="1">
      <c r="A404" s="41"/>
      <c r="B404" s="42"/>
      <c r="C404" s="43"/>
      <c r="D404" s="229" t="s">
        <v>179</v>
      </c>
      <c r="E404" s="43"/>
      <c r="F404" s="230" t="s">
        <v>3923</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179</v>
      </c>
      <c r="AU404" s="20" t="s">
        <v>84</v>
      </c>
    </row>
    <row r="405" s="2" customFormat="1">
      <c r="A405" s="41"/>
      <c r="B405" s="42"/>
      <c r="C405" s="43"/>
      <c r="D405" s="234" t="s">
        <v>181</v>
      </c>
      <c r="E405" s="43"/>
      <c r="F405" s="235" t="s">
        <v>3924</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181</v>
      </c>
      <c r="AU405" s="20" t="s">
        <v>84</v>
      </c>
    </row>
    <row r="406" s="2" customFormat="1" ht="16.5" customHeight="1">
      <c r="A406" s="41"/>
      <c r="B406" s="42"/>
      <c r="C406" s="216" t="s">
        <v>1310</v>
      </c>
      <c r="D406" s="216" t="s">
        <v>172</v>
      </c>
      <c r="E406" s="217" t="s">
        <v>3925</v>
      </c>
      <c r="F406" s="218" t="s">
        <v>3926</v>
      </c>
      <c r="G406" s="219" t="s">
        <v>201</v>
      </c>
      <c r="H406" s="220">
        <v>56</v>
      </c>
      <c r="I406" s="221"/>
      <c r="J406" s="222">
        <f>ROUND(I406*H406,2)</f>
        <v>0</v>
      </c>
      <c r="K406" s="218" t="s">
        <v>176</v>
      </c>
      <c r="L406" s="47"/>
      <c r="M406" s="223" t="s">
        <v>19</v>
      </c>
      <c r="N406" s="224" t="s">
        <v>46</v>
      </c>
      <c r="O406" s="87"/>
      <c r="P406" s="225">
        <f>O406*H406</f>
        <v>0</v>
      </c>
      <c r="Q406" s="225">
        <v>0.00025000000000000001</v>
      </c>
      <c r="R406" s="225">
        <f>Q406*H406</f>
        <v>0.014</v>
      </c>
      <c r="S406" s="225">
        <v>0</v>
      </c>
      <c r="T406" s="226">
        <f>S406*H406</f>
        <v>0</v>
      </c>
      <c r="U406" s="41"/>
      <c r="V406" s="41"/>
      <c r="W406" s="41"/>
      <c r="X406" s="41"/>
      <c r="Y406" s="41"/>
      <c r="Z406" s="41"/>
      <c r="AA406" s="41"/>
      <c r="AB406" s="41"/>
      <c r="AC406" s="41"/>
      <c r="AD406" s="41"/>
      <c r="AE406" s="41"/>
      <c r="AR406" s="227" t="s">
        <v>287</v>
      </c>
      <c r="AT406" s="227" t="s">
        <v>172</v>
      </c>
      <c r="AU406" s="227" t="s">
        <v>84</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287</v>
      </c>
      <c r="BM406" s="227" t="s">
        <v>3927</v>
      </c>
    </row>
    <row r="407" s="2" customFormat="1">
      <c r="A407" s="41"/>
      <c r="B407" s="42"/>
      <c r="C407" s="43"/>
      <c r="D407" s="229" t="s">
        <v>179</v>
      </c>
      <c r="E407" s="43"/>
      <c r="F407" s="230" t="s">
        <v>3928</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179</v>
      </c>
      <c r="AU407" s="20" t="s">
        <v>84</v>
      </c>
    </row>
    <row r="408" s="2" customFormat="1">
      <c r="A408" s="41"/>
      <c r="B408" s="42"/>
      <c r="C408" s="43"/>
      <c r="D408" s="234" t="s">
        <v>181</v>
      </c>
      <c r="E408" s="43"/>
      <c r="F408" s="235" t="s">
        <v>3929</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181</v>
      </c>
      <c r="AU408" s="20" t="s">
        <v>84</v>
      </c>
    </row>
    <row r="409" s="2" customFormat="1" ht="16.5" customHeight="1">
      <c r="A409" s="41"/>
      <c r="B409" s="42"/>
      <c r="C409" s="216" t="s">
        <v>1319</v>
      </c>
      <c r="D409" s="216" t="s">
        <v>172</v>
      </c>
      <c r="E409" s="217" t="s">
        <v>3930</v>
      </c>
      <c r="F409" s="218" t="s">
        <v>3931</v>
      </c>
      <c r="G409" s="219" t="s">
        <v>201</v>
      </c>
      <c r="H409" s="220">
        <v>96</v>
      </c>
      <c r="I409" s="221"/>
      <c r="J409" s="222">
        <f>ROUND(I409*H409,2)</f>
        <v>0</v>
      </c>
      <c r="K409" s="218" t="s">
        <v>176</v>
      </c>
      <c r="L409" s="47"/>
      <c r="M409" s="223" t="s">
        <v>19</v>
      </c>
      <c r="N409" s="224" t="s">
        <v>46</v>
      </c>
      <c r="O409" s="87"/>
      <c r="P409" s="225">
        <f>O409*H409</f>
        <v>0</v>
      </c>
      <c r="Q409" s="225">
        <v>0.00025999999999999998</v>
      </c>
      <c r="R409" s="225">
        <f>Q409*H409</f>
        <v>0.024959999999999996</v>
      </c>
      <c r="S409" s="225">
        <v>0</v>
      </c>
      <c r="T409" s="226">
        <f>S409*H409</f>
        <v>0</v>
      </c>
      <c r="U409" s="41"/>
      <c r="V409" s="41"/>
      <c r="W409" s="41"/>
      <c r="X409" s="41"/>
      <c r="Y409" s="41"/>
      <c r="Z409" s="41"/>
      <c r="AA409" s="41"/>
      <c r="AB409" s="41"/>
      <c r="AC409" s="41"/>
      <c r="AD409" s="41"/>
      <c r="AE409" s="41"/>
      <c r="AR409" s="227" t="s">
        <v>287</v>
      </c>
      <c r="AT409" s="227" t="s">
        <v>172</v>
      </c>
      <c r="AU409" s="227" t="s">
        <v>84</v>
      </c>
      <c r="AY409" s="20" t="s">
        <v>170</v>
      </c>
      <c r="BE409" s="228">
        <f>IF(N409="základní",J409,0)</f>
        <v>0</v>
      </c>
      <c r="BF409" s="228">
        <f>IF(N409="snížená",J409,0)</f>
        <v>0</v>
      </c>
      <c r="BG409" s="228">
        <f>IF(N409="zákl. přenesená",J409,0)</f>
        <v>0</v>
      </c>
      <c r="BH409" s="228">
        <f>IF(N409="sníž. přenesená",J409,0)</f>
        <v>0</v>
      </c>
      <c r="BI409" s="228">
        <f>IF(N409="nulová",J409,0)</f>
        <v>0</v>
      </c>
      <c r="BJ409" s="20" t="s">
        <v>82</v>
      </c>
      <c r="BK409" s="228">
        <f>ROUND(I409*H409,2)</f>
        <v>0</v>
      </c>
      <c r="BL409" s="20" t="s">
        <v>287</v>
      </c>
      <c r="BM409" s="227" t="s">
        <v>3932</v>
      </c>
    </row>
    <row r="410" s="2" customFormat="1">
      <c r="A410" s="41"/>
      <c r="B410" s="42"/>
      <c r="C410" s="43"/>
      <c r="D410" s="229" t="s">
        <v>179</v>
      </c>
      <c r="E410" s="43"/>
      <c r="F410" s="230" t="s">
        <v>3933</v>
      </c>
      <c r="G410" s="43"/>
      <c r="H410" s="43"/>
      <c r="I410" s="231"/>
      <c r="J410" s="43"/>
      <c r="K410" s="43"/>
      <c r="L410" s="47"/>
      <c r="M410" s="232"/>
      <c r="N410" s="233"/>
      <c r="O410" s="87"/>
      <c r="P410" s="87"/>
      <c r="Q410" s="87"/>
      <c r="R410" s="87"/>
      <c r="S410" s="87"/>
      <c r="T410" s="88"/>
      <c r="U410" s="41"/>
      <c r="V410" s="41"/>
      <c r="W410" s="41"/>
      <c r="X410" s="41"/>
      <c r="Y410" s="41"/>
      <c r="Z410" s="41"/>
      <c r="AA410" s="41"/>
      <c r="AB410" s="41"/>
      <c r="AC410" s="41"/>
      <c r="AD410" s="41"/>
      <c r="AE410" s="41"/>
      <c r="AT410" s="20" t="s">
        <v>179</v>
      </c>
      <c r="AU410" s="20" t="s">
        <v>84</v>
      </c>
    </row>
    <row r="411" s="2" customFormat="1">
      <c r="A411" s="41"/>
      <c r="B411" s="42"/>
      <c r="C411" s="43"/>
      <c r="D411" s="234" t="s">
        <v>181</v>
      </c>
      <c r="E411" s="43"/>
      <c r="F411" s="235" t="s">
        <v>3934</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181</v>
      </c>
      <c r="AU411" s="20" t="s">
        <v>84</v>
      </c>
    </row>
    <row r="412" s="2" customFormat="1" ht="16.5" customHeight="1">
      <c r="A412" s="41"/>
      <c r="B412" s="42"/>
      <c r="C412" s="216" t="s">
        <v>1324</v>
      </c>
      <c r="D412" s="216" t="s">
        <v>172</v>
      </c>
      <c r="E412" s="217" t="s">
        <v>3935</v>
      </c>
      <c r="F412" s="218" t="s">
        <v>3936</v>
      </c>
      <c r="G412" s="219" t="s">
        <v>201</v>
      </c>
      <c r="H412" s="220">
        <v>36</v>
      </c>
      <c r="I412" s="221"/>
      <c r="J412" s="222">
        <f>ROUND(I412*H412,2)</f>
        <v>0</v>
      </c>
      <c r="K412" s="218" t="s">
        <v>176</v>
      </c>
      <c r="L412" s="47"/>
      <c r="M412" s="223" t="s">
        <v>19</v>
      </c>
      <c r="N412" s="224" t="s">
        <v>46</v>
      </c>
      <c r="O412" s="87"/>
      <c r="P412" s="225">
        <f>O412*H412</f>
        <v>0</v>
      </c>
      <c r="Q412" s="225">
        <v>0.00027</v>
      </c>
      <c r="R412" s="225">
        <f>Q412*H412</f>
        <v>0.0097199999999999995</v>
      </c>
      <c r="S412" s="225">
        <v>0</v>
      </c>
      <c r="T412" s="226">
        <f>S412*H412</f>
        <v>0</v>
      </c>
      <c r="U412" s="41"/>
      <c r="V412" s="41"/>
      <c r="W412" s="41"/>
      <c r="X412" s="41"/>
      <c r="Y412" s="41"/>
      <c r="Z412" s="41"/>
      <c r="AA412" s="41"/>
      <c r="AB412" s="41"/>
      <c r="AC412" s="41"/>
      <c r="AD412" s="41"/>
      <c r="AE412" s="41"/>
      <c r="AR412" s="227" t="s">
        <v>287</v>
      </c>
      <c r="AT412" s="227" t="s">
        <v>172</v>
      </c>
      <c r="AU412" s="227" t="s">
        <v>84</v>
      </c>
      <c r="AY412" s="20" t="s">
        <v>170</v>
      </c>
      <c r="BE412" s="228">
        <f>IF(N412="základní",J412,0)</f>
        <v>0</v>
      </c>
      <c r="BF412" s="228">
        <f>IF(N412="snížená",J412,0)</f>
        <v>0</v>
      </c>
      <c r="BG412" s="228">
        <f>IF(N412="zákl. přenesená",J412,0)</f>
        <v>0</v>
      </c>
      <c r="BH412" s="228">
        <f>IF(N412="sníž. přenesená",J412,0)</f>
        <v>0</v>
      </c>
      <c r="BI412" s="228">
        <f>IF(N412="nulová",J412,0)</f>
        <v>0</v>
      </c>
      <c r="BJ412" s="20" t="s">
        <v>82</v>
      </c>
      <c r="BK412" s="228">
        <f>ROUND(I412*H412,2)</f>
        <v>0</v>
      </c>
      <c r="BL412" s="20" t="s">
        <v>287</v>
      </c>
      <c r="BM412" s="227" t="s">
        <v>3937</v>
      </c>
    </row>
    <row r="413" s="2" customFormat="1">
      <c r="A413" s="41"/>
      <c r="B413" s="42"/>
      <c r="C413" s="43"/>
      <c r="D413" s="229" t="s">
        <v>179</v>
      </c>
      <c r="E413" s="43"/>
      <c r="F413" s="230" t="s">
        <v>3938</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179</v>
      </c>
      <c r="AU413" s="20" t="s">
        <v>84</v>
      </c>
    </row>
    <row r="414" s="2" customFormat="1">
      <c r="A414" s="41"/>
      <c r="B414" s="42"/>
      <c r="C414" s="43"/>
      <c r="D414" s="234" t="s">
        <v>181</v>
      </c>
      <c r="E414" s="43"/>
      <c r="F414" s="235" t="s">
        <v>3939</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181</v>
      </c>
      <c r="AU414" s="20" t="s">
        <v>84</v>
      </c>
    </row>
    <row r="415" s="2" customFormat="1" ht="16.5" customHeight="1">
      <c r="A415" s="41"/>
      <c r="B415" s="42"/>
      <c r="C415" s="216" t="s">
        <v>1330</v>
      </c>
      <c r="D415" s="216" t="s">
        <v>172</v>
      </c>
      <c r="E415" s="217" t="s">
        <v>3940</v>
      </c>
      <c r="F415" s="218" t="s">
        <v>3941</v>
      </c>
      <c r="G415" s="219" t="s">
        <v>201</v>
      </c>
      <c r="H415" s="220">
        <v>27</v>
      </c>
      <c r="I415" s="221"/>
      <c r="J415" s="222">
        <f>ROUND(I415*H415,2)</f>
        <v>0</v>
      </c>
      <c r="K415" s="218" t="s">
        <v>176</v>
      </c>
      <c r="L415" s="47"/>
      <c r="M415" s="223" t="s">
        <v>19</v>
      </c>
      <c r="N415" s="224" t="s">
        <v>46</v>
      </c>
      <c r="O415" s="87"/>
      <c r="P415" s="225">
        <f>O415*H415</f>
        <v>0</v>
      </c>
      <c r="Q415" s="225">
        <v>0.00029999999999999997</v>
      </c>
      <c r="R415" s="225">
        <f>Q415*H415</f>
        <v>0.0080999999999999996</v>
      </c>
      <c r="S415" s="225">
        <v>0</v>
      </c>
      <c r="T415" s="226">
        <f>S415*H415</f>
        <v>0</v>
      </c>
      <c r="U415" s="41"/>
      <c r="V415" s="41"/>
      <c r="W415" s="41"/>
      <c r="X415" s="41"/>
      <c r="Y415" s="41"/>
      <c r="Z415" s="41"/>
      <c r="AA415" s="41"/>
      <c r="AB415" s="41"/>
      <c r="AC415" s="41"/>
      <c r="AD415" s="41"/>
      <c r="AE415" s="41"/>
      <c r="AR415" s="227" t="s">
        <v>287</v>
      </c>
      <c r="AT415" s="227" t="s">
        <v>172</v>
      </c>
      <c r="AU415" s="227" t="s">
        <v>84</v>
      </c>
      <c r="AY415" s="20" t="s">
        <v>170</v>
      </c>
      <c r="BE415" s="228">
        <f>IF(N415="základní",J415,0)</f>
        <v>0</v>
      </c>
      <c r="BF415" s="228">
        <f>IF(N415="snížená",J415,0)</f>
        <v>0</v>
      </c>
      <c r="BG415" s="228">
        <f>IF(N415="zákl. přenesená",J415,0)</f>
        <v>0</v>
      </c>
      <c r="BH415" s="228">
        <f>IF(N415="sníž. přenesená",J415,0)</f>
        <v>0</v>
      </c>
      <c r="BI415" s="228">
        <f>IF(N415="nulová",J415,0)</f>
        <v>0</v>
      </c>
      <c r="BJ415" s="20" t="s">
        <v>82</v>
      </c>
      <c r="BK415" s="228">
        <f>ROUND(I415*H415,2)</f>
        <v>0</v>
      </c>
      <c r="BL415" s="20" t="s">
        <v>287</v>
      </c>
      <c r="BM415" s="227" t="s">
        <v>3942</v>
      </c>
    </row>
    <row r="416" s="2" customFormat="1">
      <c r="A416" s="41"/>
      <c r="B416" s="42"/>
      <c r="C416" s="43"/>
      <c r="D416" s="229" t="s">
        <v>179</v>
      </c>
      <c r="E416" s="43"/>
      <c r="F416" s="230" t="s">
        <v>3943</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179</v>
      </c>
      <c r="AU416" s="20" t="s">
        <v>84</v>
      </c>
    </row>
    <row r="417" s="2" customFormat="1">
      <c r="A417" s="41"/>
      <c r="B417" s="42"/>
      <c r="C417" s="43"/>
      <c r="D417" s="234" t="s">
        <v>181</v>
      </c>
      <c r="E417" s="43"/>
      <c r="F417" s="235" t="s">
        <v>3944</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181</v>
      </c>
      <c r="AU417" s="20" t="s">
        <v>84</v>
      </c>
    </row>
    <row r="418" s="2" customFormat="1" ht="16.5" customHeight="1">
      <c r="A418" s="41"/>
      <c r="B418" s="42"/>
      <c r="C418" s="216" t="s">
        <v>1335</v>
      </c>
      <c r="D418" s="216" t="s">
        <v>172</v>
      </c>
      <c r="E418" s="217" t="s">
        <v>3945</v>
      </c>
      <c r="F418" s="218" t="s">
        <v>3946</v>
      </c>
      <c r="G418" s="219" t="s">
        <v>266</v>
      </c>
      <c r="H418" s="220">
        <v>121</v>
      </c>
      <c r="I418" s="221"/>
      <c r="J418" s="222">
        <f>ROUND(I418*H418,2)</f>
        <v>0</v>
      </c>
      <c r="K418" s="218" t="s">
        <v>176</v>
      </c>
      <c r="L418" s="47"/>
      <c r="M418" s="223" t="s">
        <v>19</v>
      </c>
      <c r="N418" s="224" t="s">
        <v>46</v>
      </c>
      <c r="O418" s="87"/>
      <c r="P418" s="225">
        <f>O418*H418</f>
        <v>0</v>
      </c>
      <c r="Q418" s="225">
        <v>0</v>
      </c>
      <c r="R418" s="225">
        <f>Q418*H418</f>
        <v>0</v>
      </c>
      <c r="S418" s="225">
        <v>0</v>
      </c>
      <c r="T418" s="226">
        <f>S418*H418</f>
        <v>0</v>
      </c>
      <c r="U418" s="41"/>
      <c r="V418" s="41"/>
      <c r="W418" s="41"/>
      <c r="X418" s="41"/>
      <c r="Y418" s="41"/>
      <c r="Z418" s="41"/>
      <c r="AA418" s="41"/>
      <c r="AB418" s="41"/>
      <c r="AC418" s="41"/>
      <c r="AD418" s="41"/>
      <c r="AE418" s="41"/>
      <c r="AR418" s="227" t="s">
        <v>287</v>
      </c>
      <c r="AT418" s="227" t="s">
        <v>172</v>
      </c>
      <c r="AU418" s="227" t="s">
        <v>84</v>
      </c>
      <c r="AY418" s="20" t="s">
        <v>170</v>
      </c>
      <c r="BE418" s="228">
        <f>IF(N418="základní",J418,0)</f>
        <v>0</v>
      </c>
      <c r="BF418" s="228">
        <f>IF(N418="snížená",J418,0)</f>
        <v>0</v>
      </c>
      <c r="BG418" s="228">
        <f>IF(N418="zákl. přenesená",J418,0)</f>
        <v>0</v>
      </c>
      <c r="BH418" s="228">
        <f>IF(N418="sníž. přenesená",J418,0)</f>
        <v>0</v>
      </c>
      <c r="BI418" s="228">
        <f>IF(N418="nulová",J418,0)</f>
        <v>0</v>
      </c>
      <c r="BJ418" s="20" t="s">
        <v>82</v>
      </c>
      <c r="BK418" s="228">
        <f>ROUND(I418*H418,2)</f>
        <v>0</v>
      </c>
      <c r="BL418" s="20" t="s">
        <v>287</v>
      </c>
      <c r="BM418" s="227" t="s">
        <v>3947</v>
      </c>
    </row>
    <row r="419" s="2" customFormat="1">
      <c r="A419" s="41"/>
      <c r="B419" s="42"/>
      <c r="C419" s="43"/>
      <c r="D419" s="229" t="s">
        <v>179</v>
      </c>
      <c r="E419" s="43"/>
      <c r="F419" s="230" t="s">
        <v>3948</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179</v>
      </c>
      <c r="AU419" s="20" t="s">
        <v>84</v>
      </c>
    </row>
    <row r="420" s="2" customFormat="1">
      <c r="A420" s="41"/>
      <c r="B420" s="42"/>
      <c r="C420" s="43"/>
      <c r="D420" s="234" t="s">
        <v>181</v>
      </c>
      <c r="E420" s="43"/>
      <c r="F420" s="235" t="s">
        <v>3949</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181</v>
      </c>
      <c r="AU420" s="20" t="s">
        <v>84</v>
      </c>
    </row>
    <row r="421" s="2" customFormat="1" ht="16.5" customHeight="1">
      <c r="A421" s="41"/>
      <c r="B421" s="42"/>
      <c r="C421" s="216" t="s">
        <v>1342</v>
      </c>
      <c r="D421" s="216" t="s">
        <v>172</v>
      </c>
      <c r="E421" s="217" t="s">
        <v>3950</v>
      </c>
      <c r="F421" s="218" t="s">
        <v>3951</v>
      </c>
      <c r="G421" s="219" t="s">
        <v>266</v>
      </c>
      <c r="H421" s="220">
        <v>2</v>
      </c>
      <c r="I421" s="221"/>
      <c r="J421" s="222">
        <f>ROUND(I421*H421,2)</f>
        <v>0</v>
      </c>
      <c r="K421" s="218" t="s">
        <v>176</v>
      </c>
      <c r="L421" s="47"/>
      <c r="M421" s="223" t="s">
        <v>19</v>
      </c>
      <c r="N421" s="224" t="s">
        <v>46</v>
      </c>
      <c r="O421" s="87"/>
      <c r="P421" s="225">
        <f>O421*H421</f>
        <v>0</v>
      </c>
      <c r="Q421" s="225">
        <v>0</v>
      </c>
      <c r="R421" s="225">
        <f>Q421*H421</f>
        <v>0</v>
      </c>
      <c r="S421" s="225">
        <v>0</v>
      </c>
      <c r="T421" s="226">
        <f>S421*H421</f>
        <v>0</v>
      </c>
      <c r="U421" s="41"/>
      <c r="V421" s="41"/>
      <c r="W421" s="41"/>
      <c r="X421" s="41"/>
      <c r="Y421" s="41"/>
      <c r="Z421" s="41"/>
      <c r="AA421" s="41"/>
      <c r="AB421" s="41"/>
      <c r="AC421" s="41"/>
      <c r="AD421" s="41"/>
      <c r="AE421" s="41"/>
      <c r="AR421" s="227" t="s">
        <v>287</v>
      </c>
      <c r="AT421" s="227" t="s">
        <v>172</v>
      </c>
      <c r="AU421" s="227" t="s">
        <v>84</v>
      </c>
      <c r="AY421" s="20" t="s">
        <v>170</v>
      </c>
      <c r="BE421" s="228">
        <f>IF(N421="základní",J421,0)</f>
        <v>0</v>
      </c>
      <c r="BF421" s="228">
        <f>IF(N421="snížená",J421,0)</f>
        <v>0</v>
      </c>
      <c r="BG421" s="228">
        <f>IF(N421="zákl. přenesená",J421,0)</f>
        <v>0</v>
      </c>
      <c r="BH421" s="228">
        <f>IF(N421="sníž. přenesená",J421,0)</f>
        <v>0</v>
      </c>
      <c r="BI421" s="228">
        <f>IF(N421="nulová",J421,0)</f>
        <v>0</v>
      </c>
      <c r="BJ421" s="20" t="s">
        <v>82</v>
      </c>
      <c r="BK421" s="228">
        <f>ROUND(I421*H421,2)</f>
        <v>0</v>
      </c>
      <c r="BL421" s="20" t="s">
        <v>287</v>
      </c>
      <c r="BM421" s="227" t="s">
        <v>3952</v>
      </c>
    </row>
    <row r="422" s="2" customFormat="1">
      <c r="A422" s="41"/>
      <c r="B422" s="42"/>
      <c r="C422" s="43"/>
      <c r="D422" s="229" t="s">
        <v>179</v>
      </c>
      <c r="E422" s="43"/>
      <c r="F422" s="230" t="s">
        <v>3953</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179</v>
      </c>
      <c r="AU422" s="20" t="s">
        <v>84</v>
      </c>
    </row>
    <row r="423" s="2" customFormat="1">
      <c r="A423" s="41"/>
      <c r="B423" s="42"/>
      <c r="C423" s="43"/>
      <c r="D423" s="234" t="s">
        <v>181</v>
      </c>
      <c r="E423" s="43"/>
      <c r="F423" s="235" t="s">
        <v>3954</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181</v>
      </c>
      <c r="AU423" s="20" t="s">
        <v>84</v>
      </c>
    </row>
    <row r="424" s="2" customFormat="1" ht="16.5" customHeight="1">
      <c r="A424" s="41"/>
      <c r="B424" s="42"/>
      <c r="C424" s="216" t="s">
        <v>1347</v>
      </c>
      <c r="D424" s="216" t="s">
        <v>172</v>
      </c>
      <c r="E424" s="217" t="s">
        <v>3955</v>
      </c>
      <c r="F424" s="218" t="s">
        <v>3956</v>
      </c>
      <c r="G424" s="219" t="s">
        <v>266</v>
      </c>
      <c r="H424" s="220">
        <v>1</v>
      </c>
      <c r="I424" s="221"/>
      <c r="J424" s="222">
        <f>ROUND(I424*H424,2)</f>
        <v>0</v>
      </c>
      <c r="K424" s="218" t="s">
        <v>176</v>
      </c>
      <c r="L424" s="47"/>
      <c r="M424" s="223" t="s">
        <v>19</v>
      </c>
      <c r="N424" s="224" t="s">
        <v>46</v>
      </c>
      <c r="O424" s="87"/>
      <c r="P424" s="225">
        <f>O424*H424</f>
        <v>0</v>
      </c>
      <c r="Q424" s="225">
        <v>0.0071999999999999998</v>
      </c>
      <c r="R424" s="225">
        <f>Q424*H424</f>
        <v>0.0071999999999999998</v>
      </c>
      <c r="S424" s="225">
        <v>0</v>
      </c>
      <c r="T424" s="226">
        <f>S424*H424</f>
        <v>0</v>
      </c>
      <c r="U424" s="41"/>
      <c r="V424" s="41"/>
      <c r="W424" s="41"/>
      <c r="X424" s="41"/>
      <c r="Y424" s="41"/>
      <c r="Z424" s="41"/>
      <c r="AA424" s="41"/>
      <c r="AB424" s="41"/>
      <c r="AC424" s="41"/>
      <c r="AD424" s="41"/>
      <c r="AE424" s="41"/>
      <c r="AR424" s="227" t="s">
        <v>287</v>
      </c>
      <c r="AT424" s="227" t="s">
        <v>172</v>
      </c>
      <c r="AU424" s="227" t="s">
        <v>84</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287</v>
      </c>
      <c r="BM424" s="227" t="s">
        <v>3957</v>
      </c>
    </row>
    <row r="425" s="2" customFormat="1">
      <c r="A425" s="41"/>
      <c r="B425" s="42"/>
      <c r="C425" s="43"/>
      <c r="D425" s="229" t="s">
        <v>179</v>
      </c>
      <c r="E425" s="43"/>
      <c r="F425" s="230" t="s">
        <v>3958</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179</v>
      </c>
      <c r="AU425" s="20" t="s">
        <v>84</v>
      </c>
    </row>
    <row r="426" s="2" customFormat="1">
      <c r="A426" s="41"/>
      <c r="B426" s="42"/>
      <c r="C426" s="43"/>
      <c r="D426" s="234" t="s">
        <v>181</v>
      </c>
      <c r="E426" s="43"/>
      <c r="F426" s="235" t="s">
        <v>3959</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181</v>
      </c>
      <c r="AU426" s="20" t="s">
        <v>84</v>
      </c>
    </row>
    <row r="427" s="2" customFormat="1" ht="16.5" customHeight="1">
      <c r="A427" s="41"/>
      <c r="B427" s="42"/>
      <c r="C427" s="285" t="s">
        <v>1364</v>
      </c>
      <c r="D427" s="285" t="s">
        <v>461</v>
      </c>
      <c r="E427" s="286" t="s">
        <v>3960</v>
      </c>
      <c r="F427" s="287" t="s">
        <v>3961</v>
      </c>
      <c r="G427" s="288" t="s">
        <v>266</v>
      </c>
      <c r="H427" s="289">
        <v>1</v>
      </c>
      <c r="I427" s="290"/>
      <c r="J427" s="291">
        <f>ROUND(I427*H427,2)</f>
        <v>0</v>
      </c>
      <c r="K427" s="287" t="s">
        <v>176</v>
      </c>
      <c r="L427" s="292"/>
      <c r="M427" s="293" t="s">
        <v>19</v>
      </c>
      <c r="N427" s="294" t="s">
        <v>46</v>
      </c>
      <c r="O427" s="87"/>
      <c r="P427" s="225">
        <f>O427*H427</f>
        <v>0</v>
      </c>
      <c r="Q427" s="225">
        <v>0.0088000000000000005</v>
      </c>
      <c r="R427" s="225">
        <f>Q427*H427</f>
        <v>0.0088000000000000005</v>
      </c>
      <c r="S427" s="225">
        <v>0</v>
      </c>
      <c r="T427" s="226">
        <f>S427*H427</f>
        <v>0</v>
      </c>
      <c r="U427" s="41"/>
      <c r="V427" s="41"/>
      <c r="W427" s="41"/>
      <c r="X427" s="41"/>
      <c r="Y427" s="41"/>
      <c r="Z427" s="41"/>
      <c r="AA427" s="41"/>
      <c r="AB427" s="41"/>
      <c r="AC427" s="41"/>
      <c r="AD427" s="41"/>
      <c r="AE427" s="41"/>
      <c r="AR427" s="227" t="s">
        <v>629</v>
      </c>
      <c r="AT427" s="227" t="s">
        <v>461</v>
      </c>
      <c r="AU427" s="227" t="s">
        <v>84</v>
      </c>
      <c r="AY427" s="20" t="s">
        <v>170</v>
      </c>
      <c r="BE427" s="228">
        <f>IF(N427="základní",J427,0)</f>
        <v>0</v>
      </c>
      <c r="BF427" s="228">
        <f>IF(N427="snížená",J427,0)</f>
        <v>0</v>
      </c>
      <c r="BG427" s="228">
        <f>IF(N427="zákl. přenesená",J427,0)</f>
        <v>0</v>
      </c>
      <c r="BH427" s="228">
        <f>IF(N427="sníž. přenesená",J427,0)</f>
        <v>0</v>
      </c>
      <c r="BI427" s="228">
        <f>IF(N427="nulová",J427,0)</f>
        <v>0</v>
      </c>
      <c r="BJ427" s="20" t="s">
        <v>82</v>
      </c>
      <c r="BK427" s="228">
        <f>ROUND(I427*H427,2)</f>
        <v>0</v>
      </c>
      <c r="BL427" s="20" t="s">
        <v>287</v>
      </c>
      <c r="BM427" s="227" t="s">
        <v>3962</v>
      </c>
    </row>
    <row r="428" s="2" customFormat="1">
      <c r="A428" s="41"/>
      <c r="B428" s="42"/>
      <c r="C428" s="43"/>
      <c r="D428" s="229" t="s">
        <v>179</v>
      </c>
      <c r="E428" s="43"/>
      <c r="F428" s="230" t="s">
        <v>3961</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179</v>
      </c>
      <c r="AU428" s="20" t="s">
        <v>84</v>
      </c>
    </row>
    <row r="429" s="2" customFormat="1" ht="16.5" customHeight="1">
      <c r="A429" s="41"/>
      <c r="B429" s="42"/>
      <c r="C429" s="216" t="s">
        <v>1373</v>
      </c>
      <c r="D429" s="216" t="s">
        <v>172</v>
      </c>
      <c r="E429" s="217" t="s">
        <v>3963</v>
      </c>
      <c r="F429" s="218" t="s">
        <v>3964</v>
      </c>
      <c r="G429" s="219" t="s">
        <v>266</v>
      </c>
      <c r="H429" s="220">
        <v>37</v>
      </c>
      <c r="I429" s="221"/>
      <c r="J429" s="222">
        <f>ROUND(I429*H429,2)</f>
        <v>0</v>
      </c>
      <c r="K429" s="218" t="s">
        <v>176</v>
      </c>
      <c r="L429" s="47"/>
      <c r="M429" s="223" t="s">
        <v>19</v>
      </c>
      <c r="N429" s="224" t="s">
        <v>46</v>
      </c>
      <c r="O429" s="87"/>
      <c r="P429" s="225">
        <f>O429*H429</f>
        <v>0</v>
      </c>
      <c r="Q429" s="225">
        <v>0.00017000000000000001</v>
      </c>
      <c r="R429" s="225">
        <f>Q429*H429</f>
        <v>0.0062900000000000005</v>
      </c>
      <c r="S429" s="225">
        <v>0</v>
      </c>
      <c r="T429" s="226">
        <f>S429*H429</f>
        <v>0</v>
      </c>
      <c r="U429" s="41"/>
      <c r="V429" s="41"/>
      <c r="W429" s="41"/>
      <c r="X429" s="41"/>
      <c r="Y429" s="41"/>
      <c r="Z429" s="41"/>
      <c r="AA429" s="41"/>
      <c r="AB429" s="41"/>
      <c r="AC429" s="41"/>
      <c r="AD429" s="41"/>
      <c r="AE429" s="41"/>
      <c r="AR429" s="227" t="s">
        <v>287</v>
      </c>
      <c r="AT429" s="227" t="s">
        <v>172</v>
      </c>
      <c r="AU429" s="227" t="s">
        <v>84</v>
      </c>
      <c r="AY429" s="20" t="s">
        <v>170</v>
      </c>
      <c r="BE429" s="228">
        <f>IF(N429="základní",J429,0)</f>
        <v>0</v>
      </c>
      <c r="BF429" s="228">
        <f>IF(N429="snížená",J429,0)</f>
        <v>0</v>
      </c>
      <c r="BG429" s="228">
        <f>IF(N429="zákl. přenesená",J429,0)</f>
        <v>0</v>
      </c>
      <c r="BH429" s="228">
        <f>IF(N429="sníž. přenesená",J429,0)</f>
        <v>0</v>
      </c>
      <c r="BI429" s="228">
        <f>IF(N429="nulová",J429,0)</f>
        <v>0</v>
      </c>
      <c r="BJ429" s="20" t="s">
        <v>82</v>
      </c>
      <c r="BK429" s="228">
        <f>ROUND(I429*H429,2)</f>
        <v>0</v>
      </c>
      <c r="BL429" s="20" t="s">
        <v>287</v>
      </c>
      <c r="BM429" s="227" t="s">
        <v>3965</v>
      </c>
    </row>
    <row r="430" s="2" customFormat="1">
      <c r="A430" s="41"/>
      <c r="B430" s="42"/>
      <c r="C430" s="43"/>
      <c r="D430" s="229" t="s">
        <v>179</v>
      </c>
      <c r="E430" s="43"/>
      <c r="F430" s="230" t="s">
        <v>3966</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179</v>
      </c>
      <c r="AU430" s="20" t="s">
        <v>84</v>
      </c>
    </row>
    <row r="431" s="2" customFormat="1">
      <c r="A431" s="41"/>
      <c r="B431" s="42"/>
      <c r="C431" s="43"/>
      <c r="D431" s="234" t="s">
        <v>181</v>
      </c>
      <c r="E431" s="43"/>
      <c r="F431" s="235" t="s">
        <v>3967</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181</v>
      </c>
      <c r="AU431" s="20" t="s">
        <v>84</v>
      </c>
    </row>
    <row r="432" s="2" customFormat="1" ht="16.5" customHeight="1">
      <c r="A432" s="41"/>
      <c r="B432" s="42"/>
      <c r="C432" s="216" t="s">
        <v>1382</v>
      </c>
      <c r="D432" s="216" t="s">
        <v>172</v>
      </c>
      <c r="E432" s="217" t="s">
        <v>3968</v>
      </c>
      <c r="F432" s="218" t="s">
        <v>3969</v>
      </c>
      <c r="G432" s="219" t="s">
        <v>266</v>
      </c>
      <c r="H432" s="220">
        <v>1</v>
      </c>
      <c r="I432" s="221"/>
      <c r="J432" s="222">
        <f>ROUND(I432*H432,2)</f>
        <v>0</v>
      </c>
      <c r="K432" s="218" t="s">
        <v>176</v>
      </c>
      <c r="L432" s="47"/>
      <c r="M432" s="223" t="s">
        <v>19</v>
      </c>
      <c r="N432" s="224" t="s">
        <v>46</v>
      </c>
      <c r="O432" s="87"/>
      <c r="P432" s="225">
        <f>O432*H432</f>
        <v>0</v>
      </c>
      <c r="Q432" s="225">
        <v>0.00020000000000000001</v>
      </c>
      <c r="R432" s="225">
        <f>Q432*H432</f>
        <v>0.00020000000000000001</v>
      </c>
      <c r="S432" s="225">
        <v>0</v>
      </c>
      <c r="T432" s="226">
        <f>S432*H432</f>
        <v>0</v>
      </c>
      <c r="U432" s="41"/>
      <c r="V432" s="41"/>
      <c r="W432" s="41"/>
      <c r="X432" s="41"/>
      <c r="Y432" s="41"/>
      <c r="Z432" s="41"/>
      <c r="AA432" s="41"/>
      <c r="AB432" s="41"/>
      <c r="AC432" s="41"/>
      <c r="AD432" s="41"/>
      <c r="AE432" s="41"/>
      <c r="AR432" s="227" t="s">
        <v>287</v>
      </c>
      <c r="AT432" s="227" t="s">
        <v>172</v>
      </c>
      <c r="AU432" s="227" t="s">
        <v>84</v>
      </c>
      <c r="AY432" s="20" t="s">
        <v>170</v>
      </c>
      <c r="BE432" s="228">
        <f>IF(N432="základní",J432,0)</f>
        <v>0</v>
      </c>
      <c r="BF432" s="228">
        <f>IF(N432="snížená",J432,0)</f>
        <v>0</v>
      </c>
      <c r="BG432" s="228">
        <f>IF(N432="zákl. přenesená",J432,0)</f>
        <v>0</v>
      </c>
      <c r="BH432" s="228">
        <f>IF(N432="sníž. přenesená",J432,0)</f>
        <v>0</v>
      </c>
      <c r="BI432" s="228">
        <f>IF(N432="nulová",J432,0)</f>
        <v>0</v>
      </c>
      <c r="BJ432" s="20" t="s">
        <v>82</v>
      </c>
      <c r="BK432" s="228">
        <f>ROUND(I432*H432,2)</f>
        <v>0</v>
      </c>
      <c r="BL432" s="20" t="s">
        <v>287</v>
      </c>
      <c r="BM432" s="227" t="s">
        <v>3970</v>
      </c>
    </row>
    <row r="433" s="2" customFormat="1">
      <c r="A433" s="41"/>
      <c r="B433" s="42"/>
      <c r="C433" s="43"/>
      <c r="D433" s="229" t="s">
        <v>179</v>
      </c>
      <c r="E433" s="43"/>
      <c r="F433" s="230" t="s">
        <v>3971</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179</v>
      </c>
      <c r="AU433" s="20" t="s">
        <v>84</v>
      </c>
    </row>
    <row r="434" s="2" customFormat="1">
      <c r="A434" s="41"/>
      <c r="B434" s="42"/>
      <c r="C434" s="43"/>
      <c r="D434" s="234" t="s">
        <v>181</v>
      </c>
      <c r="E434" s="43"/>
      <c r="F434" s="235" t="s">
        <v>3972</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181</v>
      </c>
      <c r="AU434" s="20" t="s">
        <v>84</v>
      </c>
    </row>
    <row r="435" s="2" customFormat="1" ht="16.5" customHeight="1">
      <c r="A435" s="41"/>
      <c r="B435" s="42"/>
      <c r="C435" s="216" t="s">
        <v>1386</v>
      </c>
      <c r="D435" s="216" t="s">
        <v>172</v>
      </c>
      <c r="E435" s="217" t="s">
        <v>3973</v>
      </c>
      <c r="F435" s="218" t="s">
        <v>3974</v>
      </c>
      <c r="G435" s="219" t="s">
        <v>2070</v>
      </c>
      <c r="H435" s="220">
        <v>44</v>
      </c>
      <c r="I435" s="221"/>
      <c r="J435" s="222">
        <f>ROUND(I435*H435,2)</f>
        <v>0</v>
      </c>
      <c r="K435" s="218" t="s">
        <v>176</v>
      </c>
      <c r="L435" s="47"/>
      <c r="M435" s="223" t="s">
        <v>19</v>
      </c>
      <c r="N435" s="224" t="s">
        <v>46</v>
      </c>
      <c r="O435" s="87"/>
      <c r="P435" s="225">
        <f>O435*H435</f>
        <v>0</v>
      </c>
      <c r="Q435" s="225">
        <v>0.00021000000000000001</v>
      </c>
      <c r="R435" s="225">
        <f>Q435*H435</f>
        <v>0.0092399999999999999</v>
      </c>
      <c r="S435" s="225">
        <v>0</v>
      </c>
      <c r="T435" s="226">
        <f>S435*H435</f>
        <v>0</v>
      </c>
      <c r="U435" s="41"/>
      <c r="V435" s="41"/>
      <c r="W435" s="41"/>
      <c r="X435" s="41"/>
      <c r="Y435" s="41"/>
      <c r="Z435" s="41"/>
      <c r="AA435" s="41"/>
      <c r="AB435" s="41"/>
      <c r="AC435" s="41"/>
      <c r="AD435" s="41"/>
      <c r="AE435" s="41"/>
      <c r="AR435" s="227" t="s">
        <v>287</v>
      </c>
      <c r="AT435" s="227" t="s">
        <v>172</v>
      </c>
      <c r="AU435" s="227" t="s">
        <v>84</v>
      </c>
      <c r="AY435" s="20" t="s">
        <v>170</v>
      </c>
      <c r="BE435" s="228">
        <f>IF(N435="základní",J435,0)</f>
        <v>0</v>
      </c>
      <c r="BF435" s="228">
        <f>IF(N435="snížená",J435,0)</f>
        <v>0</v>
      </c>
      <c r="BG435" s="228">
        <f>IF(N435="zákl. přenesená",J435,0)</f>
        <v>0</v>
      </c>
      <c r="BH435" s="228">
        <f>IF(N435="sníž. přenesená",J435,0)</f>
        <v>0</v>
      </c>
      <c r="BI435" s="228">
        <f>IF(N435="nulová",J435,0)</f>
        <v>0</v>
      </c>
      <c r="BJ435" s="20" t="s">
        <v>82</v>
      </c>
      <c r="BK435" s="228">
        <f>ROUND(I435*H435,2)</f>
        <v>0</v>
      </c>
      <c r="BL435" s="20" t="s">
        <v>287</v>
      </c>
      <c r="BM435" s="227" t="s">
        <v>3975</v>
      </c>
    </row>
    <row r="436" s="2" customFormat="1">
      <c r="A436" s="41"/>
      <c r="B436" s="42"/>
      <c r="C436" s="43"/>
      <c r="D436" s="229" t="s">
        <v>179</v>
      </c>
      <c r="E436" s="43"/>
      <c r="F436" s="230" t="s">
        <v>3976</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179</v>
      </c>
      <c r="AU436" s="20" t="s">
        <v>84</v>
      </c>
    </row>
    <row r="437" s="2" customFormat="1">
      <c r="A437" s="41"/>
      <c r="B437" s="42"/>
      <c r="C437" s="43"/>
      <c r="D437" s="234" t="s">
        <v>181</v>
      </c>
      <c r="E437" s="43"/>
      <c r="F437" s="235" t="s">
        <v>3977</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181</v>
      </c>
      <c r="AU437" s="20" t="s">
        <v>84</v>
      </c>
    </row>
    <row r="438" s="2" customFormat="1" ht="16.5" customHeight="1">
      <c r="A438" s="41"/>
      <c r="B438" s="42"/>
      <c r="C438" s="216" t="s">
        <v>1402</v>
      </c>
      <c r="D438" s="216" t="s">
        <v>172</v>
      </c>
      <c r="E438" s="217" t="s">
        <v>3978</v>
      </c>
      <c r="F438" s="218" t="s">
        <v>3979</v>
      </c>
      <c r="G438" s="219" t="s">
        <v>266</v>
      </c>
      <c r="H438" s="220">
        <v>28</v>
      </c>
      <c r="I438" s="221"/>
      <c r="J438" s="222">
        <f>ROUND(I438*H438,2)</f>
        <v>0</v>
      </c>
      <c r="K438" s="218" t="s">
        <v>176</v>
      </c>
      <c r="L438" s="47"/>
      <c r="M438" s="223" t="s">
        <v>19</v>
      </c>
      <c r="N438" s="224" t="s">
        <v>46</v>
      </c>
      <c r="O438" s="87"/>
      <c r="P438" s="225">
        <f>O438*H438</f>
        <v>0</v>
      </c>
      <c r="Q438" s="225">
        <v>0.00022000000000000001</v>
      </c>
      <c r="R438" s="225">
        <f>Q438*H438</f>
        <v>0.0061600000000000005</v>
      </c>
      <c r="S438" s="225">
        <v>0</v>
      </c>
      <c r="T438" s="226">
        <f>S438*H438</f>
        <v>0</v>
      </c>
      <c r="U438" s="41"/>
      <c r="V438" s="41"/>
      <c r="W438" s="41"/>
      <c r="X438" s="41"/>
      <c r="Y438" s="41"/>
      <c r="Z438" s="41"/>
      <c r="AA438" s="41"/>
      <c r="AB438" s="41"/>
      <c r="AC438" s="41"/>
      <c r="AD438" s="41"/>
      <c r="AE438" s="41"/>
      <c r="AR438" s="227" t="s">
        <v>287</v>
      </c>
      <c r="AT438" s="227" t="s">
        <v>172</v>
      </c>
      <c r="AU438" s="227" t="s">
        <v>84</v>
      </c>
      <c r="AY438" s="20" t="s">
        <v>170</v>
      </c>
      <c r="BE438" s="228">
        <f>IF(N438="základní",J438,0)</f>
        <v>0</v>
      </c>
      <c r="BF438" s="228">
        <f>IF(N438="snížená",J438,0)</f>
        <v>0</v>
      </c>
      <c r="BG438" s="228">
        <f>IF(N438="zákl. přenesená",J438,0)</f>
        <v>0</v>
      </c>
      <c r="BH438" s="228">
        <f>IF(N438="sníž. přenesená",J438,0)</f>
        <v>0</v>
      </c>
      <c r="BI438" s="228">
        <f>IF(N438="nulová",J438,0)</f>
        <v>0</v>
      </c>
      <c r="BJ438" s="20" t="s">
        <v>82</v>
      </c>
      <c r="BK438" s="228">
        <f>ROUND(I438*H438,2)</f>
        <v>0</v>
      </c>
      <c r="BL438" s="20" t="s">
        <v>287</v>
      </c>
      <c r="BM438" s="227" t="s">
        <v>3980</v>
      </c>
    </row>
    <row r="439" s="2" customFormat="1">
      <c r="A439" s="41"/>
      <c r="B439" s="42"/>
      <c r="C439" s="43"/>
      <c r="D439" s="229" t="s">
        <v>179</v>
      </c>
      <c r="E439" s="43"/>
      <c r="F439" s="230" t="s">
        <v>3981</v>
      </c>
      <c r="G439" s="43"/>
      <c r="H439" s="43"/>
      <c r="I439" s="231"/>
      <c r="J439" s="43"/>
      <c r="K439" s="43"/>
      <c r="L439" s="47"/>
      <c r="M439" s="232"/>
      <c r="N439" s="233"/>
      <c r="O439" s="87"/>
      <c r="P439" s="87"/>
      <c r="Q439" s="87"/>
      <c r="R439" s="87"/>
      <c r="S439" s="87"/>
      <c r="T439" s="88"/>
      <c r="U439" s="41"/>
      <c r="V439" s="41"/>
      <c r="W439" s="41"/>
      <c r="X439" s="41"/>
      <c r="Y439" s="41"/>
      <c r="Z439" s="41"/>
      <c r="AA439" s="41"/>
      <c r="AB439" s="41"/>
      <c r="AC439" s="41"/>
      <c r="AD439" s="41"/>
      <c r="AE439" s="41"/>
      <c r="AT439" s="20" t="s">
        <v>179</v>
      </c>
      <c r="AU439" s="20" t="s">
        <v>84</v>
      </c>
    </row>
    <row r="440" s="2" customFormat="1">
      <c r="A440" s="41"/>
      <c r="B440" s="42"/>
      <c r="C440" s="43"/>
      <c r="D440" s="234" t="s">
        <v>181</v>
      </c>
      <c r="E440" s="43"/>
      <c r="F440" s="235" t="s">
        <v>3982</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181</v>
      </c>
      <c r="AU440" s="20" t="s">
        <v>84</v>
      </c>
    </row>
    <row r="441" s="2" customFormat="1" ht="16.5" customHeight="1">
      <c r="A441" s="41"/>
      <c r="B441" s="42"/>
      <c r="C441" s="216" t="s">
        <v>1408</v>
      </c>
      <c r="D441" s="216" t="s">
        <v>172</v>
      </c>
      <c r="E441" s="217" t="s">
        <v>3983</v>
      </c>
      <c r="F441" s="218" t="s">
        <v>3984</v>
      </c>
      <c r="G441" s="219" t="s">
        <v>266</v>
      </c>
      <c r="H441" s="220">
        <v>1</v>
      </c>
      <c r="I441" s="221"/>
      <c r="J441" s="222">
        <f>ROUND(I441*H441,2)</f>
        <v>0</v>
      </c>
      <c r="K441" s="218" t="s">
        <v>176</v>
      </c>
      <c r="L441" s="47"/>
      <c r="M441" s="223" t="s">
        <v>19</v>
      </c>
      <c r="N441" s="224" t="s">
        <v>46</v>
      </c>
      <c r="O441" s="87"/>
      <c r="P441" s="225">
        <f>O441*H441</f>
        <v>0</v>
      </c>
      <c r="Q441" s="225">
        <v>2.0000000000000002E-05</v>
      </c>
      <c r="R441" s="225">
        <f>Q441*H441</f>
        <v>2.0000000000000002E-05</v>
      </c>
      <c r="S441" s="225">
        <v>0</v>
      </c>
      <c r="T441" s="226">
        <f>S441*H441</f>
        <v>0</v>
      </c>
      <c r="U441" s="41"/>
      <c r="V441" s="41"/>
      <c r="W441" s="41"/>
      <c r="X441" s="41"/>
      <c r="Y441" s="41"/>
      <c r="Z441" s="41"/>
      <c r="AA441" s="41"/>
      <c r="AB441" s="41"/>
      <c r="AC441" s="41"/>
      <c r="AD441" s="41"/>
      <c r="AE441" s="41"/>
      <c r="AR441" s="227" t="s">
        <v>287</v>
      </c>
      <c r="AT441" s="227" t="s">
        <v>172</v>
      </c>
      <c r="AU441" s="227" t="s">
        <v>84</v>
      </c>
      <c r="AY441" s="20" t="s">
        <v>170</v>
      </c>
      <c r="BE441" s="228">
        <f>IF(N441="základní",J441,0)</f>
        <v>0</v>
      </c>
      <c r="BF441" s="228">
        <f>IF(N441="snížená",J441,0)</f>
        <v>0</v>
      </c>
      <c r="BG441" s="228">
        <f>IF(N441="zákl. přenesená",J441,0)</f>
        <v>0</v>
      </c>
      <c r="BH441" s="228">
        <f>IF(N441="sníž. přenesená",J441,0)</f>
        <v>0</v>
      </c>
      <c r="BI441" s="228">
        <f>IF(N441="nulová",J441,0)</f>
        <v>0</v>
      </c>
      <c r="BJ441" s="20" t="s">
        <v>82</v>
      </c>
      <c r="BK441" s="228">
        <f>ROUND(I441*H441,2)</f>
        <v>0</v>
      </c>
      <c r="BL441" s="20" t="s">
        <v>287</v>
      </c>
      <c r="BM441" s="227" t="s">
        <v>3985</v>
      </c>
    </row>
    <row r="442" s="2" customFormat="1">
      <c r="A442" s="41"/>
      <c r="B442" s="42"/>
      <c r="C442" s="43"/>
      <c r="D442" s="229" t="s">
        <v>179</v>
      </c>
      <c r="E442" s="43"/>
      <c r="F442" s="230" t="s">
        <v>3986</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179</v>
      </c>
      <c r="AU442" s="20" t="s">
        <v>84</v>
      </c>
    </row>
    <row r="443" s="2" customFormat="1">
      <c r="A443" s="41"/>
      <c r="B443" s="42"/>
      <c r="C443" s="43"/>
      <c r="D443" s="234" t="s">
        <v>181</v>
      </c>
      <c r="E443" s="43"/>
      <c r="F443" s="235" t="s">
        <v>3987</v>
      </c>
      <c r="G443" s="43"/>
      <c r="H443" s="43"/>
      <c r="I443" s="231"/>
      <c r="J443" s="43"/>
      <c r="K443" s="43"/>
      <c r="L443" s="47"/>
      <c r="M443" s="232"/>
      <c r="N443" s="233"/>
      <c r="O443" s="87"/>
      <c r="P443" s="87"/>
      <c r="Q443" s="87"/>
      <c r="R443" s="87"/>
      <c r="S443" s="87"/>
      <c r="T443" s="88"/>
      <c r="U443" s="41"/>
      <c r="V443" s="41"/>
      <c r="W443" s="41"/>
      <c r="X443" s="41"/>
      <c r="Y443" s="41"/>
      <c r="Z443" s="41"/>
      <c r="AA443" s="41"/>
      <c r="AB443" s="41"/>
      <c r="AC443" s="41"/>
      <c r="AD443" s="41"/>
      <c r="AE443" s="41"/>
      <c r="AT443" s="20" t="s">
        <v>181</v>
      </c>
      <c r="AU443" s="20" t="s">
        <v>84</v>
      </c>
    </row>
    <row r="444" s="2" customFormat="1" ht="16.5" customHeight="1">
      <c r="A444" s="41"/>
      <c r="B444" s="42"/>
      <c r="C444" s="285" t="s">
        <v>1414</v>
      </c>
      <c r="D444" s="285" t="s">
        <v>461</v>
      </c>
      <c r="E444" s="286" t="s">
        <v>3988</v>
      </c>
      <c r="F444" s="287" t="s">
        <v>3989</v>
      </c>
      <c r="G444" s="288" t="s">
        <v>266</v>
      </c>
      <c r="H444" s="289">
        <v>1</v>
      </c>
      <c r="I444" s="290"/>
      <c r="J444" s="291">
        <f>ROUND(I444*H444,2)</f>
        <v>0</v>
      </c>
      <c r="K444" s="287" t="s">
        <v>176</v>
      </c>
      <c r="L444" s="292"/>
      <c r="M444" s="293" t="s">
        <v>19</v>
      </c>
      <c r="N444" s="294" t="s">
        <v>46</v>
      </c>
      <c r="O444" s="87"/>
      <c r="P444" s="225">
        <f>O444*H444</f>
        <v>0</v>
      </c>
      <c r="Q444" s="225">
        <v>0.00067000000000000002</v>
      </c>
      <c r="R444" s="225">
        <f>Q444*H444</f>
        <v>0.00067000000000000002</v>
      </c>
      <c r="S444" s="225">
        <v>0</v>
      </c>
      <c r="T444" s="226">
        <f>S444*H444</f>
        <v>0</v>
      </c>
      <c r="U444" s="41"/>
      <c r="V444" s="41"/>
      <c r="W444" s="41"/>
      <c r="X444" s="41"/>
      <c r="Y444" s="41"/>
      <c r="Z444" s="41"/>
      <c r="AA444" s="41"/>
      <c r="AB444" s="41"/>
      <c r="AC444" s="41"/>
      <c r="AD444" s="41"/>
      <c r="AE444" s="41"/>
      <c r="AR444" s="227" t="s">
        <v>629</v>
      </c>
      <c r="AT444" s="227" t="s">
        <v>461</v>
      </c>
      <c r="AU444" s="227" t="s">
        <v>84</v>
      </c>
      <c r="AY444" s="20" t="s">
        <v>170</v>
      </c>
      <c r="BE444" s="228">
        <f>IF(N444="základní",J444,0)</f>
        <v>0</v>
      </c>
      <c r="BF444" s="228">
        <f>IF(N444="snížená",J444,0)</f>
        <v>0</v>
      </c>
      <c r="BG444" s="228">
        <f>IF(N444="zákl. přenesená",J444,0)</f>
        <v>0</v>
      </c>
      <c r="BH444" s="228">
        <f>IF(N444="sníž. přenesená",J444,0)</f>
        <v>0</v>
      </c>
      <c r="BI444" s="228">
        <f>IF(N444="nulová",J444,0)</f>
        <v>0</v>
      </c>
      <c r="BJ444" s="20" t="s">
        <v>82</v>
      </c>
      <c r="BK444" s="228">
        <f>ROUND(I444*H444,2)</f>
        <v>0</v>
      </c>
      <c r="BL444" s="20" t="s">
        <v>287</v>
      </c>
      <c r="BM444" s="227" t="s">
        <v>3990</v>
      </c>
    </row>
    <row r="445" s="2" customFormat="1">
      <c r="A445" s="41"/>
      <c r="B445" s="42"/>
      <c r="C445" s="43"/>
      <c r="D445" s="229" t="s">
        <v>179</v>
      </c>
      <c r="E445" s="43"/>
      <c r="F445" s="230" t="s">
        <v>3989</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179</v>
      </c>
      <c r="AU445" s="20" t="s">
        <v>84</v>
      </c>
    </row>
    <row r="446" s="2" customFormat="1" ht="16.5" customHeight="1">
      <c r="A446" s="41"/>
      <c r="B446" s="42"/>
      <c r="C446" s="216" t="s">
        <v>1420</v>
      </c>
      <c r="D446" s="216" t="s">
        <v>172</v>
      </c>
      <c r="E446" s="217" t="s">
        <v>3991</v>
      </c>
      <c r="F446" s="218" t="s">
        <v>3992</v>
      </c>
      <c r="G446" s="219" t="s">
        <v>266</v>
      </c>
      <c r="H446" s="220">
        <v>2</v>
      </c>
      <c r="I446" s="221"/>
      <c r="J446" s="222">
        <f>ROUND(I446*H446,2)</f>
        <v>0</v>
      </c>
      <c r="K446" s="218" t="s">
        <v>176</v>
      </c>
      <c r="L446" s="47"/>
      <c r="M446" s="223" t="s">
        <v>19</v>
      </c>
      <c r="N446" s="224" t="s">
        <v>46</v>
      </c>
      <c r="O446" s="87"/>
      <c r="P446" s="225">
        <f>O446*H446</f>
        <v>0</v>
      </c>
      <c r="Q446" s="225">
        <v>0.00068000000000000005</v>
      </c>
      <c r="R446" s="225">
        <f>Q446*H446</f>
        <v>0.0013600000000000001</v>
      </c>
      <c r="S446" s="225">
        <v>0</v>
      </c>
      <c r="T446" s="226">
        <f>S446*H446</f>
        <v>0</v>
      </c>
      <c r="U446" s="41"/>
      <c r="V446" s="41"/>
      <c r="W446" s="41"/>
      <c r="X446" s="41"/>
      <c r="Y446" s="41"/>
      <c r="Z446" s="41"/>
      <c r="AA446" s="41"/>
      <c r="AB446" s="41"/>
      <c r="AC446" s="41"/>
      <c r="AD446" s="41"/>
      <c r="AE446" s="41"/>
      <c r="AR446" s="227" t="s">
        <v>287</v>
      </c>
      <c r="AT446" s="227" t="s">
        <v>172</v>
      </c>
      <c r="AU446" s="227" t="s">
        <v>84</v>
      </c>
      <c r="AY446" s="20" t="s">
        <v>170</v>
      </c>
      <c r="BE446" s="228">
        <f>IF(N446="základní",J446,0)</f>
        <v>0</v>
      </c>
      <c r="BF446" s="228">
        <f>IF(N446="snížená",J446,0)</f>
        <v>0</v>
      </c>
      <c r="BG446" s="228">
        <f>IF(N446="zákl. přenesená",J446,0)</f>
        <v>0</v>
      </c>
      <c r="BH446" s="228">
        <f>IF(N446="sníž. přenesená",J446,0)</f>
        <v>0</v>
      </c>
      <c r="BI446" s="228">
        <f>IF(N446="nulová",J446,0)</f>
        <v>0</v>
      </c>
      <c r="BJ446" s="20" t="s">
        <v>82</v>
      </c>
      <c r="BK446" s="228">
        <f>ROUND(I446*H446,2)</f>
        <v>0</v>
      </c>
      <c r="BL446" s="20" t="s">
        <v>287</v>
      </c>
      <c r="BM446" s="227" t="s">
        <v>3993</v>
      </c>
    </row>
    <row r="447" s="2" customFormat="1">
      <c r="A447" s="41"/>
      <c r="B447" s="42"/>
      <c r="C447" s="43"/>
      <c r="D447" s="229" t="s">
        <v>179</v>
      </c>
      <c r="E447" s="43"/>
      <c r="F447" s="230" t="s">
        <v>3994</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179</v>
      </c>
      <c r="AU447" s="20" t="s">
        <v>84</v>
      </c>
    </row>
    <row r="448" s="2" customFormat="1">
      <c r="A448" s="41"/>
      <c r="B448" s="42"/>
      <c r="C448" s="43"/>
      <c r="D448" s="234" t="s">
        <v>181</v>
      </c>
      <c r="E448" s="43"/>
      <c r="F448" s="235" t="s">
        <v>3995</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181</v>
      </c>
      <c r="AU448" s="20" t="s">
        <v>84</v>
      </c>
    </row>
    <row r="449" s="2" customFormat="1" ht="16.5" customHeight="1">
      <c r="A449" s="41"/>
      <c r="B449" s="42"/>
      <c r="C449" s="216" t="s">
        <v>1427</v>
      </c>
      <c r="D449" s="216" t="s">
        <v>172</v>
      </c>
      <c r="E449" s="217" t="s">
        <v>3996</v>
      </c>
      <c r="F449" s="218" t="s">
        <v>3997</v>
      </c>
      <c r="G449" s="219" t="s">
        <v>266</v>
      </c>
      <c r="H449" s="220">
        <v>1</v>
      </c>
      <c r="I449" s="221"/>
      <c r="J449" s="222">
        <f>ROUND(I449*H449,2)</f>
        <v>0</v>
      </c>
      <c r="K449" s="218" t="s">
        <v>176</v>
      </c>
      <c r="L449" s="47"/>
      <c r="M449" s="223" t="s">
        <v>19</v>
      </c>
      <c r="N449" s="224" t="s">
        <v>46</v>
      </c>
      <c r="O449" s="87"/>
      <c r="P449" s="225">
        <f>O449*H449</f>
        <v>0</v>
      </c>
      <c r="Q449" s="225">
        <v>0.00076000000000000004</v>
      </c>
      <c r="R449" s="225">
        <f>Q449*H449</f>
        <v>0.00076000000000000004</v>
      </c>
      <c r="S449" s="225">
        <v>0</v>
      </c>
      <c r="T449" s="226">
        <f>S449*H449</f>
        <v>0</v>
      </c>
      <c r="U449" s="41"/>
      <c r="V449" s="41"/>
      <c r="W449" s="41"/>
      <c r="X449" s="41"/>
      <c r="Y449" s="41"/>
      <c r="Z449" s="41"/>
      <c r="AA449" s="41"/>
      <c r="AB449" s="41"/>
      <c r="AC449" s="41"/>
      <c r="AD449" s="41"/>
      <c r="AE449" s="41"/>
      <c r="AR449" s="227" t="s">
        <v>287</v>
      </c>
      <c r="AT449" s="227" t="s">
        <v>172</v>
      </c>
      <c r="AU449" s="227" t="s">
        <v>84</v>
      </c>
      <c r="AY449" s="20" t="s">
        <v>170</v>
      </c>
      <c r="BE449" s="228">
        <f>IF(N449="základní",J449,0)</f>
        <v>0</v>
      </c>
      <c r="BF449" s="228">
        <f>IF(N449="snížená",J449,0)</f>
        <v>0</v>
      </c>
      <c r="BG449" s="228">
        <f>IF(N449="zákl. přenesená",J449,0)</f>
        <v>0</v>
      </c>
      <c r="BH449" s="228">
        <f>IF(N449="sníž. přenesená",J449,0)</f>
        <v>0</v>
      </c>
      <c r="BI449" s="228">
        <f>IF(N449="nulová",J449,0)</f>
        <v>0</v>
      </c>
      <c r="BJ449" s="20" t="s">
        <v>82</v>
      </c>
      <c r="BK449" s="228">
        <f>ROUND(I449*H449,2)</f>
        <v>0</v>
      </c>
      <c r="BL449" s="20" t="s">
        <v>287</v>
      </c>
      <c r="BM449" s="227" t="s">
        <v>3998</v>
      </c>
    </row>
    <row r="450" s="2" customFormat="1">
      <c r="A450" s="41"/>
      <c r="B450" s="42"/>
      <c r="C450" s="43"/>
      <c r="D450" s="229" t="s">
        <v>179</v>
      </c>
      <c r="E450" s="43"/>
      <c r="F450" s="230" t="s">
        <v>3999</v>
      </c>
      <c r="G450" s="43"/>
      <c r="H450" s="43"/>
      <c r="I450" s="231"/>
      <c r="J450" s="43"/>
      <c r="K450" s="43"/>
      <c r="L450" s="47"/>
      <c r="M450" s="232"/>
      <c r="N450" s="233"/>
      <c r="O450" s="87"/>
      <c r="P450" s="87"/>
      <c r="Q450" s="87"/>
      <c r="R450" s="87"/>
      <c r="S450" s="87"/>
      <c r="T450" s="88"/>
      <c r="U450" s="41"/>
      <c r="V450" s="41"/>
      <c r="W450" s="41"/>
      <c r="X450" s="41"/>
      <c r="Y450" s="41"/>
      <c r="Z450" s="41"/>
      <c r="AA450" s="41"/>
      <c r="AB450" s="41"/>
      <c r="AC450" s="41"/>
      <c r="AD450" s="41"/>
      <c r="AE450" s="41"/>
      <c r="AT450" s="20" t="s">
        <v>179</v>
      </c>
      <c r="AU450" s="20" t="s">
        <v>84</v>
      </c>
    </row>
    <row r="451" s="2" customFormat="1">
      <c r="A451" s="41"/>
      <c r="B451" s="42"/>
      <c r="C451" s="43"/>
      <c r="D451" s="234" t="s">
        <v>181</v>
      </c>
      <c r="E451" s="43"/>
      <c r="F451" s="235" t="s">
        <v>4000</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181</v>
      </c>
      <c r="AU451" s="20" t="s">
        <v>84</v>
      </c>
    </row>
    <row r="452" s="2" customFormat="1" ht="16.5" customHeight="1">
      <c r="A452" s="41"/>
      <c r="B452" s="42"/>
      <c r="C452" s="216" t="s">
        <v>1441</v>
      </c>
      <c r="D452" s="216" t="s">
        <v>172</v>
      </c>
      <c r="E452" s="217" t="s">
        <v>4001</v>
      </c>
      <c r="F452" s="218" t="s">
        <v>4002</v>
      </c>
      <c r="G452" s="219" t="s">
        <v>266</v>
      </c>
      <c r="H452" s="220">
        <v>19</v>
      </c>
      <c r="I452" s="221"/>
      <c r="J452" s="222">
        <f>ROUND(I452*H452,2)</f>
        <v>0</v>
      </c>
      <c r="K452" s="218" t="s">
        <v>176</v>
      </c>
      <c r="L452" s="47"/>
      <c r="M452" s="223" t="s">
        <v>19</v>
      </c>
      <c r="N452" s="224" t="s">
        <v>46</v>
      </c>
      <c r="O452" s="87"/>
      <c r="P452" s="225">
        <f>O452*H452</f>
        <v>0</v>
      </c>
      <c r="Q452" s="225">
        <v>0.00023000000000000001</v>
      </c>
      <c r="R452" s="225">
        <f>Q452*H452</f>
        <v>0.0043699999999999998</v>
      </c>
      <c r="S452" s="225">
        <v>0</v>
      </c>
      <c r="T452" s="226">
        <f>S452*H452</f>
        <v>0</v>
      </c>
      <c r="U452" s="41"/>
      <c r="V452" s="41"/>
      <c r="W452" s="41"/>
      <c r="X452" s="41"/>
      <c r="Y452" s="41"/>
      <c r="Z452" s="41"/>
      <c r="AA452" s="41"/>
      <c r="AB452" s="41"/>
      <c r="AC452" s="41"/>
      <c r="AD452" s="41"/>
      <c r="AE452" s="41"/>
      <c r="AR452" s="227" t="s">
        <v>287</v>
      </c>
      <c r="AT452" s="227" t="s">
        <v>172</v>
      </c>
      <c r="AU452" s="227" t="s">
        <v>84</v>
      </c>
      <c r="AY452" s="20" t="s">
        <v>170</v>
      </c>
      <c r="BE452" s="228">
        <f>IF(N452="základní",J452,0)</f>
        <v>0</v>
      </c>
      <c r="BF452" s="228">
        <f>IF(N452="snížená",J452,0)</f>
        <v>0</v>
      </c>
      <c r="BG452" s="228">
        <f>IF(N452="zákl. přenesená",J452,0)</f>
        <v>0</v>
      </c>
      <c r="BH452" s="228">
        <f>IF(N452="sníž. přenesená",J452,0)</f>
        <v>0</v>
      </c>
      <c r="BI452" s="228">
        <f>IF(N452="nulová",J452,0)</f>
        <v>0</v>
      </c>
      <c r="BJ452" s="20" t="s">
        <v>82</v>
      </c>
      <c r="BK452" s="228">
        <f>ROUND(I452*H452,2)</f>
        <v>0</v>
      </c>
      <c r="BL452" s="20" t="s">
        <v>287</v>
      </c>
      <c r="BM452" s="227" t="s">
        <v>4003</v>
      </c>
    </row>
    <row r="453" s="2" customFormat="1">
      <c r="A453" s="41"/>
      <c r="B453" s="42"/>
      <c r="C453" s="43"/>
      <c r="D453" s="229" t="s">
        <v>179</v>
      </c>
      <c r="E453" s="43"/>
      <c r="F453" s="230" t="s">
        <v>4004</v>
      </c>
      <c r="G453" s="43"/>
      <c r="H453" s="43"/>
      <c r="I453" s="231"/>
      <c r="J453" s="43"/>
      <c r="K453" s="43"/>
      <c r="L453" s="47"/>
      <c r="M453" s="232"/>
      <c r="N453" s="233"/>
      <c r="O453" s="87"/>
      <c r="P453" s="87"/>
      <c r="Q453" s="87"/>
      <c r="R453" s="87"/>
      <c r="S453" s="87"/>
      <c r="T453" s="88"/>
      <c r="U453" s="41"/>
      <c r="V453" s="41"/>
      <c r="W453" s="41"/>
      <c r="X453" s="41"/>
      <c r="Y453" s="41"/>
      <c r="Z453" s="41"/>
      <c r="AA453" s="41"/>
      <c r="AB453" s="41"/>
      <c r="AC453" s="41"/>
      <c r="AD453" s="41"/>
      <c r="AE453" s="41"/>
      <c r="AT453" s="20" t="s">
        <v>179</v>
      </c>
      <c r="AU453" s="20" t="s">
        <v>84</v>
      </c>
    </row>
    <row r="454" s="2" customFormat="1">
      <c r="A454" s="41"/>
      <c r="B454" s="42"/>
      <c r="C454" s="43"/>
      <c r="D454" s="234" t="s">
        <v>181</v>
      </c>
      <c r="E454" s="43"/>
      <c r="F454" s="235" t="s">
        <v>4005</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181</v>
      </c>
      <c r="AU454" s="20" t="s">
        <v>84</v>
      </c>
    </row>
    <row r="455" s="2" customFormat="1" ht="16.5" customHeight="1">
      <c r="A455" s="41"/>
      <c r="B455" s="42"/>
      <c r="C455" s="216" t="s">
        <v>1447</v>
      </c>
      <c r="D455" s="216" t="s">
        <v>172</v>
      </c>
      <c r="E455" s="217" t="s">
        <v>4006</v>
      </c>
      <c r="F455" s="218" t="s">
        <v>4007</v>
      </c>
      <c r="G455" s="219" t="s">
        <v>266</v>
      </c>
      <c r="H455" s="220">
        <v>20</v>
      </c>
      <c r="I455" s="221"/>
      <c r="J455" s="222">
        <f>ROUND(I455*H455,2)</f>
        <v>0</v>
      </c>
      <c r="K455" s="218" t="s">
        <v>176</v>
      </c>
      <c r="L455" s="47"/>
      <c r="M455" s="223" t="s">
        <v>19</v>
      </c>
      <c r="N455" s="224" t="s">
        <v>46</v>
      </c>
      <c r="O455" s="87"/>
      <c r="P455" s="225">
        <f>O455*H455</f>
        <v>0</v>
      </c>
      <c r="Q455" s="225">
        <v>0.00035</v>
      </c>
      <c r="R455" s="225">
        <f>Q455*H455</f>
        <v>0.0070000000000000001</v>
      </c>
      <c r="S455" s="225">
        <v>0</v>
      </c>
      <c r="T455" s="226">
        <f>S455*H455</f>
        <v>0</v>
      </c>
      <c r="U455" s="41"/>
      <c r="V455" s="41"/>
      <c r="W455" s="41"/>
      <c r="X455" s="41"/>
      <c r="Y455" s="41"/>
      <c r="Z455" s="41"/>
      <c r="AA455" s="41"/>
      <c r="AB455" s="41"/>
      <c r="AC455" s="41"/>
      <c r="AD455" s="41"/>
      <c r="AE455" s="41"/>
      <c r="AR455" s="227" t="s">
        <v>287</v>
      </c>
      <c r="AT455" s="227" t="s">
        <v>172</v>
      </c>
      <c r="AU455" s="227" t="s">
        <v>84</v>
      </c>
      <c r="AY455" s="20" t="s">
        <v>170</v>
      </c>
      <c r="BE455" s="228">
        <f>IF(N455="základní",J455,0)</f>
        <v>0</v>
      </c>
      <c r="BF455" s="228">
        <f>IF(N455="snížená",J455,0)</f>
        <v>0</v>
      </c>
      <c r="BG455" s="228">
        <f>IF(N455="zákl. přenesená",J455,0)</f>
        <v>0</v>
      </c>
      <c r="BH455" s="228">
        <f>IF(N455="sníž. přenesená",J455,0)</f>
        <v>0</v>
      </c>
      <c r="BI455" s="228">
        <f>IF(N455="nulová",J455,0)</f>
        <v>0</v>
      </c>
      <c r="BJ455" s="20" t="s">
        <v>82</v>
      </c>
      <c r="BK455" s="228">
        <f>ROUND(I455*H455,2)</f>
        <v>0</v>
      </c>
      <c r="BL455" s="20" t="s">
        <v>287</v>
      </c>
      <c r="BM455" s="227" t="s">
        <v>4008</v>
      </c>
    </row>
    <row r="456" s="2" customFormat="1">
      <c r="A456" s="41"/>
      <c r="B456" s="42"/>
      <c r="C456" s="43"/>
      <c r="D456" s="229" t="s">
        <v>179</v>
      </c>
      <c r="E456" s="43"/>
      <c r="F456" s="230" t="s">
        <v>4009</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179</v>
      </c>
      <c r="AU456" s="20" t="s">
        <v>84</v>
      </c>
    </row>
    <row r="457" s="2" customFormat="1">
      <c r="A457" s="41"/>
      <c r="B457" s="42"/>
      <c r="C457" s="43"/>
      <c r="D457" s="234" t="s">
        <v>181</v>
      </c>
      <c r="E457" s="43"/>
      <c r="F457" s="235" t="s">
        <v>4010</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181</v>
      </c>
      <c r="AU457" s="20" t="s">
        <v>84</v>
      </c>
    </row>
    <row r="458" s="2" customFormat="1" ht="16.5" customHeight="1">
      <c r="A458" s="41"/>
      <c r="B458" s="42"/>
      <c r="C458" s="216" t="s">
        <v>1460</v>
      </c>
      <c r="D458" s="216" t="s">
        <v>172</v>
      </c>
      <c r="E458" s="217" t="s">
        <v>4011</v>
      </c>
      <c r="F458" s="218" t="s">
        <v>4012</v>
      </c>
      <c r="G458" s="219" t="s">
        <v>266</v>
      </c>
      <c r="H458" s="220">
        <v>23</v>
      </c>
      <c r="I458" s="221"/>
      <c r="J458" s="222">
        <f>ROUND(I458*H458,2)</f>
        <v>0</v>
      </c>
      <c r="K458" s="218" t="s">
        <v>176</v>
      </c>
      <c r="L458" s="47"/>
      <c r="M458" s="223" t="s">
        <v>19</v>
      </c>
      <c r="N458" s="224" t="s">
        <v>46</v>
      </c>
      <c r="O458" s="87"/>
      <c r="P458" s="225">
        <f>O458*H458</f>
        <v>0</v>
      </c>
      <c r="Q458" s="225">
        <v>0.00055000000000000003</v>
      </c>
      <c r="R458" s="225">
        <f>Q458*H458</f>
        <v>0.012650000000000002</v>
      </c>
      <c r="S458" s="225">
        <v>0</v>
      </c>
      <c r="T458" s="226">
        <f>S458*H458</f>
        <v>0</v>
      </c>
      <c r="U458" s="41"/>
      <c r="V458" s="41"/>
      <c r="W458" s="41"/>
      <c r="X458" s="41"/>
      <c r="Y458" s="41"/>
      <c r="Z458" s="41"/>
      <c r="AA458" s="41"/>
      <c r="AB458" s="41"/>
      <c r="AC458" s="41"/>
      <c r="AD458" s="41"/>
      <c r="AE458" s="41"/>
      <c r="AR458" s="227" t="s">
        <v>287</v>
      </c>
      <c r="AT458" s="227" t="s">
        <v>172</v>
      </c>
      <c r="AU458" s="227" t="s">
        <v>84</v>
      </c>
      <c r="AY458" s="20" t="s">
        <v>170</v>
      </c>
      <c r="BE458" s="228">
        <f>IF(N458="základní",J458,0)</f>
        <v>0</v>
      </c>
      <c r="BF458" s="228">
        <f>IF(N458="snížená",J458,0)</f>
        <v>0</v>
      </c>
      <c r="BG458" s="228">
        <f>IF(N458="zákl. přenesená",J458,0)</f>
        <v>0</v>
      </c>
      <c r="BH458" s="228">
        <f>IF(N458="sníž. přenesená",J458,0)</f>
        <v>0</v>
      </c>
      <c r="BI458" s="228">
        <f>IF(N458="nulová",J458,0)</f>
        <v>0</v>
      </c>
      <c r="BJ458" s="20" t="s">
        <v>82</v>
      </c>
      <c r="BK458" s="228">
        <f>ROUND(I458*H458,2)</f>
        <v>0</v>
      </c>
      <c r="BL458" s="20" t="s">
        <v>287</v>
      </c>
      <c r="BM458" s="227" t="s">
        <v>4013</v>
      </c>
    </row>
    <row r="459" s="2" customFormat="1">
      <c r="A459" s="41"/>
      <c r="B459" s="42"/>
      <c r="C459" s="43"/>
      <c r="D459" s="229" t="s">
        <v>179</v>
      </c>
      <c r="E459" s="43"/>
      <c r="F459" s="230" t="s">
        <v>4014</v>
      </c>
      <c r="G459" s="43"/>
      <c r="H459" s="43"/>
      <c r="I459" s="231"/>
      <c r="J459" s="43"/>
      <c r="K459" s="43"/>
      <c r="L459" s="47"/>
      <c r="M459" s="232"/>
      <c r="N459" s="233"/>
      <c r="O459" s="87"/>
      <c r="P459" s="87"/>
      <c r="Q459" s="87"/>
      <c r="R459" s="87"/>
      <c r="S459" s="87"/>
      <c r="T459" s="88"/>
      <c r="U459" s="41"/>
      <c r="V459" s="41"/>
      <c r="W459" s="41"/>
      <c r="X459" s="41"/>
      <c r="Y459" s="41"/>
      <c r="Z459" s="41"/>
      <c r="AA459" s="41"/>
      <c r="AB459" s="41"/>
      <c r="AC459" s="41"/>
      <c r="AD459" s="41"/>
      <c r="AE459" s="41"/>
      <c r="AT459" s="20" t="s">
        <v>179</v>
      </c>
      <c r="AU459" s="20" t="s">
        <v>84</v>
      </c>
    </row>
    <row r="460" s="2" customFormat="1">
      <c r="A460" s="41"/>
      <c r="B460" s="42"/>
      <c r="C460" s="43"/>
      <c r="D460" s="234" t="s">
        <v>181</v>
      </c>
      <c r="E460" s="43"/>
      <c r="F460" s="235" t="s">
        <v>4015</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181</v>
      </c>
      <c r="AU460" s="20" t="s">
        <v>84</v>
      </c>
    </row>
    <row r="461" s="2" customFormat="1" ht="16.5" customHeight="1">
      <c r="A461" s="41"/>
      <c r="B461" s="42"/>
      <c r="C461" s="216" t="s">
        <v>1472</v>
      </c>
      <c r="D461" s="216" t="s">
        <v>172</v>
      </c>
      <c r="E461" s="217" t="s">
        <v>4016</v>
      </c>
      <c r="F461" s="218" t="s">
        <v>4017</v>
      </c>
      <c r="G461" s="219" t="s">
        <v>266</v>
      </c>
      <c r="H461" s="220">
        <v>3</v>
      </c>
      <c r="I461" s="221"/>
      <c r="J461" s="222">
        <f>ROUND(I461*H461,2)</f>
        <v>0</v>
      </c>
      <c r="K461" s="218" t="s">
        <v>176</v>
      </c>
      <c r="L461" s="47"/>
      <c r="M461" s="223" t="s">
        <v>19</v>
      </c>
      <c r="N461" s="224" t="s">
        <v>46</v>
      </c>
      <c r="O461" s="87"/>
      <c r="P461" s="225">
        <f>O461*H461</f>
        <v>0</v>
      </c>
      <c r="Q461" s="225">
        <v>0.00076000000000000004</v>
      </c>
      <c r="R461" s="225">
        <f>Q461*H461</f>
        <v>0.0022799999999999999</v>
      </c>
      <c r="S461" s="225">
        <v>0</v>
      </c>
      <c r="T461" s="226">
        <f>S461*H461</f>
        <v>0</v>
      </c>
      <c r="U461" s="41"/>
      <c r="V461" s="41"/>
      <c r="W461" s="41"/>
      <c r="X461" s="41"/>
      <c r="Y461" s="41"/>
      <c r="Z461" s="41"/>
      <c r="AA461" s="41"/>
      <c r="AB461" s="41"/>
      <c r="AC461" s="41"/>
      <c r="AD461" s="41"/>
      <c r="AE461" s="41"/>
      <c r="AR461" s="227" t="s">
        <v>287</v>
      </c>
      <c r="AT461" s="227" t="s">
        <v>172</v>
      </c>
      <c r="AU461" s="227" t="s">
        <v>84</v>
      </c>
      <c r="AY461" s="20" t="s">
        <v>170</v>
      </c>
      <c r="BE461" s="228">
        <f>IF(N461="základní",J461,0)</f>
        <v>0</v>
      </c>
      <c r="BF461" s="228">
        <f>IF(N461="snížená",J461,0)</f>
        <v>0</v>
      </c>
      <c r="BG461" s="228">
        <f>IF(N461="zákl. přenesená",J461,0)</f>
        <v>0</v>
      </c>
      <c r="BH461" s="228">
        <f>IF(N461="sníž. přenesená",J461,0)</f>
        <v>0</v>
      </c>
      <c r="BI461" s="228">
        <f>IF(N461="nulová",J461,0)</f>
        <v>0</v>
      </c>
      <c r="BJ461" s="20" t="s">
        <v>82</v>
      </c>
      <c r="BK461" s="228">
        <f>ROUND(I461*H461,2)</f>
        <v>0</v>
      </c>
      <c r="BL461" s="20" t="s">
        <v>287</v>
      </c>
      <c r="BM461" s="227" t="s">
        <v>4018</v>
      </c>
    </row>
    <row r="462" s="2" customFormat="1">
      <c r="A462" s="41"/>
      <c r="B462" s="42"/>
      <c r="C462" s="43"/>
      <c r="D462" s="229" t="s">
        <v>179</v>
      </c>
      <c r="E462" s="43"/>
      <c r="F462" s="230" t="s">
        <v>4019</v>
      </c>
      <c r="G462" s="43"/>
      <c r="H462" s="43"/>
      <c r="I462" s="231"/>
      <c r="J462" s="43"/>
      <c r="K462" s="43"/>
      <c r="L462" s="47"/>
      <c r="M462" s="232"/>
      <c r="N462" s="233"/>
      <c r="O462" s="87"/>
      <c r="P462" s="87"/>
      <c r="Q462" s="87"/>
      <c r="R462" s="87"/>
      <c r="S462" s="87"/>
      <c r="T462" s="88"/>
      <c r="U462" s="41"/>
      <c r="V462" s="41"/>
      <c r="W462" s="41"/>
      <c r="X462" s="41"/>
      <c r="Y462" s="41"/>
      <c r="Z462" s="41"/>
      <c r="AA462" s="41"/>
      <c r="AB462" s="41"/>
      <c r="AC462" s="41"/>
      <c r="AD462" s="41"/>
      <c r="AE462" s="41"/>
      <c r="AT462" s="20" t="s">
        <v>179</v>
      </c>
      <c r="AU462" s="20" t="s">
        <v>84</v>
      </c>
    </row>
    <row r="463" s="2" customFormat="1">
      <c r="A463" s="41"/>
      <c r="B463" s="42"/>
      <c r="C463" s="43"/>
      <c r="D463" s="234" t="s">
        <v>181</v>
      </c>
      <c r="E463" s="43"/>
      <c r="F463" s="235" t="s">
        <v>4020</v>
      </c>
      <c r="G463" s="43"/>
      <c r="H463" s="43"/>
      <c r="I463" s="231"/>
      <c r="J463" s="43"/>
      <c r="K463" s="43"/>
      <c r="L463" s="47"/>
      <c r="M463" s="232"/>
      <c r="N463" s="233"/>
      <c r="O463" s="87"/>
      <c r="P463" s="87"/>
      <c r="Q463" s="87"/>
      <c r="R463" s="87"/>
      <c r="S463" s="87"/>
      <c r="T463" s="88"/>
      <c r="U463" s="41"/>
      <c r="V463" s="41"/>
      <c r="W463" s="41"/>
      <c r="X463" s="41"/>
      <c r="Y463" s="41"/>
      <c r="Z463" s="41"/>
      <c r="AA463" s="41"/>
      <c r="AB463" s="41"/>
      <c r="AC463" s="41"/>
      <c r="AD463" s="41"/>
      <c r="AE463" s="41"/>
      <c r="AT463" s="20" t="s">
        <v>181</v>
      </c>
      <c r="AU463" s="20" t="s">
        <v>84</v>
      </c>
    </row>
    <row r="464" s="2" customFormat="1" ht="16.5" customHeight="1">
      <c r="A464" s="41"/>
      <c r="B464" s="42"/>
      <c r="C464" s="216" t="s">
        <v>1481</v>
      </c>
      <c r="D464" s="216" t="s">
        <v>172</v>
      </c>
      <c r="E464" s="217" t="s">
        <v>4021</v>
      </c>
      <c r="F464" s="218" t="s">
        <v>4022</v>
      </c>
      <c r="G464" s="219" t="s">
        <v>266</v>
      </c>
      <c r="H464" s="220">
        <v>5</v>
      </c>
      <c r="I464" s="221"/>
      <c r="J464" s="222">
        <f>ROUND(I464*H464,2)</f>
        <v>0</v>
      </c>
      <c r="K464" s="218" t="s">
        <v>176</v>
      </c>
      <c r="L464" s="47"/>
      <c r="M464" s="223" t="s">
        <v>19</v>
      </c>
      <c r="N464" s="224" t="s">
        <v>46</v>
      </c>
      <c r="O464" s="87"/>
      <c r="P464" s="225">
        <f>O464*H464</f>
        <v>0</v>
      </c>
      <c r="Q464" s="225">
        <v>0.0011900000000000001</v>
      </c>
      <c r="R464" s="225">
        <f>Q464*H464</f>
        <v>0.0059500000000000004</v>
      </c>
      <c r="S464" s="225">
        <v>0</v>
      </c>
      <c r="T464" s="226">
        <f>S464*H464</f>
        <v>0</v>
      </c>
      <c r="U464" s="41"/>
      <c r="V464" s="41"/>
      <c r="W464" s="41"/>
      <c r="X464" s="41"/>
      <c r="Y464" s="41"/>
      <c r="Z464" s="41"/>
      <c r="AA464" s="41"/>
      <c r="AB464" s="41"/>
      <c r="AC464" s="41"/>
      <c r="AD464" s="41"/>
      <c r="AE464" s="41"/>
      <c r="AR464" s="227" t="s">
        <v>287</v>
      </c>
      <c r="AT464" s="227" t="s">
        <v>172</v>
      </c>
      <c r="AU464" s="227" t="s">
        <v>84</v>
      </c>
      <c r="AY464" s="20" t="s">
        <v>170</v>
      </c>
      <c r="BE464" s="228">
        <f>IF(N464="základní",J464,0)</f>
        <v>0</v>
      </c>
      <c r="BF464" s="228">
        <f>IF(N464="snížená",J464,0)</f>
        <v>0</v>
      </c>
      <c r="BG464" s="228">
        <f>IF(N464="zákl. přenesená",J464,0)</f>
        <v>0</v>
      </c>
      <c r="BH464" s="228">
        <f>IF(N464="sníž. přenesená",J464,0)</f>
        <v>0</v>
      </c>
      <c r="BI464" s="228">
        <f>IF(N464="nulová",J464,0)</f>
        <v>0</v>
      </c>
      <c r="BJ464" s="20" t="s">
        <v>82</v>
      </c>
      <c r="BK464" s="228">
        <f>ROUND(I464*H464,2)</f>
        <v>0</v>
      </c>
      <c r="BL464" s="20" t="s">
        <v>287</v>
      </c>
      <c r="BM464" s="227" t="s">
        <v>4023</v>
      </c>
    </row>
    <row r="465" s="2" customFormat="1">
      <c r="A465" s="41"/>
      <c r="B465" s="42"/>
      <c r="C465" s="43"/>
      <c r="D465" s="229" t="s">
        <v>179</v>
      </c>
      <c r="E465" s="43"/>
      <c r="F465" s="230" t="s">
        <v>4024</v>
      </c>
      <c r="G465" s="43"/>
      <c r="H465" s="43"/>
      <c r="I465" s="231"/>
      <c r="J465" s="43"/>
      <c r="K465" s="43"/>
      <c r="L465" s="47"/>
      <c r="M465" s="232"/>
      <c r="N465" s="233"/>
      <c r="O465" s="87"/>
      <c r="P465" s="87"/>
      <c r="Q465" s="87"/>
      <c r="R465" s="87"/>
      <c r="S465" s="87"/>
      <c r="T465" s="88"/>
      <c r="U465" s="41"/>
      <c r="V465" s="41"/>
      <c r="W465" s="41"/>
      <c r="X465" s="41"/>
      <c r="Y465" s="41"/>
      <c r="Z465" s="41"/>
      <c r="AA465" s="41"/>
      <c r="AB465" s="41"/>
      <c r="AC465" s="41"/>
      <c r="AD465" s="41"/>
      <c r="AE465" s="41"/>
      <c r="AT465" s="20" t="s">
        <v>179</v>
      </c>
      <c r="AU465" s="20" t="s">
        <v>84</v>
      </c>
    </row>
    <row r="466" s="2" customFormat="1">
      <c r="A466" s="41"/>
      <c r="B466" s="42"/>
      <c r="C466" s="43"/>
      <c r="D466" s="234" t="s">
        <v>181</v>
      </c>
      <c r="E466" s="43"/>
      <c r="F466" s="235" t="s">
        <v>4025</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181</v>
      </c>
      <c r="AU466" s="20" t="s">
        <v>84</v>
      </c>
    </row>
    <row r="467" s="2" customFormat="1" ht="16.5" customHeight="1">
      <c r="A467" s="41"/>
      <c r="B467" s="42"/>
      <c r="C467" s="216" t="s">
        <v>1486</v>
      </c>
      <c r="D467" s="216" t="s">
        <v>172</v>
      </c>
      <c r="E467" s="217" t="s">
        <v>4026</v>
      </c>
      <c r="F467" s="218" t="s">
        <v>4027</v>
      </c>
      <c r="G467" s="219" t="s">
        <v>266</v>
      </c>
      <c r="H467" s="220">
        <v>3</v>
      </c>
      <c r="I467" s="221"/>
      <c r="J467" s="222">
        <f>ROUND(I467*H467,2)</f>
        <v>0</v>
      </c>
      <c r="K467" s="218" t="s">
        <v>176</v>
      </c>
      <c r="L467" s="47"/>
      <c r="M467" s="223" t="s">
        <v>19</v>
      </c>
      <c r="N467" s="224" t="s">
        <v>46</v>
      </c>
      <c r="O467" s="87"/>
      <c r="P467" s="225">
        <f>O467*H467</f>
        <v>0</v>
      </c>
      <c r="Q467" s="225">
        <v>0.0018600000000000001</v>
      </c>
      <c r="R467" s="225">
        <f>Q467*H467</f>
        <v>0.0055799999999999999</v>
      </c>
      <c r="S467" s="225">
        <v>0</v>
      </c>
      <c r="T467" s="226">
        <f>S467*H467</f>
        <v>0</v>
      </c>
      <c r="U467" s="41"/>
      <c r="V467" s="41"/>
      <c r="W467" s="41"/>
      <c r="X467" s="41"/>
      <c r="Y467" s="41"/>
      <c r="Z467" s="41"/>
      <c r="AA467" s="41"/>
      <c r="AB467" s="41"/>
      <c r="AC467" s="41"/>
      <c r="AD467" s="41"/>
      <c r="AE467" s="41"/>
      <c r="AR467" s="227" t="s">
        <v>287</v>
      </c>
      <c r="AT467" s="227" t="s">
        <v>172</v>
      </c>
      <c r="AU467" s="227" t="s">
        <v>84</v>
      </c>
      <c r="AY467" s="20" t="s">
        <v>170</v>
      </c>
      <c r="BE467" s="228">
        <f>IF(N467="základní",J467,0)</f>
        <v>0</v>
      </c>
      <c r="BF467" s="228">
        <f>IF(N467="snížená",J467,0)</f>
        <v>0</v>
      </c>
      <c r="BG467" s="228">
        <f>IF(N467="zákl. přenesená",J467,0)</f>
        <v>0</v>
      </c>
      <c r="BH467" s="228">
        <f>IF(N467="sníž. přenesená",J467,0)</f>
        <v>0</v>
      </c>
      <c r="BI467" s="228">
        <f>IF(N467="nulová",J467,0)</f>
        <v>0</v>
      </c>
      <c r="BJ467" s="20" t="s">
        <v>82</v>
      </c>
      <c r="BK467" s="228">
        <f>ROUND(I467*H467,2)</f>
        <v>0</v>
      </c>
      <c r="BL467" s="20" t="s">
        <v>287</v>
      </c>
      <c r="BM467" s="227" t="s">
        <v>4028</v>
      </c>
    </row>
    <row r="468" s="2" customFormat="1">
      <c r="A468" s="41"/>
      <c r="B468" s="42"/>
      <c r="C468" s="43"/>
      <c r="D468" s="229" t="s">
        <v>179</v>
      </c>
      <c r="E468" s="43"/>
      <c r="F468" s="230" t="s">
        <v>4029</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179</v>
      </c>
      <c r="AU468" s="20" t="s">
        <v>84</v>
      </c>
    </row>
    <row r="469" s="2" customFormat="1">
      <c r="A469" s="41"/>
      <c r="B469" s="42"/>
      <c r="C469" s="43"/>
      <c r="D469" s="234" t="s">
        <v>181</v>
      </c>
      <c r="E469" s="43"/>
      <c r="F469" s="235" t="s">
        <v>4030</v>
      </c>
      <c r="G469" s="43"/>
      <c r="H469" s="43"/>
      <c r="I469" s="231"/>
      <c r="J469" s="43"/>
      <c r="K469" s="43"/>
      <c r="L469" s="47"/>
      <c r="M469" s="232"/>
      <c r="N469" s="233"/>
      <c r="O469" s="87"/>
      <c r="P469" s="87"/>
      <c r="Q469" s="87"/>
      <c r="R469" s="87"/>
      <c r="S469" s="87"/>
      <c r="T469" s="88"/>
      <c r="U469" s="41"/>
      <c r="V469" s="41"/>
      <c r="W469" s="41"/>
      <c r="X469" s="41"/>
      <c r="Y469" s="41"/>
      <c r="Z469" s="41"/>
      <c r="AA469" s="41"/>
      <c r="AB469" s="41"/>
      <c r="AC469" s="41"/>
      <c r="AD469" s="41"/>
      <c r="AE469" s="41"/>
      <c r="AT469" s="20" t="s">
        <v>181</v>
      </c>
      <c r="AU469" s="20" t="s">
        <v>84</v>
      </c>
    </row>
    <row r="470" s="2" customFormat="1" ht="16.5" customHeight="1">
      <c r="A470" s="41"/>
      <c r="B470" s="42"/>
      <c r="C470" s="216" t="s">
        <v>1507</v>
      </c>
      <c r="D470" s="216" t="s">
        <v>172</v>
      </c>
      <c r="E470" s="217" t="s">
        <v>4031</v>
      </c>
      <c r="F470" s="218" t="s">
        <v>4032</v>
      </c>
      <c r="G470" s="219" t="s">
        <v>266</v>
      </c>
      <c r="H470" s="220">
        <v>1</v>
      </c>
      <c r="I470" s="221"/>
      <c r="J470" s="222">
        <f>ROUND(I470*H470,2)</f>
        <v>0</v>
      </c>
      <c r="K470" s="218" t="s">
        <v>176</v>
      </c>
      <c r="L470" s="47"/>
      <c r="M470" s="223" t="s">
        <v>19</v>
      </c>
      <c r="N470" s="224" t="s">
        <v>46</v>
      </c>
      <c r="O470" s="87"/>
      <c r="P470" s="225">
        <f>O470*H470</f>
        <v>0</v>
      </c>
      <c r="Q470" s="225">
        <v>0.00108</v>
      </c>
      <c r="R470" s="225">
        <f>Q470*H470</f>
        <v>0.00108</v>
      </c>
      <c r="S470" s="225">
        <v>0</v>
      </c>
      <c r="T470" s="226">
        <f>S470*H470</f>
        <v>0</v>
      </c>
      <c r="U470" s="41"/>
      <c r="V470" s="41"/>
      <c r="W470" s="41"/>
      <c r="X470" s="41"/>
      <c r="Y470" s="41"/>
      <c r="Z470" s="41"/>
      <c r="AA470" s="41"/>
      <c r="AB470" s="41"/>
      <c r="AC470" s="41"/>
      <c r="AD470" s="41"/>
      <c r="AE470" s="41"/>
      <c r="AR470" s="227" t="s">
        <v>287</v>
      </c>
      <c r="AT470" s="227" t="s">
        <v>172</v>
      </c>
      <c r="AU470" s="227" t="s">
        <v>84</v>
      </c>
      <c r="AY470" s="20" t="s">
        <v>170</v>
      </c>
      <c r="BE470" s="228">
        <f>IF(N470="základní",J470,0)</f>
        <v>0</v>
      </c>
      <c r="BF470" s="228">
        <f>IF(N470="snížená",J470,0)</f>
        <v>0</v>
      </c>
      <c r="BG470" s="228">
        <f>IF(N470="zákl. přenesená",J470,0)</f>
        <v>0</v>
      </c>
      <c r="BH470" s="228">
        <f>IF(N470="sníž. přenesená",J470,0)</f>
        <v>0</v>
      </c>
      <c r="BI470" s="228">
        <f>IF(N470="nulová",J470,0)</f>
        <v>0</v>
      </c>
      <c r="BJ470" s="20" t="s">
        <v>82</v>
      </c>
      <c r="BK470" s="228">
        <f>ROUND(I470*H470,2)</f>
        <v>0</v>
      </c>
      <c r="BL470" s="20" t="s">
        <v>287</v>
      </c>
      <c r="BM470" s="227" t="s">
        <v>4033</v>
      </c>
    </row>
    <row r="471" s="2" customFormat="1">
      <c r="A471" s="41"/>
      <c r="B471" s="42"/>
      <c r="C471" s="43"/>
      <c r="D471" s="229" t="s">
        <v>179</v>
      </c>
      <c r="E471" s="43"/>
      <c r="F471" s="230" t="s">
        <v>4034</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179</v>
      </c>
      <c r="AU471" s="20" t="s">
        <v>84</v>
      </c>
    </row>
    <row r="472" s="2" customFormat="1">
      <c r="A472" s="41"/>
      <c r="B472" s="42"/>
      <c r="C472" s="43"/>
      <c r="D472" s="234" t="s">
        <v>181</v>
      </c>
      <c r="E472" s="43"/>
      <c r="F472" s="235" t="s">
        <v>4035</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181</v>
      </c>
      <c r="AU472" s="20" t="s">
        <v>84</v>
      </c>
    </row>
    <row r="473" s="2" customFormat="1" ht="16.5" customHeight="1">
      <c r="A473" s="41"/>
      <c r="B473" s="42"/>
      <c r="C473" s="216" t="s">
        <v>1511</v>
      </c>
      <c r="D473" s="216" t="s">
        <v>172</v>
      </c>
      <c r="E473" s="217" t="s">
        <v>4036</v>
      </c>
      <c r="F473" s="218" t="s">
        <v>4037</v>
      </c>
      <c r="G473" s="219" t="s">
        <v>266</v>
      </c>
      <c r="H473" s="220">
        <v>22</v>
      </c>
      <c r="I473" s="221"/>
      <c r="J473" s="222">
        <f>ROUND(I473*H473,2)</f>
        <v>0</v>
      </c>
      <c r="K473" s="218" t="s">
        <v>176</v>
      </c>
      <c r="L473" s="47"/>
      <c r="M473" s="223" t="s">
        <v>19</v>
      </c>
      <c r="N473" s="224" t="s">
        <v>46</v>
      </c>
      <c r="O473" s="87"/>
      <c r="P473" s="225">
        <f>O473*H473</f>
        <v>0</v>
      </c>
      <c r="Q473" s="225">
        <v>2.0000000000000002E-05</v>
      </c>
      <c r="R473" s="225">
        <f>Q473*H473</f>
        <v>0.00044000000000000002</v>
      </c>
      <c r="S473" s="225">
        <v>0</v>
      </c>
      <c r="T473" s="226">
        <f>S473*H473</f>
        <v>0</v>
      </c>
      <c r="U473" s="41"/>
      <c r="V473" s="41"/>
      <c r="W473" s="41"/>
      <c r="X473" s="41"/>
      <c r="Y473" s="41"/>
      <c r="Z473" s="41"/>
      <c r="AA473" s="41"/>
      <c r="AB473" s="41"/>
      <c r="AC473" s="41"/>
      <c r="AD473" s="41"/>
      <c r="AE473" s="41"/>
      <c r="AR473" s="227" t="s">
        <v>287</v>
      </c>
      <c r="AT473" s="227" t="s">
        <v>172</v>
      </c>
      <c r="AU473" s="227" t="s">
        <v>84</v>
      </c>
      <c r="AY473" s="20" t="s">
        <v>170</v>
      </c>
      <c r="BE473" s="228">
        <f>IF(N473="základní",J473,0)</f>
        <v>0</v>
      </c>
      <c r="BF473" s="228">
        <f>IF(N473="snížená",J473,0)</f>
        <v>0</v>
      </c>
      <c r="BG473" s="228">
        <f>IF(N473="zákl. přenesená",J473,0)</f>
        <v>0</v>
      </c>
      <c r="BH473" s="228">
        <f>IF(N473="sníž. přenesená",J473,0)</f>
        <v>0</v>
      </c>
      <c r="BI473" s="228">
        <f>IF(N473="nulová",J473,0)</f>
        <v>0</v>
      </c>
      <c r="BJ473" s="20" t="s">
        <v>82</v>
      </c>
      <c r="BK473" s="228">
        <f>ROUND(I473*H473,2)</f>
        <v>0</v>
      </c>
      <c r="BL473" s="20" t="s">
        <v>287</v>
      </c>
      <c r="BM473" s="227" t="s">
        <v>4038</v>
      </c>
    </row>
    <row r="474" s="2" customFormat="1">
      <c r="A474" s="41"/>
      <c r="B474" s="42"/>
      <c r="C474" s="43"/>
      <c r="D474" s="229" t="s">
        <v>179</v>
      </c>
      <c r="E474" s="43"/>
      <c r="F474" s="230" t="s">
        <v>4039</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179</v>
      </c>
      <c r="AU474" s="20" t="s">
        <v>84</v>
      </c>
    </row>
    <row r="475" s="2" customFormat="1">
      <c r="A475" s="41"/>
      <c r="B475" s="42"/>
      <c r="C475" s="43"/>
      <c r="D475" s="234" t="s">
        <v>181</v>
      </c>
      <c r="E475" s="43"/>
      <c r="F475" s="235" t="s">
        <v>4040</v>
      </c>
      <c r="G475" s="43"/>
      <c r="H475" s="43"/>
      <c r="I475" s="231"/>
      <c r="J475" s="43"/>
      <c r="K475" s="43"/>
      <c r="L475" s="47"/>
      <c r="M475" s="232"/>
      <c r="N475" s="233"/>
      <c r="O475" s="87"/>
      <c r="P475" s="87"/>
      <c r="Q475" s="87"/>
      <c r="R475" s="87"/>
      <c r="S475" s="87"/>
      <c r="T475" s="88"/>
      <c r="U475" s="41"/>
      <c r="V475" s="41"/>
      <c r="W475" s="41"/>
      <c r="X475" s="41"/>
      <c r="Y475" s="41"/>
      <c r="Z475" s="41"/>
      <c r="AA475" s="41"/>
      <c r="AB475" s="41"/>
      <c r="AC475" s="41"/>
      <c r="AD475" s="41"/>
      <c r="AE475" s="41"/>
      <c r="AT475" s="20" t="s">
        <v>181</v>
      </c>
      <c r="AU475" s="20" t="s">
        <v>84</v>
      </c>
    </row>
    <row r="476" s="2" customFormat="1" ht="16.5" customHeight="1">
      <c r="A476" s="41"/>
      <c r="B476" s="42"/>
      <c r="C476" s="285" t="s">
        <v>1515</v>
      </c>
      <c r="D476" s="285" t="s">
        <v>461</v>
      </c>
      <c r="E476" s="286" t="s">
        <v>4041</v>
      </c>
      <c r="F476" s="287" t="s">
        <v>4042</v>
      </c>
      <c r="G476" s="288" t="s">
        <v>266</v>
      </c>
      <c r="H476" s="289">
        <v>9</v>
      </c>
      <c r="I476" s="290"/>
      <c r="J476" s="291">
        <f>ROUND(I476*H476,2)</f>
        <v>0</v>
      </c>
      <c r="K476" s="287" t="s">
        <v>19</v>
      </c>
      <c r="L476" s="292"/>
      <c r="M476" s="293" t="s">
        <v>19</v>
      </c>
      <c r="N476" s="294" t="s">
        <v>46</v>
      </c>
      <c r="O476" s="87"/>
      <c r="P476" s="225">
        <f>O476*H476</f>
        <v>0</v>
      </c>
      <c r="Q476" s="225">
        <v>0</v>
      </c>
      <c r="R476" s="225">
        <f>Q476*H476</f>
        <v>0</v>
      </c>
      <c r="S476" s="225">
        <v>0</v>
      </c>
      <c r="T476" s="226">
        <f>S476*H476</f>
        <v>0</v>
      </c>
      <c r="U476" s="41"/>
      <c r="V476" s="41"/>
      <c r="W476" s="41"/>
      <c r="X476" s="41"/>
      <c r="Y476" s="41"/>
      <c r="Z476" s="41"/>
      <c r="AA476" s="41"/>
      <c r="AB476" s="41"/>
      <c r="AC476" s="41"/>
      <c r="AD476" s="41"/>
      <c r="AE476" s="41"/>
      <c r="AR476" s="227" t="s">
        <v>629</v>
      </c>
      <c r="AT476" s="227" t="s">
        <v>461</v>
      </c>
      <c r="AU476" s="227" t="s">
        <v>84</v>
      </c>
      <c r="AY476" s="20" t="s">
        <v>170</v>
      </c>
      <c r="BE476" s="228">
        <f>IF(N476="základní",J476,0)</f>
        <v>0</v>
      </c>
      <c r="BF476" s="228">
        <f>IF(N476="snížená",J476,0)</f>
        <v>0</v>
      </c>
      <c r="BG476" s="228">
        <f>IF(N476="zákl. přenesená",J476,0)</f>
        <v>0</v>
      </c>
      <c r="BH476" s="228">
        <f>IF(N476="sníž. přenesená",J476,0)</f>
        <v>0</v>
      </c>
      <c r="BI476" s="228">
        <f>IF(N476="nulová",J476,0)</f>
        <v>0</v>
      </c>
      <c r="BJ476" s="20" t="s">
        <v>82</v>
      </c>
      <c r="BK476" s="228">
        <f>ROUND(I476*H476,2)</f>
        <v>0</v>
      </c>
      <c r="BL476" s="20" t="s">
        <v>287</v>
      </c>
      <c r="BM476" s="227" t="s">
        <v>4043</v>
      </c>
    </row>
    <row r="477" s="2" customFormat="1">
      <c r="A477" s="41"/>
      <c r="B477" s="42"/>
      <c r="C477" s="43"/>
      <c r="D477" s="229" t="s">
        <v>179</v>
      </c>
      <c r="E477" s="43"/>
      <c r="F477" s="230" t="s">
        <v>4042</v>
      </c>
      <c r="G477" s="43"/>
      <c r="H477" s="43"/>
      <c r="I477" s="231"/>
      <c r="J477" s="43"/>
      <c r="K477" s="43"/>
      <c r="L477" s="47"/>
      <c r="M477" s="232"/>
      <c r="N477" s="233"/>
      <c r="O477" s="87"/>
      <c r="P477" s="87"/>
      <c r="Q477" s="87"/>
      <c r="R477" s="87"/>
      <c r="S477" s="87"/>
      <c r="T477" s="88"/>
      <c r="U477" s="41"/>
      <c r="V477" s="41"/>
      <c r="W477" s="41"/>
      <c r="X477" s="41"/>
      <c r="Y477" s="41"/>
      <c r="Z477" s="41"/>
      <c r="AA477" s="41"/>
      <c r="AB477" s="41"/>
      <c r="AC477" s="41"/>
      <c r="AD477" s="41"/>
      <c r="AE477" s="41"/>
      <c r="AT477" s="20" t="s">
        <v>179</v>
      </c>
      <c r="AU477" s="20" t="s">
        <v>84</v>
      </c>
    </row>
    <row r="478" s="2" customFormat="1">
      <c r="A478" s="41"/>
      <c r="B478" s="42"/>
      <c r="C478" s="43"/>
      <c r="D478" s="229" t="s">
        <v>231</v>
      </c>
      <c r="E478" s="43"/>
      <c r="F478" s="268" t="s">
        <v>3538</v>
      </c>
      <c r="G478" s="43"/>
      <c r="H478" s="43"/>
      <c r="I478" s="231"/>
      <c r="J478" s="43"/>
      <c r="K478" s="43"/>
      <c r="L478" s="47"/>
      <c r="M478" s="232"/>
      <c r="N478" s="233"/>
      <c r="O478" s="87"/>
      <c r="P478" s="87"/>
      <c r="Q478" s="87"/>
      <c r="R478" s="87"/>
      <c r="S478" s="87"/>
      <c r="T478" s="88"/>
      <c r="U478" s="41"/>
      <c r="V478" s="41"/>
      <c r="W478" s="41"/>
      <c r="X478" s="41"/>
      <c r="Y478" s="41"/>
      <c r="Z478" s="41"/>
      <c r="AA478" s="41"/>
      <c r="AB478" s="41"/>
      <c r="AC478" s="41"/>
      <c r="AD478" s="41"/>
      <c r="AE478" s="41"/>
      <c r="AT478" s="20" t="s">
        <v>231</v>
      </c>
      <c r="AU478" s="20" t="s">
        <v>84</v>
      </c>
    </row>
    <row r="479" s="2" customFormat="1" ht="16.5" customHeight="1">
      <c r="A479" s="41"/>
      <c r="B479" s="42"/>
      <c r="C479" s="285" t="s">
        <v>1519</v>
      </c>
      <c r="D479" s="285" t="s">
        <v>461</v>
      </c>
      <c r="E479" s="286" t="s">
        <v>4044</v>
      </c>
      <c r="F479" s="287" t="s">
        <v>4045</v>
      </c>
      <c r="G479" s="288" t="s">
        <v>266</v>
      </c>
      <c r="H479" s="289">
        <v>11</v>
      </c>
      <c r="I479" s="290"/>
      <c r="J479" s="291">
        <f>ROUND(I479*H479,2)</f>
        <v>0</v>
      </c>
      <c r="K479" s="287" t="s">
        <v>19</v>
      </c>
      <c r="L479" s="292"/>
      <c r="M479" s="293" t="s">
        <v>19</v>
      </c>
      <c r="N479" s="294" t="s">
        <v>46</v>
      </c>
      <c r="O479" s="87"/>
      <c r="P479" s="225">
        <f>O479*H479</f>
        <v>0</v>
      </c>
      <c r="Q479" s="225">
        <v>0</v>
      </c>
      <c r="R479" s="225">
        <f>Q479*H479</f>
        <v>0</v>
      </c>
      <c r="S479" s="225">
        <v>0</v>
      </c>
      <c r="T479" s="226">
        <f>S479*H479</f>
        <v>0</v>
      </c>
      <c r="U479" s="41"/>
      <c r="V479" s="41"/>
      <c r="W479" s="41"/>
      <c r="X479" s="41"/>
      <c r="Y479" s="41"/>
      <c r="Z479" s="41"/>
      <c r="AA479" s="41"/>
      <c r="AB479" s="41"/>
      <c r="AC479" s="41"/>
      <c r="AD479" s="41"/>
      <c r="AE479" s="41"/>
      <c r="AR479" s="227" t="s">
        <v>629</v>
      </c>
      <c r="AT479" s="227" t="s">
        <v>461</v>
      </c>
      <c r="AU479" s="227" t="s">
        <v>84</v>
      </c>
      <c r="AY479" s="20" t="s">
        <v>170</v>
      </c>
      <c r="BE479" s="228">
        <f>IF(N479="základní",J479,0)</f>
        <v>0</v>
      </c>
      <c r="BF479" s="228">
        <f>IF(N479="snížená",J479,0)</f>
        <v>0</v>
      </c>
      <c r="BG479" s="228">
        <f>IF(N479="zákl. přenesená",J479,0)</f>
        <v>0</v>
      </c>
      <c r="BH479" s="228">
        <f>IF(N479="sníž. přenesená",J479,0)</f>
        <v>0</v>
      </c>
      <c r="BI479" s="228">
        <f>IF(N479="nulová",J479,0)</f>
        <v>0</v>
      </c>
      <c r="BJ479" s="20" t="s">
        <v>82</v>
      </c>
      <c r="BK479" s="228">
        <f>ROUND(I479*H479,2)</f>
        <v>0</v>
      </c>
      <c r="BL479" s="20" t="s">
        <v>287</v>
      </c>
      <c r="BM479" s="227" t="s">
        <v>4046</v>
      </c>
    </row>
    <row r="480" s="2" customFormat="1">
      <c r="A480" s="41"/>
      <c r="B480" s="42"/>
      <c r="C480" s="43"/>
      <c r="D480" s="229" t="s">
        <v>179</v>
      </c>
      <c r="E480" s="43"/>
      <c r="F480" s="230" t="s">
        <v>4045</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179</v>
      </c>
      <c r="AU480" s="20" t="s">
        <v>84</v>
      </c>
    </row>
    <row r="481" s="2" customFormat="1">
      <c r="A481" s="41"/>
      <c r="B481" s="42"/>
      <c r="C481" s="43"/>
      <c r="D481" s="229" t="s">
        <v>231</v>
      </c>
      <c r="E481" s="43"/>
      <c r="F481" s="268" t="s">
        <v>3538</v>
      </c>
      <c r="G481" s="43"/>
      <c r="H481" s="43"/>
      <c r="I481" s="231"/>
      <c r="J481" s="43"/>
      <c r="K481" s="43"/>
      <c r="L481" s="47"/>
      <c r="M481" s="232"/>
      <c r="N481" s="233"/>
      <c r="O481" s="87"/>
      <c r="P481" s="87"/>
      <c r="Q481" s="87"/>
      <c r="R481" s="87"/>
      <c r="S481" s="87"/>
      <c r="T481" s="88"/>
      <c r="U481" s="41"/>
      <c r="V481" s="41"/>
      <c r="W481" s="41"/>
      <c r="X481" s="41"/>
      <c r="Y481" s="41"/>
      <c r="Z481" s="41"/>
      <c r="AA481" s="41"/>
      <c r="AB481" s="41"/>
      <c r="AC481" s="41"/>
      <c r="AD481" s="41"/>
      <c r="AE481" s="41"/>
      <c r="AT481" s="20" t="s">
        <v>231</v>
      </c>
      <c r="AU481" s="20" t="s">
        <v>84</v>
      </c>
    </row>
    <row r="482" s="2" customFormat="1" ht="16.5" customHeight="1">
      <c r="A482" s="41"/>
      <c r="B482" s="42"/>
      <c r="C482" s="285" t="s">
        <v>1523</v>
      </c>
      <c r="D482" s="285" t="s">
        <v>461</v>
      </c>
      <c r="E482" s="286" t="s">
        <v>4047</v>
      </c>
      <c r="F482" s="287" t="s">
        <v>4048</v>
      </c>
      <c r="G482" s="288" t="s">
        <v>266</v>
      </c>
      <c r="H482" s="289">
        <v>2</v>
      </c>
      <c r="I482" s="290"/>
      <c r="J482" s="291">
        <f>ROUND(I482*H482,2)</f>
        <v>0</v>
      </c>
      <c r="K482" s="287" t="s">
        <v>176</v>
      </c>
      <c r="L482" s="292"/>
      <c r="M482" s="293" t="s">
        <v>19</v>
      </c>
      <c r="N482" s="294" t="s">
        <v>46</v>
      </c>
      <c r="O482" s="87"/>
      <c r="P482" s="225">
        <f>O482*H482</f>
        <v>0</v>
      </c>
      <c r="Q482" s="225">
        <v>0.00034000000000000002</v>
      </c>
      <c r="R482" s="225">
        <f>Q482*H482</f>
        <v>0.00068000000000000005</v>
      </c>
      <c r="S482" s="225">
        <v>0</v>
      </c>
      <c r="T482" s="226">
        <f>S482*H482</f>
        <v>0</v>
      </c>
      <c r="U482" s="41"/>
      <c r="V482" s="41"/>
      <c r="W482" s="41"/>
      <c r="X482" s="41"/>
      <c r="Y482" s="41"/>
      <c r="Z482" s="41"/>
      <c r="AA482" s="41"/>
      <c r="AB482" s="41"/>
      <c r="AC482" s="41"/>
      <c r="AD482" s="41"/>
      <c r="AE482" s="41"/>
      <c r="AR482" s="227" t="s">
        <v>629</v>
      </c>
      <c r="AT482" s="227" t="s">
        <v>461</v>
      </c>
      <c r="AU482" s="227" t="s">
        <v>84</v>
      </c>
      <c r="AY482" s="20" t="s">
        <v>170</v>
      </c>
      <c r="BE482" s="228">
        <f>IF(N482="základní",J482,0)</f>
        <v>0</v>
      </c>
      <c r="BF482" s="228">
        <f>IF(N482="snížená",J482,0)</f>
        <v>0</v>
      </c>
      <c r="BG482" s="228">
        <f>IF(N482="zákl. přenesená",J482,0)</f>
        <v>0</v>
      </c>
      <c r="BH482" s="228">
        <f>IF(N482="sníž. přenesená",J482,0)</f>
        <v>0</v>
      </c>
      <c r="BI482" s="228">
        <f>IF(N482="nulová",J482,0)</f>
        <v>0</v>
      </c>
      <c r="BJ482" s="20" t="s">
        <v>82</v>
      </c>
      <c r="BK482" s="228">
        <f>ROUND(I482*H482,2)</f>
        <v>0</v>
      </c>
      <c r="BL482" s="20" t="s">
        <v>287</v>
      </c>
      <c r="BM482" s="227" t="s">
        <v>4049</v>
      </c>
    </row>
    <row r="483" s="2" customFormat="1">
      <c r="A483" s="41"/>
      <c r="B483" s="42"/>
      <c r="C483" s="43"/>
      <c r="D483" s="229" t="s">
        <v>179</v>
      </c>
      <c r="E483" s="43"/>
      <c r="F483" s="230" t="s">
        <v>4048</v>
      </c>
      <c r="G483" s="43"/>
      <c r="H483" s="43"/>
      <c r="I483" s="231"/>
      <c r="J483" s="43"/>
      <c r="K483" s="43"/>
      <c r="L483" s="47"/>
      <c r="M483" s="232"/>
      <c r="N483" s="233"/>
      <c r="O483" s="87"/>
      <c r="P483" s="87"/>
      <c r="Q483" s="87"/>
      <c r="R483" s="87"/>
      <c r="S483" s="87"/>
      <c r="T483" s="88"/>
      <c r="U483" s="41"/>
      <c r="V483" s="41"/>
      <c r="W483" s="41"/>
      <c r="X483" s="41"/>
      <c r="Y483" s="41"/>
      <c r="Z483" s="41"/>
      <c r="AA483" s="41"/>
      <c r="AB483" s="41"/>
      <c r="AC483" s="41"/>
      <c r="AD483" s="41"/>
      <c r="AE483" s="41"/>
      <c r="AT483" s="20" t="s">
        <v>179</v>
      </c>
      <c r="AU483" s="20" t="s">
        <v>84</v>
      </c>
    </row>
    <row r="484" s="2" customFormat="1" ht="16.5" customHeight="1">
      <c r="A484" s="41"/>
      <c r="B484" s="42"/>
      <c r="C484" s="216" t="s">
        <v>1527</v>
      </c>
      <c r="D484" s="216" t="s">
        <v>172</v>
      </c>
      <c r="E484" s="217" t="s">
        <v>4050</v>
      </c>
      <c r="F484" s="218" t="s">
        <v>4051</v>
      </c>
      <c r="G484" s="219" t="s">
        <v>266</v>
      </c>
      <c r="H484" s="220">
        <v>6</v>
      </c>
      <c r="I484" s="221"/>
      <c r="J484" s="222">
        <f>ROUND(I484*H484,2)</f>
        <v>0</v>
      </c>
      <c r="K484" s="218" t="s">
        <v>176</v>
      </c>
      <c r="L484" s="47"/>
      <c r="M484" s="223" t="s">
        <v>19</v>
      </c>
      <c r="N484" s="224" t="s">
        <v>46</v>
      </c>
      <c r="O484" s="87"/>
      <c r="P484" s="225">
        <f>O484*H484</f>
        <v>0</v>
      </c>
      <c r="Q484" s="225">
        <v>2.0000000000000002E-05</v>
      </c>
      <c r="R484" s="225">
        <f>Q484*H484</f>
        <v>0.00012000000000000002</v>
      </c>
      <c r="S484" s="225">
        <v>0</v>
      </c>
      <c r="T484" s="226">
        <f>S484*H484</f>
        <v>0</v>
      </c>
      <c r="U484" s="41"/>
      <c r="V484" s="41"/>
      <c r="W484" s="41"/>
      <c r="X484" s="41"/>
      <c r="Y484" s="41"/>
      <c r="Z484" s="41"/>
      <c r="AA484" s="41"/>
      <c r="AB484" s="41"/>
      <c r="AC484" s="41"/>
      <c r="AD484" s="41"/>
      <c r="AE484" s="41"/>
      <c r="AR484" s="227" t="s">
        <v>287</v>
      </c>
      <c r="AT484" s="227" t="s">
        <v>172</v>
      </c>
      <c r="AU484" s="227" t="s">
        <v>84</v>
      </c>
      <c r="AY484" s="20" t="s">
        <v>170</v>
      </c>
      <c r="BE484" s="228">
        <f>IF(N484="základní",J484,0)</f>
        <v>0</v>
      </c>
      <c r="BF484" s="228">
        <f>IF(N484="snížená",J484,0)</f>
        <v>0</v>
      </c>
      <c r="BG484" s="228">
        <f>IF(N484="zákl. přenesená",J484,0)</f>
        <v>0</v>
      </c>
      <c r="BH484" s="228">
        <f>IF(N484="sníž. přenesená",J484,0)</f>
        <v>0</v>
      </c>
      <c r="BI484" s="228">
        <f>IF(N484="nulová",J484,0)</f>
        <v>0</v>
      </c>
      <c r="BJ484" s="20" t="s">
        <v>82</v>
      </c>
      <c r="BK484" s="228">
        <f>ROUND(I484*H484,2)</f>
        <v>0</v>
      </c>
      <c r="BL484" s="20" t="s">
        <v>287</v>
      </c>
      <c r="BM484" s="227" t="s">
        <v>4052</v>
      </c>
    </row>
    <row r="485" s="2" customFormat="1">
      <c r="A485" s="41"/>
      <c r="B485" s="42"/>
      <c r="C485" s="43"/>
      <c r="D485" s="229" t="s">
        <v>179</v>
      </c>
      <c r="E485" s="43"/>
      <c r="F485" s="230" t="s">
        <v>4053</v>
      </c>
      <c r="G485" s="43"/>
      <c r="H485" s="43"/>
      <c r="I485" s="231"/>
      <c r="J485" s="43"/>
      <c r="K485" s="43"/>
      <c r="L485" s="47"/>
      <c r="M485" s="232"/>
      <c r="N485" s="233"/>
      <c r="O485" s="87"/>
      <c r="P485" s="87"/>
      <c r="Q485" s="87"/>
      <c r="R485" s="87"/>
      <c r="S485" s="87"/>
      <c r="T485" s="88"/>
      <c r="U485" s="41"/>
      <c r="V485" s="41"/>
      <c r="W485" s="41"/>
      <c r="X485" s="41"/>
      <c r="Y485" s="41"/>
      <c r="Z485" s="41"/>
      <c r="AA485" s="41"/>
      <c r="AB485" s="41"/>
      <c r="AC485" s="41"/>
      <c r="AD485" s="41"/>
      <c r="AE485" s="41"/>
      <c r="AT485" s="20" t="s">
        <v>179</v>
      </c>
      <c r="AU485" s="20" t="s">
        <v>84</v>
      </c>
    </row>
    <row r="486" s="2" customFormat="1">
      <c r="A486" s="41"/>
      <c r="B486" s="42"/>
      <c r="C486" s="43"/>
      <c r="D486" s="234" t="s">
        <v>181</v>
      </c>
      <c r="E486" s="43"/>
      <c r="F486" s="235" t="s">
        <v>4054</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181</v>
      </c>
      <c r="AU486" s="20" t="s">
        <v>84</v>
      </c>
    </row>
    <row r="487" s="2" customFormat="1" ht="16.5" customHeight="1">
      <c r="A487" s="41"/>
      <c r="B487" s="42"/>
      <c r="C487" s="285" t="s">
        <v>1531</v>
      </c>
      <c r="D487" s="285" t="s">
        <v>461</v>
      </c>
      <c r="E487" s="286" t="s">
        <v>4055</v>
      </c>
      <c r="F487" s="287" t="s">
        <v>4056</v>
      </c>
      <c r="G487" s="288" t="s">
        <v>266</v>
      </c>
      <c r="H487" s="289">
        <v>6</v>
      </c>
      <c r="I487" s="290"/>
      <c r="J487" s="291">
        <f>ROUND(I487*H487,2)</f>
        <v>0</v>
      </c>
      <c r="K487" s="287" t="s">
        <v>19</v>
      </c>
      <c r="L487" s="292"/>
      <c r="M487" s="293" t="s">
        <v>19</v>
      </c>
      <c r="N487" s="294" t="s">
        <v>46</v>
      </c>
      <c r="O487" s="87"/>
      <c r="P487" s="225">
        <f>O487*H487</f>
        <v>0</v>
      </c>
      <c r="Q487" s="225">
        <v>0</v>
      </c>
      <c r="R487" s="225">
        <f>Q487*H487</f>
        <v>0</v>
      </c>
      <c r="S487" s="225">
        <v>0</v>
      </c>
      <c r="T487" s="226">
        <f>S487*H487</f>
        <v>0</v>
      </c>
      <c r="U487" s="41"/>
      <c r="V487" s="41"/>
      <c r="W487" s="41"/>
      <c r="X487" s="41"/>
      <c r="Y487" s="41"/>
      <c r="Z487" s="41"/>
      <c r="AA487" s="41"/>
      <c r="AB487" s="41"/>
      <c r="AC487" s="41"/>
      <c r="AD487" s="41"/>
      <c r="AE487" s="41"/>
      <c r="AR487" s="227" t="s">
        <v>629</v>
      </c>
      <c r="AT487" s="227" t="s">
        <v>461</v>
      </c>
      <c r="AU487" s="227" t="s">
        <v>84</v>
      </c>
      <c r="AY487" s="20" t="s">
        <v>170</v>
      </c>
      <c r="BE487" s="228">
        <f>IF(N487="základní",J487,0)</f>
        <v>0</v>
      </c>
      <c r="BF487" s="228">
        <f>IF(N487="snížená",J487,0)</f>
        <v>0</v>
      </c>
      <c r="BG487" s="228">
        <f>IF(N487="zákl. přenesená",J487,0)</f>
        <v>0</v>
      </c>
      <c r="BH487" s="228">
        <f>IF(N487="sníž. přenesená",J487,0)</f>
        <v>0</v>
      </c>
      <c r="BI487" s="228">
        <f>IF(N487="nulová",J487,0)</f>
        <v>0</v>
      </c>
      <c r="BJ487" s="20" t="s">
        <v>82</v>
      </c>
      <c r="BK487" s="228">
        <f>ROUND(I487*H487,2)</f>
        <v>0</v>
      </c>
      <c r="BL487" s="20" t="s">
        <v>287</v>
      </c>
      <c r="BM487" s="227" t="s">
        <v>4057</v>
      </c>
    </row>
    <row r="488" s="2" customFormat="1">
      <c r="A488" s="41"/>
      <c r="B488" s="42"/>
      <c r="C488" s="43"/>
      <c r="D488" s="229" t="s">
        <v>179</v>
      </c>
      <c r="E488" s="43"/>
      <c r="F488" s="230" t="s">
        <v>4056</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179</v>
      </c>
      <c r="AU488" s="20" t="s">
        <v>84</v>
      </c>
    </row>
    <row r="489" s="2" customFormat="1">
      <c r="A489" s="41"/>
      <c r="B489" s="42"/>
      <c r="C489" s="43"/>
      <c r="D489" s="229" t="s">
        <v>231</v>
      </c>
      <c r="E489" s="43"/>
      <c r="F489" s="268" t="s">
        <v>3538</v>
      </c>
      <c r="G489" s="43"/>
      <c r="H489" s="43"/>
      <c r="I489" s="231"/>
      <c r="J489" s="43"/>
      <c r="K489" s="43"/>
      <c r="L489" s="47"/>
      <c r="M489" s="232"/>
      <c r="N489" s="233"/>
      <c r="O489" s="87"/>
      <c r="P489" s="87"/>
      <c r="Q489" s="87"/>
      <c r="R489" s="87"/>
      <c r="S489" s="87"/>
      <c r="T489" s="88"/>
      <c r="U489" s="41"/>
      <c r="V489" s="41"/>
      <c r="W489" s="41"/>
      <c r="X489" s="41"/>
      <c r="Y489" s="41"/>
      <c r="Z489" s="41"/>
      <c r="AA489" s="41"/>
      <c r="AB489" s="41"/>
      <c r="AC489" s="41"/>
      <c r="AD489" s="41"/>
      <c r="AE489" s="41"/>
      <c r="AT489" s="20" t="s">
        <v>231</v>
      </c>
      <c r="AU489" s="20" t="s">
        <v>84</v>
      </c>
    </row>
    <row r="490" s="2" customFormat="1" ht="16.5" customHeight="1">
      <c r="A490" s="41"/>
      <c r="B490" s="42"/>
      <c r="C490" s="216" t="s">
        <v>1536</v>
      </c>
      <c r="D490" s="216" t="s">
        <v>172</v>
      </c>
      <c r="E490" s="217" t="s">
        <v>4058</v>
      </c>
      <c r="F490" s="218" t="s">
        <v>4059</v>
      </c>
      <c r="G490" s="219" t="s">
        <v>2070</v>
      </c>
      <c r="H490" s="220">
        <v>3</v>
      </c>
      <c r="I490" s="221"/>
      <c r="J490" s="222">
        <f>ROUND(I490*H490,2)</f>
        <v>0</v>
      </c>
      <c r="K490" s="218" t="s">
        <v>176</v>
      </c>
      <c r="L490" s="47"/>
      <c r="M490" s="223" t="s">
        <v>19</v>
      </c>
      <c r="N490" s="224" t="s">
        <v>46</v>
      </c>
      <c r="O490" s="87"/>
      <c r="P490" s="225">
        <f>O490*H490</f>
        <v>0</v>
      </c>
      <c r="Q490" s="225">
        <v>0.030130000000000001</v>
      </c>
      <c r="R490" s="225">
        <f>Q490*H490</f>
        <v>0.090389999999999998</v>
      </c>
      <c r="S490" s="225">
        <v>0</v>
      </c>
      <c r="T490" s="226">
        <f>S490*H490</f>
        <v>0</v>
      </c>
      <c r="U490" s="41"/>
      <c r="V490" s="41"/>
      <c r="W490" s="41"/>
      <c r="X490" s="41"/>
      <c r="Y490" s="41"/>
      <c r="Z490" s="41"/>
      <c r="AA490" s="41"/>
      <c r="AB490" s="41"/>
      <c r="AC490" s="41"/>
      <c r="AD490" s="41"/>
      <c r="AE490" s="41"/>
      <c r="AR490" s="227" t="s">
        <v>287</v>
      </c>
      <c r="AT490" s="227" t="s">
        <v>172</v>
      </c>
      <c r="AU490" s="227" t="s">
        <v>84</v>
      </c>
      <c r="AY490" s="20" t="s">
        <v>170</v>
      </c>
      <c r="BE490" s="228">
        <f>IF(N490="základní",J490,0)</f>
        <v>0</v>
      </c>
      <c r="BF490" s="228">
        <f>IF(N490="snížená",J490,0)</f>
        <v>0</v>
      </c>
      <c r="BG490" s="228">
        <f>IF(N490="zákl. přenesená",J490,0)</f>
        <v>0</v>
      </c>
      <c r="BH490" s="228">
        <f>IF(N490="sníž. přenesená",J490,0)</f>
        <v>0</v>
      </c>
      <c r="BI490" s="228">
        <f>IF(N490="nulová",J490,0)</f>
        <v>0</v>
      </c>
      <c r="BJ490" s="20" t="s">
        <v>82</v>
      </c>
      <c r="BK490" s="228">
        <f>ROUND(I490*H490,2)</f>
        <v>0</v>
      </c>
      <c r="BL490" s="20" t="s">
        <v>287</v>
      </c>
      <c r="BM490" s="227" t="s">
        <v>4060</v>
      </c>
    </row>
    <row r="491" s="2" customFormat="1">
      <c r="A491" s="41"/>
      <c r="B491" s="42"/>
      <c r="C491" s="43"/>
      <c r="D491" s="229" t="s">
        <v>179</v>
      </c>
      <c r="E491" s="43"/>
      <c r="F491" s="230" t="s">
        <v>4061</v>
      </c>
      <c r="G491" s="43"/>
      <c r="H491" s="43"/>
      <c r="I491" s="231"/>
      <c r="J491" s="43"/>
      <c r="K491" s="43"/>
      <c r="L491" s="47"/>
      <c r="M491" s="232"/>
      <c r="N491" s="233"/>
      <c r="O491" s="87"/>
      <c r="P491" s="87"/>
      <c r="Q491" s="87"/>
      <c r="R491" s="87"/>
      <c r="S491" s="87"/>
      <c r="T491" s="88"/>
      <c r="U491" s="41"/>
      <c r="V491" s="41"/>
      <c r="W491" s="41"/>
      <c r="X491" s="41"/>
      <c r="Y491" s="41"/>
      <c r="Z491" s="41"/>
      <c r="AA491" s="41"/>
      <c r="AB491" s="41"/>
      <c r="AC491" s="41"/>
      <c r="AD491" s="41"/>
      <c r="AE491" s="41"/>
      <c r="AT491" s="20" t="s">
        <v>179</v>
      </c>
      <c r="AU491" s="20" t="s">
        <v>84</v>
      </c>
    </row>
    <row r="492" s="2" customFormat="1">
      <c r="A492" s="41"/>
      <c r="B492" s="42"/>
      <c r="C492" s="43"/>
      <c r="D492" s="234" t="s">
        <v>181</v>
      </c>
      <c r="E492" s="43"/>
      <c r="F492" s="235" t="s">
        <v>4062</v>
      </c>
      <c r="G492" s="43"/>
      <c r="H492" s="43"/>
      <c r="I492" s="231"/>
      <c r="J492" s="43"/>
      <c r="K492" s="43"/>
      <c r="L492" s="47"/>
      <c r="M492" s="232"/>
      <c r="N492" s="233"/>
      <c r="O492" s="87"/>
      <c r="P492" s="87"/>
      <c r="Q492" s="87"/>
      <c r="R492" s="87"/>
      <c r="S492" s="87"/>
      <c r="T492" s="88"/>
      <c r="U492" s="41"/>
      <c r="V492" s="41"/>
      <c r="W492" s="41"/>
      <c r="X492" s="41"/>
      <c r="Y492" s="41"/>
      <c r="Z492" s="41"/>
      <c r="AA492" s="41"/>
      <c r="AB492" s="41"/>
      <c r="AC492" s="41"/>
      <c r="AD492" s="41"/>
      <c r="AE492" s="41"/>
      <c r="AT492" s="20" t="s">
        <v>181</v>
      </c>
      <c r="AU492" s="20" t="s">
        <v>84</v>
      </c>
    </row>
    <row r="493" s="2" customFormat="1" ht="16.5" customHeight="1">
      <c r="A493" s="41"/>
      <c r="B493" s="42"/>
      <c r="C493" s="216" t="s">
        <v>1540</v>
      </c>
      <c r="D493" s="216" t="s">
        <v>172</v>
      </c>
      <c r="E493" s="217" t="s">
        <v>4063</v>
      </c>
      <c r="F493" s="218" t="s">
        <v>4064</v>
      </c>
      <c r="G493" s="219" t="s">
        <v>266</v>
      </c>
      <c r="H493" s="220">
        <v>1</v>
      </c>
      <c r="I493" s="221"/>
      <c r="J493" s="222">
        <f>ROUND(I493*H493,2)</f>
        <v>0</v>
      </c>
      <c r="K493" s="218" t="s">
        <v>176</v>
      </c>
      <c r="L493" s="47"/>
      <c r="M493" s="223" t="s">
        <v>19</v>
      </c>
      <c r="N493" s="224" t="s">
        <v>46</v>
      </c>
      <c r="O493" s="87"/>
      <c r="P493" s="225">
        <f>O493*H493</f>
        <v>0</v>
      </c>
      <c r="Q493" s="225">
        <v>0.0048500000000000001</v>
      </c>
      <c r="R493" s="225">
        <f>Q493*H493</f>
        <v>0.0048500000000000001</v>
      </c>
      <c r="S493" s="225">
        <v>0</v>
      </c>
      <c r="T493" s="226">
        <f>S493*H493</f>
        <v>0</v>
      </c>
      <c r="U493" s="41"/>
      <c r="V493" s="41"/>
      <c r="W493" s="41"/>
      <c r="X493" s="41"/>
      <c r="Y493" s="41"/>
      <c r="Z493" s="41"/>
      <c r="AA493" s="41"/>
      <c r="AB493" s="41"/>
      <c r="AC493" s="41"/>
      <c r="AD493" s="41"/>
      <c r="AE493" s="41"/>
      <c r="AR493" s="227" t="s">
        <v>287</v>
      </c>
      <c r="AT493" s="227" t="s">
        <v>172</v>
      </c>
      <c r="AU493" s="227" t="s">
        <v>84</v>
      </c>
      <c r="AY493" s="20" t="s">
        <v>170</v>
      </c>
      <c r="BE493" s="228">
        <f>IF(N493="základní",J493,0)</f>
        <v>0</v>
      </c>
      <c r="BF493" s="228">
        <f>IF(N493="snížená",J493,0)</f>
        <v>0</v>
      </c>
      <c r="BG493" s="228">
        <f>IF(N493="zákl. přenesená",J493,0)</f>
        <v>0</v>
      </c>
      <c r="BH493" s="228">
        <f>IF(N493="sníž. přenesená",J493,0)</f>
        <v>0</v>
      </c>
      <c r="BI493" s="228">
        <f>IF(N493="nulová",J493,0)</f>
        <v>0</v>
      </c>
      <c r="BJ493" s="20" t="s">
        <v>82</v>
      </c>
      <c r="BK493" s="228">
        <f>ROUND(I493*H493,2)</f>
        <v>0</v>
      </c>
      <c r="BL493" s="20" t="s">
        <v>287</v>
      </c>
      <c r="BM493" s="227" t="s">
        <v>4065</v>
      </c>
    </row>
    <row r="494" s="2" customFormat="1">
      <c r="A494" s="41"/>
      <c r="B494" s="42"/>
      <c r="C494" s="43"/>
      <c r="D494" s="229" t="s">
        <v>179</v>
      </c>
      <c r="E494" s="43"/>
      <c r="F494" s="230" t="s">
        <v>4066</v>
      </c>
      <c r="G494" s="43"/>
      <c r="H494" s="43"/>
      <c r="I494" s="231"/>
      <c r="J494" s="43"/>
      <c r="K494" s="43"/>
      <c r="L494" s="47"/>
      <c r="M494" s="232"/>
      <c r="N494" s="233"/>
      <c r="O494" s="87"/>
      <c r="P494" s="87"/>
      <c r="Q494" s="87"/>
      <c r="R494" s="87"/>
      <c r="S494" s="87"/>
      <c r="T494" s="88"/>
      <c r="U494" s="41"/>
      <c r="V494" s="41"/>
      <c r="W494" s="41"/>
      <c r="X494" s="41"/>
      <c r="Y494" s="41"/>
      <c r="Z494" s="41"/>
      <c r="AA494" s="41"/>
      <c r="AB494" s="41"/>
      <c r="AC494" s="41"/>
      <c r="AD494" s="41"/>
      <c r="AE494" s="41"/>
      <c r="AT494" s="20" t="s">
        <v>179</v>
      </c>
      <c r="AU494" s="20" t="s">
        <v>84</v>
      </c>
    </row>
    <row r="495" s="2" customFormat="1">
      <c r="A495" s="41"/>
      <c r="B495" s="42"/>
      <c r="C495" s="43"/>
      <c r="D495" s="234" t="s">
        <v>181</v>
      </c>
      <c r="E495" s="43"/>
      <c r="F495" s="235" t="s">
        <v>4067</v>
      </c>
      <c r="G495" s="43"/>
      <c r="H495" s="43"/>
      <c r="I495" s="231"/>
      <c r="J495" s="43"/>
      <c r="K495" s="43"/>
      <c r="L495" s="47"/>
      <c r="M495" s="232"/>
      <c r="N495" s="233"/>
      <c r="O495" s="87"/>
      <c r="P495" s="87"/>
      <c r="Q495" s="87"/>
      <c r="R495" s="87"/>
      <c r="S495" s="87"/>
      <c r="T495" s="88"/>
      <c r="U495" s="41"/>
      <c r="V495" s="41"/>
      <c r="W495" s="41"/>
      <c r="X495" s="41"/>
      <c r="Y495" s="41"/>
      <c r="Z495" s="41"/>
      <c r="AA495" s="41"/>
      <c r="AB495" s="41"/>
      <c r="AC495" s="41"/>
      <c r="AD495" s="41"/>
      <c r="AE495" s="41"/>
      <c r="AT495" s="20" t="s">
        <v>181</v>
      </c>
      <c r="AU495" s="20" t="s">
        <v>84</v>
      </c>
    </row>
    <row r="496" s="2" customFormat="1" ht="16.5" customHeight="1">
      <c r="A496" s="41"/>
      <c r="B496" s="42"/>
      <c r="C496" s="216" t="s">
        <v>1546</v>
      </c>
      <c r="D496" s="216" t="s">
        <v>172</v>
      </c>
      <c r="E496" s="217" t="s">
        <v>4068</v>
      </c>
      <c r="F496" s="218" t="s">
        <v>4069</v>
      </c>
      <c r="G496" s="219" t="s">
        <v>201</v>
      </c>
      <c r="H496" s="220">
        <v>811</v>
      </c>
      <c r="I496" s="221"/>
      <c r="J496" s="222">
        <f>ROUND(I496*H496,2)</f>
        <v>0</v>
      </c>
      <c r="K496" s="218" t="s">
        <v>176</v>
      </c>
      <c r="L496" s="47"/>
      <c r="M496" s="223" t="s">
        <v>19</v>
      </c>
      <c r="N496" s="224" t="s">
        <v>46</v>
      </c>
      <c r="O496" s="87"/>
      <c r="P496" s="225">
        <f>O496*H496</f>
        <v>0</v>
      </c>
      <c r="Q496" s="225">
        <v>0.00019000000000000001</v>
      </c>
      <c r="R496" s="225">
        <f>Q496*H496</f>
        <v>0.15409000000000001</v>
      </c>
      <c r="S496" s="225">
        <v>0</v>
      </c>
      <c r="T496" s="226">
        <f>S496*H496</f>
        <v>0</v>
      </c>
      <c r="U496" s="41"/>
      <c r="V496" s="41"/>
      <c r="W496" s="41"/>
      <c r="X496" s="41"/>
      <c r="Y496" s="41"/>
      <c r="Z496" s="41"/>
      <c r="AA496" s="41"/>
      <c r="AB496" s="41"/>
      <c r="AC496" s="41"/>
      <c r="AD496" s="41"/>
      <c r="AE496" s="41"/>
      <c r="AR496" s="227" t="s">
        <v>287</v>
      </c>
      <c r="AT496" s="227" t="s">
        <v>172</v>
      </c>
      <c r="AU496" s="227" t="s">
        <v>84</v>
      </c>
      <c r="AY496" s="20" t="s">
        <v>170</v>
      </c>
      <c r="BE496" s="228">
        <f>IF(N496="základní",J496,0)</f>
        <v>0</v>
      </c>
      <c r="BF496" s="228">
        <f>IF(N496="snížená",J496,0)</f>
        <v>0</v>
      </c>
      <c r="BG496" s="228">
        <f>IF(N496="zákl. přenesená",J496,0)</f>
        <v>0</v>
      </c>
      <c r="BH496" s="228">
        <f>IF(N496="sníž. přenesená",J496,0)</f>
        <v>0</v>
      </c>
      <c r="BI496" s="228">
        <f>IF(N496="nulová",J496,0)</f>
        <v>0</v>
      </c>
      <c r="BJ496" s="20" t="s">
        <v>82</v>
      </c>
      <c r="BK496" s="228">
        <f>ROUND(I496*H496,2)</f>
        <v>0</v>
      </c>
      <c r="BL496" s="20" t="s">
        <v>287</v>
      </c>
      <c r="BM496" s="227" t="s">
        <v>4070</v>
      </c>
    </row>
    <row r="497" s="2" customFormat="1">
      <c r="A497" s="41"/>
      <c r="B497" s="42"/>
      <c r="C497" s="43"/>
      <c r="D497" s="229" t="s">
        <v>179</v>
      </c>
      <c r="E497" s="43"/>
      <c r="F497" s="230" t="s">
        <v>4071</v>
      </c>
      <c r="G497" s="43"/>
      <c r="H497" s="43"/>
      <c r="I497" s="231"/>
      <c r="J497" s="43"/>
      <c r="K497" s="43"/>
      <c r="L497" s="47"/>
      <c r="M497" s="232"/>
      <c r="N497" s="233"/>
      <c r="O497" s="87"/>
      <c r="P497" s="87"/>
      <c r="Q497" s="87"/>
      <c r="R497" s="87"/>
      <c r="S497" s="87"/>
      <c r="T497" s="88"/>
      <c r="U497" s="41"/>
      <c r="V497" s="41"/>
      <c r="W497" s="41"/>
      <c r="X497" s="41"/>
      <c r="Y497" s="41"/>
      <c r="Z497" s="41"/>
      <c r="AA497" s="41"/>
      <c r="AB497" s="41"/>
      <c r="AC497" s="41"/>
      <c r="AD497" s="41"/>
      <c r="AE497" s="41"/>
      <c r="AT497" s="20" t="s">
        <v>179</v>
      </c>
      <c r="AU497" s="20" t="s">
        <v>84</v>
      </c>
    </row>
    <row r="498" s="2" customFormat="1">
      <c r="A498" s="41"/>
      <c r="B498" s="42"/>
      <c r="C498" s="43"/>
      <c r="D498" s="234" t="s">
        <v>181</v>
      </c>
      <c r="E498" s="43"/>
      <c r="F498" s="235" t="s">
        <v>4072</v>
      </c>
      <c r="G498" s="43"/>
      <c r="H498" s="43"/>
      <c r="I498" s="231"/>
      <c r="J498" s="43"/>
      <c r="K498" s="43"/>
      <c r="L498" s="47"/>
      <c r="M498" s="232"/>
      <c r="N498" s="233"/>
      <c r="O498" s="87"/>
      <c r="P498" s="87"/>
      <c r="Q498" s="87"/>
      <c r="R498" s="87"/>
      <c r="S498" s="87"/>
      <c r="T498" s="88"/>
      <c r="U498" s="41"/>
      <c r="V498" s="41"/>
      <c r="W498" s="41"/>
      <c r="X498" s="41"/>
      <c r="Y498" s="41"/>
      <c r="Z498" s="41"/>
      <c r="AA498" s="41"/>
      <c r="AB498" s="41"/>
      <c r="AC498" s="41"/>
      <c r="AD498" s="41"/>
      <c r="AE498" s="41"/>
      <c r="AT498" s="20" t="s">
        <v>181</v>
      </c>
      <c r="AU498" s="20" t="s">
        <v>84</v>
      </c>
    </row>
    <row r="499" s="2" customFormat="1" ht="16.5" customHeight="1">
      <c r="A499" s="41"/>
      <c r="B499" s="42"/>
      <c r="C499" s="216" t="s">
        <v>1549</v>
      </c>
      <c r="D499" s="216" t="s">
        <v>172</v>
      </c>
      <c r="E499" s="217" t="s">
        <v>4073</v>
      </c>
      <c r="F499" s="218" t="s">
        <v>4074</v>
      </c>
      <c r="G499" s="219" t="s">
        <v>201</v>
      </c>
      <c r="H499" s="220">
        <v>811</v>
      </c>
      <c r="I499" s="221"/>
      <c r="J499" s="222">
        <f>ROUND(I499*H499,2)</f>
        <v>0</v>
      </c>
      <c r="K499" s="218" t="s">
        <v>176</v>
      </c>
      <c r="L499" s="47"/>
      <c r="M499" s="223" t="s">
        <v>19</v>
      </c>
      <c r="N499" s="224" t="s">
        <v>46</v>
      </c>
      <c r="O499" s="87"/>
      <c r="P499" s="225">
        <f>O499*H499</f>
        <v>0</v>
      </c>
      <c r="Q499" s="225">
        <v>1.0000000000000001E-05</v>
      </c>
      <c r="R499" s="225">
        <f>Q499*H499</f>
        <v>0.0081100000000000009</v>
      </c>
      <c r="S499" s="225">
        <v>0</v>
      </c>
      <c r="T499" s="226">
        <f>S499*H499</f>
        <v>0</v>
      </c>
      <c r="U499" s="41"/>
      <c r="V499" s="41"/>
      <c r="W499" s="41"/>
      <c r="X499" s="41"/>
      <c r="Y499" s="41"/>
      <c r="Z499" s="41"/>
      <c r="AA499" s="41"/>
      <c r="AB499" s="41"/>
      <c r="AC499" s="41"/>
      <c r="AD499" s="41"/>
      <c r="AE499" s="41"/>
      <c r="AR499" s="227" t="s">
        <v>287</v>
      </c>
      <c r="AT499" s="227" t="s">
        <v>172</v>
      </c>
      <c r="AU499" s="227" t="s">
        <v>84</v>
      </c>
      <c r="AY499" s="20" t="s">
        <v>170</v>
      </c>
      <c r="BE499" s="228">
        <f>IF(N499="základní",J499,0)</f>
        <v>0</v>
      </c>
      <c r="BF499" s="228">
        <f>IF(N499="snížená",J499,0)</f>
        <v>0</v>
      </c>
      <c r="BG499" s="228">
        <f>IF(N499="zákl. přenesená",J499,0)</f>
        <v>0</v>
      </c>
      <c r="BH499" s="228">
        <f>IF(N499="sníž. přenesená",J499,0)</f>
        <v>0</v>
      </c>
      <c r="BI499" s="228">
        <f>IF(N499="nulová",J499,0)</f>
        <v>0</v>
      </c>
      <c r="BJ499" s="20" t="s">
        <v>82</v>
      </c>
      <c r="BK499" s="228">
        <f>ROUND(I499*H499,2)</f>
        <v>0</v>
      </c>
      <c r="BL499" s="20" t="s">
        <v>287</v>
      </c>
      <c r="BM499" s="227" t="s">
        <v>4075</v>
      </c>
    </row>
    <row r="500" s="2" customFormat="1">
      <c r="A500" s="41"/>
      <c r="B500" s="42"/>
      <c r="C500" s="43"/>
      <c r="D500" s="229" t="s">
        <v>179</v>
      </c>
      <c r="E500" s="43"/>
      <c r="F500" s="230" t="s">
        <v>4076</v>
      </c>
      <c r="G500" s="43"/>
      <c r="H500" s="43"/>
      <c r="I500" s="231"/>
      <c r="J500" s="43"/>
      <c r="K500" s="43"/>
      <c r="L500" s="47"/>
      <c r="M500" s="232"/>
      <c r="N500" s="233"/>
      <c r="O500" s="87"/>
      <c r="P500" s="87"/>
      <c r="Q500" s="87"/>
      <c r="R500" s="87"/>
      <c r="S500" s="87"/>
      <c r="T500" s="88"/>
      <c r="U500" s="41"/>
      <c r="V500" s="41"/>
      <c r="W500" s="41"/>
      <c r="X500" s="41"/>
      <c r="Y500" s="41"/>
      <c r="Z500" s="41"/>
      <c r="AA500" s="41"/>
      <c r="AB500" s="41"/>
      <c r="AC500" s="41"/>
      <c r="AD500" s="41"/>
      <c r="AE500" s="41"/>
      <c r="AT500" s="20" t="s">
        <v>179</v>
      </c>
      <c r="AU500" s="20" t="s">
        <v>84</v>
      </c>
    </row>
    <row r="501" s="2" customFormat="1">
      <c r="A501" s="41"/>
      <c r="B501" s="42"/>
      <c r="C501" s="43"/>
      <c r="D501" s="234" t="s">
        <v>181</v>
      </c>
      <c r="E501" s="43"/>
      <c r="F501" s="235" t="s">
        <v>4077</v>
      </c>
      <c r="G501" s="43"/>
      <c r="H501" s="43"/>
      <c r="I501" s="231"/>
      <c r="J501" s="43"/>
      <c r="K501" s="43"/>
      <c r="L501" s="47"/>
      <c r="M501" s="232"/>
      <c r="N501" s="233"/>
      <c r="O501" s="87"/>
      <c r="P501" s="87"/>
      <c r="Q501" s="87"/>
      <c r="R501" s="87"/>
      <c r="S501" s="87"/>
      <c r="T501" s="88"/>
      <c r="U501" s="41"/>
      <c r="V501" s="41"/>
      <c r="W501" s="41"/>
      <c r="X501" s="41"/>
      <c r="Y501" s="41"/>
      <c r="Z501" s="41"/>
      <c r="AA501" s="41"/>
      <c r="AB501" s="41"/>
      <c r="AC501" s="41"/>
      <c r="AD501" s="41"/>
      <c r="AE501" s="41"/>
      <c r="AT501" s="20" t="s">
        <v>181</v>
      </c>
      <c r="AU501" s="20" t="s">
        <v>84</v>
      </c>
    </row>
    <row r="502" s="2" customFormat="1" ht="16.5" customHeight="1">
      <c r="A502" s="41"/>
      <c r="B502" s="42"/>
      <c r="C502" s="216" t="s">
        <v>1555</v>
      </c>
      <c r="D502" s="216" t="s">
        <v>172</v>
      </c>
      <c r="E502" s="217" t="s">
        <v>4078</v>
      </c>
      <c r="F502" s="218" t="s">
        <v>4079</v>
      </c>
      <c r="G502" s="219" t="s">
        <v>256</v>
      </c>
      <c r="H502" s="220">
        <v>8.5950000000000006</v>
      </c>
      <c r="I502" s="221"/>
      <c r="J502" s="222">
        <f>ROUND(I502*H502,2)</f>
        <v>0</v>
      </c>
      <c r="K502" s="218" t="s">
        <v>176</v>
      </c>
      <c r="L502" s="47"/>
      <c r="M502" s="223" t="s">
        <v>19</v>
      </c>
      <c r="N502" s="224" t="s">
        <v>46</v>
      </c>
      <c r="O502" s="87"/>
      <c r="P502" s="225">
        <f>O502*H502</f>
        <v>0</v>
      </c>
      <c r="Q502" s="225">
        <v>0</v>
      </c>
      <c r="R502" s="225">
        <f>Q502*H502</f>
        <v>0</v>
      </c>
      <c r="S502" s="225">
        <v>0</v>
      </c>
      <c r="T502" s="226">
        <f>S502*H502</f>
        <v>0</v>
      </c>
      <c r="U502" s="41"/>
      <c r="V502" s="41"/>
      <c r="W502" s="41"/>
      <c r="X502" s="41"/>
      <c r="Y502" s="41"/>
      <c r="Z502" s="41"/>
      <c r="AA502" s="41"/>
      <c r="AB502" s="41"/>
      <c r="AC502" s="41"/>
      <c r="AD502" s="41"/>
      <c r="AE502" s="41"/>
      <c r="AR502" s="227" t="s">
        <v>287</v>
      </c>
      <c r="AT502" s="227" t="s">
        <v>172</v>
      </c>
      <c r="AU502" s="227" t="s">
        <v>84</v>
      </c>
      <c r="AY502" s="20" t="s">
        <v>170</v>
      </c>
      <c r="BE502" s="228">
        <f>IF(N502="základní",J502,0)</f>
        <v>0</v>
      </c>
      <c r="BF502" s="228">
        <f>IF(N502="snížená",J502,0)</f>
        <v>0</v>
      </c>
      <c r="BG502" s="228">
        <f>IF(N502="zákl. přenesená",J502,0)</f>
        <v>0</v>
      </c>
      <c r="BH502" s="228">
        <f>IF(N502="sníž. přenesená",J502,0)</f>
        <v>0</v>
      </c>
      <c r="BI502" s="228">
        <f>IF(N502="nulová",J502,0)</f>
        <v>0</v>
      </c>
      <c r="BJ502" s="20" t="s">
        <v>82</v>
      </c>
      <c r="BK502" s="228">
        <f>ROUND(I502*H502,2)</f>
        <v>0</v>
      </c>
      <c r="BL502" s="20" t="s">
        <v>287</v>
      </c>
      <c r="BM502" s="227" t="s">
        <v>4080</v>
      </c>
    </row>
    <row r="503" s="2" customFormat="1">
      <c r="A503" s="41"/>
      <c r="B503" s="42"/>
      <c r="C503" s="43"/>
      <c r="D503" s="229" t="s">
        <v>179</v>
      </c>
      <c r="E503" s="43"/>
      <c r="F503" s="230" t="s">
        <v>4081</v>
      </c>
      <c r="G503" s="43"/>
      <c r="H503" s="43"/>
      <c r="I503" s="231"/>
      <c r="J503" s="43"/>
      <c r="K503" s="43"/>
      <c r="L503" s="47"/>
      <c r="M503" s="232"/>
      <c r="N503" s="233"/>
      <c r="O503" s="87"/>
      <c r="P503" s="87"/>
      <c r="Q503" s="87"/>
      <c r="R503" s="87"/>
      <c r="S503" s="87"/>
      <c r="T503" s="88"/>
      <c r="U503" s="41"/>
      <c r="V503" s="41"/>
      <c r="W503" s="41"/>
      <c r="X503" s="41"/>
      <c r="Y503" s="41"/>
      <c r="Z503" s="41"/>
      <c r="AA503" s="41"/>
      <c r="AB503" s="41"/>
      <c r="AC503" s="41"/>
      <c r="AD503" s="41"/>
      <c r="AE503" s="41"/>
      <c r="AT503" s="20" t="s">
        <v>179</v>
      </c>
      <c r="AU503" s="20" t="s">
        <v>84</v>
      </c>
    </row>
    <row r="504" s="2" customFormat="1">
      <c r="A504" s="41"/>
      <c r="B504" s="42"/>
      <c r="C504" s="43"/>
      <c r="D504" s="234" t="s">
        <v>181</v>
      </c>
      <c r="E504" s="43"/>
      <c r="F504" s="235" t="s">
        <v>4082</v>
      </c>
      <c r="G504" s="43"/>
      <c r="H504" s="43"/>
      <c r="I504" s="231"/>
      <c r="J504" s="43"/>
      <c r="K504" s="43"/>
      <c r="L504" s="47"/>
      <c r="M504" s="232"/>
      <c r="N504" s="233"/>
      <c r="O504" s="87"/>
      <c r="P504" s="87"/>
      <c r="Q504" s="87"/>
      <c r="R504" s="87"/>
      <c r="S504" s="87"/>
      <c r="T504" s="88"/>
      <c r="U504" s="41"/>
      <c r="V504" s="41"/>
      <c r="W504" s="41"/>
      <c r="X504" s="41"/>
      <c r="Y504" s="41"/>
      <c r="Z504" s="41"/>
      <c r="AA504" s="41"/>
      <c r="AB504" s="41"/>
      <c r="AC504" s="41"/>
      <c r="AD504" s="41"/>
      <c r="AE504" s="41"/>
      <c r="AT504" s="20" t="s">
        <v>181</v>
      </c>
      <c r="AU504" s="20" t="s">
        <v>84</v>
      </c>
    </row>
    <row r="505" s="12" customFormat="1" ht="22.8" customHeight="1">
      <c r="A505" s="12"/>
      <c r="B505" s="200"/>
      <c r="C505" s="201"/>
      <c r="D505" s="202" t="s">
        <v>74</v>
      </c>
      <c r="E505" s="214" t="s">
        <v>2065</v>
      </c>
      <c r="F505" s="214" t="s">
        <v>2066</v>
      </c>
      <c r="G505" s="201"/>
      <c r="H505" s="201"/>
      <c r="I505" s="204"/>
      <c r="J505" s="215">
        <f>BK505</f>
        <v>0</v>
      </c>
      <c r="K505" s="201"/>
      <c r="L505" s="206"/>
      <c r="M505" s="207"/>
      <c r="N505" s="208"/>
      <c r="O505" s="208"/>
      <c r="P505" s="209">
        <f>SUM(P506:P591)</f>
        <v>0</v>
      </c>
      <c r="Q505" s="208"/>
      <c r="R505" s="209">
        <f>SUM(R506:R591)</f>
        <v>1.2931299999999999</v>
      </c>
      <c r="S505" s="208"/>
      <c r="T505" s="210">
        <f>SUM(T506:T591)</f>
        <v>0</v>
      </c>
      <c r="U505" s="12"/>
      <c r="V505" s="12"/>
      <c r="W505" s="12"/>
      <c r="X505" s="12"/>
      <c r="Y505" s="12"/>
      <c r="Z505" s="12"/>
      <c r="AA505" s="12"/>
      <c r="AB505" s="12"/>
      <c r="AC505" s="12"/>
      <c r="AD505" s="12"/>
      <c r="AE505" s="12"/>
      <c r="AR505" s="211" t="s">
        <v>84</v>
      </c>
      <c r="AT505" s="212" t="s">
        <v>74</v>
      </c>
      <c r="AU505" s="212" t="s">
        <v>82</v>
      </c>
      <c r="AY505" s="211" t="s">
        <v>170</v>
      </c>
      <c r="BK505" s="213">
        <f>SUM(BK506:BK591)</f>
        <v>0</v>
      </c>
    </row>
    <row r="506" s="2" customFormat="1" ht="16.5" customHeight="1">
      <c r="A506" s="41"/>
      <c r="B506" s="42"/>
      <c r="C506" s="216" t="s">
        <v>1560</v>
      </c>
      <c r="D506" s="216" t="s">
        <v>172</v>
      </c>
      <c r="E506" s="217" t="s">
        <v>4083</v>
      </c>
      <c r="F506" s="218" t="s">
        <v>4084</v>
      </c>
      <c r="G506" s="219" t="s">
        <v>266</v>
      </c>
      <c r="H506" s="220">
        <v>16</v>
      </c>
      <c r="I506" s="221"/>
      <c r="J506" s="222">
        <f>ROUND(I506*H506,2)</f>
        <v>0</v>
      </c>
      <c r="K506" s="218" t="s">
        <v>176</v>
      </c>
      <c r="L506" s="47"/>
      <c r="M506" s="223" t="s">
        <v>19</v>
      </c>
      <c r="N506" s="224" t="s">
        <v>46</v>
      </c>
      <c r="O506" s="87"/>
      <c r="P506" s="225">
        <f>O506*H506</f>
        <v>0</v>
      </c>
      <c r="Q506" s="225">
        <v>0.0012700000000000001</v>
      </c>
      <c r="R506" s="225">
        <f>Q506*H506</f>
        <v>0.020320000000000001</v>
      </c>
      <c r="S506" s="225">
        <v>0</v>
      </c>
      <c r="T506" s="226">
        <f>S506*H506</f>
        <v>0</v>
      </c>
      <c r="U506" s="41"/>
      <c r="V506" s="41"/>
      <c r="W506" s="41"/>
      <c r="X506" s="41"/>
      <c r="Y506" s="41"/>
      <c r="Z506" s="41"/>
      <c r="AA506" s="41"/>
      <c r="AB506" s="41"/>
      <c r="AC506" s="41"/>
      <c r="AD506" s="41"/>
      <c r="AE506" s="41"/>
      <c r="AR506" s="227" t="s">
        <v>287</v>
      </c>
      <c r="AT506" s="227" t="s">
        <v>172</v>
      </c>
      <c r="AU506" s="227" t="s">
        <v>84</v>
      </c>
      <c r="AY506" s="20" t="s">
        <v>170</v>
      </c>
      <c r="BE506" s="228">
        <f>IF(N506="základní",J506,0)</f>
        <v>0</v>
      </c>
      <c r="BF506" s="228">
        <f>IF(N506="snížená",J506,0)</f>
        <v>0</v>
      </c>
      <c r="BG506" s="228">
        <f>IF(N506="zákl. přenesená",J506,0)</f>
        <v>0</v>
      </c>
      <c r="BH506" s="228">
        <f>IF(N506="sníž. přenesená",J506,0)</f>
        <v>0</v>
      </c>
      <c r="BI506" s="228">
        <f>IF(N506="nulová",J506,0)</f>
        <v>0</v>
      </c>
      <c r="BJ506" s="20" t="s">
        <v>82</v>
      </c>
      <c r="BK506" s="228">
        <f>ROUND(I506*H506,2)</f>
        <v>0</v>
      </c>
      <c r="BL506" s="20" t="s">
        <v>287</v>
      </c>
      <c r="BM506" s="227" t="s">
        <v>4085</v>
      </c>
    </row>
    <row r="507" s="2" customFormat="1">
      <c r="A507" s="41"/>
      <c r="B507" s="42"/>
      <c r="C507" s="43"/>
      <c r="D507" s="229" t="s">
        <v>179</v>
      </c>
      <c r="E507" s="43"/>
      <c r="F507" s="230" t="s">
        <v>4086</v>
      </c>
      <c r="G507" s="43"/>
      <c r="H507" s="43"/>
      <c r="I507" s="231"/>
      <c r="J507" s="43"/>
      <c r="K507" s="43"/>
      <c r="L507" s="47"/>
      <c r="M507" s="232"/>
      <c r="N507" s="233"/>
      <c r="O507" s="87"/>
      <c r="P507" s="87"/>
      <c r="Q507" s="87"/>
      <c r="R507" s="87"/>
      <c r="S507" s="87"/>
      <c r="T507" s="88"/>
      <c r="U507" s="41"/>
      <c r="V507" s="41"/>
      <c r="W507" s="41"/>
      <c r="X507" s="41"/>
      <c r="Y507" s="41"/>
      <c r="Z507" s="41"/>
      <c r="AA507" s="41"/>
      <c r="AB507" s="41"/>
      <c r="AC507" s="41"/>
      <c r="AD507" s="41"/>
      <c r="AE507" s="41"/>
      <c r="AT507" s="20" t="s">
        <v>179</v>
      </c>
      <c r="AU507" s="20" t="s">
        <v>84</v>
      </c>
    </row>
    <row r="508" s="2" customFormat="1">
      <c r="A508" s="41"/>
      <c r="B508" s="42"/>
      <c r="C508" s="43"/>
      <c r="D508" s="234" t="s">
        <v>181</v>
      </c>
      <c r="E508" s="43"/>
      <c r="F508" s="235" t="s">
        <v>4087</v>
      </c>
      <c r="G508" s="43"/>
      <c r="H508" s="43"/>
      <c r="I508" s="231"/>
      <c r="J508" s="43"/>
      <c r="K508" s="43"/>
      <c r="L508" s="47"/>
      <c r="M508" s="232"/>
      <c r="N508" s="233"/>
      <c r="O508" s="87"/>
      <c r="P508" s="87"/>
      <c r="Q508" s="87"/>
      <c r="R508" s="87"/>
      <c r="S508" s="87"/>
      <c r="T508" s="88"/>
      <c r="U508" s="41"/>
      <c r="V508" s="41"/>
      <c r="W508" s="41"/>
      <c r="X508" s="41"/>
      <c r="Y508" s="41"/>
      <c r="Z508" s="41"/>
      <c r="AA508" s="41"/>
      <c r="AB508" s="41"/>
      <c r="AC508" s="41"/>
      <c r="AD508" s="41"/>
      <c r="AE508" s="41"/>
      <c r="AT508" s="20" t="s">
        <v>181</v>
      </c>
      <c r="AU508" s="20" t="s">
        <v>84</v>
      </c>
    </row>
    <row r="509" s="2" customFormat="1" ht="16.5" customHeight="1">
      <c r="A509" s="41"/>
      <c r="B509" s="42"/>
      <c r="C509" s="285" t="s">
        <v>1568</v>
      </c>
      <c r="D509" s="285" t="s">
        <v>461</v>
      </c>
      <c r="E509" s="286" t="s">
        <v>4088</v>
      </c>
      <c r="F509" s="287" t="s">
        <v>4089</v>
      </c>
      <c r="G509" s="288" t="s">
        <v>266</v>
      </c>
      <c r="H509" s="289">
        <v>14</v>
      </c>
      <c r="I509" s="290"/>
      <c r="J509" s="291">
        <f>ROUND(I509*H509,2)</f>
        <v>0</v>
      </c>
      <c r="K509" s="287" t="s">
        <v>176</v>
      </c>
      <c r="L509" s="292"/>
      <c r="M509" s="293" t="s">
        <v>19</v>
      </c>
      <c r="N509" s="294" t="s">
        <v>46</v>
      </c>
      <c r="O509" s="87"/>
      <c r="P509" s="225">
        <f>O509*H509</f>
        <v>0</v>
      </c>
      <c r="Q509" s="225">
        <v>0.014999999999999999</v>
      </c>
      <c r="R509" s="225">
        <f>Q509*H509</f>
        <v>0.20999999999999999</v>
      </c>
      <c r="S509" s="225">
        <v>0</v>
      </c>
      <c r="T509" s="226">
        <f>S509*H509</f>
        <v>0</v>
      </c>
      <c r="U509" s="41"/>
      <c r="V509" s="41"/>
      <c r="W509" s="41"/>
      <c r="X509" s="41"/>
      <c r="Y509" s="41"/>
      <c r="Z509" s="41"/>
      <c r="AA509" s="41"/>
      <c r="AB509" s="41"/>
      <c r="AC509" s="41"/>
      <c r="AD509" s="41"/>
      <c r="AE509" s="41"/>
      <c r="AR509" s="227" t="s">
        <v>629</v>
      </c>
      <c r="AT509" s="227" t="s">
        <v>461</v>
      </c>
      <c r="AU509" s="227" t="s">
        <v>84</v>
      </c>
      <c r="AY509" s="20" t="s">
        <v>170</v>
      </c>
      <c r="BE509" s="228">
        <f>IF(N509="základní",J509,0)</f>
        <v>0</v>
      </c>
      <c r="BF509" s="228">
        <f>IF(N509="snížená",J509,0)</f>
        <v>0</v>
      </c>
      <c r="BG509" s="228">
        <f>IF(N509="zákl. přenesená",J509,0)</f>
        <v>0</v>
      </c>
      <c r="BH509" s="228">
        <f>IF(N509="sníž. přenesená",J509,0)</f>
        <v>0</v>
      </c>
      <c r="BI509" s="228">
        <f>IF(N509="nulová",J509,0)</f>
        <v>0</v>
      </c>
      <c r="BJ509" s="20" t="s">
        <v>82</v>
      </c>
      <c r="BK509" s="228">
        <f>ROUND(I509*H509,2)</f>
        <v>0</v>
      </c>
      <c r="BL509" s="20" t="s">
        <v>287</v>
      </c>
      <c r="BM509" s="227" t="s">
        <v>4090</v>
      </c>
    </row>
    <row r="510" s="2" customFormat="1">
      <c r="A510" s="41"/>
      <c r="B510" s="42"/>
      <c r="C510" s="43"/>
      <c r="D510" s="229" t="s">
        <v>179</v>
      </c>
      <c r="E510" s="43"/>
      <c r="F510" s="230" t="s">
        <v>4089</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179</v>
      </c>
      <c r="AU510" s="20" t="s">
        <v>84</v>
      </c>
    </row>
    <row r="511" s="2" customFormat="1" ht="16.5" customHeight="1">
      <c r="A511" s="41"/>
      <c r="B511" s="42"/>
      <c r="C511" s="285" t="s">
        <v>1575</v>
      </c>
      <c r="D511" s="285" t="s">
        <v>461</v>
      </c>
      <c r="E511" s="286" t="s">
        <v>4091</v>
      </c>
      <c r="F511" s="287" t="s">
        <v>4092</v>
      </c>
      <c r="G511" s="288" t="s">
        <v>266</v>
      </c>
      <c r="H511" s="289">
        <v>2</v>
      </c>
      <c r="I511" s="290"/>
      <c r="J511" s="291">
        <f>ROUND(I511*H511,2)</f>
        <v>0</v>
      </c>
      <c r="K511" s="287" t="s">
        <v>176</v>
      </c>
      <c r="L511" s="292"/>
      <c r="M511" s="293" t="s">
        <v>19</v>
      </c>
      <c r="N511" s="294" t="s">
        <v>46</v>
      </c>
      <c r="O511" s="87"/>
      <c r="P511" s="225">
        <f>O511*H511</f>
        <v>0</v>
      </c>
      <c r="Q511" s="225">
        <v>0.021899999999999999</v>
      </c>
      <c r="R511" s="225">
        <f>Q511*H511</f>
        <v>0.043799999999999999</v>
      </c>
      <c r="S511" s="225">
        <v>0</v>
      </c>
      <c r="T511" s="226">
        <f>S511*H511</f>
        <v>0</v>
      </c>
      <c r="U511" s="41"/>
      <c r="V511" s="41"/>
      <c r="W511" s="41"/>
      <c r="X511" s="41"/>
      <c r="Y511" s="41"/>
      <c r="Z511" s="41"/>
      <c r="AA511" s="41"/>
      <c r="AB511" s="41"/>
      <c r="AC511" s="41"/>
      <c r="AD511" s="41"/>
      <c r="AE511" s="41"/>
      <c r="AR511" s="227" t="s">
        <v>629</v>
      </c>
      <c r="AT511" s="227" t="s">
        <v>461</v>
      </c>
      <c r="AU511" s="227" t="s">
        <v>84</v>
      </c>
      <c r="AY511" s="20" t="s">
        <v>170</v>
      </c>
      <c r="BE511" s="228">
        <f>IF(N511="základní",J511,0)</f>
        <v>0</v>
      </c>
      <c r="BF511" s="228">
        <f>IF(N511="snížená",J511,0)</f>
        <v>0</v>
      </c>
      <c r="BG511" s="228">
        <f>IF(N511="zákl. přenesená",J511,0)</f>
        <v>0</v>
      </c>
      <c r="BH511" s="228">
        <f>IF(N511="sníž. přenesená",J511,0)</f>
        <v>0</v>
      </c>
      <c r="BI511" s="228">
        <f>IF(N511="nulová",J511,0)</f>
        <v>0</v>
      </c>
      <c r="BJ511" s="20" t="s">
        <v>82</v>
      </c>
      <c r="BK511" s="228">
        <f>ROUND(I511*H511,2)</f>
        <v>0</v>
      </c>
      <c r="BL511" s="20" t="s">
        <v>287</v>
      </c>
      <c r="BM511" s="227" t="s">
        <v>4093</v>
      </c>
    </row>
    <row r="512" s="2" customFormat="1">
      <c r="A512" s="41"/>
      <c r="B512" s="42"/>
      <c r="C512" s="43"/>
      <c r="D512" s="229" t="s">
        <v>179</v>
      </c>
      <c r="E512" s="43"/>
      <c r="F512" s="230" t="s">
        <v>4092</v>
      </c>
      <c r="G512" s="43"/>
      <c r="H512" s="43"/>
      <c r="I512" s="231"/>
      <c r="J512" s="43"/>
      <c r="K512" s="43"/>
      <c r="L512" s="47"/>
      <c r="M512" s="232"/>
      <c r="N512" s="233"/>
      <c r="O512" s="87"/>
      <c r="P512" s="87"/>
      <c r="Q512" s="87"/>
      <c r="R512" s="87"/>
      <c r="S512" s="87"/>
      <c r="T512" s="88"/>
      <c r="U512" s="41"/>
      <c r="V512" s="41"/>
      <c r="W512" s="41"/>
      <c r="X512" s="41"/>
      <c r="Y512" s="41"/>
      <c r="Z512" s="41"/>
      <c r="AA512" s="41"/>
      <c r="AB512" s="41"/>
      <c r="AC512" s="41"/>
      <c r="AD512" s="41"/>
      <c r="AE512" s="41"/>
      <c r="AT512" s="20" t="s">
        <v>179</v>
      </c>
      <c r="AU512" s="20" t="s">
        <v>84</v>
      </c>
    </row>
    <row r="513" s="2" customFormat="1" ht="16.5" customHeight="1">
      <c r="A513" s="41"/>
      <c r="B513" s="42"/>
      <c r="C513" s="285" t="s">
        <v>1581</v>
      </c>
      <c r="D513" s="285" t="s">
        <v>461</v>
      </c>
      <c r="E513" s="286" t="s">
        <v>4094</v>
      </c>
      <c r="F513" s="287" t="s">
        <v>4095</v>
      </c>
      <c r="G513" s="288" t="s">
        <v>266</v>
      </c>
      <c r="H513" s="289">
        <v>16</v>
      </c>
      <c r="I513" s="290"/>
      <c r="J513" s="291">
        <f>ROUND(I513*H513,2)</f>
        <v>0</v>
      </c>
      <c r="K513" s="287" t="s">
        <v>176</v>
      </c>
      <c r="L513" s="292"/>
      <c r="M513" s="293" t="s">
        <v>19</v>
      </c>
      <c r="N513" s="294" t="s">
        <v>46</v>
      </c>
      <c r="O513" s="87"/>
      <c r="P513" s="225">
        <f>O513*H513</f>
        <v>0</v>
      </c>
      <c r="Q513" s="225">
        <v>0.0022000000000000001</v>
      </c>
      <c r="R513" s="225">
        <f>Q513*H513</f>
        <v>0.035200000000000002</v>
      </c>
      <c r="S513" s="225">
        <v>0</v>
      </c>
      <c r="T513" s="226">
        <f>S513*H513</f>
        <v>0</v>
      </c>
      <c r="U513" s="41"/>
      <c r="V513" s="41"/>
      <c r="W513" s="41"/>
      <c r="X513" s="41"/>
      <c r="Y513" s="41"/>
      <c r="Z513" s="41"/>
      <c r="AA513" s="41"/>
      <c r="AB513" s="41"/>
      <c r="AC513" s="41"/>
      <c r="AD513" s="41"/>
      <c r="AE513" s="41"/>
      <c r="AR513" s="227" t="s">
        <v>629</v>
      </c>
      <c r="AT513" s="227" t="s">
        <v>461</v>
      </c>
      <c r="AU513" s="227" t="s">
        <v>84</v>
      </c>
      <c r="AY513" s="20" t="s">
        <v>170</v>
      </c>
      <c r="BE513" s="228">
        <f>IF(N513="základní",J513,0)</f>
        <v>0</v>
      </c>
      <c r="BF513" s="228">
        <f>IF(N513="snížená",J513,0)</f>
        <v>0</v>
      </c>
      <c r="BG513" s="228">
        <f>IF(N513="zákl. přenesená",J513,0)</f>
        <v>0</v>
      </c>
      <c r="BH513" s="228">
        <f>IF(N513="sníž. přenesená",J513,0)</f>
        <v>0</v>
      </c>
      <c r="BI513" s="228">
        <f>IF(N513="nulová",J513,0)</f>
        <v>0</v>
      </c>
      <c r="BJ513" s="20" t="s">
        <v>82</v>
      </c>
      <c r="BK513" s="228">
        <f>ROUND(I513*H513,2)</f>
        <v>0</v>
      </c>
      <c r="BL513" s="20" t="s">
        <v>287</v>
      </c>
      <c r="BM513" s="227" t="s">
        <v>4096</v>
      </c>
    </row>
    <row r="514" s="2" customFormat="1">
      <c r="A514" s="41"/>
      <c r="B514" s="42"/>
      <c r="C514" s="43"/>
      <c r="D514" s="229" t="s">
        <v>179</v>
      </c>
      <c r="E514" s="43"/>
      <c r="F514" s="230" t="s">
        <v>4095</v>
      </c>
      <c r="G514" s="43"/>
      <c r="H514" s="43"/>
      <c r="I514" s="231"/>
      <c r="J514" s="43"/>
      <c r="K514" s="43"/>
      <c r="L514" s="47"/>
      <c r="M514" s="232"/>
      <c r="N514" s="233"/>
      <c r="O514" s="87"/>
      <c r="P514" s="87"/>
      <c r="Q514" s="87"/>
      <c r="R514" s="87"/>
      <c r="S514" s="87"/>
      <c r="T514" s="88"/>
      <c r="U514" s="41"/>
      <c r="V514" s="41"/>
      <c r="W514" s="41"/>
      <c r="X514" s="41"/>
      <c r="Y514" s="41"/>
      <c r="Z514" s="41"/>
      <c r="AA514" s="41"/>
      <c r="AB514" s="41"/>
      <c r="AC514" s="41"/>
      <c r="AD514" s="41"/>
      <c r="AE514" s="41"/>
      <c r="AT514" s="20" t="s">
        <v>179</v>
      </c>
      <c r="AU514" s="20" t="s">
        <v>84</v>
      </c>
    </row>
    <row r="515" s="2" customFormat="1" ht="16.5" customHeight="1">
      <c r="A515" s="41"/>
      <c r="B515" s="42"/>
      <c r="C515" s="216" t="s">
        <v>1587</v>
      </c>
      <c r="D515" s="216" t="s">
        <v>172</v>
      </c>
      <c r="E515" s="217" t="s">
        <v>4097</v>
      </c>
      <c r="F515" s="218" t="s">
        <v>4098</v>
      </c>
      <c r="G515" s="219" t="s">
        <v>266</v>
      </c>
      <c r="H515" s="220">
        <v>6</v>
      </c>
      <c r="I515" s="221"/>
      <c r="J515" s="222">
        <f>ROUND(I515*H515,2)</f>
        <v>0</v>
      </c>
      <c r="K515" s="218" t="s">
        <v>176</v>
      </c>
      <c r="L515" s="47"/>
      <c r="M515" s="223" t="s">
        <v>19</v>
      </c>
      <c r="N515" s="224" t="s">
        <v>46</v>
      </c>
      <c r="O515" s="87"/>
      <c r="P515" s="225">
        <f>O515*H515</f>
        <v>0</v>
      </c>
      <c r="Q515" s="225">
        <v>8.0000000000000007E-05</v>
      </c>
      <c r="R515" s="225">
        <f>Q515*H515</f>
        <v>0.00048000000000000007</v>
      </c>
      <c r="S515" s="225">
        <v>0</v>
      </c>
      <c r="T515" s="226">
        <f>S515*H515</f>
        <v>0</v>
      </c>
      <c r="U515" s="41"/>
      <c r="V515" s="41"/>
      <c r="W515" s="41"/>
      <c r="X515" s="41"/>
      <c r="Y515" s="41"/>
      <c r="Z515" s="41"/>
      <c r="AA515" s="41"/>
      <c r="AB515" s="41"/>
      <c r="AC515" s="41"/>
      <c r="AD515" s="41"/>
      <c r="AE515" s="41"/>
      <c r="AR515" s="227" t="s">
        <v>287</v>
      </c>
      <c r="AT515" s="227" t="s">
        <v>172</v>
      </c>
      <c r="AU515" s="227" t="s">
        <v>84</v>
      </c>
      <c r="AY515" s="20" t="s">
        <v>170</v>
      </c>
      <c r="BE515" s="228">
        <f>IF(N515="základní",J515,0)</f>
        <v>0</v>
      </c>
      <c r="BF515" s="228">
        <f>IF(N515="snížená",J515,0)</f>
        <v>0</v>
      </c>
      <c r="BG515" s="228">
        <f>IF(N515="zákl. přenesená",J515,0)</f>
        <v>0</v>
      </c>
      <c r="BH515" s="228">
        <f>IF(N515="sníž. přenesená",J515,0)</f>
        <v>0</v>
      </c>
      <c r="BI515" s="228">
        <f>IF(N515="nulová",J515,0)</f>
        <v>0</v>
      </c>
      <c r="BJ515" s="20" t="s">
        <v>82</v>
      </c>
      <c r="BK515" s="228">
        <f>ROUND(I515*H515,2)</f>
        <v>0</v>
      </c>
      <c r="BL515" s="20" t="s">
        <v>287</v>
      </c>
      <c r="BM515" s="227" t="s">
        <v>4099</v>
      </c>
    </row>
    <row r="516" s="2" customFormat="1">
      <c r="A516" s="41"/>
      <c r="B516" s="42"/>
      <c r="C516" s="43"/>
      <c r="D516" s="229" t="s">
        <v>179</v>
      </c>
      <c r="E516" s="43"/>
      <c r="F516" s="230" t="s">
        <v>4100</v>
      </c>
      <c r="G516" s="43"/>
      <c r="H516" s="43"/>
      <c r="I516" s="231"/>
      <c r="J516" s="43"/>
      <c r="K516" s="43"/>
      <c r="L516" s="47"/>
      <c r="M516" s="232"/>
      <c r="N516" s="233"/>
      <c r="O516" s="87"/>
      <c r="P516" s="87"/>
      <c r="Q516" s="87"/>
      <c r="R516" s="87"/>
      <c r="S516" s="87"/>
      <c r="T516" s="88"/>
      <c r="U516" s="41"/>
      <c r="V516" s="41"/>
      <c r="W516" s="41"/>
      <c r="X516" s="41"/>
      <c r="Y516" s="41"/>
      <c r="Z516" s="41"/>
      <c r="AA516" s="41"/>
      <c r="AB516" s="41"/>
      <c r="AC516" s="41"/>
      <c r="AD516" s="41"/>
      <c r="AE516" s="41"/>
      <c r="AT516" s="20" t="s">
        <v>179</v>
      </c>
      <c r="AU516" s="20" t="s">
        <v>84</v>
      </c>
    </row>
    <row r="517" s="2" customFormat="1">
      <c r="A517" s="41"/>
      <c r="B517" s="42"/>
      <c r="C517" s="43"/>
      <c r="D517" s="234" t="s">
        <v>181</v>
      </c>
      <c r="E517" s="43"/>
      <c r="F517" s="235" t="s">
        <v>4101</v>
      </c>
      <c r="G517" s="43"/>
      <c r="H517" s="43"/>
      <c r="I517" s="231"/>
      <c r="J517" s="43"/>
      <c r="K517" s="43"/>
      <c r="L517" s="47"/>
      <c r="M517" s="232"/>
      <c r="N517" s="233"/>
      <c r="O517" s="87"/>
      <c r="P517" s="87"/>
      <c r="Q517" s="87"/>
      <c r="R517" s="87"/>
      <c r="S517" s="87"/>
      <c r="T517" s="88"/>
      <c r="U517" s="41"/>
      <c r="V517" s="41"/>
      <c r="W517" s="41"/>
      <c r="X517" s="41"/>
      <c r="Y517" s="41"/>
      <c r="Z517" s="41"/>
      <c r="AA517" s="41"/>
      <c r="AB517" s="41"/>
      <c r="AC517" s="41"/>
      <c r="AD517" s="41"/>
      <c r="AE517" s="41"/>
      <c r="AT517" s="20" t="s">
        <v>181</v>
      </c>
      <c r="AU517" s="20" t="s">
        <v>84</v>
      </c>
    </row>
    <row r="518" s="2" customFormat="1" ht="16.5" customHeight="1">
      <c r="A518" s="41"/>
      <c r="B518" s="42"/>
      <c r="C518" s="285" t="s">
        <v>1593</v>
      </c>
      <c r="D518" s="285" t="s">
        <v>461</v>
      </c>
      <c r="E518" s="286" t="s">
        <v>4102</v>
      </c>
      <c r="F518" s="287" t="s">
        <v>4103</v>
      </c>
      <c r="G518" s="288" t="s">
        <v>266</v>
      </c>
      <c r="H518" s="289">
        <v>6</v>
      </c>
      <c r="I518" s="290"/>
      <c r="J518" s="291">
        <f>ROUND(I518*H518,2)</f>
        <v>0</v>
      </c>
      <c r="K518" s="287" t="s">
        <v>176</v>
      </c>
      <c r="L518" s="292"/>
      <c r="M518" s="293" t="s">
        <v>19</v>
      </c>
      <c r="N518" s="294" t="s">
        <v>46</v>
      </c>
      <c r="O518" s="87"/>
      <c r="P518" s="225">
        <f>O518*H518</f>
        <v>0</v>
      </c>
      <c r="Q518" s="225">
        <v>0.010500000000000001</v>
      </c>
      <c r="R518" s="225">
        <f>Q518*H518</f>
        <v>0.063</v>
      </c>
      <c r="S518" s="225">
        <v>0</v>
      </c>
      <c r="T518" s="226">
        <f>S518*H518</f>
        <v>0</v>
      </c>
      <c r="U518" s="41"/>
      <c r="V518" s="41"/>
      <c r="W518" s="41"/>
      <c r="X518" s="41"/>
      <c r="Y518" s="41"/>
      <c r="Z518" s="41"/>
      <c r="AA518" s="41"/>
      <c r="AB518" s="41"/>
      <c r="AC518" s="41"/>
      <c r="AD518" s="41"/>
      <c r="AE518" s="41"/>
      <c r="AR518" s="227" t="s">
        <v>629</v>
      </c>
      <c r="AT518" s="227" t="s">
        <v>461</v>
      </c>
      <c r="AU518" s="227" t="s">
        <v>84</v>
      </c>
      <c r="AY518" s="20" t="s">
        <v>170</v>
      </c>
      <c r="BE518" s="228">
        <f>IF(N518="základní",J518,0)</f>
        <v>0</v>
      </c>
      <c r="BF518" s="228">
        <f>IF(N518="snížená",J518,0)</f>
        <v>0</v>
      </c>
      <c r="BG518" s="228">
        <f>IF(N518="zákl. přenesená",J518,0)</f>
        <v>0</v>
      </c>
      <c r="BH518" s="228">
        <f>IF(N518="sníž. přenesená",J518,0)</f>
        <v>0</v>
      </c>
      <c r="BI518" s="228">
        <f>IF(N518="nulová",J518,0)</f>
        <v>0</v>
      </c>
      <c r="BJ518" s="20" t="s">
        <v>82</v>
      </c>
      <c r="BK518" s="228">
        <f>ROUND(I518*H518,2)</f>
        <v>0</v>
      </c>
      <c r="BL518" s="20" t="s">
        <v>287</v>
      </c>
      <c r="BM518" s="227" t="s">
        <v>4104</v>
      </c>
    </row>
    <row r="519" s="2" customFormat="1">
      <c r="A519" s="41"/>
      <c r="B519" s="42"/>
      <c r="C519" s="43"/>
      <c r="D519" s="229" t="s">
        <v>179</v>
      </c>
      <c r="E519" s="43"/>
      <c r="F519" s="230" t="s">
        <v>4103</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179</v>
      </c>
      <c r="AU519" s="20" t="s">
        <v>84</v>
      </c>
    </row>
    <row r="520" s="2" customFormat="1" ht="16.5" customHeight="1">
      <c r="A520" s="41"/>
      <c r="B520" s="42"/>
      <c r="C520" s="216" t="s">
        <v>1599</v>
      </c>
      <c r="D520" s="216" t="s">
        <v>172</v>
      </c>
      <c r="E520" s="217" t="s">
        <v>4105</v>
      </c>
      <c r="F520" s="218" t="s">
        <v>4106</v>
      </c>
      <c r="G520" s="219" t="s">
        <v>2070</v>
      </c>
      <c r="H520" s="220">
        <v>36</v>
      </c>
      <c r="I520" s="221"/>
      <c r="J520" s="222">
        <f>ROUND(I520*H520,2)</f>
        <v>0</v>
      </c>
      <c r="K520" s="218" t="s">
        <v>176</v>
      </c>
      <c r="L520" s="47"/>
      <c r="M520" s="223" t="s">
        <v>19</v>
      </c>
      <c r="N520" s="224" t="s">
        <v>46</v>
      </c>
      <c r="O520" s="87"/>
      <c r="P520" s="225">
        <f>O520*H520</f>
        <v>0</v>
      </c>
      <c r="Q520" s="225">
        <v>0.0022300000000000002</v>
      </c>
      <c r="R520" s="225">
        <f>Q520*H520</f>
        <v>0.080280000000000004</v>
      </c>
      <c r="S520" s="225">
        <v>0</v>
      </c>
      <c r="T520" s="226">
        <f>S520*H520</f>
        <v>0</v>
      </c>
      <c r="U520" s="41"/>
      <c r="V520" s="41"/>
      <c r="W520" s="41"/>
      <c r="X520" s="41"/>
      <c r="Y520" s="41"/>
      <c r="Z520" s="41"/>
      <c r="AA520" s="41"/>
      <c r="AB520" s="41"/>
      <c r="AC520" s="41"/>
      <c r="AD520" s="41"/>
      <c r="AE520" s="41"/>
      <c r="AR520" s="227" t="s">
        <v>287</v>
      </c>
      <c r="AT520" s="227" t="s">
        <v>172</v>
      </c>
      <c r="AU520" s="227" t="s">
        <v>84</v>
      </c>
      <c r="AY520" s="20" t="s">
        <v>170</v>
      </c>
      <c r="BE520" s="228">
        <f>IF(N520="základní",J520,0)</f>
        <v>0</v>
      </c>
      <c r="BF520" s="228">
        <f>IF(N520="snížená",J520,0)</f>
        <v>0</v>
      </c>
      <c r="BG520" s="228">
        <f>IF(N520="zákl. přenesená",J520,0)</f>
        <v>0</v>
      </c>
      <c r="BH520" s="228">
        <f>IF(N520="sníž. přenesená",J520,0)</f>
        <v>0</v>
      </c>
      <c r="BI520" s="228">
        <f>IF(N520="nulová",J520,0)</f>
        <v>0</v>
      </c>
      <c r="BJ520" s="20" t="s">
        <v>82</v>
      </c>
      <c r="BK520" s="228">
        <f>ROUND(I520*H520,2)</f>
        <v>0</v>
      </c>
      <c r="BL520" s="20" t="s">
        <v>287</v>
      </c>
      <c r="BM520" s="227" t="s">
        <v>4107</v>
      </c>
    </row>
    <row r="521" s="2" customFormat="1">
      <c r="A521" s="41"/>
      <c r="B521" s="42"/>
      <c r="C521" s="43"/>
      <c r="D521" s="229" t="s">
        <v>179</v>
      </c>
      <c r="E521" s="43"/>
      <c r="F521" s="230" t="s">
        <v>4108</v>
      </c>
      <c r="G521" s="43"/>
      <c r="H521" s="43"/>
      <c r="I521" s="231"/>
      <c r="J521" s="43"/>
      <c r="K521" s="43"/>
      <c r="L521" s="47"/>
      <c r="M521" s="232"/>
      <c r="N521" s="233"/>
      <c r="O521" s="87"/>
      <c r="P521" s="87"/>
      <c r="Q521" s="87"/>
      <c r="R521" s="87"/>
      <c r="S521" s="87"/>
      <c r="T521" s="88"/>
      <c r="U521" s="41"/>
      <c r="V521" s="41"/>
      <c r="W521" s="41"/>
      <c r="X521" s="41"/>
      <c r="Y521" s="41"/>
      <c r="Z521" s="41"/>
      <c r="AA521" s="41"/>
      <c r="AB521" s="41"/>
      <c r="AC521" s="41"/>
      <c r="AD521" s="41"/>
      <c r="AE521" s="41"/>
      <c r="AT521" s="20" t="s">
        <v>179</v>
      </c>
      <c r="AU521" s="20" t="s">
        <v>84</v>
      </c>
    </row>
    <row r="522" s="2" customFormat="1">
      <c r="A522" s="41"/>
      <c r="B522" s="42"/>
      <c r="C522" s="43"/>
      <c r="D522" s="234" t="s">
        <v>181</v>
      </c>
      <c r="E522" s="43"/>
      <c r="F522" s="235" t="s">
        <v>4109</v>
      </c>
      <c r="G522" s="43"/>
      <c r="H522" s="43"/>
      <c r="I522" s="231"/>
      <c r="J522" s="43"/>
      <c r="K522" s="43"/>
      <c r="L522" s="47"/>
      <c r="M522" s="232"/>
      <c r="N522" s="233"/>
      <c r="O522" s="87"/>
      <c r="P522" s="87"/>
      <c r="Q522" s="87"/>
      <c r="R522" s="87"/>
      <c r="S522" s="87"/>
      <c r="T522" s="88"/>
      <c r="U522" s="41"/>
      <c r="V522" s="41"/>
      <c r="W522" s="41"/>
      <c r="X522" s="41"/>
      <c r="Y522" s="41"/>
      <c r="Z522" s="41"/>
      <c r="AA522" s="41"/>
      <c r="AB522" s="41"/>
      <c r="AC522" s="41"/>
      <c r="AD522" s="41"/>
      <c r="AE522" s="41"/>
      <c r="AT522" s="20" t="s">
        <v>181</v>
      </c>
      <c r="AU522" s="20" t="s">
        <v>84</v>
      </c>
    </row>
    <row r="523" s="2" customFormat="1" ht="16.5" customHeight="1">
      <c r="A523" s="41"/>
      <c r="B523" s="42"/>
      <c r="C523" s="285" t="s">
        <v>1614</v>
      </c>
      <c r="D523" s="285" t="s">
        <v>461</v>
      </c>
      <c r="E523" s="286" t="s">
        <v>4110</v>
      </c>
      <c r="F523" s="287" t="s">
        <v>4111</v>
      </c>
      <c r="G523" s="288" t="s">
        <v>266</v>
      </c>
      <c r="H523" s="289">
        <v>34</v>
      </c>
      <c r="I523" s="290"/>
      <c r="J523" s="291">
        <f>ROUND(I523*H523,2)</f>
        <v>0</v>
      </c>
      <c r="K523" s="287" t="s">
        <v>176</v>
      </c>
      <c r="L523" s="292"/>
      <c r="M523" s="293" t="s">
        <v>19</v>
      </c>
      <c r="N523" s="294" t="s">
        <v>46</v>
      </c>
      <c r="O523" s="87"/>
      <c r="P523" s="225">
        <f>O523*H523</f>
        <v>0</v>
      </c>
      <c r="Q523" s="225">
        <v>0.0135</v>
      </c>
      <c r="R523" s="225">
        <f>Q523*H523</f>
        <v>0.45900000000000002</v>
      </c>
      <c r="S523" s="225">
        <v>0</v>
      </c>
      <c r="T523" s="226">
        <f>S523*H523</f>
        <v>0</v>
      </c>
      <c r="U523" s="41"/>
      <c r="V523" s="41"/>
      <c r="W523" s="41"/>
      <c r="X523" s="41"/>
      <c r="Y523" s="41"/>
      <c r="Z523" s="41"/>
      <c r="AA523" s="41"/>
      <c r="AB523" s="41"/>
      <c r="AC523" s="41"/>
      <c r="AD523" s="41"/>
      <c r="AE523" s="41"/>
      <c r="AR523" s="227" t="s">
        <v>629</v>
      </c>
      <c r="AT523" s="227" t="s">
        <v>461</v>
      </c>
      <c r="AU523" s="227" t="s">
        <v>84</v>
      </c>
      <c r="AY523" s="20" t="s">
        <v>170</v>
      </c>
      <c r="BE523" s="228">
        <f>IF(N523="základní",J523,0)</f>
        <v>0</v>
      </c>
      <c r="BF523" s="228">
        <f>IF(N523="snížená",J523,0)</f>
        <v>0</v>
      </c>
      <c r="BG523" s="228">
        <f>IF(N523="zákl. přenesená",J523,0)</f>
        <v>0</v>
      </c>
      <c r="BH523" s="228">
        <f>IF(N523="sníž. přenesená",J523,0)</f>
        <v>0</v>
      </c>
      <c r="BI523" s="228">
        <f>IF(N523="nulová",J523,0)</f>
        <v>0</v>
      </c>
      <c r="BJ523" s="20" t="s">
        <v>82</v>
      </c>
      <c r="BK523" s="228">
        <f>ROUND(I523*H523,2)</f>
        <v>0</v>
      </c>
      <c r="BL523" s="20" t="s">
        <v>287</v>
      </c>
      <c r="BM523" s="227" t="s">
        <v>4112</v>
      </c>
    </row>
    <row r="524" s="2" customFormat="1">
      <c r="A524" s="41"/>
      <c r="B524" s="42"/>
      <c r="C524" s="43"/>
      <c r="D524" s="229" t="s">
        <v>179</v>
      </c>
      <c r="E524" s="43"/>
      <c r="F524" s="230" t="s">
        <v>4111</v>
      </c>
      <c r="G524" s="43"/>
      <c r="H524" s="43"/>
      <c r="I524" s="231"/>
      <c r="J524" s="43"/>
      <c r="K524" s="43"/>
      <c r="L524" s="47"/>
      <c r="M524" s="232"/>
      <c r="N524" s="233"/>
      <c r="O524" s="87"/>
      <c r="P524" s="87"/>
      <c r="Q524" s="87"/>
      <c r="R524" s="87"/>
      <c r="S524" s="87"/>
      <c r="T524" s="88"/>
      <c r="U524" s="41"/>
      <c r="V524" s="41"/>
      <c r="W524" s="41"/>
      <c r="X524" s="41"/>
      <c r="Y524" s="41"/>
      <c r="Z524" s="41"/>
      <c r="AA524" s="41"/>
      <c r="AB524" s="41"/>
      <c r="AC524" s="41"/>
      <c r="AD524" s="41"/>
      <c r="AE524" s="41"/>
      <c r="AT524" s="20" t="s">
        <v>179</v>
      </c>
      <c r="AU524" s="20" t="s">
        <v>84</v>
      </c>
    </row>
    <row r="525" s="2" customFormat="1" ht="16.5" customHeight="1">
      <c r="A525" s="41"/>
      <c r="B525" s="42"/>
      <c r="C525" s="285" t="s">
        <v>1621</v>
      </c>
      <c r="D525" s="285" t="s">
        <v>461</v>
      </c>
      <c r="E525" s="286" t="s">
        <v>4113</v>
      </c>
      <c r="F525" s="287" t="s">
        <v>4114</v>
      </c>
      <c r="G525" s="288" t="s">
        <v>266</v>
      </c>
      <c r="H525" s="289">
        <v>34</v>
      </c>
      <c r="I525" s="290"/>
      <c r="J525" s="291">
        <f>ROUND(I525*H525,2)</f>
        <v>0</v>
      </c>
      <c r="K525" s="287" t="s">
        <v>176</v>
      </c>
      <c r="L525" s="292"/>
      <c r="M525" s="293" t="s">
        <v>19</v>
      </c>
      <c r="N525" s="294" t="s">
        <v>46</v>
      </c>
      <c r="O525" s="87"/>
      <c r="P525" s="225">
        <f>O525*H525</f>
        <v>0</v>
      </c>
      <c r="Q525" s="225">
        <v>0.0071000000000000004</v>
      </c>
      <c r="R525" s="225">
        <f>Q525*H525</f>
        <v>0.2414</v>
      </c>
      <c r="S525" s="225">
        <v>0</v>
      </c>
      <c r="T525" s="226">
        <f>S525*H525</f>
        <v>0</v>
      </c>
      <c r="U525" s="41"/>
      <c r="V525" s="41"/>
      <c r="W525" s="41"/>
      <c r="X525" s="41"/>
      <c r="Y525" s="41"/>
      <c r="Z525" s="41"/>
      <c r="AA525" s="41"/>
      <c r="AB525" s="41"/>
      <c r="AC525" s="41"/>
      <c r="AD525" s="41"/>
      <c r="AE525" s="41"/>
      <c r="AR525" s="227" t="s">
        <v>629</v>
      </c>
      <c r="AT525" s="227" t="s">
        <v>461</v>
      </c>
      <c r="AU525" s="227" t="s">
        <v>84</v>
      </c>
      <c r="AY525" s="20" t="s">
        <v>170</v>
      </c>
      <c r="BE525" s="228">
        <f>IF(N525="základní",J525,0)</f>
        <v>0</v>
      </c>
      <c r="BF525" s="228">
        <f>IF(N525="snížená",J525,0)</f>
        <v>0</v>
      </c>
      <c r="BG525" s="228">
        <f>IF(N525="zákl. přenesená",J525,0)</f>
        <v>0</v>
      </c>
      <c r="BH525" s="228">
        <f>IF(N525="sníž. přenesená",J525,0)</f>
        <v>0</v>
      </c>
      <c r="BI525" s="228">
        <f>IF(N525="nulová",J525,0)</f>
        <v>0</v>
      </c>
      <c r="BJ525" s="20" t="s">
        <v>82</v>
      </c>
      <c r="BK525" s="228">
        <f>ROUND(I525*H525,2)</f>
        <v>0</v>
      </c>
      <c r="BL525" s="20" t="s">
        <v>287</v>
      </c>
      <c r="BM525" s="227" t="s">
        <v>4115</v>
      </c>
    </row>
    <row r="526" s="2" customFormat="1">
      <c r="A526" s="41"/>
      <c r="B526" s="42"/>
      <c r="C526" s="43"/>
      <c r="D526" s="229" t="s">
        <v>179</v>
      </c>
      <c r="E526" s="43"/>
      <c r="F526" s="230" t="s">
        <v>4114</v>
      </c>
      <c r="G526" s="43"/>
      <c r="H526" s="43"/>
      <c r="I526" s="231"/>
      <c r="J526" s="43"/>
      <c r="K526" s="43"/>
      <c r="L526" s="47"/>
      <c r="M526" s="232"/>
      <c r="N526" s="233"/>
      <c r="O526" s="87"/>
      <c r="P526" s="87"/>
      <c r="Q526" s="87"/>
      <c r="R526" s="87"/>
      <c r="S526" s="87"/>
      <c r="T526" s="88"/>
      <c r="U526" s="41"/>
      <c r="V526" s="41"/>
      <c r="W526" s="41"/>
      <c r="X526" s="41"/>
      <c r="Y526" s="41"/>
      <c r="Z526" s="41"/>
      <c r="AA526" s="41"/>
      <c r="AB526" s="41"/>
      <c r="AC526" s="41"/>
      <c r="AD526" s="41"/>
      <c r="AE526" s="41"/>
      <c r="AT526" s="20" t="s">
        <v>179</v>
      </c>
      <c r="AU526" s="20" t="s">
        <v>84</v>
      </c>
    </row>
    <row r="527" s="2" customFormat="1" ht="16.5" customHeight="1">
      <c r="A527" s="41"/>
      <c r="B527" s="42"/>
      <c r="C527" s="285" t="s">
        <v>1628</v>
      </c>
      <c r="D527" s="285" t="s">
        <v>461</v>
      </c>
      <c r="E527" s="286" t="s">
        <v>4116</v>
      </c>
      <c r="F527" s="287" t="s">
        <v>4117</v>
      </c>
      <c r="G527" s="288" t="s">
        <v>266</v>
      </c>
      <c r="H527" s="289">
        <v>2</v>
      </c>
      <c r="I527" s="290"/>
      <c r="J527" s="291">
        <f>ROUND(I527*H527,2)</f>
        <v>0</v>
      </c>
      <c r="K527" s="287" t="s">
        <v>176</v>
      </c>
      <c r="L527" s="292"/>
      <c r="M527" s="293" t="s">
        <v>19</v>
      </c>
      <c r="N527" s="294" t="s">
        <v>46</v>
      </c>
      <c r="O527" s="87"/>
      <c r="P527" s="225">
        <f>O527*H527</f>
        <v>0</v>
      </c>
      <c r="Q527" s="225">
        <v>0.017600000000000001</v>
      </c>
      <c r="R527" s="225">
        <f>Q527*H527</f>
        <v>0.035200000000000002</v>
      </c>
      <c r="S527" s="225">
        <v>0</v>
      </c>
      <c r="T527" s="226">
        <f>S527*H527</f>
        <v>0</v>
      </c>
      <c r="U527" s="41"/>
      <c r="V527" s="41"/>
      <c r="W527" s="41"/>
      <c r="X527" s="41"/>
      <c r="Y527" s="41"/>
      <c r="Z527" s="41"/>
      <c r="AA527" s="41"/>
      <c r="AB527" s="41"/>
      <c r="AC527" s="41"/>
      <c r="AD527" s="41"/>
      <c r="AE527" s="41"/>
      <c r="AR527" s="227" t="s">
        <v>629</v>
      </c>
      <c r="AT527" s="227" t="s">
        <v>461</v>
      </c>
      <c r="AU527" s="227" t="s">
        <v>84</v>
      </c>
      <c r="AY527" s="20" t="s">
        <v>170</v>
      </c>
      <c r="BE527" s="228">
        <f>IF(N527="základní",J527,0)</f>
        <v>0</v>
      </c>
      <c r="BF527" s="228">
        <f>IF(N527="snížená",J527,0)</f>
        <v>0</v>
      </c>
      <c r="BG527" s="228">
        <f>IF(N527="zákl. přenesená",J527,0)</f>
        <v>0</v>
      </c>
      <c r="BH527" s="228">
        <f>IF(N527="sníž. přenesená",J527,0)</f>
        <v>0</v>
      </c>
      <c r="BI527" s="228">
        <f>IF(N527="nulová",J527,0)</f>
        <v>0</v>
      </c>
      <c r="BJ527" s="20" t="s">
        <v>82</v>
      </c>
      <c r="BK527" s="228">
        <f>ROUND(I527*H527,2)</f>
        <v>0</v>
      </c>
      <c r="BL527" s="20" t="s">
        <v>287</v>
      </c>
      <c r="BM527" s="227" t="s">
        <v>4118</v>
      </c>
    </row>
    <row r="528" s="2" customFormat="1">
      <c r="A528" s="41"/>
      <c r="B528" s="42"/>
      <c r="C528" s="43"/>
      <c r="D528" s="229" t="s">
        <v>179</v>
      </c>
      <c r="E528" s="43"/>
      <c r="F528" s="230" t="s">
        <v>4117</v>
      </c>
      <c r="G528" s="43"/>
      <c r="H528" s="43"/>
      <c r="I528" s="231"/>
      <c r="J528" s="43"/>
      <c r="K528" s="43"/>
      <c r="L528" s="47"/>
      <c r="M528" s="232"/>
      <c r="N528" s="233"/>
      <c r="O528" s="87"/>
      <c r="P528" s="87"/>
      <c r="Q528" s="87"/>
      <c r="R528" s="87"/>
      <c r="S528" s="87"/>
      <c r="T528" s="88"/>
      <c r="U528" s="41"/>
      <c r="V528" s="41"/>
      <c r="W528" s="41"/>
      <c r="X528" s="41"/>
      <c r="Y528" s="41"/>
      <c r="Z528" s="41"/>
      <c r="AA528" s="41"/>
      <c r="AB528" s="41"/>
      <c r="AC528" s="41"/>
      <c r="AD528" s="41"/>
      <c r="AE528" s="41"/>
      <c r="AT528" s="20" t="s">
        <v>179</v>
      </c>
      <c r="AU528" s="20" t="s">
        <v>84</v>
      </c>
    </row>
    <row r="529" s="2" customFormat="1" ht="16.5" customHeight="1">
      <c r="A529" s="41"/>
      <c r="B529" s="42"/>
      <c r="C529" s="216" t="s">
        <v>1634</v>
      </c>
      <c r="D529" s="216" t="s">
        <v>172</v>
      </c>
      <c r="E529" s="217" t="s">
        <v>4119</v>
      </c>
      <c r="F529" s="218" t="s">
        <v>4120</v>
      </c>
      <c r="G529" s="219" t="s">
        <v>266</v>
      </c>
      <c r="H529" s="220">
        <v>2</v>
      </c>
      <c r="I529" s="221"/>
      <c r="J529" s="222">
        <f>ROUND(I529*H529,2)</f>
        <v>0</v>
      </c>
      <c r="K529" s="218" t="s">
        <v>176</v>
      </c>
      <c r="L529" s="47"/>
      <c r="M529" s="223" t="s">
        <v>19</v>
      </c>
      <c r="N529" s="224" t="s">
        <v>46</v>
      </c>
      <c r="O529" s="87"/>
      <c r="P529" s="225">
        <f>O529*H529</f>
        <v>0</v>
      </c>
      <c r="Q529" s="225">
        <v>0.00189</v>
      </c>
      <c r="R529" s="225">
        <f>Q529*H529</f>
        <v>0.0037799999999999999</v>
      </c>
      <c r="S529" s="225">
        <v>0</v>
      </c>
      <c r="T529" s="226">
        <f>S529*H529</f>
        <v>0</v>
      </c>
      <c r="U529" s="41"/>
      <c r="V529" s="41"/>
      <c r="W529" s="41"/>
      <c r="X529" s="41"/>
      <c r="Y529" s="41"/>
      <c r="Z529" s="41"/>
      <c r="AA529" s="41"/>
      <c r="AB529" s="41"/>
      <c r="AC529" s="41"/>
      <c r="AD529" s="41"/>
      <c r="AE529" s="41"/>
      <c r="AR529" s="227" t="s">
        <v>287</v>
      </c>
      <c r="AT529" s="227" t="s">
        <v>172</v>
      </c>
      <c r="AU529" s="227" t="s">
        <v>84</v>
      </c>
      <c r="AY529" s="20" t="s">
        <v>170</v>
      </c>
      <c r="BE529" s="228">
        <f>IF(N529="základní",J529,0)</f>
        <v>0</v>
      </c>
      <c r="BF529" s="228">
        <f>IF(N529="snížená",J529,0)</f>
        <v>0</v>
      </c>
      <c r="BG529" s="228">
        <f>IF(N529="zákl. přenesená",J529,0)</f>
        <v>0</v>
      </c>
      <c r="BH529" s="228">
        <f>IF(N529="sníž. přenesená",J529,0)</f>
        <v>0</v>
      </c>
      <c r="BI529" s="228">
        <f>IF(N529="nulová",J529,0)</f>
        <v>0</v>
      </c>
      <c r="BJ529" s="20" t="s">
        <v>82</v>
      </c>
      <c r="BK529" s="228">
        <f>ROUND(I529*H529,2)</f>
        <v>0</v>
      </c>
      <c r="BL529" s="20" t="s">
        <v>287</v>
      </c>
      <c r="BM529" s="227" t="s">
        <v>4121</v>
      </c>
    </row>
    <row r="530" s="2" customFormat="1">
      <c r="A530" s="41"/>
      <c r="B530" s="42"/>
      <c r="C530" s="43"/>
      <c r="D530" s="229" t="s">
        <v>179</v>
      </c>
      <c r="E530" s="43"/>
      <c r="F530" s="230" t="s">
        <v>4122</v>
      </c>
      <c r="G530" s="43"/>
      <c r="H530" s="43"/>
      <c r="I530" s="231"/>
      <c r="J530" s="43"/>
      <c r="K530" s="43"/>
      <c r="L530" s="47"/>
      <c r="M530" s="232"/>
      <c r="N530" s="233"/>
      <c r="O530" s="87"/>
      <c r="P530" s="87"/>
      <c r="Q530" s="87"/>
      <c r="R530" s="87"/>
      <c r="S530" s="87"/>
      <c r="T530" s="88"/>
      <c r="U530" s="41"/>
      <c r="V530" s="41"/>
      <c r="W530" s="41"/>
      <c r="X530" s="41"/>
      <c r="Y530" s="41"/>
      <c r="Z530" s="41"/>
      <c r="AA530" s="41"/>
      <c r="AB530" s="41"/>
      <c r="AC530" s="41"/>
      <c r="AD530" s="41"/>
      <c r="AE530" s="41"/>
      <c r="AT530" s="20" t="s">
        <v>179</v>
      </c>
      <c r="AU530" s="20" t="s">
        <v>84</v>
      </c>
    </row>
    <row r="531" s="2" customFormat="1">
      <c r="A531" s="41"/>
      <c r="B531" s="42"/>
      <c r="C531" s="43"/>
      <c r="D531" s="234" t="s">
        <v>181</v>
      </c>
      <c r="E531" s="43"/>
      <c r="F531" s="235" t="s">
        <v>4123</v>
      </c>
      <c r="G531" s="43"/>
      <c r="H531" s="43"/>
      <c r="I531" s="231"/>
      <c r="J531" s="43"/>
      <c r="K531" s="43"/>
      <c r="L531" s="47"/>
      <c r="M531" s="232"/>
      <c r="N531" s="233"/>
      <c r="O531" s="87"/>
      <c r="P531" s="87"/>
      <c r="Q531" s="87"/>
      <c r="R531" s="87"/>
      <c r="S531" s="87"/>
      <c r="T531" s="88"/>
      <c r="U531" s="41"/>
      <c r="V531" s="41"/>
      <c r="W531" s="41"/>
      <c r="X531" s="41"/>
      <c r="Y531" s="41"/>
      <c r="Z531" s="41"/>
      <c r="AA531" s="41"/>
      <c r="AB531" s="41"/>
      <c r="AC531" s="41"/>
      <c r="AD531" s="41"/>
      <c r="AE531" s="41"/>
      <c r="AT531" s="20" t="s">
        <v>181</v>
      </c>
      <c r="AU531" s="20" t="s">
        <v>84</v>
      </c>
    </row>
    <row r="532" s="2" customFormat="1" ht="16.5" customHeight="1">
      <c r="A532" s="41"/>
      <c r="B532" s="42"/>
      <c r="C532" s="285" t="s">
        <v>1641</v>
      </c>
      <c r="D532" s="285" t="s">
        <v>461</v>
      </c>
      <c r="E532" s="286" t="s">
        <v>4124</v>
      </c>
      <c r="F532" s="287" t="s">
        <v>4125</v>
      </c>
      <c r="G532" s="288" t="s">
        <v>266</v>
      </c>
      <c r="H532" s="289">
        <v>2</v>
      </c>
      <c r="I532" s="290"/>
      <c r="J532" s="291">
        <f>ROUND(I532*H532,2)</f>
        <v>0</v>
      </c>
      <c r="K532" s="287" t="s">
        <v>19</v>
      </c>
      <c r="L532" s="292"/>
      <c r="M532" s="293" t="s">
        <v>19</v>
      </c>
      <c r="N532" s="294" t="s">
        <v>46</v>
      </c>
      <c r="O532" s="87"/>
      <c r="P532" s="225">
        <f>O532*H532</f>
        <v>0</v>
      </c>
      <c r="Q532" s="225">
        <v>0</v>
      </c>
      <c r="R532" s="225">
        <f>Q532*H532</f>
        <v>0</v>
      </c>
      <c r="S532" s="225">
        <v>0</v>
      </c>
      <c r="T532" s="226">
        <f>S532*H532</f>
        <v>0</v>
      </c>
      <c r="U532" s="41"/>
      <c r="V532" s="41"/>
      <c r="W532" s="41"/>
      <c r="X532" s="41"/>
      <c r="Y532" s="41"/>
      <c r="Z532" s="41"/>
      <c r="AA532" s="41"/>
      <c r="AB532" s="41"/>
      <c r="AC532" s="41"/>
      <c r="AD532" s="41"/>
      <c r="AE532" s="41"/>
      <c r="AR532" s="227" t="s">
        <v>629</v>
      </c>
      <c r="AT532" s="227" t="s">
        <v>461</v>
      </c>
      <c r="AU532" s="227" t="s">
        <v>84</v>
      </c>
      <c r="AY532" s="20" t="s">
        <v>170</v>
      </c>
      <c r="BE532" s="228">
        <f>IF(N532="základní",J532,0)</f>
        <v>0</v>
      </c>
      <c r="BF532" s="228">
        <f>IF(N532="snížená",J532,0)</f>
        <v>0</v>
      </c>
      <c r="BG532" s="228">
        <f>IF(N532="zákl. přenesená",J532,0)</f>
        <v>0</v>
      </c>
      <c r="BH532" s="228">
        <f>IF(N532="sníž. přenesená",J532,0)</f>
        <v>0</v>
      </c>
      <c r="BI532" s="228">
        <f>IF(N532="nulová",J532,0)</f>
        <v>0</v>
      </c>
      <c r="BJ532" s="20" t="s">
        <v>82</v>
      </c>
      <c r="BK532" s="228">
        <f>ROUND(I532*H532,2)</f>
        <v>0</v>
      </c>
      <c r="BL532" s="20" t="s">
        <v>287</v>
      </c>
      <c r="BM532" s="227" t="s">
        <v>4126</v>
      </c>
    </row>
    <row r="533" s="2" customFormat="1">
      <c r="A533" s="41"/>
      <c r="B533" s="42"/>
      <c r="C533" s="43"/>
      <c r="D533" s="229" t="s">
        <v>179</v>
      </c>
      <c r="E533" s="43"/>
      <c r="F533" s="230" t="s">
        <v>4125</v>
      </c>
      <c r="G533" s="43"/>
      <c r="H533" s="43"/>
      <c r="I533" s="231"/>
      <c r="J533" s="43"/>
      <c r="K533" s="43"/>
      <c r="L533" s="47"/>
      <c r="M533" s="232"/>
      <c r="N533" s="233"/>
      <c r="O533" s="87"/>
      <c r="P533" s="87"/>
      <c r="Q533" s="87"/>
      <c r="R533" s="87"/>
      <c r="S533" s="87"/>
      <c r="T533" s="88"/>
      <c r="U533" s="41"/>
      <c r="V533" s="41"/>
      <c r="W533" s="41"/>
      <c r="X533" s="41"/>
      <c r="Y533" s="41"/>
      <c r="Z533" s="41"/>
      <c r="AA533" s="41"/>
      <c r="AB533" s="41"/>
      <c r="AC533" s="41"/>
      <c r="AD533" s="41"/>
      <c r="AE533" s="41"/>
      <c r="AT533" s="20" t="s">
        <v>179</v>
      </c>
      <c r="AU533" s="20" t="s">
        <v>84</v>
      </c>
    </row>
    <row r="534" s="2" customFormat="1">
      <c r="A534" s="41"/>
      <c r="B534" s="42"/>
      <c r="C534" s="43"/>
      <c r="D534" s="229" t="s">
        <v>231</v>
      </c>
      <c r="E534" s="43"/>
      <c r="F534" s="268" t="s">
        <v>3538</v>
      </c>
      <c r="G534" s="43"/>
      <c r="H534" s="43"/>
      <c r="I534" s="231"/>
      <c r="J534" s="43"/>
      <c r="K534" s="43"/>
      <c r="L534" s="47"/>
      <c r="M534" s="232"/>
      <c r="N534" s="233"/>
      <c r="O534" s="87"/>
      <c r="P534" s="87"/>
      <c r="Q534" s="87"/>
      <c r="R534" s="87"/>
      <c r="S534" s="87"/>
      <c r="T534" s="88"/>
      <c r="U534" s="41"/>
      <c r="V534" s="41"/>
      <c r="W534" s="41"/>
      <c r="X534" s="41"/>
      <c r="Y534" s="41"/>
      <c r="Z534" s="41"/>
      <c r="AA534" s="41"/>
      <c r="AB534" s="41"/>
      <c r="AC534" s="41"/>
      <c r="AD534" s="41"/>
      <c r="AE534" s="41"/>
      <c r="AT534" s="20" t="s">
        <v>231</v>
      </c>
      <c r="AU534" s="20" t="s">
        <v>84</v>
      </c>
    </row>
    <row r="535" s="2" customFormat="1" ht="16.5" customHeight="1">
      <c r="A535" s="41"/>
      <c r="B535" s="42"/>
      <c r="C535" s="216" t="s">
        <v>1648</v>
      </c>
      <c r="D535" s="216" t="s">
        <v>172</v>
      </c>
      <c r="E535" s="217" t="s">
        <v>4127</v>
      </c>
      <c r="F535" s="218" t="s">
        <v>4128</v>
      </c>
      <c r="G535" s="219" t="s">
        <v>2070</v>
      </c>
      <c r="H535" s="220">
        <v>1</v>
      </c>
      <c r="I535" s="221"/>
      <c r="J535" s="222">
        <f>ROUND(I535*H535,2)</f>
        <v>0</v>
      </c>
      <c r="K535" s="218" t="s">
        <v>176</v>
      </c>
      <c r="L535" s="47"/>
      <c r="M535" s="223" t="s">
        <v>19</v>
      </c>
      <c r="N535" s="224" t="s">
        <v>46</v>
      </c>
      <c r="O535" s="87"/>
      <c r="P535" s="225">
        <f>O535*H535</f>
        <v>0</v>
      </c>
      <c r="Q535" s="225">
        <v>0.0063299999999999997</v>
      </c>
      <c r="R535" s="225">
        <f>Q535*H535</f>
        <v>0.0063299999999999997</v>
      </c>
      <c r="S535" s="225">
        <v>0</v>
      </c>
      <c r="T535" s="226">
        <f>S535*H535</f>
        <v>0</v>
      </c>
      <c r="U535" s="41"/>
      <c r="V535" s="41"/>
      <c r="W535" s="41"/>
      <c r="X535" s="41"/>
      <c r="Y535" s="41"/>
      <c r="Z535" s="41"/>
      <c r="AA535" s="41"/>
      <c r="AB535" s="41"/>
      <c r="AC535" s="41"/>
      <c r="AD535" s="41"/>
      <c r="AE535" s="41"/>
      <c r="AR535" s="227" t="s">
        <v>287</v>
      </c>
      <c r="AT535" s="227" t="s">
        <v>172</v>
      </c>
      <c r="AU535" s="227" t="s">
        <v>84</v>
      </c>
      <c r="AY535" s="20" t="s">
        <v>170</v>
      </c>
      <c r="BE535" s="228">
        <f>IF(N535="základní",J535,0)</f>
        <v>0</v>
      </c>
      <c r="BF535" s="228">
        <f>IF(N535="snížená",J535,0)</f>
        <v>0</v>
      </c>
      <c r="BG535" s="228">
        <f>IF(N535="zákl. přenesená",J535,0)</f>
        <v>0</v>
      </c>
      <c r="BH535" s="228">
        <f>IF(N535="sníž. přenesená",J535,0)</f>
        <v>0</v>
      </c>
      <c r="BI535" s="228">
        <f>IF(N535="nulová",J535,0)</f>
        <v>0</v>
      </c>
      <c r="BJ535" s="20" t="s">
        <v>82</v>
      </c>
      <c r="BK535" s="228">
        <f>ROUND(I535*H535,2)</f>
        <v>0</v>
      </c>
      <c r="BL535" s="20" t="s">
        <v>287</v>
      </c>
      <c r="BM535" s="227" t="s">
        <v>4129</v>
      </c>
    </row>
    <row r="536" s="2" customFormat="1">
      <c r="A536" s="41"/>
      <c r="B536" s="42"/>
      <c r="C536" s="43"/>
      <c r="D536" s="229" t="s">
        <v>179</v>
      </c>
      <c r="E536" s="43"/>
      <c r="F536" s="230" t="s">
        <v>4130</v>
      </c>
      <c r="G536" s="43"/>
      <c r="H536" s="43"/>
      <c r="I536" s="231"/>
      <c r="J536" s="43"/>
      <c r="K536" s="43"/>
      <c r="L536" s="47"/>
      <c r="M536" s="232"/>
      <c r="N536" s="233"/>
      <c r="O536" s="87"/>
      <c r="P536" s="87"/>
      <c r="Q536" s="87"/>
      <c r="R536" s="87"/>
      <c r="S536" s="87"/>
      <c r="T536" s="88"/>
      <c r="U536" s="41"/>
      <c r="V536" s="41"/>
      <c r="W536" s="41"/>
      <c r="X536" s="41"/>
      <c r="Y536" s="41"/>
      <c r="Z536" s="41"/>
      <c r="AA536" s="41"/>
      <c r="AB536" s="41"/>
      <c r="AC536" s="41"/>
      <c r="AD536" s="41"/>
      <c r="AE536" s="41"/>
      <c r="AT536" s="20" t="s">
        <v>179</v>
      </c>
      <c r="AU536" s="20" t="s">
        <v>84</v>
      </c>
    </row>
    <row r="537" s="2" customFormat="1">
      <c r="A537" s="41"/>
      <c r="B537" s="42"/>
      <c r="C537" s="43"/>
      <c r="D537" s="234" t="s">
        <v>181</v>
      </c>
      <c r="E537" s="43"/>
      <c r="F537" s="235" t="s">
        <v>4131</v>
      </c>
      <c r="G537" s="43"/>
      <c r="H537" s="43"/>
      <c r="I537" s="231"/>
      <c r="J537" s="43"/>
      <c r="K537" s="43"/>
      <c r="L537" s="47"/>
      <c r="M537" s="232"/>
      <c r="N537" s="233"/>
      <c r="O537" s="87"/>
      <c r="P537" s="87"/>
      <c r="Q537" s="87"/>
      <c r="R537" s="87"/>
      <c r="S537" s="87"/>
      <c r="T537" s="88"/>
      <c r="U537" s="41"/>
      <c r="V537" s="41"/>
      <c r="W537" s="41"/>
      <c r="X537" s="41"/>
      <c r="Y537" s="41"/>
      <c r="Z537" s="41"/>
      <c r="AA537" s="41"/>
      <c r="AB537" s="41"/>
      <c r="AC537" s="41"/>
      <c r="AD537" s="41"/>
      <c r="AE537" s="41"/>
      <c r="AT537" s="20" t="s">
        <v>181</v>
      </c>
      <c r="AU537" s="20" t="s">
        <v>84</v>
      </c>
    </row>
    <row r="538" s="2" customFormat="1" ht="16.5" customHeight="1">
      <c r="A538" s="41"/>
      <c r="B538" s="42"/>
      <c r="C538" s="285" t="s">
        <v>1653</v>
      </c>
      <c r="D538" s="285" t="s">
        <v>461</v>
      </c>
      <c r="E538" s="286" t="s">
        <v>4132</v>
      </c>
      <c r="F538" s="287" t="s">
        <v>4133</v>
      </c>
      <c r="G538" s="288" t="s">
        <v>266</v>
      </c>
      <c r="H538" s="289">
        <v>1</v>
      </c>
      <c r="I538" s="290"/>
      <c r="J538" s="291">
        <f>ROUND(I538*H538,2)</f>
        <v>0</v>
      </c>
      <c r="K538" s="287" t="s">
        <v>19</v>
      </c>
      <c r="L538" s="292"/>
      <c r="M538" s="293" t="s">
        <v>19</v>
      </c>
      <c r="N538" s="294" t="s">
        <v>46</v>
      </c>
      <c r="O538" s="87"/>
      <c r="P538" s="225">
        <f>O538*H538</f>
        <v>0</v>
      </c>
      <c r="Q538" s="225">
        <v>0</v>
      </c>
      <c r="R538" s="225">
        <f>Q538*H538</f>
        <v>0</v>
      </c>
      <c r="S538" s="225">
        <v>0</v>
      </c>
      <c r="T538" s="226">
        <f>S538*H538</f>
        <v>0</v>
      </c>
      <c r="U538" s="41"/>
      <c r="V538" s="41"/>
      <c r="W538" s="41"/>
      <c r="X538" s="41"/>
      <c r="Y538" s="41"/>
      <c r="Z538" s="41"/>
      <c r="AA538" s="41"/>
      <c r="AB538" s="41"/>
      <c r="AC538" s="41"/>
      <c r="AD538" s="41"/>
      <c r="AE538" s="41"/>
      <c r="AR538" s="227" t="s">
        <v>629</v>
      </c>
      <c r="AT538" s="227" t="s">
        <v>461</v>
      </c>
      <c r="AU538" s="227" t="s">
        <v>84</v>
      </c>
      <c r="AY538" s="20" t="s">
        <v>170</v>
      </c>
      <c r="BE538" s="228">
        <f>IF(N538="základní",J538,0)</f>
        <v>0</v>
      </c>
      <c r="BF538" s="228">
        <f>IF(N538="snížená",J538,0)</f>
        <v>0</v>
      </c>
      <c r="BG538" s="228">
        <f>IF(N538="zákl. přenesená",J538,0)</f>
        <v>0</v>
      </c>
      <c r="BH538" s="228">
        <f>IF(N538="sníž. přenesená",J538,0)</f>
        <v>0</v>
      </c>
      <c r="BI538" s="228">
        <f>IF(N538="nulová",J538,0)</f>
        <v>0</v>
      </c>
      <c r="BJ538" s="20" t="s">
        <v>82</v>
      </c>
      <c r="BK538" s="228">
        <f>ROUND(I538*H538,2)</f>
        <v>0</v>
      </c>
      <c r="BL538" s="20" t="s">
        <v>287</v>
      </c>
      <c r="BM538" s="227" t="s">
        <v>4134</v>
      </c>
    </row>
    <row r="539" s="2" customFormat="1">
      <c r="A539" s="41"/>
      <c r="B539" s="42"/>
      <c r="C539" s="43"/>
      <c r="D539" s="229" t="s">
        <v>179</v>
      </c>
      <c r="E539" s="43"/>
      <c r="F539" s="230" t="s">
        <v>4133</v>
      </c>
      <c r="G539" s="43"/>
      <c r="H539" s="43"/>
      <c r="I539" s="231"/>
      <c r="J539" s="43"/>
      <c r="K539" s="43"/>
      <c r="L539" s="47"/>
      <c r="M539" s="232"/>
      <c r="N539" s="233"/>
      <c r="O539" s="87"/>
      <c r="P539" s="87"/>
      <c r="Q539" s="87"/>
      <c r="R539" s="87"/>
      <c r="S539" s="87"/>
      <c r="T539" s="88"/>
      <c r="U539" s="41"/>
      <c r="V539" s="41"/>
      <c r="W539" s="41"/>
      <c r="X539" s="41"/>
      <c r="Y539" s="41"/>
      <c r="Z539" s="41"/>
      <c r="AA539" s="41"/>
      <c r="AB539" s="41"/>
      <c r="AC539" s="41"/>
      <c r="AD539" s="41"/>
      <c r="AE539" s="41"/>
      <c r="AT539" s="20" t="s">
        <v>179</v>
      </c>
      <c r="AU539" s="20" t="s">
        <v>84</v>
      </c>
    </row>
    <row r="540" s="2" customFormat="1">
      <c r="A540" s="41"/>
      <c r="B540" s="42"/>
      <c r="C540" s="43"/>
      <c r="D540" s="229" t="s">
        <v>231</v>
      </c>
      <c r="E540" s="43"/>
      <c r="F540" s="268" t="s">
        <v>3538</v>
      </c>
      <c r="G540" s="43"/>
      <c r="H540" s="43"/>
      <c r="I540" s="231"/>
      <c r="J540" s="43"/>
      <c r="K540" s="43"/>
      <c r="L540" s="47"/>
      <c r="M540" s="232"/>
      <c r="N540" s="233"/>
      <c r="O540" s="87"/>
      <c r="P540" s="87"/>
      <c r="Q540" s="87"/>
      <c r="R540" s="87"/>
      <c r="S540" s="87"/>
      <c r="T540" s="88"/>
      <c r="U540" s="41"/>
      <c r="V540" s="41"/>
      <c r="W540" s="41"/>
      <c r="X540" s="41"/>
      <c r="Y540" s="41"/>
      <c r="Z540" s="41"/>
      <c r="AA540" s="41"/>
      <c r="AB540" s="41"/>
      <c r="AC540" s="41"/>
      <c r="AD540" s="41"/>
      <c r="AE540" s="41"/>
      <c r="AT540" s="20" t="s">
        <v>231</v>
      </c>
      <c r="AU540" s="20" t="s">
        <v>84</v>
      </c>
    </row>
    <row r="541" s="2" customFormat="1" ht="16.5" customHeight="1">
      <c r="A541" s="41"/>
      <c r="B541" s="42"/>
      <c r="C541" s="216" t="s">
        <v>1660</v>
      </c>
      <c r="D541" s="216" t="s">
        <v>172</v>
      </c>
      <c r="E541" s="217" t="s">
        <v>4135</v>
      </c>
      <c r="F541" s="218" t="s">
        <v>4136</v>
      </c>
      <c r="G541" s="219" t="s">
        <v>2070</v>
      </c>
      <c r="H541" s="220">
        <v>5</v>
      </c>
      <c r="I541" s="221"/>
      <c r="J541" s="222">
        <f>ROUND(I541*H541,2)</f>
        <v>0</v>
      </c>
      <c r="K541" s="218" t="s">
        <v>176</v>
      </c>
      <c r="L541" s="47"/>
      <c r="M541" s="223" t="s">
        <v>19</v>
      </c>
      <c r="N541" s="224" t="s">
        <v>46</v>
      </c>
      <c r="O541" s="87"/>
      <c r="P541" s="225">
        <f>O541*H541</f>
        <v>0</v>
      </c>
      <c r="Q541" s="225">
        <v>0.00114</v>
      </c>
      <c r="R541" s="225">
        <f>Q541*H541</f>
        <v>0.0057000000000000002</v>
      </c>
      <c r="S541" s="225">
        <v>0</v>
      </c>
      <c r="T541" s="226">
        <f>S541*H541</f>
        <v>0</v>
      </c>
      <c r="U541" s="41"/>
      <c r="V541" s="41"/>
      <c r="W541" s="41"/>
      <c r="X541" s="41"/>
      <c r="Y541" s="41"/>
      <c r="Z541" s="41"/>
      <c r="AA541" s="41"/>
      <c r="AB541" s="41"/>
      <c r="AC541" s="41"/>
      <c r="AD541" s="41"/>
      <c r="AE541" s="41"/>
      <c r="AR541" s="227" t="s">
        <v>287</v>
      </c>
      <c r="AT541" s="227" t="s">
        <v>172</v>
      </c>
      <c r="AU541" s="227" t="s">
        <v>84</v>
      </c>
      <c r="AY541" s="20" t="s">
        <v>170</v>
      </c>
      <c r="BE541" s="228">
        <f>IF(N541="základní",J541,0)</f>
        <v>0</v>
      </c>
      <c r="BF541" s="228">
        <f>IF(N541="snížená",J541,0)</f>
        <v>0</v>
      </c>
      <c r="BG541" s="228">
        <f>IF(N541="zákl. přenesená",J541,0)</f>
        <v>0</v>
      </c>
      <c r="BH541" s="228">
        <f>IF(N541="sníž. přenesená",J541,0)</f>
        <v>0</v>
      </c>
      <c r="BI541" s="228">
        <f>IF(N541="nulová",J541,0)</f>
        <v>0</v>
      </c>
      <c r="BJ541" s="20" t="s">
        <v>82</v>
      </c>
      <c r="BK541" s="228">
        <f>ROUND(I541*H541,2)</f>
        <v>0</v>
      </c>
      <c r="BL541" s="20" t="s">
        <v>287</v>
      </c>
      <c r="BM541" s="227" t="s">
        <v>4137</v>
      </c>
    </row>
    <row r="542" s="2" customFormat="1">
      <c r="A542" s="41"/>
      <c r="B542" s="42"/>
      <c r="C542" s="43"/>
      <c r="D542" s="229" t="s">
        <v>179</v>
      </c>
      <c r="E542" s="43"/>
      <c r="F542" s="230" t="s">
        <v>4138</v>
      </c>
      <c r="G542" s="43"/>
      <c r="H542" s="43"/>
      <c r="I542" s="231"/>
      <c r="J542" s="43"/>
      <c r="K542" s="43"/>
      <c r="L542" s="47"/>
      <c r="M542" s="232"/>
      <c r="N542" s="233"/>
      <c r="O542" s="87"/>
      <c r="P542" s="87"/>
      <c r="Q542" s="87"/>
      <c r="R542" s="87"/>
      <c r="S542" s="87"/>
      <c r="T542" s="88"/>
      <c r="U542" s="41"/>
      <c r="V542" s="41"/>
      <c r="W542" s="41"/>
      <c r="X542" s="41"/>
      <c r="Y542" s="41"/>
      <c r="Z542" s="41"/>
      <c r="AA542" s="41"/>
      <c r="AB542" s="41"/>
      <c r="AC542" s="41"/>
      <c r="AD542" s="41"/>
      <c r="AE542" s="41"/>
      <c r="AT542" s="20" t="s">
        <v>179</v>
      </c>
      <c r="AU542" s="20" t="s">
        <v>84</v>
      </c>
    </row>
    <row r="543" s="2" customFormat="1">
      <c r="A543" s="41"/>
      <c r="B543" s="42"/>
      <c r="C543" s="43"/>
      <c r="D543" s="234" t="s">
        <v>181</v>
      </c>
      <c r="E543" s="43"/>
      <c r="F543" s="235" t="s">
        <v>4139</v>
      </c>
      <c r="G543" s="43"/>
      <c r="H543" s="43"/>
      <c r="I543" s="231"/>
      <c r="J543" s="43"/>
      <c r="K543" s="43"/>
      <c r="L543" s="47"/>
      <c r="M543" s="232"/>
      <c r="N543" s="233"/>
      <c r="O543" s="87"/>
      <c r="P543" s="87"/>
      <c r="Q543" s="87"/>
      <c r="R543" s="87"/>
      <c r="S543" s="87"/>
      <c r="T543" s="88"/>
      <c r="U543" s="41"/>
      <c r="V543" s="41"/>
      <c r="W543" s="41"/>
      <c r="X543" s="41"/>
      <c r="Y543" s="41"/>
      <c r="Z543" s="41"/>
      <c r="AA543" s="41"/>
      <c r="AB543" s="41"/>
      <c r="AC543" s="41"/>
      <c r="AD543" s="41"/>
      <c r="AE543" s="41"/>
      <c r="AT543" s="20" t="s">
        <v>181</v>
      </c>
      <c r="AU543" s="20" t="s">
        <v>84</v>
      </c>
    </row>
    <row r="544" s="2" customFormat="1" ht="16.5" customHeight="1">
      <c r="A544" s="41"/>
      <c r="B544" s="42"/>
      <c r="C544" s="285" t="s">
        <v>1667</v>
      </c>
      <c r="D544" s="285" t="s">
        <v>461</v>
      </c>
      <c r="E544" s="286" t="s">
        <v>4140</v>
      </c>
      <c r="F544" s="287" t="s">
        <v>4141</v>
      </c>
      <c r="G544" s="288" t="s">
        <v>266</v>
      </c>
      <c r="H544" s="289">
        <v>3</v>
      </c>
      <c r="I544" s="290"/>
      <c r="J544" s="291">
        <f>ROUND(I544*H544,2)</f>
        <v>0</v>
      </c>
      <c r="K544" s="287" t="s">
        <v>4142</v>
      </c>
      <c r="L544" s="292"/>
      <c r="M544" s="293" t="s">
        <v>19</v>
      </c>
      <c r="N544" s="294" t="s">
        <v>46</v>
      </c>
      <c r="O544" s="87"/>
      <c r="P544" s="225">
        <f>O544*H544</f>
        <v>0</v>
      </c>
      <c r="Q544" s="225">
        <v>0.014</v>
      </c>
      <c r="R544" s="225">
        <f>Q544*H544</f>
        <v>0.042000000000000003</v>
      </c>
      <c r="S544" s="225">
        <v>0</v>
      </c>
      <c r="T544" s="226">
        <f>S544*H544</f>
        <v>0</v>
      </c>
      <c r="U544" s="41"/>
      <c r="V544" s="41"/>
      <c r="W544" s="41"/>
      <c r="X544" s="41"/>
      <c r="Y544" s="41"/>
      <c r="Z544" s="41"/>
      <c r="AA544" s="41"/>
      <c r="AB544" s="41"/>
      <c r="AC544" s="41"/>
      <c r="AD544" s="41"/>
      <c r="AE544" s="41"/>
      <c r="AR544" s="227" t="s">
        <v>629</v>
      </c>
      <c r="AT544" s="227" t="s">
        <v>461</v>
      </c>
      <c r="AU544" s="227" t="s">
        <v>84</v>
      </c>
      <c r="AY544" s="20" t="s">
        <v>170</v>
      </c>
      <c r="BE544" s="228">
        <f>IF(N544="základní",J544,0)</f>
        <v>0</v>
      </c>
      <c r="BF544" s="228">
        <f>IF(N544="snížená",J544,0)</f>
        <v>0</v>
      </c>
      <c r="BG544" s="228">
        <f>IF(N544="zákl. přenesená",J544,0)</f>
        <v>0</v>
      </c>
      <c r="BH544" s="228">
        <f>IF(N544="sníž. přenesená",J544,0)</f>
        <v>0</v>
      </c>
      <c r="BI544" s="228">
        <f>IF(N544="nulová",J544,0)</f>
        <v>0</v>
      </c>
      <c r="BJ544" s="20" t="s">
        <v>82</v>
      </c>
      <c r="BK544" s="228">
        <f>ROUND(I544*H544,2)</f>
        <v>0</v>
      </c>
      <c r="BL544" s="20" t="s">
        <v>287</v>
      </c>
      <c r="BM544" s="227" t="s">
        <v>4143</v>
      </c>
    </row>
    <row r="545" s="2" customFormat="1">
      <c r="A545" s="41"/>
      <c r="B545" s="42"/>
      <c r="C545" s="43"/>
      <c r="D545" s="229" t="s">
        <v>179</v>
      </c>
      <c r="E545" s="43"/>
      <c r="F545" s="230" t="s">
        <v>4141</v>
      </c>
      <c r="G545" s="43"/>
      <c r="H545" s="43"/>
      <c r="I545" s="231"/>
      <c r="J545" s="43"/>
      <c r="K545" s="43"/>
      <c r="L545" s="47"/>
      <c r="M545" s="232"/>
      <c r="N545" s="233"/>
      <c r="O545" s="87"/>
      <c r="P545" s="87"/>
      <c r="Q545" s="87"/>
      <c r="R545" s="87"/>
      <c r="S545" s="87"/>
      <c r="T545" s="88"/>
      <c r="U545" s="41"/>
      <c r="V545" s="41"/>
      <c r="W545" s="41"/>
      <c r="X545" s="41"/>
      <c r="Y545" s="41"/>
      <c r="Z545" s="41"/>
      <c r="AA545" s="41"/>
      <c r="AB545" s="41"/>
      <c r="AC545" s="41"/>
      <c r="AD545" s="41"/>
      <c r="AE545" s="41"/>
      <c r="AT545" s="20" t="s">
        <v>179</v>
      </c>
      <c r="AU545" s="20" t="s">
        <v>84</v>
      </c>
    </row>
    <row r="546" s="2" customFormat="1" ht="16.5" customHeight="1">
      <c r="A546" s="41"/>
      <c r="B546" s="42"/>
      <c r="C546" s="285" t="s">
        <v>1672</v>
      </c>
      <c r="D546" s="285" t="s">
        <v>461</v>
      </c>
      <c r="E546" s="286" t="s">
        <v>4144</v>
      </c>
      <c r="F546" s="287" t="s">
        <v>4145</v>
      </c>
      <c r="G546" s="288" t="s">
        <v>266</v>
      </c>
      <c r="H546" s="289">
        <v>2</v>
      </c>
      <c r="I546" s="290"/>
      <c r="J546" s="291">
        <f>ROUND(I546*H546,2)</f>
        <v>0</v>
      </c>
      <c r="K546" s="287" t="s">
        <v>19</v>
      </c>
      <c r="L546" s="292"/>
      <c r="M546" s="293" t="s">
        <v>19</v>
      </c>
      <c r="N546" s="294" t="s">
        <v>46</v>
      </c>
      <c r="O546" s="87"/>
      <c r="P546" s="225">
        <f>O546*H546</f>
        <v>0</v>
      </c>
      <c r="Q546" s="225">
        <v>0</v>
      </c>
      <c r="R546" s="225">
        <f>Q546*H546</f>
        <v>0</v>
      </c>
      <c r="S546" s="225">
        <v>0</v>
      </c>
      <c r="T546" s="226">
        <f>S546*H546</f>
        <v>0</v>
      </c>
      <c r="U546" s="41"/>
      <c r="V546" s="41"/>
      <c r="W546" s="41"/>
      <c r="X546" s="41"/>
      <c r="Y546" s="41"/>
      <c r="Z546" s="41"/>
      <c r="AA546" s="41"/>
      <c r="AB546" s="41"/>
      <c r="AC546" s="41"/>
      <c r="AD546" s="41"/>
      <c r="AE546" s="41"/>
      <c r="AR546" s="227" t="s">
        <v>629</v>
      </c>
      <c r="AT546" s="227" t="s">
        <v>461</v>
      </c>
      <c r="AU546" s="227" t="s">
        <v>84</v>
      </c>
      <c r="AY546" s="20" t="s">
        <v>170</v>
      </c>
      <c r="BE546" s="228">
        <f>IF(N546="základní",J546,0)</f>
        <v>0</v>
      </c>
      <c r="BF546" s="228">
        <f>IF(N546="snížená",J546,0)</f>
        <v>0</v>
      </c>
      <c r="BG546" s="228">
        <f>IF(N546="zákl. přenesená",J546,0)</f>
        <v>0</v>
      </c>
      <c r="BH546" s="228">
        <f>IF(N546="sníž. přenesená",J546,0)</f>
        <v>0</v>
      </c>
      <c r="BI546" s="228">
        <f>IF(N546="nulová",J546,0)</f>
        <v>0</v>
      </c>
      <c r="BJ546" s="20" t="s">
        <v>82</v>
      </c>
      <c r="BK546" s="228">
        <f>ROUND(I546*H546,2)</f>
        <v>0</v>
      </c>
      <c r="BL546" s="20" t="s">
        <v>287</v>
      </c>
      <c r="BM546" s="227" t="s">
        <v>4146</v>
      </c>
    </row>
    <row r="547" s="2" customFormat="1">
      <c r="A547" s="41"/>
      <c r="B547" s="42"/>
      <c r="C547" s="43"/>
      <c r="D547" s="229" t="s">
        <v>179</v>
      </c>
      <c r="E547" s="43"/>
      <c r="F547" s="230" t="s">
        <v>4145</v>
      </c>
      <c r="G547" s="43"/>
      <c r="H547" s="43"/>
      <c r="I547" s="231"/>
      <c r="J547" s="43"/>
      <c r="K547" s="43"/>
      <c r="L547" s="47"/>
      <c r="M547" s="232"/>
      <c r="N547" s="233"/>
      <c r="O547" s="87"/>
      <c r="P547" s="87"/>
      <c r="Q547" s="87"/>
      <c r="R547" s="87"/>
      <c r="S547" s="87"/>
      <c r="T547" s="88"/>
      <c r="U547" s="41"/>
      <c r="V547" s="41"/>
      <c r="W547" s="41"/>
      <c r="X547" s="41"/>
      <c r="Y547" s="41"/>
      <c r="Z547" s="41"/>
      <c r="AA547" s="41"/>
      <c r="AB547" s="41"/>
      <c r="AC547" s="41"/>
      <c r="AD547" s="41"/>
      <c r="AE547" s="41"/>
      <c r="AT547" s="20" t="s">
        <v>179</v>
      </c>
      <c r="AU547" s="20" t="s">
        <v>84</v>
      </c>
    </row>
    <row r="548" s="2" customFormat="1">
      <c r="A548" s="41"/>
      <c r="B548" s="42"/>
      <c r="C548" s="43"/>
      <c r="D548" s="229" t="s">
        <v>231</v>
      </c>
      <c r="E548" s="43"/>
      <c r="F548" s="268" t="s">
        <v>3538</v>
      </c>
      <c r="G548" s="43"/>
      <c r="H548" s="43"/>
      <c r="I548" s="231"/>
      <c r="J548" s="43"/>
      <c r="K548" s="43"/>
      <c r="L548" s="47"/>
      <c r="M548" s="232"/>
      <c r="N548" s="233"/>
      <c r="O548" s="87"/>
      <c r="P548" s="87"/>
      <c r="Q548" s="87"/>
      <c r="R548" s="87"/>
      <c r="S548" s="87"/>
      <c r="T548" s="88"/>
      <c r="U548" s="41"/>
      <c r="V548" s="41"/>
      <c r="W548" s="41"/>
      <c r="X548" s="41"/>
      <c r="Y548" s="41"/>
      <c r="Z548" s="41"/>
      <c r="AA548" s="41"/>
      <c r="AB548" s="41"/>
      <c r="AC548" s="41"/>
      <c r="AD548" s="41"/>
      <c r="AE548" s="41"/>
      <c r="AT548" s="20" t="s">
        <v>231</v>
      </c>
      <c r="AU548" s="20" t="s">
        <v>84</v>
      </c>
    </row>
    <row r="549" s="2" customFormat="1" ht="16.5" customHeight="1">
      <c r="A549" s="41"/>
      <c r="B549" s="42"/>
      <c r="C549" s="216" t="s">
        <v>1676</v>
      </c>
      <c r="D549" s="216" t="s">
        <v>172</v>
      </c>
      <c r="E549" s="217" t="s">
        <v>4147</v>
      </c>
      <c r="F549" s="218" t="s">
        <v>4148</v>
      </c>
      <c r="G549" s="219" t="s">
        <v>2070</v>
      </c>
      <c r="H549" s="220">
        <v>100</v>
      </c>
      <c r="I549" s="221"/>
      <c r="J549" s="222">
        <f>ROUND(I549*H549,2)</f>
        <v>0</v>
      </c>
      <c r="K549" s="218" t="s">
        <v>176</v>
      </c>
      <c r="L549" s="47"/>
      <c r="M549" s="223" t="s">
        <v>19</v>
      </c>
      <c r="N549" s="224" t="s">
        <v>46</v>
      </c>
      <c r="O549" s="87"/>
      <c r="P549" s="225">
        <f>O549*H549</f>
        <v>0</v>
      </c>
      <c r="Q549" s="225">
        <v>0.00024000000000000001</v>
      </c>
      <c r="R549" s="225">
        <f>Q549*H549</f>
        <v>0.024</v>
      </c>
      <c r="S549" s="225">
        <v>0</v>
      </c>
      <c r="T549" s="226">
        <f>S549*H549</f>
        <v>0</v>
      </c>
      <c r="U549" s="41"/>
      <c r="V549" s="41"/>
      <c r="W549" s="41"/>
      <c r="X549" s="41"/>
      <c r="Y549" s="41"/>
      <c r="Z549" s="41"/>
      <c r="AA549" s="41"/>
      <c r="AB549" s="41"/>
      <c r="AC549" s="41"/>
      <c r="AD549" s="41"/>
      <c r="AE549" s="41"/>
      <c r="AR549" s="227" t="s">
        <v>287</v>
      </c>
      <c r="AT549" s="227" t="s">
        <v>172</v>
      </c>
      <c r="AU549" s="227" t="s">
        <v>84</v>
      </c>
      <c r="AY549" s="20" t="s">
        <v>170</v>
      </c>
      <c r="BE549" s="228">
        <f>IF(N549="základní",J549,0)</f>
        <v>0</v>
      </c>
      <c r="BF549" s="228">
        <f>IF(N549="snížená",J549,0)</f>
        <v>0</v>
      </c>
      <c r="BG549" s="228">
        <f>IF(N549="zákl. přenesená",J549,0)</f>
        <v>0</v>
      </c>
      <c r="BH549" s="228">
        <f>IF(N549="sníž. přenesená",J549,0)</f>
        <v>0</v>
      </c>
      <c r="BI549" s="228">
        <f>IF(N549="nulová",J549,0)</f>
        <v>0</v>
      </c>
      <c r="BJ549" s="20" t="s">
        <v>82</v>
      </c>
      <c r="BK549" s="228">
        <f>ROUND(I549*H549,2)</f>
        <v>0</v>
      </c>
      <c r="BL549" s="20" t="s">
        <v>287</v>
      </c>
      <c r="BM549" s="227" t="s">
        <v>4149</v>
      </c>
    </row>
    <row r="550" s="2" customFormat="1">
      <c r="A550" s="41"/>
      <c r="B550" s="42"/>
      <c r="C550" s="43"/>
      <c r="D550" s="229" t="s">
        <v>179</v>
      </c>
      <c r="E550" s="43"/>
      <c r="F550" s="230" t="s">
        <v>4150</v>
      </c>
      <c r="G550" s="43"/>
      <c r="H550" s="43"/>
      <c r="I550" s="231"/>
      <c r="J550" s="43"/>
      <c r="K550" s="43"/>
      <c r="L550" s="47"/>
      <c r="M550" s="232"/>
      <c r="N550" s="233"/>
      <c r="O550" s="87"/>
      <c r="P550" s="87"/>
      <c r="Q550" s="87"/>
      <c r="R550" s="87"/>
      <c r="S550" s="87"/>
      <c r="T550" s="88"/>
      <c r="U550" s="41"/>
      <c r="V550" s="41"/>
      <c r="W550" s="41"/>
      <c r="X550" s="41"/>
      <c r="Y550" s="41"/>
      <c r="Z550" s="41"/>
      <c r="AA550" s="41"/>
      <c r="AB550" s="41"/>
      <c r="AC550" s="41"/>
      <c r="AD550" s="41"/>
      <c r="AE550" s="41"/>
      <c r="AT550" s="20" t="s">
        <v>179</v>
      </c>
      <c r="AU550" s="20" t="s">
        <v>84</v>
      </c>
    </row>
    <row r="551" s="2" customFormat="1">
      <c r="A551" s="41"/>
      <c r="B551" s="42"/>
      <c r="C551" s="43"/>
      <c r="D551" s="234" t="s">
        <v>181</v>
      </c>
      <c r="E551" s="43"/>
      <c r="F551" s="235" t="s">
        <v>4151</v>
      </c>
      <c r="G551" s="43"/>
      <c r="H551" s="43"/>
      <c r="I551" s="231"/>
      <c r="J551" s="43"/>
      <c r="K551" s="43"/>
      <c r="L551" s="47"/>
      <c r="M551" s="232"/>
      <c r="N551" s="233"/>
      <c r="O551" s="87"/>
      <c r="P551" s="87"/>
      <c r="Q551" s="87"/>
      <c r="R551" s="87"/>
      <c r="S551" s="87"/>
      <c r="T551" s="88"/>
      <c r="U551" s="41"/>
      <c r="V551" s="41"/>
      <c r="W551" s="41"/>
      <c r="X551" s="41"/>
      <c r="Y551" s="41"/>
      <c r="Z551" s="41"/>
      <c r="AA551" s="41"/>
      <c r="AB551" s="41"/>
      <c r="AC551" s="41"/>
      <c r="AD551" s="41"/>
      <c r="AE551" s="41"/>
      <c r="AT551" s="20" t="s">
        <v>181</v>
      </c>
      <c r="AU551" s="20" t="s">
        <v>84</v>
      </c>
    </row>
    <row r="552" s="2" customFormat="1" ht="16.5" customHeight="1">
      <c r="A552" s="41"/>
      <c r="B552" s="42"/>
      <c r="C552" s="216" t="s">
        <v>1681</v>
      </c>
      <c r="D552" s="216" t="s">
        <v>172</v>
      </c>
      <c r="E552" s="217" t="s">
        <v>4152</v>
      </c>
      <c r="F552" s="218" t="s">
        <v>4153</v>
      </c>
      <c r="G552" s="219" t="s">
        <v>266</v>
      </c>
      <c r="H552" s="220">
        <v>2</v>
      </c>
      <c r="I552" s="221"/>
      <c r="J552" s="222">
        <f>ROUND(I552*H552,2)</f>
        <v>0</v>
      </c>
      <c r="K552" s="218" t="s">
        <v>176</v>
      </c>
      <c r="L552" s="47"/>
      <c r="M552" s="223" t="s">
        <v>19</v>
      </c>
      <c r="N552" s="224" t="s">
        <v>46</v>
      </c>
      <c r="O552" s="87"/>
      <c r="P552" s="225">
        <f>O552*H552</f>
        <v>0</v>
      </c>
      <c r="Q552" s="225">
        <v>0.00059000000000000003</v>
      </c>
      <c r="R552" s="225">
        <f>Q552*H552</f>
        <v>0.0011800000000000001</v>
      </c>
      <c r="S552" s="225">
        <v>0</v>
      </c>
      <c r="T552" s="226">
        <f>S552*H552</f>
        <v>0</v>
      </c>
      <c r="U552" s="41"/>
      <c r="V552" s="41"/>
      <c r="W552" s="41"/>
      <c r="X552" s="41"/>
      <c r="Y552" s="41"/>
      <c r="Z552" s="41"/>
      <c r="AA552" s="41"/>
      <c r="AB552" s="41"/>
      <c r="AC552" s="41"/>
      <c r="AD552" s="41"/>
      <c r="AE552" s="41"/>
      <c r="AR552" s="227" t="s">
        <v>287</v>
      </c>
      <c r="AT552" s="227" t="s">
        <v>172</v>
      </c>
      <c r="AU552" s="227" t="s">
        <v>84</v>
      </c>
      <c r="AY552" s="20" t="s">
        <v>170</v>
      </c>
      <c r="BE552" s="228">
        <f>IF(N552="základní",J552,0)</f>
        <v>0</v>
      </c>
      <c r="BF552" s="228">
        <f>IF(N552="snížená",J552,0)</f>
        <v>0</v>
      </c>
      <c r="BG552" s="228">
        <f>IF(N552="zákl. přenesená",J552,0)</f>
        <v>0</v>
      </c>
      <c r="BH552" s="228">
        <f>IF(N552="sníž. přenesená",J552,0)</f>
        <v>0</v>
      </c>
      <c r="BI552" s="228">
        <f>IF(N552="nulová",J552,0)</f>
        <v>0</v>
      </c>
      <c r="BJ552" s="20" t="s">
        <v>82</v>
      </c>
      <c r="BK552" s="228">
        <f>ROUND(I552*H552,2)</f>
        <v>0</v>
      </c>
      <c r="BL552" s="20" t="s">
        <v>287</v>
      </c>
      <c r="BM552" s="227" t="s">
        <v>4154</v>
      </c>
    </row>
    <row r="553" s="2" customFormat="1">
      <c r="A553" s="41"/>
      <c r="B553" s="42"/>
      <c r="C553" s="43"/>
      <c r="D553" s="229" t="s">
        <v>179</v>
      </c>
      <c r="E553" s="43"/>
      <c r="F553" s="230" t="s">
        <v>4155</v>
      </c>
      <c r="G553" s="43"/>
      <c r="H553" s="43"/>
      <c r="I553" s="231"/>
      <c r="J553" s="43"/>
      <c r="K553" s="43"/>
      <c r="L553" s="47"/>
      <c r="M553" s="232"/>
      <c r="N553" s="233"/>
      <c r="O553" s="87"/>
      <c r="P553" s="87"/>
      <c r="Q553" s="87"/>
      <c r="R553" s="87"/>
      <c r="S553" s="87"/>
      <c r="T553" s="88"/>
      <c r="U553" s="41"/>
      <c r="V553" s="41"/>
      <c r="W553" s="41"/>
      <c r="X553" s="41"/>
      <c r="Y553" s="41"/>
      <c r="Z553" s="41"/>
      <c r="AA553" s="41"/>
      <c r="AB553" s="41"/>
      <c r="AC553" s="41"/>
      <c r="AD553" s="41"/>
      <c r="AE553" s="41"/>
      <c r="AT553" s="20" t="s">
        <v>179</v>
      </c>
      <c r="AU553" s="20" t="s">
        <v>84</v>
      </c>
    </row>
    <row r="554" s="2" customFormat="1">
      <c r="A554" s="41"/>
      <c r="B554" s="42"/>
      <c r="C554" s="43"/>
      <c r="D554" s="234" t="s">
        <v>181</v>
      </c>
      <c r="E554" s="43"/>
      <c r="F554" s="235" t="s">
        <v>4156</v>
      </c>
      <c r="G554" s="43"/>
      <c r="H554" s="43"/>
      <c r="I554" s="231"/>
      <c r="J554" s="43"/>
      <c r="K554" s="43"/>
      <c r="L554" s="47"/>
      <c r="M554" s="232"/>
      <c r="N554" s="233"/>
      <c r="O554" s="87"/>
      <c r="P554" s="87"/>
      <c r="Q554" s="87"/>
      <c r="R554" s="87"/>
      <c r="S554" s="87"/>
      <c r="T554" s="88"/>
      <c r="U554" s="41"/>
      <c r="V554" s="41"/>
      <c r="W554" s="41"/>
      <c r="X554" s="41"/>
      <c r="Y554" s="41"/>
      <c r="Z554" s="41"/>
      <c r="AA554" s="41"/>
      <c r="AB554" s="41"/>
      <c r="AC554" s="41"/>
      <c r="AD554" s="41"/>
      <c r="AE554" s="41"/>
      <c r="AT554" s="20" t="s">
        <v>181</v>
      </c>
      <c r="AU554" s="20" t="s">
        <v>84</v>
      </c>
    </row>
    <row r="555" s="2" customFormat="1" ht="16.5" customHeight="1">
      <c r="A555" s="41"/>
      <c r="B555" s="42"/>
      <c r="C555" s="216" t="s">
        <v>1687</v>
      </c>
      <c r="D555" s="216" t="s">
        <v>172</v>
      </c>
      <c r="E555" s="217" t="s">
        <v>4157</v>
      </c>
      <c r="F555" s="218" t="s">
        <v>4158</v>
      </c>
      <c r="G555" s="219" t="s">
        <v>266</v>
      </c>
      <c r="H555" s="220">
        <v>3</v>
      </c>
      <c r="I555" s="221"/>
      <c r="J555" s="222">
        <f>ROUND(I555*H555,2)</f>
        <v>0</v>
      </c>
      <c r="K555" s="218" t="s">
        <v>176</v>
      </c>
      <c r="L555" s="47"/>
      <c r="M555" s="223" t="s">
        <v>19</v>
      </c>
      <c r="N555" s="224" t="s">
        <v>46</v>
      </c>
      <c r="O555" s="87"/>
      <c r="P555" s="225">
        <f>O555*H555</f>
        <v>0</v>
      </c>
      <c r="Q555" s="225">
        <v>0.00016000000000000001</v>
      </c>
      <c r="R555" s="225">
        <f>Q555*H555</f>
        <v>0.00048000000000000007</v>
      </c>
      <c r="S555" s="225">
        <v>0</v>
      </c>
      <c r="T555" s="226">
        <f>S555*H555</f>
        <v>0</v>
      </c>
      <c r="U555" s="41"/>
      <c r="V555" s="41"/>
      <c r="W555" s="41"/>
      <c r="X555" s="41"/>
      <c r="Y555" s="41"/>
      <c r="Z555" s="41"/>
      <c r="AA555" s="41"/>
      <c r="AB555" s="41"/>
      <c r="AC555" s="41"/>
      <c r="AD555" s="41"/>
      <c r="AE555" s="41"/>
      <c r="AR555" s="227" t="s">
        <v>287</v>
      </c>
      <c r="AT555" s="227" t="s">
        <v>172</v>
      </c>
      <c r="AU555" s="227" t="s">
        <v>84</v>
      </c>
      <c r="AY555" s="20" t="s">
        <v>170</v>
      </c>
      <c r="BE555" s="228">
        <f>IF(N555="základní",J555,0)</f>
        <v>0</v>
      </c>
      <c r="BF555" s="228">
        <f>IF(N555="snížená",J555,0)</f>
        <v>0</v>
      </c>
      <c r="BG555" s="228">
        <f>IF(N555="zákl. přenesená",J555,0)</f>
        <v>0</v>
      </c>
      <c r="BH555" s="228">
        <f>IF(N555="sníž. přenesená",J555,0)</f>
        <v>0</v>
      </c>
      <c r="BI555" s="228">
        <f>IF(N555="nulová",J555,0)</f>
        <v>0</v>
      </c>
      <c r="BJ555" s="20" t="s">
        <v>82</v>
      </c>
      <c r="BK555" s="228">
        <f>ROUND(I555*H555,2)</f>
        <v>0</v>
      </c>
      <c r="BL555" s="20" t="s">
        <v>287</v>
      </c>
      <c r="BM555" s="227" t="s">
        <v>4159</v>
      </c>
    </row>
    <row r="556" s="2" customFormat="1">
      <c r="A556" s="41"/>
      <c r="B556" s="42"/>
      <c r="C556" s="43"/>
      <c r="D556" s="229" t="s">
        <v>179</v>
      </c>
      <c r="E556" s="43"/>
      <c r="F556" s="230" t="s">
        <v>4160</v>
      </c>
      <c r="G556" s="43"/>
      <c r="H556" s="43"/>
      <c r="I556" s="231"/>
      <c r="J556" s="43"/>
      <c r="K556" s="43"/>
      <c r="L556" s="47"/>
      <c r="M556" s="232"/>
      <c r="N556" s="233"/>
      <c r="O556" s="87"/>
      <c r="P556" s="87"/>
      <c r="Q556" s="87"/>
      <c r="R556" s="87"/>
      <c r="S556" s="87"/>
      <c r="T556" s="88"/>
      <c r="U556" s="41"/>
      <c r="V556" s="41"/>
      <c r="W556" s="41"/>
      <c r="X556" s="41"/>
      <c r="Y556" s="41"/>
      <c r="Z556" s="41"/>
      <c r="AA556" s="41"/>
      <c r="AB556" s="41"/>
      <c r="AC556" s="41"/>
      <c r="AD556" s="41"/>
      <c r="AE556" s="41"/>
      <c r="AT556" s="20" t="s">
        <v>179</v>
      </c>
      <c r="AU556" s="20" t="s">
        <v>84</v>
      </c>
    </row>
    <row r="557" s="2" customFormat="1">
      <c r="A557" s="41"/>
      <c r="B557" s="42"/>
      <c r="C557" s="43"/>
      <c r="D557" s="234" t="s">
        <v>181</v>
      </c>
      <c r="E557" s="43"/>
      <c r="F557" s="235" t="s">
        <v>4161</v>
      </c>
      <c r="G557" s="43"/>
      <c r="H557" s="43"/>
      <c r="I557" s="231"/>
      <c r="J557" s="43"/>
      <c r="K557" s="43"/>
      <c r="L557" s="47"/>
      <c r="M557" s="232"/>
      <c r="N557" s="233"/>
      <c r="O557" s="87"/>
      <c r="P557" s="87"/>
      <c r="Q557" s="87"/>
      <c r="R557" s="87"/>
      <c r="S557" s="87"/>
      <c r="T557" s="88"/>
      <c r="U557" s="41"/>
      <c r="V557" s="41"/>
      <c r="W557" s="41"/>
      <c r="X557" s="41"/>
      <c r="Y557" s="41"/>
      <c r="Z557" s="41"/>
      <c r="AA557" s="41"/>
      <c r="AB557" s="41"/>
      <c r="AC557" s="41"/>
      <c r="AD557" s="41"/>
      <c r="AE557" s="41"/>
      <c r="AT557" s="20" t="s">
        <v>181</v>
      </c>
      <c r="AU557" s="20" t="s">
        <v>84</v>
      </c>
    </row>
    <row r="558" s="2" customFormat="1" ht="16.5" customHeight="1">
      <c r="A558" s="41"/>
      <c r="B558" s="42"/>
      <c r="C558" s="285" t="s">
        <v>1693</v>
      </c>
      <c r="D558" s="285" t="s">
        <v>461</v>
      </c>
      <c r="E558" s="286" t="s">
        <v>4162</v>
      </c>
      <c r="F558" s="287" t="s">
        <v>4163</v>
      </c>
      <c r="G558" s="288" t="s">
        <v>266</v>
      </c>
      <c r="H558" s="289">
        <v>3</v>
      </c>
      <c r="I558" s="290"/>
      <c r="J558" s="291">
        <f>ROUND(I558*H558,2)</f>
        <v>0</v>
      </c>
      <c r="K558" s="287" t="s">
        <v>19</v>
      </c>
      <c r="L558" s="292"/>
      <c r="M558" s="293" t="s">
        <v>19</v>
      </c>
      <c r="N558" s="294" t="s">
        <v>46</v>
      </c>
      <c r="O558" s="87"/>
      <c r="P558" s="225">
        <f>O558*H558</f>
        <v>0</v>
      </c>
      <c r="Q558" s="225">
        <v>0</v>
      </c>
      <c r="R558" s="225">
        <f>Q558*H558</f>
        <v>0</v>
      </c>
      <c r="S558" s="225">
        <v>0</v>
      </c>
      <c r="T558" s="226">
        <f>S558*H558</f>
        <v>0</v>
      </c>
      <c r="U558" s="41"/>
      <c r="V558" s="41"/>
      <c r="W558" s="41"/>
      <c r="X558" s="41"/>
      <c r="Y558" s="41"/>
      <c r="Z558" s="41"/>
      <c r="AA558" s="41"/>
      <c r="AB558" s="41"/>
      <c r="AC558" s="41"/>
      <c r="AD558" s="41"/>
      <c r="AE558" s="41"/>
      <c r="AR558" s="227" t="s">
        <v>629</v>
      </c>
      <c r="AT558" s="227" t="s">
        <v>461</v>
      </c>
      <c r="AU558" s="227" t="s">
        <v>84</v>
      </c>
      <c r="AY558" s="20" t="s">
        <v>170</v>
      </c>
      <c r="BE558" s="228">
        <f>IF(N558="základní",J558,0)</f>
        <v>0</v>
      </c>
      <c r="BF558" s="228">
        <f>IF(N558="snížená",J558,0)</f>
        <v>0</v>
      </c>
      <c r="BG558" s="228">
        <f>IF(N558="zákl. přenesená",J558,0)</f>
        <v>0</v>
      </c>
      <c r="BH558" s="228">
        <f>IF(N558="sníž. přenesená",J558,0)</f>
        <v>0</v>
      </c>
      <c r="BI558" s="228">
        <f>IF(N558="nulová",J558,0)</f>
        <v>0</v>
      </c>
      <c r="BJ558" s="20" t="s">
        <v>82</v>
      </c>
      <c r="BK558" s="228">
        <f>ROUND(I558*H558,2)</f>
        <v>0</v>
      </c>
      <c r="BL558" s="20" t="s">
        <v>287</v>
      </c>
      <c r="BM558" s="227" t="s">
        <v>4164</v>
      </c>
    </row>
    <row r="559" s="2" customFormat="1">
      <c r="A559" s="41"/>
      <c r="B559" s="42"/>
      <c r="C559" s="43"/>
      <c r="D559" s="229" t="s">
        <v>179</v>
      </c>
      <c r="E559" s="43"/>
      <c r="F559" s="230" t="s">
        <v>4163</v>
      </c>
      <c r="G559" s="43"/>
      <c r="H559" s="43"/>
      <c r="I559" s="231"/>
      <c r="J559" s="43"/>
      <c r="K559" s="43"/>
      <c r="L559" s="47"/>
      <c r="M559" s="232"/>
      <c r="N559" s="233"/>
      <c r="O559" s="87"/>
      <c r="P559" s="87"/>
      <c r="Q559" s="87"/>
      <c r="R559" s="87"/>
      <c r="S559" s="87"/>
      <c r="T559" s="88"/>
      <c r="U559" s="41"/>
      <c r="V559" s="41"/>
      <c r="W559" s="41"/>
      <c r="X559" s="41"/>
      <c r="Y559" s="41"/>
      <c r="Z559" s="41"/>
      <c r="AA559" s="41"/>
      <c r="AB559" s="41"/>
      <c r="AC559" s="41"/>
      <c r="AD559" s="41"/>
      <c r="AE559" s="41"/>
      <c r="AT559" s="20" t="s">
        <v>179</v>
      </c>
      <c r="AU559" s="20" t="s">
        <v>84</v>
      </c>
    </row>
    <row r="560" s="2" customFormat="1">
      <c r="A560" s="41"/>
      <c r="B560" s="42"/>
      <c r="C560" s="43"/>
      <c r="D560" s="229" t="s">
        <v>231</v>
      </c>
      <c r="E560" s="43"/>
      <c r="F560" s="268" t="s">
        <v>3538</v>
      </c>
      <c r="G560" s="43"/>
      <c r="H560" s="43"/>
      <c r="I560" s="231"/>
      <c r="J560" s="43"/>
      <c r="K560" s="43"/>
      <c r="L560" s="47"/>
      <c r="M560" s="232"/>
      <c r="N560" s="233"/>
      <c r="O560" s="87"/>
      <c r="P560" s="87"/>
      <c r="Q560" s="87"/>
      <c r="R560" s="87"/>
      <c r="S560" s="87"/>
      <c r="T560" s="88"/>
      <c r="U560" s="41"/>
      <c r="V560" s="41"/>
      <c r="W560" s="41"/>
      <c r="X560" s="41"/>
      <c r="Y560" s="41"/>
      <c r="Z560" s="41"/>
      <c r="AA560" s="41"/>
      <c r="AB560" s="41"/>
      <c r="AC560" s="41"/>
      <c r="AD560" s="41"/>
      <c r="AE560" s="41"/>
      <c r="AT560" s="20" t="s">
        <v>231</v>
      </c>
      <c r="AU560" s="20" t="s">
        <v>84</v>
      </c>
    </row>
    <row r="561" s="2" customFormat="1" ht="16.5" customHeight="1">
      <c r="A561" s="41"/>
      <c r="B561" s="42"/>
      <c r="C561" s="216" t="s">
        <v>1698</v>
      </c>
      <c r="D561" s="216" t="s">
        <v>172</v>
      </c>
      <c r="E561" s="217" t="s">
        <v>4165</v>
      </c>
      <c r="F561" s="218" t="s">
        <v>4166</v>
      </c>
      <c r="G561" s="219" t="s">
        <v>266</v>
      </c>
      <c r="H561" s="220">
        <v>2</v>
      </c>
      <c r="I561" s="221"/>
      <c r="J561" s="222">
        <f>ROUND(I561*H561,2)</f>
        <v>0</v>
      </c>
      <c r="K561" s="218" t="s">
        <v>176</v>
      </c>
      <c r="L561" s="47"/>
      <c r="M561" s="223" t="s">
        <v>19</v>
      </c>
      <c r="N561" s="224" t="s">
        <v>46</v>
      </c>
      <c r="O561" s="87"/>
      <c r="P561" s="225">
        <f>O561*H561</f>
        <v>0</v>
      </c>
      <c r="Q561" s="225">
        <v>0.00016000000000000001</v>
      </c>
      <c r="R561" s="225">
        <f>Q561*H561</f>
        <v>0.00032000000000000003</v>
      </c>
      <c r="S561" s="225">
        <v>0</v>
      </c>
      <c r="T561" s="226">
        <f>S561*H561</f>
        <v>0</v>
      </c>
      <c r="U561" s="41"/>
      <c r="V561" s="41"/>
      <c r="W561" s="41"/>
      <c r="X561" s="41"/>
      <c r="Y561" s="41"/>
      <c r="Z561" s="41"/>
      <c r="AA561" s="41"/>
      <c r="AB561" s="41"/>
      <c r="AC561" s="41"/>
      <c r="AD561" s="41"/>
      <c r="AE561" s="41"/>
      <c r="AR561" s="227" t="s">
        <v>287</v>
      </c>
      <c r="AT561" s="227" t="s">
        <v>172</v>
      </c>
      <c r="AU561" s="227" t="s">
        <v>84</v>
      </c>
      <c r="AY561" s="20" t="s">
        <v>170</v>
      </c>
      <c r="BE561" s="228">
        <f>IF(N561="základní",J561,0)</f>
        <v>0</v>
      </c>
      <c r="BF561" s="228">
        <f>IF(N561="snížená",J561,0)</f>
        <v>0</v>
      </c>
      <c r="BG561" s="228">
        <f>IF(N561="zákl. přenesená",J561,0)</f>
        <v>0</v>
      </c>
      <c r="BH561" s="228">
        <f>IF(N561="sníž. přenesená",J561,0)</f>
        <v>0</v>
      </c>
      <c r="BI561" s="228">
        <f>IF(N561="nulová",J561,0)</f>
        <v>0</v>
      </c>
      <c r="BJ561" s="20" t="s">
        <v>82</v>
      </c>
      <c r="BK561" s="228">
        <f>ROUND(I561*H561,2)</f>
        <v>0</v>
      </c>
      <c r="BL561" s="20" t="s">
        <v>287</v>
      </c>
      <c r="BM561" s="227" t="s">
        <v>4167</v>
      </c>
    </row>
    <row r="562" s="2" customFormat="1">
      <c r="A562" s="41"/>
      <c r="B562" s="42"/>
      <c r="C562" s="43"/>
      <c r="D562" s="229" t="s">
        <v>179</v>
      </c>
      <c r="E562" s="43"/>
      <c r="F562" s="230" t="s">
        <v>4168</v>
      </c>
      <c r="G562" s="43"/>
      <c r="H562" s="43"/>
      <c r="I562" s="231"/>
      <c r="J562" s="43"/>
      <c r="K562" s="43"/>
      <c r="L562" s="47"/>
      <c r="M562" s="232"/>
      <c r="N562" s="233"/>
      <c r="O562" s="87"/>
      <c r="P562" s="87"/>
      <c r="Q562" s="87"/>
      <c r="R562" s="87"/>
      <c r="S562" s="87"/>
      <c r="T562" s="88"/>
      <c r="U562" s="41"/>
      <c r="V562" s="41"/>
      <c r="W562" s="41"/>
      <c r="X562" s="41"/>
      <c r="Y562" s="41"/>
      <c r="Z562" s="41"/>
      <c r="AA562" s="41"/>
      <c r="AB562" s="41"/>
      <c r="AC562" s="41"/>
      <c r="AD562" s="41"/>
      <c r="AE562" s="41"/>
      <c r="AT562" s="20" t="s">
        <v>179</v>
      </c>
      <c r="AU562" s="20" t="s">
        <v>84</v>
      </c>
    </row>
    <row r="563" s="2" customFormat="1">
      <c r="A563" s="41"/>
      <c r="B563" s="42"/>
      <c r="C563" s="43"/>
      <c r="D563" s="234" t="s">
        <v>181</v>
      </c>
      <c r="E563" s="43"/>
      <c r="F563" s="235" t="s">
        <v>4169</v>
      </c>
      <c r="G563" s="43"/>
      <c r="H563" s="43"/>
      <c r="I563" s="231"/>
      <c r="J563" s="43"/>
      <c r="K563" s="43"/>
      <c r="L563" s="47"/>
      <c r="M563" s="232"/>
      <c r="N563" s="233"/>
      <c r="O563" s="87"/>
      <c r="P563" s="87"/>
      <c r="Q563" s="87"/>
      <c r="R563" s="87"/>
      <c r="S563" s="87"/>
      <c r="T563" s="88"/>
      <c r="U563" s="41"/>
      <c r="V563" s="41"/>
      <c r="W563" s="41"/>
      <c r="X563" s="41"/>
      <c r="Y563" s="41"/>
      <c r="Z563" s="41"/>
      <c r="AA563" s="41"/>
      <c r="AB563" s="41"/>
      <c r="AC563" s="41"/>
      <c r="AD563" s="41"/>
      <c r="AE563" s="41"/>
      <c r="AT563" s="20" t="s">
        <v>181</v>
      </c>
      <c r="AU563" s="20" t="s">
        <v>84</v>
      </c>
    </row>
    <row r="564" s="2" customFormat="1" ht="16.5" customHeight="1">
      <c r="A564" s="41"/>
      <c r="B564" s="42"/>
      <c r="C564" s="285" t="s">
        <v>1704</v>
      </c>
      <c r="D564" s="285" t="s">
        <v>461</v>
      </c>
      <c r="E564" s="286" t="s">
        <v>4170</v>
      </c>
      <c r="F564" s="287" t="s">
        <v>4171</v>
      </c>
      <c r="G564" s="288" t="s">
        <v>266</v>
      </c>
      <c r="H564" s="289">
        <v>2</v>
      </c>
      <c r="I564" s="290"/>
      <c r="J564" s="291">
        <f>ROUND(I564*H564,2)</f>
        <v>0</v>
      </c>
      <c r="K564" s="287" t="s">
        <v>19</v>
      </c>
      <c r="L564" s="292"/>
      <c r="M564" s="293" t="s">
        <v>19</v>
      </c>
      <c r="N564" s="294" t="s">
        <v>46</v>
      </c>
      <c r="O564" s="87"/>
      <c r="P564" s="225">
        <f>O564*H564</f>
        <v>0</v>
      </c>
      <c r="Q564" s="225">
        <v>0</v>
      </c>
      <c r="R564" s="225">
        <f>Q564*H564</f>
        <v>0</v>
      </c>
      <c r="S564" s="225">
        <v>0</v>
      </c>
      <c r="T564" s="226">
        <f>S564*H564</f>
        <v>0</v>
      </c>
      <c r="U564" s="41"/>
      <c r="V564" s="41"/>
      <c r="W564" s="41"/>
      <c r="X564" s="41"/>
      <c r="Y564" s="41"/>
      <c r="Z564" s="41"/>
      <c r="AA564" s="41"/>
      <c r="AB564" s="41"/>
      <c r="AC564" s="41"/>
      <c r="AD564" s="41"/>
      <c r="AE564" s="41"/>
      <c r="AR564" s="227" t="s">
        <v>629</v>
      </c>
      <c r="AT564" s="227" t="s">
        <v>461</v>
      </c>
      <c r="AU564" s="227" t="s">
        <v>84</v>
      </c>
      <c r="AY564" s="20" t="s">
        <v>170</v>
      </c>
      <c r="BE564" s="228">
        <f>IF(N564="základní",J564,0)</f>
        <v>0</v>
      </c>
      <c r="BF564" s="228">
        <f>IF(N564="snížená",J564,0)</f>
        <v>0</v>
      </c>
      <c r="BG564" s="228">
        <f>IF(N564="zákl. přenesená",J564,0)</f>
        <v>0</v>
      </c>
      <c r="BH564" s="228">
        <f>IF(N564="sníž. přenesená",J564,0)</f>
        <v>0</v>
      </c>
      <c r="BI564" s="228">
        <f>IF(N564="nulová",J564,0)</f>
        <v>0</v>
      </c>
      <c r="BJ564" s="20" t="s">
        <v>82</v>
      </c>
      <c r="BK564" s="228">
        <f>ROUND(I564*H564,2)</f>
        <v>0</v>
      </c>
      <c r="BL564" s="20" t="s">
        <v>287</v>
      </c>
      <c r="BM564" s="227" t="s">
        <v>4172</v>
      </c>
    </row>
    <row r="565" s="2" customFormat="1">
      <c r="A565" s="41"/>
      <c r="B565" s="42"/>
      <c r="C565" s="43"/>
      <c r="D565" s="229" t="s">
        <v>179</v>
      </c>
      <c r="E565" s="43"/>
      <c r="F565" s="230" t="s">
        <v>4171</v>
      </c>
      <c r="G565" s="43"/>
      <c r="H565" s="43"/>
      <c r="I565" s="231"/>
      <c r="J565" s="43"/>
      <c r="K565" s="43"/>
      <c r="L565" s="47"/>
      <c r="M565" s="232"/>
      <c r="N565" s="233"/>
      <c r="O565" s="87"/>
      <c r="P565" s="87"/>
      <c r="Q565" s="87"/>
      <c r="R565" s="87"/>
      <c r="S565" s="87"/>
      <c r="T565" s="88"/>
      <c r="U565" s="41"/>
      <c r="V565" s="41"/>
      <c r="W565" s="41"/>
      <c r="X565" s="41"/>
      <c r="Y565" s="41"/>
      <c r="Z565" s="41"/>
      <c r="AA565" s="41"/>
      <c r="AB565" s="41"/>
      <c r="AC565" s="41"/>
      <c r="AD565" s="41"/>
      <c r="AE565" s="41"/>
      <c r="AT565" s="20" t="s">
        <v>179</v>
      </c>
      <c r="AU565" s="20" t="s">
        <v>84</v>
      </c>
    </row>
    <row r="566" s="2" customFormat="1">
      <c r="A566" s="41"/>
      <c r="B566" s="42"/>
      <c r="C566" s="43"/>
      <c r="D566" s="229" t="s">
        <v>231</v>
      </c>
      <c r="E566" s="43"/>
      <c r="F566" s="268" t="s">
        <v>3538</v>
      </c>
      <c r="G566" s="43"/>
      <c r="H566" s="43"/>
      <c r="I566" s="231"/>
      <c r="J566" s="43"/>
      <c r="K566" s="43"/>
      <c r="L566" s="47"/>
      <c r="M566" s="232"/>
      <c r="N566" s="233"/>
      <c r="O566" s="87"/>
      <c r="P566" s="87"/>
      <c r="Q566" s="87"/>
      <c r="R566" s="87"/>
      <c r="S566" s="87"/>
      <c r="T566" s="88"/>
      <c r="U566" s="41"/>
      <c r="V566" s="41"/>
      <c r="W566" s="41"/>
      <c r="X566" s="41"/>
      <c r="Y566" s="41"/>
      <c r="Z566" s="41"/>
      <c r="AA566" s="41"/>
      <c r="AB566" s="41"/>
      <c r="AC566" s="41"/>
      <c r="AD566" s="41"/>
      <c r="AE566" s="41"/>
      <c r="AT566" s="20" t="s">
        <v>231</v>
      </c>
      <c r="AU566" s="20" t="s">
        <v>84</v>
      </c>
    </row>
    <row r="567" s="2" customFormat="1" ht="16.5" customHeight="1">
      <c r="A567" s="41"/>
      <c r="B567" s="42"/>
      <c r="C567" s="216" t="s">
        <v>1709</v>
      </c>
      <c r="D567" s="216" t="s">
        <v>172</v>
      </c>
      <c r="E567" s="217" t="s">
        <v>4173</v>
      </c>
      <c r="F567" s="218" t="s">
        <v>4174</v>
      </c>
      <c r="G567" s="219" t="s">
        <v>266</v>
      </c>
      <c r="H567" s="220">
        <v>36</v>
      </c>
      <c r="I567" s="221"/>
      <c r="J567" s="222">
        <f>ROUND(I567*H567,2)</f>
        <v>0</v>
      </c>
      <c r="K567" s="218" t="s">
        <v>176</v>
      </c>
      <c r="L567" s="47"/>
      <c r="M567" s="223" t="s">
        <v>19</v>
      </c>
      <c r="N567" s="224" t="s">
        <v>46</v>
      </c>
      <c r="O567" s="87"/>
      <c r="P567" s="225">
        <f>O567*H567</f>
        <v>0</v>
      </c>
      <c r="Q567" s="225">
        <v>4.0000000000000003E-05</v>
      </c>
      <c r="R567" s="225">
        <f>Q567*H567</f>
        <v>0.0014400000000000001</v>
      </c>
      <c r="S567" s="225">
        <v>0</v>
      </c>
      <c r="T567" s="226">
        <f>S567*H567</f>
        <v>0</v>
      </c>
      <c r="U567" s="41"/>
      <c r="V567" s="41"/>
      <c r="W567" s="41"/>
      <c r="X567" s="41"/>
      <c r="Y567" s="41"/>
      <c r="Z567" s="41"/>
      <c r="AA567" s="41"/>
      <c r="AB567" s="41"/>
      <c r="AC567" s="41"/>
      <c r="AD567" s="41"/>
      <c r="AE567" s="41"/>
      <c r="AR567" s="227" t="s">
        <v>287</v>
      </c>
      <c r="AT567" s="227" t="s">
        <v>172</v>
      </c>
      <c r="AU567" s="227" t="s">
        <v>84</v>
      </c>
      <c r="AY567" s="20" t="s">
        <v>170</v>
      </c>
      <c r="BE567" s="228">
        <f>IF(N567="základní",J567,0)</f>
        <v>0</v>
      </c>
      <c r="BF567" s="228">
        <f>IF(N567="snížená",J567,0)</f>
        <v>0</v>
      </c>
      <c r="BG567" s="228">
        <f>IF(N567="zákl. přenesená",J567,0)</f>
        <v>0</v>
      </c>
      <c r="BH567" s="228">
        <f>IF(N567="sníž. přenesená",J567,0)</f>
        <v>0</v>
      </c>
      <c r="BI567" s="228">
        <f>IF(N567="nulová",J567,0)</f>
        <v>0</v>
      </c>
      <c r="BJ567" s="20" t="s">
        <v>82</v>
      </c>
      <c r="BK567" s="228">
        <f>ROUND(I567*H567,2)</f>
        <v>0</v>
      </c>
      <c r="BL567" s="20" t="s">
        <v>287</v>
      </c>
      <c r="BM567" s="227" t="s">
        <v>4175</v>
      </c>
    </row>
    <row r="568" s="2" customFormat="1">
      <c r="A568" s="41"/>
      <c r="B568" s="42"/>
      <c r="C568" s="43"/>
      <c r="D568" s="229" t="s">
        <v>179</v>
      </c>
      <c r="E568" s="43"/>
      <c r="F568" s="230" t="s">
        <v>4176</v>
      </c>
      <c r="G568" s="43"/>
      <c r="H568" s="43"/>
      <c r="I568" s="231"/>
      <c r="J568" s="43"/>
      <c r="K568" s="43"/>
      <c r="L568" s="47"/>
      <c r="M568" s="232"/>
      <c r="N568" s="233"/>
      <c r="O568" s="87"/>
      <c r="P568" s="87"/>
      <c r="Q568" s="87"/>
      <c r="R568" s="87"/>
      <c r="S568" s="87"/>
      <c r="T568" s="88"/>
      <c r="U568" s="41"/>
      <c r="V568" s="41"/>
      <c r="W568" s="41"/>
      <c r="X568" s="41"/>
      <c r="Y568" s="41"/>
      <c r="Z568" s="41"/>
      <c r="AA568" s="41"/>
      <c r="AB568" s="41"/>
      <c r="AC568" s="41"/>
      <c r="AD568" s="41"/>
      <c r="AE568" s="41"/>
      <c r="AT568" s="20" t="s">
        <v>179</v>
      </c>
      <c r="AU568" s="20" t="s">
        <v>84</v>
      </c>
    </row>
    <row r="569" s="2" customFormat="1">
      <c r="A569" s="41"/>
      <c r="B569" s="42"/>
      <c r="C569" s="43"/>
      <c r="D569" s="234" t="s">
        <v>181</v>
      </c>
      <c r="E569" s="43"/>
      <c r="F569" s="235" t="s">
        <v>4177</v>
      </c>
      <c r="G569" s="43"/>
      <c r="H569" s="43"/>
      <c r="I569" s="231"/>
      <c r="J569" s="43"/>
      <c r="K569" s="43"/>
      <c r="L569" s="47"/>
      <c r="M569" s="232"/>
      <c r="N569" s="233"/>
      <c r="O569" s="87"/>
      <c r="P569" s="87"/>
      <c r="Q569" s="87"/>
      <c r="R569" s="87"/>
      <c r="S569" s="87"/>
      <c r="T569" s="88"/>
      <c r="U569" s="41"/>
      <c r="V569" s="41"/>
      <c r="W569" s="41"/>
      <c r="X569" s="41"/>
      <c r="Y569" s="41"/>
      <c r="Z569" s="41"/>
      <c r="AA569" s="41"/>
      <c r="AB569" s="41"/>
      <c r="AC569" s="41"/>
      <c r="AD569" s="41"/>
      <c r="AE569" s="41"/>
      <c r="AT569" s="20" t="s">
        <v>181</v>
      </c>
      <c r="AU569" s="20" t="s">
        <v>84</v>
      </c>
    </row>
    <row r="570" s="2" customFormat="1" ht="16.5" customHeight="1">
      <c r="A570" s="41"/>
      <c r="B570" s="42"/>
      <c r="C570" s="285" t="s">
        <v>1717</v>
      </c>
      <c r="D570" s="285" t="s">
        <v>461</v>
      </c>
      <c r="E570" s="286" t="s">
        <v>4178</v>
      </c>
      <c r="F570" s="287" t="s">
        <v>4179</v>
      </c>
      <c r="G570" s="288" t="s">
        <v>266</v>
      </c>
      <c r="H570" s="289">
        <v>36</v>
      </c>
      <c r="I570" s="290"/>
      <c r="J570" s="291">
        <f>ROUND(I570*H570,2)</f>
        <v>0</v>
      </c>
      <c r="K570" s="287" t="s">
        <v>19</v>
      </c>
      <c r="L570" s="292"/>
      <c r="M570" s="293" t="s">
        <v>19</v>
      </c>
      <c r="N570" s="294" t="s">
        <v>46</v>
      </c>
      <c r="O570" s="87"/>
      <c r="P570" s="225">
        <f>O570*H570</f>
        <v>0</v>
      </c>
      <c r="Q570" s="225">
        <v>0</v>
      </c>
      <c r="R570" s="225">
        <f>Q570*H570</f>
        <v>0</v>
      </c>
      <c r="S570" s="225">
        <v>0</v>
      </c>
      <c r="T570" s="226">
        <f>S570*H570</f>
        <v>0</v>
      </c>
      <c r="U570" s="41"/>
      <c r="V570" s="41"/>
      <c r="W570" s="41"/>
      <c r="X570" s="41"/>
      <c r="Y570" s="41"/>
      <c r="Z570" s="41"/>
      <c r="AA570" s="41"/>
      <c r="AB570" s="41"/>
      <c r="AC570" s="41"/>
      <c r="AD570" s="41"/>
      <c r="AE570" s="41"/>
      <c r="AR570" s="227" t="s">
        <v>629</v>
      </c>
      <c r="AT570" s="227" t="s">
        <v>461</v>
      </c>
      <c r="AU570" s="227" t="s">
        <v>84</v>
      </c>
      <c r="AY570" s="20" t="s">
        <v>170</v>
      </c>
      <c r="BE570" s="228">
        <f>IF(N570="základní",J570,0)</f>
        <v>0</v>
      </c>
      <c r="BF570" s="228">
        <f>IF(N570="snížená",J570,0)</f>
        <v>0</v>
      </c>
      <c r="BG570" s="228">
        <f>IF(N570="zákl. přenesená",J570,0)</f>
        <v>0</v>
      </c>
      <c r="BH570" s="228">
        <f>IF(N570="sníž. přenesená",J570,0)</f>
        <v>0</v>
      </c>
      <c r="BI570" s="228">
        <f>IF(N570="nulová",J570,0)</f>
        <v>0</v>
      </c>
      <c r="BJ570" s="20" t="s">
        <v>82</v>
      </c>
      <c r="BK570" s="228">
        <f>ROUND(I570*H570,2)</f>
        <v>0</v>
      </c>
      <c r="BL570" s="20" t="s">
        <v>287</v>
      </c>
      <c r="BM570" s="227" t="s">
        <v>4180</v>
      </c>
    </row>
    <row r="571" s="2" customFormat="1">
      <c r="A571" s="41"/>
      <c r="B571" s="42"/>
      <c r="C571" s="43"/>
      <c r="D571" s="229" t="s">
        <v>179</v>
      </c>
      <c r="E571" s="43"/>
      <c r="F571" s="230" t="s">
        <v>4179</v>
      </c>
      <c r="G571" s="43"/>
      <c r="H571" s="43"/>
      <c r="I571" s="231"/>
      <c r="J571" s="43"/>
      <c r="K571" s="43"/>
      <c r="L571" s="47"/>
      <c r="M571" s="232"/>
      <c r="N571" s="233"/>
      <c r="O571" s="87"/>
      <c r="P571" s="87"/>
      <c r="Q571" s="87"/>
      <c r="R571" s="87"/>
      <c r="S571" s="87"/>
      <c r="T571" s="88"/>
      <c r="U571" s="41"/>
      <c r="V571" s="41"/>
      <c r="W571" s="41"/>
      <c r="X571" s="41"/>
      <c r="Y571" s="41"/>
      <c r="Z571" s="41"/>
      <c r="AA571" s="41"/>
      <c r="AB571" s="41"/>
      <c r="AC571" s="41"/>
      <c r="AD571" s="41"/>
      <c r="AE571" s="41"/>
      <c r="AT571" s="20" t="s">
        <v>179</v>
      </c>
      <c r="AU571" s="20" t="s">
        <v>84</v>
      </c>
    </row>
    <row r="572" s="2" customFormat="1">
      <c r="A572" s="41"/>
      <c r="B572" s="42"/>
      <c r="C572" s="43"/>
      <c r="D572" s="229" t="s">
        <v>231</v>
      </c>
      <c r="E572" s="43"/>
      <c r="F572" s="268" t="s">
        <v>3538</v>
      </c>
      <c r="G572" s="43"/>
      <c r="H572" s="43"/>
      <c r="I572" s="231"/>
      <c r="J572" s="43"/>
      <c r="K572" s="43"/>
      <c r="L572" s="47"/>
      <c r="M572" s="232"/>
      <c r="N572" s="233"/>
      <c r="O572" s="87"/>
      <c r="P572" s="87"/>
      <c r="Q572" s="87"/>
      <c r="R572" s="87"/>
      <c r="S572" s="87"/>
      <c r="T572" s="88"/>
      <c r="U572" s="41"/>
      <c r="V572" s="41"/>
      <c r="W572" s="41"/>
      <c r="X572" s="41"/>
      <c r="Y572" s="41"/>
      <c r="Z572" s="41"/>
      <c r="AA572" s="41"/>
      <c r="AB572" s="41"/>
      <c r="AC572" s="41"/>
      <c r="AD572" s="41"/>
      <c r="AE572" s="41"/>
      <c r="AT572" s="20" t="s">
        <v>231</v>
      </c>
      <c r="AU572" s="20" t="s">
        <v>84</v>
      </c>
    </row>
    <row r="573" s="2" customFormat="1" ht="16.5" customHeight="1">
      <c r="A573" s="41"/>
      <c r="B573" s="42"/>
      <c r="C573" s="216" t="s">
        <v>1723</v>
      </c>
      <c r="D573" s="216" t="s">
        <v>172</v>
      </c>
      <c r="E573" s="217" t="s">
        <v>4181</v>
      </c>
      <c r="F573" s="218" t="s">
        <v>4182</v>
      </c>
      <c r="G573" s="219" t="s">
        <v>266</v>
      </c>
      <c r="H573" s="220">
        <v>2</v>
      </c>
      <c r="I573" s="221"/>
      <c r="J573" s="222">
        <f>ROUND(I573*H573,2)</f>
        <v>0</v>
      </c>
      <c r="K573" s="218" t="s">
        <v>176</v>
      </c>
      <c r="L573" s="47"/>
      <c r="M573" s="223" t="s">
        <v>19</v>
      </c>
      <c r="N573" s="224" t="s">
        <v>46</v>
      </c>
      <c r="O573" s="87"/>
      <c r="P573" s="225">
        <f>O573*H573</f>
        <v>0</v>
      </c>
      <c r="Q573" s="225">
        <v>4.0000000000000003E-05</v>
      </c>
      <c r="R573" s="225">
        <f>Q573*H573</f>
        <v>8.0000000000000007E-05</v>
      </c>
      <c r="S573" s="225">
        <v>0</v>
      </c>
      <c r="T573" s="226">
        <f>S573*H573</f>
        <v>0</v>
      </c>
      <c r="U573" s="41"/>
      <c r="V573" s="41"/>
      <c r="W573" s="41"/>
      <c r="X573" s="41"/>
      <c r="Y573" s="41"/>
      <c r="Z573" s="41"/>
      <c r="AA573" s="41"/>
      <c r="AB573" s="41"/>
      <c r="AC573" s="41"/>
      <c r="AD573" s="41"/>
      <c r="AE573" s="41"/>
      <c r="AR573" s="227" t="s">
        <v>287</v>
      </c>
      <c r="AT573" s="227" t="s">
        <v>172</v>
      </c>
      <c r="AU573" s="227" t="s">
        <v>84</v>
      </c>
      <c r="AY573" s="20" t="s">
        <v>170</v>
      </c>
      <c r="BE573" s="228">
        <f>IF(N573="základní",J573,0)</f>
        <v>0</v>
      </c>
      <c r="BF573" s="228">
        <f>IF(N573="snížená",J573,0)</f>
        <v>0</v>
      </c>
      <c r="BG573" s="228">
        <f>IF(N573="zákl. přenesená",J573,0)</f>
        <v>0</v>
      </c>
      <c r="BH573" s="228">
        <f>IF(N573="sníž. přenesená",J573,0)</f>
        <v>0</v>
      </c>
      <c r="BI573" s="228">
        <f>IF(N573="nulová",J573,0)</f>
        <v>0</v>
      </c>
      <c r="BJ573" s="20" t="s">
        <v>82</v>
      </c>
      <c r="BK573" s="228">
        <f>ROUND(I573*H573,2)</f>
        <v>0</v>
      </c>
      <c r="BL573" s="20" t="s">
        <v>287</v>
      </c>
      <c r="BM573" s="227" t="s">
        <v>4183</v>
      </c>
    </row>
    <row r="574" s="2" customFormat="1">
      <c r="A574" s="41"/>
      <c r="B574" s="42"/>
      <c r="C574" s="43"/>
      <c r="D574" s="229" t="s">
        <v>179</v>
      </c>
      <c r="E574" s="43"/>
      <c r="F574" s="230" t="s">
        <v>4184</v>
      </c>
      <c r="G574" s="43"/>
      <c r="H574" s="43"/>
      <c r="I574" s="231"/>
      <c r="J574" s="43"/>
      <c r="K574" s="43"/>
      <c r="L574" s="47"/>
      <c r="M574" s="232"/>
      <c r="N574" s="233"/>
      <c r="O574" s="87"/>
      <c r="P574" s="87"/>
      <c r="Q574" s="87"/>
      <c r="R574" s="87"/>
      <c r="S574" s="87"/>
      <c r="T574" s="88"/>
      <c r="U574" s="41"/>
      <c r="V574" s="41"/>
      <c r="W574" s="41"/>
      <c r="X574" s="41"/>
      <c r="Y574" s="41"/>
      <c r="Z574" s="41"/>
      <c r="AA574" s="41"/>
      <c r="AB574" s="41"/>
      <c r="AC574" s="41"/>
      <c r="AD574" s="41"/>
      <c r="AE574" s="41"/>
      <c r="AT574" s="20" t="s">
        <v>179</v>
      </c>
      <c r="AU574" s="20" t="s">
        <v>84</v>
      </c>
    </row>
    <row r="575" s="2" customFormat="1">
      <c r="A575" s="41"/>
      <c r="B575" s="42"/>
      <c r="C575" s="43"/>
      <c r="D575" s="234" t="s">
        <v>181</v>
      </c>
      <c r="E575" s="43"/>
      <c r="F575" s="235" t="s">
        <v>4185</v>
      </c>
      <c r="G575" s="43"/>
      <c r="H575" s="43"/>
      <c r="I575" s="231"/>
      <c r="J575" s="43"/>
      <c r="K575" s="43"/>
      <c r="L575" s="47"/>
      <c r="M575" s="232"/>
      <c r="N575" s="233"/>
      <c r="O575" s="87"/>
      <c r="P575" s="87"/>
      <c r="Q575" s="87"/>
      <c r="R575" s="87"/>
      <c r="S575" s="87"/>
      <c r="T575" s="88"/>
      <c r="U575" s="41"/>
      <c r="V575" s="41"/>
      <c r="W575" s="41"/>
      <c r="X575" s="41"/>
      <c r="Y575" s="41"/>
      <c r="Z575" s="41"/>
      <c r="AA575" s="41"/>
      <c r="AB575" s="41"/>
      <c r="AC575" s="41"/>
      <c r="AD575" s="41"/>
      <c r="AE575" s="41"/>
      <c r="AT575" s="20" t="s">
        <v>181</v>
      </c>
      <c r="AU575" s="20" t="s">
        <v>84</v>
      </c>
    </row>
    <row r="576" s="2" customFormat="1" ht="16.5" customHeight="1">
      <c r="A576" s="41"/>
      <c r="B576" s="42"/>
      <c r="C576" s="285" t="s">
        <v>1729</v>
      </c>
      <c r="D576" s="285" t="s">
        <v>461</v>
      </c>
      <c r="E576" s="286" t="s">
        <v>4186</v>
      </c>
      <c r="F576" s="287" t="s">
        <v>4187</v>
      </c>
      <c r="G576" s="288" t="s">
        <v>266</v>
      </c>
      <c r="H576" s="289">
        <v>2</v>
      </c>
      <c r="I576" s="290"/>
      <c r="J576" s="291">
        <f>ROUND(I576*H576,2)</f>
        <v>0</v>
      </c>
      <c r="K576" s="287" t="s">
        <v>176</v>
      </c>
      <c r="L576" s="292"/>
      <c r="M576" s="293" t="s">
        <v>19</v>
      </c>
      <c r="N576" s="294" t="s">
        <v>46</v>
      </c>
      <c r="O576" s="87"/>
      <c r="P576" s="225">
        <f>O576*H576</f>
        <v>0</v>
      </c>
      <c r="Q576" s="225">
        <v>0.0018</v>
      </c>
      <c r="R576" s="225">
        <f>Q576*H576</f>
        <v>0.0035999999999999999</v>
      </c>
      <c r="S576" s="225">
        <v>0</v>
      </c>
      <c r="T576" s="226">
        <f>S576*H576</f>
        <v>0</v>
      </c>
      <c r="U576" s="41"/>
      <c r="V576" s="41"/>
      <c r="W576" s="41"/>
      <c r="X576" s="41"/>
      <c r="Y576" s="41"/>
      <c r="Z576" s="41"/>
      <c r="AA576" s="41"/>
      <c r="AB576" s="41"/>
      <c r="AC576" s="41"/>
      <c r="AD576" s="41"/>
      <c r="AE576" s="41"/>
      <c r="AR576" s="227" t="s">
        <v>629</v>
      </c>
      <c r="AT576" s="227" t="s">
        <v>461</v>
      </c>
      <c r="AU576" s="227" t="s">
        <v>84</v>
      </c>
      <c r="AY576" s="20" t="s">
        <v>170</v>
      </c>
      <c r="BE576" s="228">
        <f>IF(N576="základní",J576,0)</f>
        <v>0</v>
      </c>
      <c r="BF576" s="228">
        <f>IF(N576="snížená",J576,0)</f>
        <v>0</v>
      </c>
      <c r="BG576" s="228">
        <f>IF(N576="zákl. přenesená",J576,0)</f>
        <v>0</v>
      </c>
      <c r="BH576" s="228">
        <f>IF(N576="sníž. přenesená",J576,0)</f>
        <v>0</v>
      </c>
      <c r="BI576" s="228">
        <f>IF(N576="nulová",J576,0)</f>
        <v>0</v>
      </c>
      <c r="BJ576" s="20" t="s">
        <v>82</v>
      </c>
      <c r="BK576" s="228">
        <f>ROUND(I576*H576,2)</f>
        <v>0</v>
      </c>
      <c r="BL576" s="20" t="s">
        <v>287</v>
      </c>
      <c r="BM576" s="227" t="s">
        <v>4188</v>
      </c>
    </row>
    <row r="577" s="2" customFormat="1">
      <c r="A577" s="41"/>
      <c r="B577" s="42"/>
      <c r="C577" s="43"/>
      <c r="D577" s="229" t="s">
        <v>179</v>
      </c>
      <c r="E577" s="43"/>
      <c r="F577" s="230" t="s">
        <v>4187</v>
      </c>
      <c r="G577" s="43"/>
      <c r="H577" s="43"/>
      <c r="I577" s="231"/>
      <c r="J577" s="43"/>
      <c r="K577" s="43"/>
      <c r="L577" s="47"/>
      <c r="M577" s="232"/>
      <c r="N577" s="233"/>
      <c r="O577" s="87"/>
      <c r="P577" s="87"/>
      <c r="Q577" s="87"/>
      <c r="R577" s="87"/>
      <c r="S577" s="87"/>
      <c r="T577" s="88"/>
      <c r="U577" s="41"/>
      <c r="V577" s="41"/>
      <c r="W577" s="41"/>
      <c r="X577" s="41"/>
      <c r="Y577" s="41"/>
      <c r="Z577" s="41"/>
      <c r="AA577" s="41"/>
      <c r="AB577" s="41"/>
      <c r="AC577" s="41"/>
      <c r="AD577" s="41"/>
      <c r="AE577" s="41"/>
      <c r="AT577" s="20" t="s">
        <v>179</v>
      </c>
      <c r="AU577" s="20" t="s">
        <v>84</v>
      </c>
    </row>
    <row r="578" s="2" customFormat="1" ht="16.5" customHeight="1">
      <c r="A578" s="41"/>
      <c r="B578" s="42"/>
      <c r="C578" s="216" t="s">
        <v>1736</v>
      </c>
      <c r="D578" s="216" t="s">
        <v>172</v>
      </c>
      <c r="E578" s="217" t="s">
        <v>4189</v>
      </c>
      <c r="F578" s="218" t="s">
        <v>4190</v>
      </c>
      <c r="G578" s="219" t="s">
        <v>2070</v>
      </c>
      <c r="H578" s="220">
        <v>1</v>
      </c>
      <c r="I578" s="221"/>
      <c r="J578" s="222">
        <f>ROUND(I578*H578,2)</f>
        <v>0</v>
      </c>
      <c r="K578" s="218" t="s">
        <v>176</v>
      </c>
      <c r="L578" s="47"/>
      <c r="M578" s="223" t="s">
        <v>19</v>
      </c>
      <c r="N578" s="224" t="s">
        <v>46</v>
      </c>
      <c r="O578" s="87"/>
      <c r="P578" s="225">
        <f>O578*H578</f>
        <v>0</v>
      </c>
      <c r="Q578" s="225">
        <v>0.0018600000000000001</v>
      </c>
      <c r="R578" s="225">
        <f>Q578*H578</f>
        <v>0.0018600000000000001</v>
      </c>
      <c r="S578" s="225">
        <v>0</v>
      </c>
      <c r="T578" s="226">
        <f>S578*H578</f>
        <v>0</v>
      </c>
      <c r="U578" s="41"/>
      <c r="V578" s="41"/>
      <c r="W578" s="41"/>
      <c r="X578" s="41"/>
      <c r="Y578" s="41"/>
      <c r="Z578" s="41"/>
      <c r="AA578" s="41"/>
      <c r="AB578" s="41"/>
      <c r="AC578" s="41"/>
      <c r="AD578" s="41"/>
      <c r="AE578" s="41"/>
      <c r="AR578" s="227" t="s">
        <v>287</v>
      </c>
      <c r="AT578" s="227" t="s">
        <v>172</v>
      </c>
      <c r="AU578" s="227" t="s">
        <v>84</v>
      </c>
      <c r="AY578" s="20" t="s">
        <v>170</v>
      </c>
      <c r="BE578" s="228">
        <f>IF(N578="základní",J578,0)</f>
        <v>0</v>
      </c>
      <c r="BF578" s="228">
        <f>IF(N578="snížená",J578,0)</f>
        <v>0</v>
      </c>
      <c r="BG578" s="228">
        <f>IF(N578="zákl. přenesená",J578,0)</f>
        <v>0</v>
      </c>
      <c r="BH578" s="228">
        <f>IF(N578="sníž. přenesená",J578,0)</f>
        <v>0</v>
      </c>
      <c r="BI578" s="228">
        <f>IF(N578="nulová",J578,0)</f>
        <v>0</v>
      </c>
      <c r="BJ578" s="20" t="s">
        <v>82</v>
      </c>
      <c r="BK578" s="228">
        <f>ROUND(I578*H578,2)</f>
        <v>0</v>
      </c>
      <c r="BL578" s="20" t="s">
        <v>287</v>
      </c>
      <c r="BM578" s="227" t="s">
        <v>4191</v>
      </c>
    </row>
    <row r="579" s="2" customFormat="1">
      <c r="A579" s="41"/>
      <c r="B579" s="42"/>
      <c r="C579" s="43"/>
      <c r="D579" s="229" t="s">
        <v>179</v>
      </c>
      <c r="E579" s="43"/>
      <c r="F579" s="230" t="s">
        <v>4192</v>
      </c>
      <c r="G579" s="43"/>
      <c r="H579" s="43"/>
      <c r="I579" s="231"/>
      <c r="J579" s="43"/>
      <c r="K579" s="43"/>
      <c r="L579" s="47"/>
      <c r="M579" s="232"/>
      <c r="N579" s="233"/>
      <c r="O579" s="87"/>
      <c r="P579" s="87"/>
      <c r="Q579" s="87"/>
      <c r="R579" s="87"/>
      <c r="S579" s="87"/>
      <c r="T579" s="88"/>
      <c r="U579" s="41"/>
      <c r="V579" s="41"/>
      <c r="W579" s="41"/>
      <c r="X579" s="41"/>
      <c r="Y579" s="41"/>
      <c r="Z579" s="41"/>
      <c r="AA579" s="41"/>
      <c r="AB579" s="41"/>
      <c r="AC579" s="41"/>
      <c r="AD579" s="41"/>
      <c r="AE579" s="41"/>
      <c r="AT579" s="20" t="s">
        <v>179</v>
      </c>
      <c r="AU579" s="20" t="s">
        <v>84</v>
      </c>
    </row>
    <row r="580" s="2" customFormat="1">
      <c r="A580" s="41"/>
      <c r="B580" s="42"/>
      <c r="C580" s="43"/>
      <c r="D580" s="234" t="s">
        <v>181</v>
      </c>
      <c r="E580" s="43"/>
      <c r="F580" s="235" t="s">
        <v>4193</v>
      </c>
      <c r="G580" s="43"/>
      <c r="H580" s="43"/>
      <c r="I580" s="231"/>
      <c r="J580" s="43"/>
      <c r="K580" s="43"/>
      <c r="L580" s="47"/>
      <c r="M580" s="232"/>
      <c r="N580" s="233"/>
      <c r="O580" s="87"/>
      <c r="P580" s="87"/>
      <c r="Q580" s="87"/>
      <c r="R580" s="87"/>
      <c r="S580" s="87"/>
      <c r="T580" s="88"/>
      <c r="U580" s="41"/>
      <c r="V580" s="41"/>
      <c r="W580" s="41"/>
      <c r="X580" s="41"/>
      <c r="Y580" s="41"/>
      <c r="Z580" s="41"/>
      <c r="AA580" s="41"/>
      <c r="AB580" s="41"/>
      <c r="AC580" s="41"/>
      <c r="AD580" s="41"/>
      <c r="AE580" s="41"/>
      <c r="AT580" s="20" t="s">
        <v>181</v>
      </c>
      <c r="AU580" s="20" t="s">
        <v>84</v>
      </c>
    </row>
    <row r="581" s="2" customFormat="1" ht="16.5" customHeight="1">
      <c r="A581" s="41"/>
      <c r="B581" s="42"/>
      <c r="C581" s="216" t="s">
        <v>1741</v>
      </c>
      <c r="D581" s="216" t="s">
        <v>172</v>
      </c>
      <c r="E581" s="217" t="s">
        <v>4194</v>
      </c>
      <c r="F581" s="218" t="s">
        <v>4195</v>
      </c>
      <c r="G581" s="219" t="s">
        <v>266</v>
      </c>
      <c r="H581" s="220">
        <v>12</v>
      </c>
      <c r="I581" s="221"/>
      <c r="J581" s="222">
        <f>ROUND(I581*H581,2)</f>
        <v>0</v>
      </c>
      <c r="K581" s="218" t="s">
        <v>176</v>
      </c>
      <c r="L581" s="47"/>
      <c r="M581" s="223" t="s">
        <v>19</v>
      </c>
      <c r="N581" s="224" t="s">
        <v>46</v>
      </c>
      <c r="O581" s="87"/>
      <c r="P581" s="225">
        <f>O581*H581</f>
        <v>0</v>
      </c>
      <c r="Q581" s="225">
        <v>0.00013999999999999999</v>
      </c>
      <c r="R581" s="225">
        <f>Q581*H581</f>
        <v>0.0016799999999999999</v>
      </c>
      <c r="S581" s="225">
        <v>0</v>
      </c>
      <c r="T581" s="226">
        <f>S581*H581</f>
        <v>0</v>
      </c>
      <c r="U581" s="41"/>
      <c r="V581" s="41"/>
      <c r="W581" s="41"/>
      <c r="X581" s="41"/>
      <c r="Y581" s="41"/>
      <c r="Z581" s="41"/>
      <c r="AA581" s="41"/>
      <c r="AB581" s="41"/>
      <c r="AC581" s="41"/>
      <c r="AD581" s="41"/>
      <c r="AE581" s="41"/>
      <c r="AR581" s="227" t="s">
        <v>287</v>
      </c>
      <c r="AT581" s="227" t="s">
        <v>172</v>
      </c>
      <c r="AU581" s="227" t="s">
        <v>84</v>
      </c>
      <c r="AY581" s="20" t="s">
        <v>170</v>
      </c>
      <c r="BE581" s="228">
        <f>IF(N581="základní",J581,0)</f>
        <v>0</v>
      </c>
      <c r="BF581" s="228">
        <f>IF(N581="snížená",J581,0)</f>
        <v>0</v>
      </c>
      <c r="BG581" s="228">
        <f>IF(N581="zákl. přenesená",J581,0)</f>
        <v>0</v>
      </c>
      <c r="BH581" s="228">
        <f>IF(N581="sníž. přenesená",J581,0)</f>
        <v>0</v>
      </c>
      <c r="BI581" s="228">
        <f>IF(N581="nulová",J581,0)</f>
        <v>0</v>
      </c>
      <c r="BJ581" s="20" t="s">
        <v>82</v>
      </c>
      <c r="BK581" s="228">
        <f>ROUND(I581*H581,2)</f>
        <v>0</v>
      </c>
      <c r="BL581" s="20" t="s">
        <v>287</v>
      </c>
      <c r="BM581" s="227" t="s">
        <v>4196</v>
      </c>
    </row>
    <row r="582" s="2" customFormat="1">
      <c r="A582" s="41"/>
      <c r="B582" s="42"/>
      <c r="C582" s="43"/>
      <c r="D582" s="229" t="s">
        <v>179</v>
      </c>
      <c r="E582" s="43"/>
      <c r="F582" s="230" t="s">
        <v>4197</v>
      </c>
      <c r="G582" s="43"/>
      <c r="H582" s="43"/>
      <c r="I582" s="231"/>
      <c r="J582" s="43"/>
      <c r="K582" s="43"/>
      <c r="L582" s="47"/>
      <c r="M582" s="232"/>
      <c r="N582" s="233"/>
      <c r="O582" s="87"/>
      <c r="P582" s="87"/>
      <c r="Q582" s="87"/>
      <c r="R582" s="87"/>
      <c r="S582" s="87"/>
      <c r="T582" s="88"/>
      <c r="U582" s="41"/>
      <c r="V582" s="41"/>
      <c r="W582" s="41"/>
      <c r="X582" s="41"/>
      <c r="Y582" s="41"/>
      <c r="Z582" s="41"/>
      <c r="AA582" s="41"/>
      <c r="AB582" s="41"/>
      <c r="AC582" s="41"/>
      <c r="AD582" s="41"/>
      <c r="AE582" s="41"/>
      <c r="AT582" s="20" t="s">
        <v>179</v>
      </c>
      <c r="AU582" s="20" t="s">
        <v>84</v>
      </c>
    </row>
    <row r="583" s="2" customFormat="1">
      <c r="A583" s="41"/>
      <c r="B583" s="42"/>
      <c r="C583" s="43"/>
      <c r="D583" s="234" t="s">
        <v>181</v>
      </c>
      <c r="E583" s="43"/>
      <c r="F583" s="235" t="s">
        <v>4198</v>
      </c>
      <c r="G583" s="43"/>
      <c r="H583" s="43"/>
      <c r="I583" s="231"/>
      <c r="J583" s="43"/>
      <c r="K583" s="43"/>
      <c r="L583" s="47"/>
      <c r="M583" s="232"/>
      <c r="N583" s="233"/>
      <c r="O583" s="87"/>
      <c r="P583" s="87"/>
      <c r="Q583" s="87"/>
      <c r="R583" s="87"/>
      <c r="S583" s="87"/>
      <c r="T583" s="88"/>
      <c r="U583" s="41"/>
      <c r="V583" s="41"/>
      <c r="W583" s="41"/>
      <c r="X583" s="41"/>
      <c r="Y583" s="41"/>
      <c r="Z583" s="41"/>
      <c r="AA583" s="41"/>
      <c r="AB583" s="41"/>
      <c r="AC583" s="41"/>
      <c r="AD583" s="41"/>
      <c r="AE583" s="41"/>
      <c r="AT583" s="20" t="s">
        <v>181</v>
      </c>
      <c r="AU583" s="20" t="s">
        <v>84</v>
      </c>
    </row>
    <row r="584" s="2" customFormat="1" ht="16.5" customHeight="1">
      <c r="A584" s="41"/>
      <c r="B584" s="42"/>
      <c r="C584" s="285" t="s">
        <v>1747</v>
      </c>
      <c r="D584" s="285" t="s">
        <v>461</v>
      </c>
      <c r="E584" s="286" t="s">
        <v>4199</v>
      </c>
      <c r="F584" s="287" t="s">
        <v>4200</v>
      </c>
      <c r="G584" s="288" t="s">
        <v>266</v>
      </c>
      <c r="H584" s="289">
        <v>6</v>
      </c>
      <c r="I584" s="290"/>
      <c r="J584" s="291">
        <f>ROUND(I584*H584,2)</f>
        <v>0</v>
      </c>
      <c r="K584" s="287" t="s">
        <v>176</v>
      </c>
      <c r="L584" s="292"/>
      <c r="M584" s="293" t="s">
        <v>19</v>
      </c>
      <c r="N584" s="294" t="s">
        <v>46</v>
      </c>
      <c r="O584" s="87"/>
      <c r="P584" s="225">
        <f>O584*H584</f>
        <v>0</v>
      </c>
      <c r="Q584" s="225">
        <v>0.002</v>
      </c>
      <c r="R584" s="225">
        <f>Q584*H584</f>
        <v>0.012</v>
      </c>
      <c r="S584" s="225">
        <v>0</v>
      </c>
      <c r="T584" s="226">
        <f>S584*H584</f>
        <v>0</v>
      </c>
      <c r="U584" s="41"/>
      <c r="V584" s="41"/>
      <c r="W584" s="41"/>
      <c r="X584" s="41"/>
      <c r="Y584" s="41"/>
      <c r="Z584" s="41"/>
      <c r="AA584" s="41"/>
      <c r="AB584" s="41"/>
      <c r="AC584" s="41"/>
      <c r="AD584" s="41"/>
      <c r="AE584" s="41"/>
      <c r="AR584" s="227" t="s">
        <v>629</v>
      </c>
      <c r="AT584" s="227" t="s">
        <v>461</v>
      </c>
      <c r="AU584" s="227" t="s">
        <v>84</v>
      </c>
      <c r="AY584" s="20" t="s">
        <v>170</v>
      </c>
      <c r="BE584" s="228">
        <f>IF(N584="základní",J584,0)</f>
        <v>0</v>
      </c>
      <c r="BF584" s="228">
        <f>IF(N584="snížená",J584,0)</f>
        <v>0</v>
      </c>
      <c r="BG584" s="228">
        <f>IF(N584="zákl. přenesená",J584,0)</f>
        <v>0</v>
      </c>
      <c r="BH584" s="228">
        <f>IF(N584="sníž. přenesená",J584,0)</f>
        <v>0</v>
      </c>
      <c r="BI584" s="228">
        <f>IF(N584="nulová",J584,0)</f>
        <v>0</v>
      </c>
      <c r="BJ584" s="20" t="s">
        <v>82</v>
      </c>
      <c r="BK584" s="228">
        <f>ROUND(I584*H584,2)</f>
        <v>0</v>
      </c>
      <c r="BL584" s="20" t="s">
        <v>287</v>
      </c>
      <c r="BM584" s="227" t="s">
        <v>4201</v>
      </c>
    </row>
    <row r="585" s="2" customFormat="1">
      <c r="A585" s="41"/>
      <c r="B585" s="42"/>
      <c r="C585" s="43"/>
      <c r="D585" s="229" t="s">
        <v>179</v>
      </c>
      <c r="E585" s="43"/>
      <c r="F585" s="230" t="s">
        <v>4200</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179</v>
      </c>
      <c r="AU585" s="20" t="s">
        <v>84</v>
      </c>
    </row>
    <row r="586" s="2" customFormat="1" ht="16.5" customHeight="1">
      <c r="A586" s="41"/>
      <c r="B586" s="42"/>
      <c r="C586" s="285" t="s">
        <v>1757</v>
      </c>
      <c r="D586" s="285" t="s">
        <v>461</v>
      </c>
      <c r="E586" s="286" t="s">
        <v>4202</v>
      </c>
      <c r="F586" s="287" t="s">
        <v>4203</v>
      </c>
      <c r="G586" s="288" t="s">
        <v>266</v>
      </c>
      <c r="H586" s="289">
        <v>6</v>
      </c>
      <c r="I586" s="290"/>
      <c r="J586" s="291">
        <f>ROUND(I586*H586,2)</f>
        <v>0</v>
      </c>
      <c r="K586" s="287" t="s">
        <v>19</v>
      </c>
      <c r="L586" s="292"/>
      <c r="M586" s="293" t="s">
        <v>19</v>
      </c>
      <c r="N586" s="294" t="s">
        <v>46</v>
      </c>
      <c r="O586" s="87"/>
      <c r="P586" s="225">
        <f>O586*H586</f>
        <v>0</v>
      </c>
      <c r="Q586" s="225">
        <v>0</v>
      </c>
      <c r="R586" s="225">
        <f>Q586*H586</f>
        <v>0</v>
      </c>
      <c r="S586" s="225">
        <v>0</v>
      </c>
      <c r="T586" s="226">
        <f>S586*H586</f>
        <v>0</v>
      </c>
      <c r="U586" s="41"/>
      <c r="V586" s="41"/>
      <c r="W586" s="41"/>
      <c r="X586" s="41"/>
      <c r="Y586" s="41"/>
      <c r="Z586" s="41"/>
      <c r="AA586" s="41"/>
      <c r="AB586" s="41"/>
      <c r="AC586" s="41"/>
      <c r="AD586" s="41"/>
      <c r="AE586" s="41"/>
      <c r="AR586" s="227" t="s">
        <v>629</v>
      </c>
      <c r="AT586" s="227" t="s">
        <v>461</v>
      </c>
      <c r="AU586" s="227" t="s">
        <v>84</v>
      </c>
      <c r="AY586" s="20" t="s">
        <v>170</v>
      </c>
      <c r="BE586" s="228">
        <f>IF(N586="základní",J586,0)</f>
        <v>0</v>
      </c>
      <c r="BF586" s="228">
        <f>IF(N586="snížená",J586,0)</f>
        <v>0</v>
      </c>
      <c r="BG586" s="228">
        <f>IF(N586="zákl. přenesená",J586,0)</f>
        <v>0</v>
      </c>
      <c r="BH586" s="228">
        <f>IF(N586="sníž. přenesená",J586,0)</f>
        <v>0</v>
      </c>
      <c r="BI586" s="228">
        <f>IF(N586="nulová",J586,0)</f>
        <v>0</v>
      </c>
      <c r="BJ586" s="20" t="s">
        <v>82</v>
      </c>
      <c r="BK586" s="228">
        <f>ROUND(I586*H586,2)</f>
        <v>0</v>
      </c>
      <c r="BL586" s="20" t="s">
        <v>287</v>
      </c>
      <c r="BM586" s="227" t="s">
        <v>4204</v>
      </c>
    </row>
    <row r="587" s="2" customFormat="1">
      <c r="A587" s="41"/>
      <c r="B587" s="42"/>
      <c r="C587" s="43"/>
      <c r="D587" s="229" t="s">
        <v>179</v>
      </c>
      <c r="E587" s="43"/>
      <c r="F587" s="230" t="s">
        <v>4203</v>
      </c>
      <c r="G587" s="43"/>
      <c r="H587" s="43"/>
      <c r="I587" s="231"/>
      <c r="J587" s="43"/>
      <c r="K587" s="43"/>
      <c r="L587" s="47"/>
      <c r="M587" s="232"/>
      <c r="N587" s="233"/>
      <c r="O587" s="87"/>
      <c r="P587" s="87"/>
      <c r="Q587" s="87"/>
      <c r="R587" s="87"/>
      <c r="S587" s="87"/>
      <c r="T587" s="88"/>
      <c r="U587" s="41"/>
      <c r="V587" s="41"/>
      <c r="W587" s="41"/>
      <c r="X587" s="41"/>
      <c r="Y587" s="41"/>
      <c r="Z587" s="41"/>
      <c r="AA587" s="41"/>
      <c r="AB587" s="41"/>
      <c r="AC587" s="41"/>
      <c r="AD587" s="41"/>
      <c r="AE587" s="41"/>
      <c r="AT587" s="20" t="s">
        <v>179</v>
      </c>
      <c r="AU587" s="20" t="s">
        <v>84</v>
      </c>
    </row>
    <row r="588" s="2" customFormat="1">
      <c r="A588" s="41"/>
      <c r="B588" s="42"/>
      <c r="C588" s="43"/>
      <c r="D588" s="229" t="s">
        <v>231</v>
      </c>
      <c r="E588" s="43"/>
      <c r="F588" s="268" t="s">
        <v>3538</v>
      </c>
      <c r="G588" s="43"/>
      <c r="H588" s="43"/>
      <c r="I588" s="231"/>
      <c r="J588" s="43"/>
      <c r="K588" s="43"/>
      <c r="L588" s="47"/>
      <c r="M588" s="232"/>
      <c r="N588" s="233"/>
      <c r="O588" s="87"/>
      <c r="P588" s="87"/>
      <c r="Q588" s="87"/>
      <c r="R588" s="87"/>
      <c r="S588" s="87"/>
      <c r="T588" s="88"/>
      <c r="U588" s="41"/>
      <c r="V588" s="41"/>
      <c r="W588" s="41"/>
      <c r="X588" s="41"/>
      <c r="Y588" s="41"/>
      <c r="Z588" s="41"/>
      <c r="AA588" s="41"/>
      <c r="AB588" s="41"/>
      <c r="AC588" s="41"/>
      <c r="AD588" s="41"/>
      <c r="AE588" s="41"/>
      <c r="AT588" s="20" t="s">
        <v>231</v>
      </c>
      <c r="AU588" s="20" t="s">
        <v>84</v>
      </c>
    </row>
    <row r="589" s="2" customFormat="1" ht="16.5" customHeight="1">
      <c r="A589" s="41"/>
      <c r="B589" s="42"/>
      <c r="C589" s="216" t="s">
        <v>1769</v>
      </c>
      <c r="D589" s="216" t="s">
        <v>172</v>
      </c>
      <c r="E589" s="217" t="s">
        <v>4205</v>
      </c>
      <c r="F589" s="218" t="s">
        <v>4206</v>
      </c>
      <c r="G589" s="219" t="s">
        <v>256</v>
      </c>
      <c r="H589" s="220">
        <v>1.5640000000000001</v>
      </c>
      <c r="I589" s="221"/>
      <c r="J589" s="222">
        <f>ROUND(I589*H589,2)</f>
        <v>0</v>
      </c>
      <c r="K589" s="218" t="s">
        <v>176</v>
      </c>
      <c r="L589" s="47"/>
      <c r="M589" s="223" t="s">
        <v>19</v>
      </c>
      <c r="N589" s="224" t="s">
        <v>46</v>
      </c>
      <c r="O589" s="87"/>
      <c r="P589" s="225">
        <f>O589*H589</f>
        <v>0</v>
      </c>
      <c r="Q589" s="225">
        <v>0</v>
      </c>
      <c r="R589" s="225">
        <f>Q589*H589</f>
        <v>0</v>
      </c>
      <c r="S589" s="225">
        <v>0</v>
      </c>
      <c r="T589" s="226">
        <f>S589*H589</f>
        <v>0</v>
      </c>
      <c r="U589" s="41"/>
      <c r="V589" s="41"/>
      <c r="W589" s="41"/>
      <c r="X589" s="41"/>
      <c r="Y589" s="41"/>
      <c r="Z589" s="41"/>
      <c r="AA589" s="41"/>
      <c r="AB589" s="41"/>
      <c r="AC589" s="41"/>
      <c r="AD589" s="41"/>
      <c r="AE589" s="41"/>
      <c r="AR589" s="227" t="s">
        <v>287</v>
      </c>
      <c r="AT589" s="227" t="s">
        <v>172</v>
      </c>
      <c r="AU589" s="227" t="s">
        <v>84</v>
      </c>
      <c r="AY589" s="20" t="s">
        <v>170</v>
      </c>
      <c r="BE589" s="228">
        <f>IF(N589="základní",J589,0)</f>
        <v>0</v>
      </c>
      <c r="BF589" s="228">
        <f>IF(N589="snížená",J589,0)</f>
        <v>0</v>
      </c>
      <c r="BG589" s="228">
        <f>IF(N589="zákl. přenesená",J589,0)</f>
        <v>0</v>
      </c>
      <c r="BH589" s="228">
        <f>IF(N589="sníž. přenesená",J589,0)</f>
        <v>0</v>
      </c>
      <c r="BI589" s="228">
        <f>IF(N589="nulová",J589,0)</f>
        <v>0</v>
      </c>
      <c r="BJ589" s="20" t="s">
        <v>82</v>
      </c>
      <c r="BK589" s="228">
        <f>ROUND(I589*H589,2)</f>
        <v>0</v>
      </c>
      <c r="BL589" s="20" t="s">
        <v>287</v>
      </c>
      <c r="BM589" s="227" t="s">
        <v>4207</v>
      </c>
    </row>
    <row r="590" s="2" customFormat="1">
      <c r="A590" s="41"/>
      <c r="B590" s="42"/>
      <c r="C590" s="43"/>
      <c r="D590" s="229" t="s">
        <v>179</v>
      </c>
      <c r="E590" s="43"/>
      <c r="F590" s="230" t="s">
        <v>4208</v>
      </c>
      <c r="G590" s="43"/>
      <c r="H590" s="43"/>
      <c r="I590" s="231"/>
      <c r="J590" s="43"/>
      <c r="K590" s="43"/>
      <c r="L590" s="47"/>
      <c r="M590" s="232"/>
      <c r="N590" s="233"/>
      <c r="O590" s="87"/>
      <c r="P590" s="87"/>
      <c r="Q590" s="87"/>
      <c r="R590" s="87"/>
      <c r="S590" s="87"/>
      <c r="T590" s="88"/>
      <c r="U590" s="41"/>
      <c r="V590" s="41"/>
      <c r="W590" s="41"/>
      <c r="X590" s="41"/>
      <c r="Y590" s="41"/>
      <c r="Z590" s="41"/>
      <c r="AA590" s="41"/>
      <c r="AB590" s="41"/>
      <c r="AC590" s="41"/>
      <c r="AD590" s="41"/>
      <c r="AE590" s="41"/>
      <c r="AT590" s="20" t="s">
        <v>179</v>
      </c>
      <c r="AU590" s="20" t="s">
        <v>84</v>
      </c>
    </row>
    <row r="591" s="2" customFormat="1">
      <c r="A591" s="41"/>
      <c r="B591" s="42"/>
      <c r="C591" s="43"/>
      <c r="D591" s="234" t="s">
        <v>181</v>
      </c>
      <c r="E591" s="43"/>
      <c r="F591" s="235" t="s">
        <v>4209</v>
      </c>
      <c r="G591" s="43"/>
      <c r="H591" s="43"/>
      <c r="I591" s="231"/>
      <c r="J591" s="43"/>
      <c r="K591" s="43"/>
      <c r="L591" s="47"/>
      <c r="M591" s="232"/>
      <c r="N591" s="233"/>
      <c r="O591" s="87"/>
      <c r="P591" s="87"/>
      <c r="Q591" s="87"/>
      <c r="R591" s="87"/>
      <c r="S591" s="87"/>
      <c r="T591" s="88"/>
      <c r="U591" s="41"/>
      <c r="V591" s="41"/>
      <c r="W591" s="41"/>
      <c r="X591" s="41"/>
      <c r="Y591" s="41"/>
      <c r="Z591" s="41"/>
      <c r="AA591" s="41"/>
      <c r="AB591" s="41"/>
      <c r="AC591" s="41"/>
      <c r="AD591" s="41"/>
      <c r="AE591" s="41"/>
      <c r="AT591" s="20" t="s">
        <v>181</v>
      </c>
      <c r="AU591" s="20" t="s">
        <v>84</v>
      </c>
    </row>
    <row r="592" s="12" customFormat="1" ht="22.8" customHeight="1">
      <c r="A592" s="12"/>
      <c r="B592" s="200"/>
      <c r="C592" s="201"/>
      <c r="D592" s="202" t="s">
        <v>74</v>
      </c>
      <c r="E592" s="214" t="s">
        <v>4210</v>
      </c>
      <c r="F592" s="214" t="s">
        <v>4211</v>
      </c>
      <c r="G592" s="201"/>
      <c r="H592" s="201"/>
      <c r="I592" s="204"/>
      <c r="J592" s="215">
        <f>BK592</f>
        <v>0</v>
      </c>
      <c r="K592" s="201"/>
      <c r="L592" s="206"/>
      <c r="M592" s="207"/>
      <c r="N592" s="208"/>
      <c r="O592" s="208"/>
      <c r="P592" s="209">
        <f>SUM(P593:P616)</f>
        <v>0</v>
      </c>
      <c r="Q592" s="208"/>
      <c r="R592" s="209">
        <f>SUM(R593:R616)</f>
        <v>0.8247000000000001</v>
      </c>
      <c r="S592" s="208"/>
      <c r="T592" s="210">
        <f>SUM(T593:T616)</f>
        <v>0</v>
      </c>
      <c r="U592" s="12"/>
      <c r="V592" s="12"/>
      <c r="W592" s="12"/>
      <c r="X592" s="12"/>
      <c r="Y592" s="12"/>
      <c r="Z592" s="12"/>
      <c r="AA592" s="12"/>
      <c r="AB592" s="12"/>
      <c r="AC592" s="12"/>
      <c r="AD592" s="12"/>
      <c r="AE592" s="12"/>
      <c r="AR592" s="211" t="s">
        <v>84</v>
      </c>
      <c r="AT592" s="212" t="s">
        <v>74</v>
      </c>
      <c r="AU592" s="212" t="s">
        <v>82</v>
      </c>
      <c r="AY592" s="211" t="s">
        <v>170</v>
      </c>
      <c r="BK592" s="213">
        <f>SUM(BK593:BK616)</f>
        <v>0</v>
      </c>
    </row>
    <row r="593" s="2" customFormat="1" ht="21.75" customHeight="1">
      <c r="A593" s="41"/>
      <c r="B593" s="42"/>
      <c r="C593" s="216" t="s">
        <v>1774</v>
      </c>
      <c r="D593" s="216" t="s">
        <v>172</v>
      </c>
      <c r="E593" s="217" t="s">
        <v>4212</v>
      </c>
      <c r="F593" s="218" t="s">
        <v>4213</v>
      </c>
      <c r="G593" s="219" t="s">
        <v>2070</v>
      </c>
      <c r="H593" s="220">
        <v>34</v>
      </c>
      <c r="I593" s="221"/>
      <c r="J593" s="222">
        <f>ROUND(I593*H593,2)</f>
        <v>0</v>
      </c>
      <c r="K593" s="218" t="s">
        <v>176</v>
      </c>
      <c r="L593" s="47"/>
      <c r="M593" s="223" t="s">
        <v>19</v>
      </c>
      <c r="N593" s="224" t="s">
        <v>46</v>
      </c>
      <c r="O593" s="87"/>
      <c r="P593" s="225">
        <f>O593*H593</f>
        <v>0</v>
      </c>
      <c r="Q593" s="225">
        <v>0.012</v>
      </c>
      <c r="R593" s="225">
        <f>Q593*H593</f>
        <v>0.40800000000000003</v>
      </c>
      <c r="S593" s="225">
        <v>0</v>
      </c>
      <c r="T593" s="226">
        <f>S593*H593</f>
        <v>0</v>
      </c>
      <c r="U593" s="41"/>
      <c r="V593" s="41"/>
      <c r="W593" s="41"/>
      <c r="X593" s="41"/>
      <c r="Y593" s="41"/>
      <c r="Z593" s="41"/>
      <c r="AA593" s="41"/>
      <c r="AB593" s="41"/>
      <c r="AC593" s="41"/>
      <c r="AD593" s="41"/>
      <c r="AE593" s="41"/>
      <c r="AR593" s="227" t="s">
        <v>287</v>
      </c>
      <c r="AT593" s="227" t="s">
        <v>172</v>
      </c>
      <c r="AU593" s="227" t="s">
        <v>84</v>
      </c>
      <c r="AY593" s="20" t="s">
        <v>170</v>
      </c>
      <c r="BE593" s="228">
        <f>IF(N593="základní",J593,0)</f>
        <v>0</v>
      </c>
      <c r="BF593" s="228">
        <f>IF(N593="snížená",J593,0)</f>
        <v>0</v>
      </c>
      <c r="BG593" s="228">
        <f>IF(N593="zákl. přenesená",J593,0)</f>
        <v>0</v>
      </c>
      <c r="BH593" s="228">
        <f>IF(N593="sníž. přenesená",J593,0)</f>
        <v>0</v>
      </c>
      <c r="BI593" s="228">
        <f>IF(N593="nulová",J593,0)</f>
        <v>0</v>
      </c>
      <c r="BJ593" s="20" t="s">
        <v>82</v>
      </c>
      <c r="BK593" s="228">
        <f>ROUND(I593*H593,2)</f>
        <v>0</v>
      </c>
      <c r="BL593" s="20" t="s">
        <v>287</v>
      </c>
      <c r="BM593" s="227" t="s">
        <v>4214</v>
      </c>
    </row>
    <row r="594" s="2" customFormat="1">
      <c r="A594" s="41"/>
      <c r="B594" s="42"/>
      <c r="C594" s="43"/>
      <c r="D594" s="229" t="s">
        <v>179</v>
      </c>
      <c r="E594" s="43"/>
      <c r="F594" s="230" t="s">
        <v>4215</v>
      </c>
      <c r="G594" s="43"/>
      <c r="H594" s="43"/>
      <c r="I594" s="231"/>
      <c r="J594" s="43"/>
      <c r="K594" s="43"/>
      <c r="L594" s="47"/>
      <c r="M594" s="232"/>
      <c r="N594" s="233"/>
      <c r="O594" s="87"/>
      <c r="P594" s="87"/>
      <c r="Q594" s="87"/>
      <c r="R594" s="87"/>
      <c r="S594" s="87"/>
      <c r="T594" s="88"/>
      <c r="U594" s="41"/>
      <c r="V594" s="41"/>
      <c r="W594" s="41"/>
      <c r="X594" s="41"/>
      <c r="Y594" s="41"/>
      <c r="Z594" s="41"/>
      <c r="AA594" s="41"/>
      <c r="AB594" s="41"/>
      <c r="AC594" s="41"/>
      <c r="AD594" s="41"/>
      <c r="AE594" s="41"/>
      <c r="AT594" s="20" t="s">
        <v>179</v>
      </c>
      <c r="AU594" s="20" t="s">
        <v>84</v>
      </c>
    </row>
    <row r="595" s="2" customFormat="1">
      <c r="A595" s="41"/>
      <c r="B595" s="42"/>
      <c r="C595" s="43"/>
      <c r="D595" s="234" t="s">
        <v>181</v>
      </c>
      <c r="E595" s="43"/>
      <c r="F595" s="235" t="s">
        <v>4216</v>
      </c>
      <c r="G595" s="43"/>
      <c r="H595" s="43"/>
      <c r="I595" s="231"/>
      <c r="J595" s="43"/>
      <c r="K595" s="43"/>
      <c r="L595" s="47"/>
      <c r="M595" s="232"/>
      <c r="N595" s="233"/>
      <c r="O595" s="87"/>
      <c r="P595" s="87"/>
      <c r="Q595" s="87"/>
      <c r="R595" s="87"/>
      <c r="S595" s="87"/>
      <c r="T595" s="88"/>
      <c r="U595" s="41"/>
      <c r="V595" s="41"/>
      <c r="W595" s="41"/>
      <c r="X595" s="41"/>
      <c r="Y595" s="41"/>
      <c r="Z595" s="41"/>
      <c r="AA595" s="41"/>
      <c r="AB595" s="41"/>
      <c r="AC595" s="41"/>
      <c r="AD595" s="41"/>
      <c r="AE595" s="41"/>
      <c r="AT595" s="20" t="s">
        <v>181</v>
      </c>
      <c r="AU595" s="20" t="s">
        <v>84</v>
      </c>
    </row>
    <row r="596" s="2" customFormat="1" ht="21.75" customHeight="1">
      <c r="A596" s="41"/>
      <c r="B596" s="42"/>
      <c r="C596" s="216" t="s">
        <v>1783</v>
      </c>
      <c r="D596" s="216" t="s">
        <v>172</v>
      </c>
      <c r="E596" s="217" t="s">
        <v>4217</v>
      </c>
      <c r="F596" s="218" t="s">
        <v>4218</v>
      </c>
      <c r="G596" s="219" t="s">
        <v>2070</v>
      </c>
      <c r="H596" s="220">
        <v>2</v>
      </c>
      <c r="I596" s="221"/>
      <c r="J596" s="222">
        <f>ROUND(I596*H596,2)</f>
        <v>0</v>
      </c>
      <c r="K596" s="218" t="s">
        <v>176</v>
      </c>
      <c r="L596" s="47"/>
      <c r="M596" s="223" t="s">
        <v>19</v>
      </c>
      <c r="N596" s="224" t="s">
        <v>46</v>
      </c>
      <c r="O596" s="87"/>
      <c r="P596" s="225">
        <f>O596*H596</f>
        <v>0</v>
      </c>
      <c r="Q596" s="225">
        <v>0.012</v>
      </c>
      <c r="R596" s="225">
        <f>Q596*H596</f>
        <v>0.024</v>
      </c>
      <c r="S596" s="225">
        <v>0</v>
      </c>
      <c r="T596" s="226">
        <f>S596*H596</f>
        <v>0</v>
      </c>
      <c r="U596" s="41"/>
      <c r="V596" s="41"/>
      <c r="W596" s="41"/>
      <c r="X596" s="41"/>
      <c r="Y596" s="41"/>
      <c r="Z596" s="41"/>
      <c r="AA596" s="41"/>
      <c r="AB596" s="41"/>
      <c r="AC596" s="41"/>
      <c r="AD596" s="41"/>
      <c r="AE596" s="41"/>
      <c r="AR596" s="227" t="s">
        <v>287</v>
      </c>
      <c r="AT596" s="227" t="s">
        <v>172</v>
      </c>
      <c r="AU596" s="227" t="s">
        <v>84</v>
      </c>
      <c r="AY596" s="20" t="s">
        <v>170</v>
      </c>
      <c r="BE596" s="228">
        <f>IF(N596="základní",J596,0)</f>
        <v>0</v>
      </c>
      <c r="BF596" s="228">
        <f>IF(N596="snížená",J596,0)</f>
        <v>0</v>
      </c>
      <c r="BG596" s="228">
        <f>IF(N596="zákl. přenesená",J596,0)</f>
        <v>0</v>
      </c>
      <c r="BH596" s="228">
        <f>IF(N596="sníž. přenesená",J596,0)</f>
        <v>0</v>
      </c>
      <c r="BI596" s="228">
        <f>IF(N596="nulová",J596,0)</f>
        <v>0</v>
      </c>
      <c r="BJ596" s="20" t="s">
        <v>82</v>
      </c>
      <c r="BK596" s="228">
        <f>ROUND(I596*H596,2)</f>
        <v>0</v>
      </c>
      <c r="BL596" s="20" t="s">
        <v>287</v>
      </c>
      <c r="BM596" s="227" t="s">
        <v>4219</v>
      </c>
    </row>
    <row r="597" s="2" customFormat="1">
      <c r="A597" s="41"/>
      <c r="B597" s="42"/>
      <c r="C597" s="43"/>
      <c r="D597" s="229" t="s">
        <v>179</v>
      </c>
      <c r="E597" s="43"/>
      <c r="F597" s="230" t="s">
        <v>4220</v>
      </c>
      <c r="G597" s="43"/>
      <c r="H597" s="43"/>
      <c r="I597" s="231"/>
      <c r="J597" s="43"/>
      <c r="K597" s="43"/>
      <c r="L597" s="47"/>
      <c r="M597" s="232"/>
      <c r="N597" s="233"/>
      <c r="O597" s="87"/>
      <c r="P597" s="87"/>
      <c r="Q597" s="87"/>
      <c r="R597" s="87"/>
      <c r="S597" s="87"/>
      <c r="T597" s="88"/>
      <c r="U597" s="41"/>
      <c r="V597" s="41"/>
      <c r="W597" s="41"/>
      <c r="X597" s="41"/>
      <c r="Y597" s="41"/>
      <c r="Z597" s="41"/>
      <c r="AA597" s="41"/>
      <c r="AB597" s="41"/>
      <c r="AC597" s="41"/>
      <c r="AD597" s="41"/>
      <c r="AE597" s="41"/>
      <c r="AT597" s="20" t="s">
        <v>179</v>
      </c>
      <c r="AU597" s="20" t="s">
        <v>84</v>
      </c>
    </row>
    <row r="598" s="2" customFormat="1">
      <c r="A598" s="41"/>
      <c r="B598" s="42"/>
      <c r="C598" s="43"/>
      <c r="D598" s="234" t="s">
        <v>181</v>
      </c>
      <c r="E598" s="43"/>
      <c r="F598" s="235" t="s">
        <v>4221</v>
      </c>
      <c r="G598" s="43"/>
      <c r="H598" s="43"/>
      <c r="I598" s="231"/>
      <c r="J598" s="43"/>
      <c r="K598" s="43"/>
      <c r="L598" s="47"/>
      <c r="M598" s="232"/>
      <c r="N598" s="233"/>
      <c r="O598" s="87"/>
      <c r="P598" s="87"/>
      <c r="Q598" s="87"/>
      <c r="R598" s="87"/>
      <c r="S598" s="87"/>
      <c r="T598" s="88"/>
      <c r="U598" s="41"/>
      <c r="V598" s="41"/>
      <c r="W598" s="41"/>
      <c r="X598" s="41"/>
      <c r="Y598" s="41"/>
      <c r="Z598" s="41"/>
      <c r="AA598" s="41"/>
      <c r="AB598" s="41"/>
      <c r="AC598" s="41"/>
      <c r="AD598" s="41"/>
      <c r="AE598" s="41"/>
      <c r="AT598" s="20" t="s">
        <v>181</v>
      </c>
      <c r="AU598" s="20" t="s">
        <v>84</v>
      </c>
    </row>
    <row r="599" s="2" customFormat="1" ht="16.5" customHeight="1">
      <c r="A599" s="41"/>
      <c r="B599" s="42"/>
      <c r="C599" s="216" t="s">
        <v>1786</v>
      </c>
      <c r="D599" s="216" t="s">
        <v>172</v>
      </c>
      <c r="E599" s="217" t="s">
        <v>4222</v>
      </c>
      <c r="F599" s="218" t="s">
        <v>4223</v>
      </c>
      <c r="G599" s="219" t="s">
        <v>2070</v>
      </c>
      <c r="H599" s="220">
        <v>2</v>
      </c>
      <c r="I599" s="221"/>
      <c r="J599" s="222">
        <f>ROUND(I599*H599,2)</f>
        <v>0</v>
      </c>
      <c r="K599" s="218" t="s">
        <v>176</v>
      </c>
      <c r="L599" s="47"/>
      <c r="M599" s="223" t="s">
        <v>19</v>
      </c>
      <c r="N599" s="224" t="s">
        <v>46</v>
      </c>
      <c r="O599" s="87"/>
      <c r="P599" s="225">
        <f>O599*H599</f>
        <v>0</v>
      </c>
      <c r="Q599" s="225">
        <v>0.014</v>
      </c>
      <c r="R599" s="225">
        <f>Q599*H599</f>
        <v>0.028000000000000001</v>
      </c>
      <c r="S599" s="225">
        <v>0</v>
      </c>
      <c r="T599" s="226">
        <f>S599*H599</f>
        <v>0</v>
      </c>
      <c r="U599" s="41"/>
      <c r="V599" s="41"/>
      <c r="W599" s="41"/>
      <c r="X599" s="41"/>
      <c r="Y599" s="41"/>
      <c r="Z599" s="41"/>
      <c r="AA599" s="41"/>
      <c r="AB599" s="41"/>
      <c r="AC599" s="41"/>
      <c r="AD599" s="41"/>
      <c r="AE599" s="41"/>
      <c r="AR599" s="227" t="s">
        <v>287</v>
      </c>
      <c r="AT599" s="227" t="s">
        <v>172</v>
      </c>
      <c r="AU599" s="227" t="s">
        <v>84</v>
      </c>
      <c r="AY599" s="20" t="s">
        <v>170</v>
      </c>
      <c r="BE599" s="228">
        <f>IF(N599="základní",J599,0)</f>
        <v>0</v>
      </c>
      <c r="BF599" s="228">
        <f>IF(N599="snížená",J599,0)</f>
        <v>0</v>
      </c>
      <c r="BG599" s="228">
        <f>IF(N599="zákl. přenesená",J599,0)</f>
        <v>0</v>
      </c>
      <c r="BH599" s="228">
        <f>IF(N599="sníž. přenesená",J599,0)</f>
        <v>0</v>
      </c>
      <c r="BI599" s="228">
        <f>IF(N599="nulová",J599,0)</f>
        <v>0</v>
      </c>
      <c r="BJ599" s="20" t="s">
        <v>82</v>
      </c>
      <c r="BK599" s="228">
        <f>ROUND(I599*H599,2)</f>
        <v>0</v>
      </c>
      <c r="BL599" s="20" t="s">
        <v>287</v>
      </c>
      <c r="BM599" s="227" t="s">
        <v>4224</v>
      </c>
    </row>
    <row r="600" s="2" customFormat="1">
      <c r="A600" s="41"/>
      <c r="B600" s="42"/>
      <c r="C600" s="43"/>
      <c r="D600" s="229" t="s">
        <v>179</v>
      </c>
      <c r="E600" s="43"/>
      <c r="F600" s="230" t="s">
        <v>4225</v>
      </c>
      <c r="G600" s="43"/>
      <c r="H600" s="43"/>
      <c r="I600" s="231"/>
      <c r="J600" s="43"/>
      <c r="K600" s="43"/>
      <c r="L600" s="47"/>
      <c r="M600" s="232"/>
      <c r="N600" s="233"/>
      <c r="O600" s="87"/>
      <c r="P600" s="87"/>
      <c r="Q600" s="87"/>
      <c r="R600" s="87"/>
      <c r="S600" s="87"/>
      <c r="T600" s="88"/>
      <c r="U600" s="41"/>
      <c r="V600" s="41"/>
      <c r="W600" s="41"/>
      <c r="X600" s="41"/>
      <c r="Y600" s="41"/>
      <c r="Z600" s="41"/>
      <c r="AA600" s="41"/>
      <c r="AB600" s="41"/>
      <c r="AC600" s="41"/>
      <c r="AD600" s="41"/>
      <c r="AE600" s="41"/>
      <c r="AT600" s="20" t="s">
        <v>179</v>
      </c>
      <c r="AU600" s="20" t="s">
        <v>84</v>
      </c>
    </row>
    <row r="601" s="2" customFormat="1">
      <c r="A601" s="41"/>
      <c r="B601" s="42"/>
      <c r="C601" s="43"/>
      <c r="D601" s="234" t="s">
        <v>181</v>
      </c>
      <c r="E601" s="43"/>
      <c r="F601" s="235" t="s">
        <v>4226</v>
      </c>
      <c r="G601" s="43"/>
      <c r="H601" s="43"/>
      <c r="I601" s="231"/>
      <c r="J601" s="43"/>
      <c r="K601" s="43"/>
      <c r="L601" s="47"/>
      <c r="M601" s="232"/>
      <c r="N601" s="233"/>
      <c r="O601" s="87"/>
      <c r="P601" s="87"/>
      <c r="Q601" s="87"/>
      <c r="R601" s="87"/>
      <c r="S601" s="87"/>
      <c r="T601" s="88"/>
      <c r="U601" s="41"/>
      <c r="V601" s="41"/>
      <c r="W601" s="41"/>
      <c r="X601" s="41"/>
      <c r="Y601" s="41"/>
      <c r="Z601" s="41"/>
      <c r="AA601" s="41"/>
      <c r="AB601" s="41"/>
      <c r="AC601" s="41"/>
      <c r="AD601" s="41"/>
      <c r="AE601" s="41"/>
      <c r="AT601" s="20" t="s">
        <v>181</v>
      </c>
      <c r="AU601" s="20" t="s">
        <v>84</v>
      </c>
    </row>
    <row r="602" s="2" customFormat="1" ht="16.5" customHeight="1">
      <c r="A602" s="41"/>
      <c r="B602" s="42"/>
      <c r="C602" s="216" t="s">
        <v>1792</v>
      </c>
      <c r="D602" s="216" t="s">
        <v>172</v>
      </c>
      <c r="E602" s="217" t="s">
        <v>4227</v>
      </c>
      <c r="F602" s="218" t="s">
        <v>4228</v>
      </c>
      <c r="G602" s="219" t="s">
        <v>2070</v>
      </c>
      <c r="H602" s="220">
        <v>6</v>
      </c>
      <c r="I602" s="221"/>
      <c r="J602" s="222">
        <f>ROUND(I602*H602,2)</f>
        <v>0</v>
      </c>
      <c r="K602" s="218" t="s">
        <v>176</v>
      </c>
      <c r="L602" s="47"/>
      <c r="M602" s="223" t="s">
        <v>19</v>
      </c>
      <c r="N602" s="224" t="s">
        <v>46</v>
      </c>
      <c r="O602" s="87"/>
      <c r="P602" s="225">
        <f>O602*H602</f>
        <v>0</v>
      </c>
      <c r="Q602" s="225">
        <v>0.015599999999999999</v>
      </c>
      <c r="R602" s="225">
        <f>Q602*H602</f>
        <v>0.093599999999999989</v>
      </c>
      <c r="S602" s="225">
        <v>0</v>
      </c>
      <c r="T602" s="226">
        <f>S602*H602</f>
        <v>0</v>
      </c>
      <c r="U602" s="41"/>
      <c r="V602" s="41"/>
      <c r="W602" s="41"/>
      <c r="X602" s="41"/>
      <c r="Y602" s="41"/>
      <c r="Z602" s="41"/>
      <c r="AA602" s="41"/>
      <c r="AB602" s="41"/>
      <c r="AC602" s="41"/>
      <c r="AD602" s="41"/>
      <c r="AE602" s="41"/>
      <c r="AR602" s="227" t="s">
        <v>287</v>
      </c>
      <c r="AT602" s="227" t="s">
        <v>172</v>
      </c>
      <c r="AU602" s="227" t="s">
        <v>84</v>
      </c>
      <c r="AY602" s="20" t="s">
        <v>170</v>
      </c>
      <c r="BE602" s="228">
        <f>IF(N602="základní",J602,0)</f>
        <v>0</v>
      </c>
      <c r="BF602" s="228">
        <f>IF(N602="snížená",J602,0)</f>
        <v>0</v>
      </c>
      <c r="BG602" s="228">
        <f>IF(N602="zákl. přenesená",J602,0)</f>
        <v>0</v>
      </c>
      <c r="BH602" s="228">
        <f>IF(N602="sníž. přenesená",J602,0)</f>
        <v>0</v>
      </c>
      <c r="BI602" s="228">
        <f>IF(N602="nulová",J602,0)</f>
        <v>0</v>
      </c>
      <c r="BJ602" s="20" t="s">
        <v>82</v>
      </c>
      <c r="BK602" s="228">
        <f>ROUND(I602*H602,2)</f>
        <v>0</v>
      </c>
      <c r="BL602" s="20" t="s">
        <v>287</v>
      </c>
      <c r="BM602" s="227" t="s">
        <v>4229</v>
      </c>
    </row>
    <row r="603" s="2" customFormat="1">
      <c r="A603" s="41"/>
      <c r="B603" s="42"/>
      <c r="C603" s="43"/>
      <c r="D603" s="229" t="s">
        <v>179</v>
      </c>
      <c r="E603" s="43"/>
      <c r="F603" s="230" t="s">
        <v>4230</v>
      </c>
      <c r="G603" s="43"/>
      <c r="H603" s="43"/>
      <c r="I603" s="231"/>
      <c r="J603" s="43"/>
      <c r="K603" s="43"/>
      <c r="L603" s="47"/>
      <c r="M603" s="232"/>
      <c r="N603" s="233"/>
      <c r="O603" s="87"/>
      <c r="P603" s="87"/>
      <c r="Q603" s="87"/>
      <c r="R603" s="87"/>
      <c r="S603" s="87"/>
      <c r="T603" s="88"/>
      <c r="U603" s="41"/>
      <c r="V603" s="41"/>
      <c r="W603" s="41"/>
      <c r="X603" s="41"/>
      <c r="Y603" s="41"/>
      <c r="Z603" s="41"/>
      <c r="AA603" s="41"/>
      <c r="AB603" s="41"/>
      <c r="AC603" s="41"/>
      <c r="AD603" s="41"/>
      <c r="AE603" s="41"/>
      <c r="AT603" s="20" t="s">
        <v>179</v>
      </c>
      <c r="AU603" s="20" t="s">
        <v>84</v>
      </c>
    </row>
    <row r="604" s="2" customFormat="1">
      <c r="A604" s="41"/>
      <c r="B604" s="42"/>
      <c r="C604" s="43"/>
      <c r="D604" s="234" t="s">
        <v>181</v>
      </c>
      <c r="E604" s="43"/>
      <c r="F604" s="235" t="s">
        <v>4231</v>
      </c>
      <c r="G604" s="43"/>
      <c r="H604" s="43"/>
      <c r="I604" s="231"/>
      <c r="J604" s="43"/>
      <c r="K604" s="43"/>
      <c r="L604" s="47"/>
      <c r="M604" s="232"/>
      <c r="N604" s="233"/>
      <c r="O604" s="87"/>
      <c r="P604" s="87"/>
      <c r="Q604" s="87"/>
      <c r="R604" s="87"/>
      <c r="S604" s="87"/>
      <c r="T604" s="88"/>
      <c r="U604" s="41"/>
      <c r="V604" s="41"/>
      <c r="W604" s="41"/>
      <c r="X604" s="41"/>
      <c r="Y604" s="41"/>
      <c r="Z604" s="41"/>
      <c r="AA604" s="41"/>
      <c r="AB604" s="41"/>
      <c r="AC604" s="41"/>
      <c r="AD604" s="41"/>
      <c r="AE604" s="41"/>
      <c r="AT604" s="20" t="s">
        <v>181</v>
      </c>
      <c r="AU604" s="20" t="s">
        <v>84</v>
      </c>
    </row>
    <row r="605" s="2" customFormat="1" ht="21.75" customHeight="1">
      <c r="A605" s="41"/>
      <c r="B605" s="42"/>
      <c r="C605" s="216" t="s">
        <v>1798</v>
      </c>
      <c r="D605" s="216" t="s">
        <v>172</v>
      </c>
      <c r="E605" s="217" t="s">
        <v>4232</v>
      </c>
      <c r="F605" s="218" t="s">
        <v>4233</v>
      </c>
      <c r="G605" s="219" t="s">
        <v>2070</v>
      </c>
      <c r="H605" s="220">
        <v>14</v>
      </c>
      <c r="I605" s="221"/>
      <c r="J605" s="222">
        <f>ROUND(I605*H605,2)</f>
        <v>0</v>
      </c>
      <c r="K605" s="218" t="s">
        <v>176</v>
      </c>
      <c r="L605" s="47"/>
      <c r="M605" s="223" t="s">
        <v>19</v>
      </c>
      <c r="N605" s="224" t="s">
        <v>46</v>
      </c>
      <c r="O605" s="87"/>
      <c r="P605" s="225">
        <f>O605*H605</f>
        <v>0</v>
      </c>
      <c r="Q605" s="225">
        <v>0.016650000000000002</v>
      </c>
      <c r="R605" s="225">
        <f>Q605*H605</f>
        <v>0.23310000000000003</v>
      </c>
      <c r="S605" s="225">
        <v>0</v>
      </c>
      <c r="T605" s="226">
        <f>S605*H605</f>
        <v>0</v>
      </c>
      <c r="U605" s="41"/>
      <c r="V605" s="41"/>
      <c r="W605" s="41"/>
      <c r="X605" s="41"/>
      <c r="Y605" s="41"/>
      <c r="Z605" s="41"/>
      <c r="AA605" s="41"/>
      <c r="AB605" s="41"/>
      <c r="AC605" s="41"/>
      <c r="AD605" s="41"/>
      <c r="AE605" s="41"/>
      <c r="AR605" s="227" t="s">
        <v>287</v>
      </c>
      <c r="AT605" s="227" t="s">
        <v>172</v>
      </c>
      <c r="AU605" s="227" t="s">
        <v>84</v>
      </c>
      <c r="AY605" s="20" t="s">
        <v>170</v>
      </c>
      <c r="BE605" s="228">
        <f>IF(N605="základní",J605,0)</f>
        <v>0</v>
      </c>
      <c r="BF605" s="228">
        <f>IF(N605="snížená",J605,0)</f>
        <v>0</v>
      </c>
      <c r="BG605" s="228">
        <f>IF(N605="zákl. přenesená",J605,0)</f>
        <v>0</v>
      </c>
      <c r="BH605" s="228">
        <f>IF(N605="sníž. přenesená",J605,0)</f>
        <v>0</v>
      </c>
      <c r="BI605" s="228">
        <f>IF(N605="nulová",J605,0)</f>
        <v>0</v>
      </c>
      <c r="BJ605" s="20" t="s">
        <v>82</v>
      </c>
      <c r="BK605" s="228">
        <f>ROUND(I605*H605,2)</f>
        <v>0</v>
      </c>
      <c r="BL605" s="20" t="s">
        <v>287</v>
      </c>
      <c r="BM605" s="227" t="s">
        <v>4234</v>
      </c>
    </row>
    <row r="606" s="2" customFormat="1">
      <c r="A606" s="41"/>
      <c r="B606" s="42"/>
      <c r="C606" s="43"/>
      <c r="D606" s="229" t="s">
        <v>179</v>
      </c>
      <c r="E606" s="43"/>
      <c r="F606" s="230" t="s">
        <v>4235</v>
      </c>
      <c r="G606" s="43"/>
      <c r="H606" s="43"/>
      <c r="I606" s="231"/>
      <c r="J606" s="43"/>
      <c r="K606" s="43"/>
      <c r="L606" s="47"/>
      <c r="M606" s="232"/>
      <c r="N606" s="233"/>
      <c r="O606" s="87"/>
      <c r="P606" s="87"/>
      <c r="Q606" s="87"/>
      <c r="R606" s="87"/>
      <c r="S606" s="87"/>
      <c r="T606" s="88"/>
      <c r="U606" s="41"/>
      <c r="V606" s="41"/>
      <c r="W606" s="41"/>
      <c r="X606" s="41"/>
      <c r="Y606" s="41"/>
      <c r="Z606" s="41"/>
      <c r="AA606" s="41"/>
      <c r="AB606" s="41"/>
      <c r="AC606" s="41"/>
      <c r="AD606" s="41"/>
      <c r="AE606" s="41"/>
      <c r="AT606" s="20" t="s">
        <v>179</v>
      </c>
      <c r="AU606" s="20" t="s">
        <v>84</v>
      </c>
    </row>
    <row r="607" s="2" customFormat="1">
      <c r="A607" s="41"/>
      <c r="B607" s="42"/>
      <c r="C607" s="43"/>
      <c r="D607" s="234" t="s">
        <v>181</v>
      </c>
      <c r="E607" s="43"/>
      <c r="F607" s="235" t="s">
        <v>4236</v>
      </c>
      <c r="G607" s="43"/>
      <c r="H607" s="43"/>
      <c r="I607" s="231"/>
      <c r="J607" s="43"/>
      <c r="K607" s="43"/>
      <c r="L607" s="47"/>
      <c r="M607" s="232"/>
      <c r="N607" s="233"/>
      <c r="O607" s="87"/>
      <c r="P607" s="87"/>
      <c r="Q607" s="87"/>
      <c r="R607" s="87"/>
      <c r="S607" s="87"/>
      <c r="T607" s="88"/>
      <c r="U607" s="41"/>
      <c r="V607" s="41"/>
      <c r="W607" s="41"/>
      <c r="X607" s="41"/>
      <c r="Y607" s="41"/>
      <c r="Z607" s="41"/>
      <c r="AA607" s="41"/>
      <c r="AB607" s="41"/>
      <c r="AC607" s="41"/>
      <c r="AD607" s="41"/>
      <c r="AE607" s="41"/>
      <c r="AT607" s="20" t="s">
        <v>181</v>
      </c>
      <c r="AU607" s="20" t="s">
        <v>84</v>
      </c>
    </row>
    <row r="608" s="2" customFormat="1" ht="21.75" customHeight="1">
      <c r="A608" s="41"/>
      <c r="B608" s="42"/>
      <c r="C608" s="216" t="s">
        <v>1804</v>
      </c>
      <c r="D608" s="216" t="s">
        <v>172</v>
      </c>
      <c r="E608" s="217" t="s">
        <v>4237</v>
      </c>
      <c r="F608" s="218" t="s">
        <v>4238</v>
      </c>
      <c r="G608" s="219" t="s">
        <v>2070</v>
      </c>
      <c r="H608" s="220">
        <v>2</v>
      </c>
      <c r="I608" s="221"/>
      <c r="J608" s="222">
        <f>ROUND(I608*H608,2)</f>
        <v>0</v>
      </c>
      <c r="K608" s="218" t="s">
        <v>176</v>
      </c>
      <c r="L608" s="47"/>
      <c r="M608" s="223" t="s">
        <v>19</v>
      </c>
      <c r="N608" s="224" t="s">
        <v>46</v>
      </c>
      <c r="O608" s="87"/>
      <c r="P608" s="225">
        <f>O608*H608</f>
        <v>0</v>
      </c>
      <c r="Q608" s="225">
        <v>0.017649999999999999</v>
      </c>
      <c r="R608" s="225">
        <f>Q608*H608</f>
        <v>0.035299999999999998</v>
      </c>
      <c r="S608" s="225">
        <v>0</v>
      </c>
      <c r="T608" s="226">
        <f>S608*H608</f>
        <v>0</v>
      </c>
      <c r="U608" s="41"/>
      <c r="V608" s="41"/>
      <c r="W608" s="41"/>
      <c r="X608" s="41"/>
      <c r="Y608" s="41"/>
      <c r="Z608" s="41"/>
      <c r="AA608" s="41"/>
      <c r="AB608" s="41"/>
      <c r="AC608" s="41"/>
      <c r="AD608" s="41"/>
      <c r="AE608" s="41"/>
      <c r="AR608" s="227" t="s">
        <v>287</v>
      </c>
      <c r="AT608" s="227" t="s">
        <v>172</v>
      </c>
      <c r="AU608" s="227" t="s">
        <v>84</v>
      </c>
      <c r="AY608" s="20" t="s">
        <v>170</v>
      </c>
      <c r="BE608" s="228">
        <f>IF(N608="základní",J608,0)</f>
        <v>0</v>
      </c>
      <c r="BF608" s="228">
        <f>IF(N608="snížená",J608,0)</f>
        <v>0</v>
      </c>
      <c r="BG608" s="228">
        <f>IF(N608="zákl. přenesená",J608,0)</f>
        <v>0</v>
      </c>
      <c r="BH608" s="228">
        <f>IF(N608="sníž. přenesená",J608,0)</f>
        <v>0</v>
      </c>
      <c r="BI608" s="228">
        <f>IF(N608="nulová",J608,0)</f>
        <v>0</v>
      </c>
      <c r="BJ608" s="20" t="s">
        <v>82</v>
      </c>
      <c r="BK608" s="228">
        <f>ROUND(I608*H608,2)</f>
        <v>0</v>
      </c>
      <c r="BL608" s="20" t="s">
        <v>287</v>
      </c>
      <c r="BM608" s="227" t="s">
        <v>4239</v>
      </c>
    </row>
    <row r="609" s="2" customFormat="1">
      <c r="A609" s="41"/>
      <c r="B609" s="42"/>
      <c r="C609" s="43"/>
      <c r="D609" s="229" t="s">
        <v>179</v>
      </c>
      <c r="E609" s="43"/>
      <c r="F609" s="230" t="s">
        <v>4240</v>
      </c>
      <c r="G609" s="43"/>
      <c r="H609" s="43"/>
      <c r="I609" s="231"/>
      <c r="J609" s="43"/>
      <c r="K609" s="43"/>
      <c r="L609" s="47"/>
      <c r="M609" s="232"/>
      <c r="N609" s="233"/>
      <c r="O609" s="87"/>
      <c r="P609" s="87"/>
      <c r="Q609" s="87"/>
      <c r="R609" s="87"/>
      <c r="S609" s="87"/>
      <c r="T609" s="88"/>
      <c r="U609" s="41"/>
      <c r="V609" s="41"/>
      <c r="W609" s="41"/>
      <c r="X609" s="41"/>
      <c r="Y609" s="41"/>
      <c r="Z609" s="41"/>
      <c r="AA609" s="41"/>
      <c r="AB609" s="41"/>
      <c r="AC609" s="41"/>
      <c r="AD609" s="41"/>
      <c r="AE609" s="41"/>
      <c r="AT609" s="20" t="s">
        <v>179</v>
      </c>
      <c r="AU609" s="20" t="s">
        <v>84</v>
      </c>
    </row>
    <row r="610" s="2" customFormat="1">
      <c r="A610" s="41"/>
      <c r="B610" s="42"/>
      <c r="C610" s="43"/>
      <c r="D610" s="234" t="s">
        <v>181</v>
      </c>
      <c r="E610" s="43"/>
      <c r="F610" s="235" t="s">
        <v>4241</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181</v>
      </c>
      <c r="AU610" s="20" t="s">
        <v>84</v>
      </c>
    </row>
    <row r="611" s="2" customFormat="1" ht="16.5" customHeight="1">
      <c r="A611" s="41"/>
      <c r="B611" s="42"/>
      <c r="C611" s="216" t="s">
        <v>1807</v>
      </c>
      <c r="D611" s="216" t="s">
        <v>172</v>
      </c>
      <c r="E611" s="217" t="s">
        <v>4242</v>
      </c>
      <c r="F611" s="218" t="s">
        <v>4243</v>
      </c>
      <c r="G611" s="219" t="s">
        <v>2070</v>
      </c>
      <c r="H611" s="220">
        <v>18</v>
      </c>
      <c r="I611" s="221"/>
      <c r="J611" s="222">
        <f>ROUND(I611*H611,2)</f>
        <v>0</v>
      </c>
      <c r="K611" s="218" t="s">
        <v>176</v>
      </c>
      <c r="L611" s="47"/>
      <c r="M611" s="223" t="s">
        <v>19</v>
      </c>
      <c r="N611" s="224" t="s">
        <v>46</v>
      </c>
      <c r="O611" s="87"/>
      <c r="P611" s="225">
        <f>O611*H611</f>
        <v>0</v>
      </c>
      <c r="Q611" s="225">
        <v>0.00014999999999999999</v>
      </c>
      <c r="R611" s="225">
        <f>Q611*H611</f>
        <v>0.0026999999999999997</v>
      </c>
      <c r="S611" s="225">
        <v>0</v>
      </c>
      <c r="T611" s="226">
        <f>S611*H611</f>
        <v>0</v>
      </c>
      <c r="U611" s="41"/>
      <c r="V611" s="41"/>
      <c r="W611" s="41"/>
      <c r="X611" s="41"/>
      <c r="Y611" s="41"/>
      <c r="Z611" s="41"/>
      <c r="AA611" s="41"/>
      <c r="AB611" s="41"/>
      <c r="AC611" s="41"/>
      <c r="AD611" s="41"/>
      <c r="AE611" s="41"/>
      <c r="AR611" s="227" t="s">
        <v>287</v>
      </c>
      <c r="AT611" s="227" t="s">
        <v>172</v>
      </c>
      <c r="AU611" s="227" t="s">
        <v>84</v>
      </c>
      <c r="AY611" s="20" t="s">
        <v>170</v>
      </c>
      <c r="BE611" s="228">
        <f>IF(N611="základní",J611,0)</f>
        <v>0</v>
      </c>
      <c r="BF611" s="228">
        <f>IF(N611="snížená",J611,0)</f>
        <v>0</v>
      </c>
      <c r="BG611" s="228">
        <f>IF(N611="zákl. přenesená",J611,0)</f>
        <v>0</v>
      </c>
      <c r="BH611" s="228">
        <f>IF(N611="sníž. přenesená",J611,0)</f>
        <v>0</v>
      </c>
      <c r="BI611" s="228">
        <f>IF(N611="nulová",J611,0)</f>
        <v>0</v>
      </c>
      <c r="BJ611" s="20" t="s">
        <v>82</v>
      </c>
      <c r="BK611" s="228">
        <f>ROUND(I611*H611,2)</f>
        <v>0</v>
      </c>
      <c r="BL611" s="20" t="s">
        <v>287</v>
      </c>
      <c r="BM611" s="227" t="s">
        <v>4244</v>
      </c>
    </row>
    <row r="612" s="2" customFormat="1">
      <c r="A612" s="41"/>
      <c r="B612" s="42"/>
      <c r="C612" s="43"/>
      <c r="D612" s="229" t="s">
        <v>179</v>
      </c>
      <c r="E612" s="43"/>
      <c r="F612" s="230" t="s">
        <v>4245</v>
      </c>
      <c r="G612" s="43"/>
      <c r="H612" s="43"/>
      <c r="I612" s="231"/>
      <c r="J612" s="43"/>
      <c r="K612" s="43"/>
      <c r="L612" s="47"/>
      <c r="M612" s="232"/>
      <c r="N612" s="233"/>
      <c r="O612" s="87"/>
      <c r="P612" s="87"/>
      <c r="Q612" s="87"/>
      <c r="R612" s="87"/>
      <c r="S612" s="87"/>
      <c r="T612" s="88"/>
      <c r="U612" s="41"/>
      <c r="V612" s="41"/>
      <c r="W612" s="41"/>
      <c r="X612" s="41"/>
      <c r="Y612" s="41"/>
      <c r="Z612" s="41"/>
      <c r="AA612" s="41"/>
      <c r="AB612" s="41"/>
      <c r="AC612" s="41"/>
      <c r="AD612" s="41"/>
      <c r="AE612" s="41"/>
      <c r="AT612" s="20" t="s">
        <v>179</v>
      </c>
      <c r="AU612" s="20" t="s">
        <v>84</v>
      </c>
    </row>
    <row r="613" s="2" customFormat="1">
      <c r="A613" s="41"/>
      <c r="B613" s="42"/>
      <c r="C613" s="43"/>
      <c r="D613" s="234" t="s">
        <v>181</v>
      </c>
      <c r="E613" s="43"/>
      <c r="F613" s="235" t="s">
        <v>4246</v>
      </c>
      <c r="G613" s="43"/>
      <c r="H613" s="43"/>
      <c r="I613" s="231"/>
      <c r="J613" s="43"/>
      <c r="K613" s="43"/>
      <c r="L613" s="47"/>
      <c r="M613" s="232"/>
      <c r="N613" s="233"/>
      <c r="O613" s="87"/>
      <c r="P613" s="87"/>
      <c r="Q613" s="87"/>
      <c r="R613" s="87"/>
      <c r="S613" s="87"/>
      <c r="T613" s="88"/>
      <c r="U613" s="41"/>
      <c r="V613" s="41"/>
      <c r="W613" s="41"/>
      <c r="X613" s="41"/>
      <c r="Y613" s="41"/>
      <c r="Z613" s="41"/>
      <c r="AA613" s="41"/>
      <c r="AB613" s="41"/>
      <c r="AC613" s="41"/>
      <c r="AD613" s="41"/>
      <c r="AE613" s="41"/>
      <c r="AT613" s="20" t="s">
        <v>181</v>
      </c>
      <c r="AU613" s="20" t="s">
        <v>84</v>
      </c>
    </row>
    <row r="614" s="2" customFormat="1" ht="16.5" customHeight="1">
      <c r="A614" s="41"/>
      <c r="B614" s="42"/>
      <c r="C614" s="216" t="s">
        <v>1813</v>
      </c>
      <c r="D614" s="216" t="s">
        <v>172</v>
      </c>
      <c r="E614" s="217" t="s">
        <v>4247</v>
      </c>
      <c r="F614" s="218" t="s">
        <v>4248</v>
      </c>
      <c r="G614" s="219" t="s">
        <v>256</v>
      </c>
      <c r="H614" s="220">
        <v>0.85299999999999998</v>
      </c>
      <c r="I614" s="221"/>
      <c r="J614" s="222">
        <f>ROUND(I614*H614,2)</f>
        <v>0</v>
      </c>
      <c r="K614" s="218" t="s">
        <v>176</v>
      </c>
      <c r="L614" s="47"/>
      <c r="M614" s="223" t="s">
        <v>19</v>
      </c>
      <c r="N614" s="224" t="s">
        <v>46</v>
      </c>
      <c r="O614" s="87"/>
      <c r="P614" s="225">
        <f>O614*H614</f>
        <v>0</v>
      </c>
      <c r="Q614" s="225">
        <v>0</v>
      </c>
      <c r="R614" s="225">
        <f>Q614*H614</f>
        <v>0</v>
      </c>
      <c r="S614" s="225">
        <v>0</v>
      </c>
      <c r="T614" s="226">
        <f>S614*H614</f>
        <v>0</v>
      </c>
      <c r="U614" s="41"/>
      <c r="V614" s="41"/>
      <c r="W614" s="41"/>
      <c r="X614" s="41"/>
      <c r="Y614" s="41"/>
      <c r="Z614" s="41"/>
      <c r="AA614" s="41"/>
      <c r="AB614" s="41"/>
      <c r="AC614" s="41"/>
      <c r="AD614" s="41"/>
      <c r="AE614" s="41"/>
      <c r="AR614" s="227" t="s">
        <v>287</v>
      </c>
      <c r="AT614" s="227" t="s">
        <v>172</v>
      </c>
      <c r="AU614" s="227" t="s">
        <v>84</v>
      </c>
      <c r="AY614" s="20" t="s">
        <v>170</v>
      </c>
      <c r="BE614" s="228">
        <f>IF(N614="základní",J614,0)</f>
        <v>0</v>
      </c>
      <c r="BF614" s="228">
        <f>IF(N614="snížená",J614,0)</f>
        <v>0</v>
      </c>
      <c r="BG614" s="228">
        <f>IF(N614="zákl. přenesená",J614,0)</f>
        <v>0</v>
      </c>
      <c r="BH614" s="228">
        <f>IF(N614="sníž. přenesená",J614,0)</f>
        <v>0</v>
      </c>
      <c r="BI614" s="228">
        <f>IF(N614="nulová",J614,0)</f>
        <v>0</v>
      </c>
      <c r="BJ614" s="20" t="s">
        <v>82</v>
      </c>
      <c r="BK614" s="228">
        <f>ROUND(I614*H614,2)</f>
        <v>0</v>
      </c>
      <c r="BL614" s="20" t="s">
        <v>287</v>
      </c>
      <c r="BM614" s="227" t="s">
        <v>4249</v>
      </c>
    </row>
    <row r="615" s="2" customFormat="1">
      <c r="A615" s="41"/>
      <c r="B615" s="42"/>
      <c r="C615" s="43"/>
      <c r="D615" s="229" t="s">
        <v>179</v>
      </c>
      <c r="E615" s="43"/>
      <c r="F615" s="230" t="s">
        <v>4250</v>
      </c>
      <c r="G615" s="43"/>
      <c r="H615" s="43"/>
      <c r="I615" s="231"/>
      <c r="J615" s="43"/>
      <c r="K615" s="43"/>
      <c r="L615" s="47"/>
      <c r="M615" s="232"/>
      <c r="N615" s="233"/>
      <c r="O615" s="87"/>
      <c r="P615" s="87"/>
      <c r="Q615" s="87"/>
      <c r="R615" s="87"/>
      <c r="S615" s="87"/>
      <c r="T615" s="88"/>
      <c r="U615" s="41"/>
      <c r="V615" s="41"/>
      <c r="W615" s="41"/>
      <c r="X615" s="41"/>
      <c r="Y615" s="41"/>
      <c r="Z615" s="41"/>
      <c r="AA615" s="41"/>
      <c r="AB615" s="41"/>
      <c r="AC615" s="41"/>
      <c r="AD615" s="41"/>
      <c r="AE615" s="41"/>
      <c r="AT615" s="20" t="s">
        <v>179</v>
      </c>
      <c r="AU615" s="20" t="s">
        <v>84</v>
      </c>
    </row>
    <row r="616" s="2" customFormat="1">
      <c r="A616" s="41"/>
      <c r="B616" s="42"/>
      <c r="C616" s="43"/>
      <c r="D616" s="234" t="s">
        <v>181</v>
      </c>
      <c r="E616" s="43"/>
      <c r="F616" s="235" t="s">
        <v>4251</v>
      </c>
      <c r="G616" s="43"/>
      <c r="H616" s="43"/>
      <c r="I616" s="231"/>
      <c r="J616" s="43"/>
      <c r="K616" s="43"/>
      <c r="L616" s="47"/>
      <c r="M616" s="232"/>
      <c r="N616" s="233"/>
      <c r="O616" s="87"/>
      <c r="P616" s="87"/>
      <c r="Q616" s="87"/>
      <c r="R616" s="87"/>
      <c r="S616" s="87"/>
      <c r="T616" s="88"/>
      <c r="U616" s="41"/>
      <c r="V616" s="41"/>
      <c r="W616" s="41"/>
      <c r="X616" s="41"/>
      <c r="Y616" s="41"/>
      <c r="Z616" s="41"/>
      <c r="AA616" s="41"/>
      <c r="AB616" s="41"/>
      <c r="AC616" s="41"/>
      <c r="AD616" s="41"/>
      <c r="AE616" s="41"/>
      <c r="AT616" s="20" t="s">
        <v>181</v>
      </c>
      <c r="AU616" s="20" t="s">
        <v>84</v>
      </c>
    </row>
    <row r="617" s="12" customFormat="1" ht="22.8" customHeight="1">
      <c r="A617" s="12"/>
      <c r="B617" s="200"/>
      <c r="C617" s="201"/>
      <c r="D617" s="202" t="s">
        <v>74</v>
      </c>
      <c r="E617" s="214" t="s">
        <v>4252</v>
      </c>
      <c r="F617" s="214" t="s">
        <v>4253</v>
      </c>
      <c r="G617" s="201"/>
      <c r="H617" s="201"/>
      <c r="I617" s="204"/>
      <c r="J617" s="215">
        <f>BK617</f>
        <v>0</v>
      </c>
      <c r="K617" s="201"/>
      <c r="L617" s="206"/>
      <c r="M617" s="207"/>
      <c r="N617" s="208"/>
      <c r="O617" s="208"/>
      <c r="P617" s="209">
        <f>SUM(P618:P626)</f>
        <v>0</v>
      </c>
      <c r="Q617" s="208"/>
      <c r="R617" s="209">
        <f>SUM(R618:R626)</f>
        <v>0.094579999999999997</v>
      </c>
      <c r="S617" s="208"/>
      <c r="T617" s="210">
        <f>SUM(T618:T626)</f>
        <v>0</v>
      </c>
      <c r="U617" s="12"/>
      <c r="V617" s="12"/>
      <c r="W617" s="12"/>
      <c r="X617" s="12"/>
      <c r="Y617" s="12"/>
      <c r="Z617" s="12"/>
      <c r="AA617" s="12"/>
      <c r="AB617" s="12"/>
      <c r="AC617" s="12"/>
      <c r="AD617" s="12"/>
      <c r="AE617" s="12"/>
      <c r="AR617" s="211" t="s">
        <v>84</v>
      </c>
      <c r="AT617" s="212" t="s">
        <v>74</v>
      </c>
      <c r="AU617" s="212" t="s">
        <v>82</v>
      </c>
      <c r="AY617" s="211" t="s">
        <v>170</v>
      </c>
      <c r="BK617" s="213">
        <f>SUM(BK618:BK626)</f>
        <v>0</v>
      </c>
    </row>
    <row r="618" s="2" customFormat="1" ht="21.75" customHeight="1">
      <c r="A618" s="41"/>
      <c r="B618" s="42"/>
      <c r="C618" s="216" t="s">
        <v>1820</v>
      </c>
      <c r="D618" s="216" t="s">
        <v>172</v>
      </c>
      <c r="E618" s="217" t="s">
        <v>4254</v>
      </c>
      <c r="F618" s="218" t="s">
        <v>4255</v>
      </c>
      <c r="G618" s="219" t="s">
        <v>266</v>
      </c>
      <c r="H618" s="220">
        <v>8</v>
      </c>
      <c r="I618" s="221"/>
      <c r="J618" s="222">
        <f>ROUND(I618*H618,2)</f>
        <v>0</v>
      </c>
      <c r="K618" s="218" t="s">
        <v>176</v>
      </c>
      <c r="L618" s="47"/>
      <c r="M618" s="223" t="s">
        <v>19</v>
      </c>
      <c r="N618" s="224" t="s">
        <v>46</v>
      </c>
      <c r="O618" s="87"/>
      <c r="P618" s="225">
        <f>O618*H618</f>
        <v>0</v>
      </c>
      <c r="Q618" s="225">
        <v>0.0038</v>
      </c>
      <c r="R618" s="225">
        <f>Q618*H618</f>
        <v>0.0304</v>
      </c>
      <c r="S618" s="225">
        <v>0</v>
      </c>
      <c r="T618" s="226">
        <f>S618*H618</f>
        <v>0</v>
      </c>
      <c r="U618" s="41"/>
      <c r="V618" s="41"/>
      <c r="W618" s="41"/>
      <c r="X618" s="41"/>
      <c r="Y618" s="41"/>
      <c r="Z618" s="41"/>
      <c r="AA618" s="41"/>
      <c r="AB618" s="41"/>
      <c r="AC618" s="41"/>
      <c r="AD618" s="41"/>
      <c r="AE618" s="41"/>
      <c r="AR618" s="227" t="s">
        <v>287</v>
      </c>
      <c r="AT618" s="227" t="s">
        <v>172</v>
      </c>
      <c r="AU618" s="227" t="s">
        <v>84</v>
      </c>
      <c r="AY618" s="20" t="s">
        <v>170</v>
      </c>
      <c r="BE618" s="228">
        <f>IF(N618="základní",J618,0)</f>
        <v>0</v>
      </c>
      <c r="BF618" s="228">
        <f>IF(N618="snížená",J618,0)</f>
        <v>0</v>
      </c>
      <c r="BG618" s="228">
        <f>IF(N618="zákl. přenesená",J618,0)</f>
        <v>0</v>
      </c>
      <c r="BH618" s="228">
        <f>IF(N618="sníž. přenesená",J618,0)</f>
        <v>0</v>
      </c>
      <c r="BI618" s="228">
        <f>IF(N618="nulová",J618,0)</f>
        <v>0</v>
      </c>
      <c r="BJ618" s="20" t="s">
        <v>82</v>
      </c>
      <c r="BK618" s="228">
        <f>ROUND(I618*H618,2)</f>
        <v>0</v>
      </c>
      <c r="BL618" s="20" t="s">
        <v>287</v>
      </c>
      <c r="BM618" s="227" t="s">
        <v>4256</v>
      </c>
    </row>
    <row r="619" s="2" customFormat="1">
      <c r="A619" s="41"/>
      <c r="B619" s="42"/>
      <c r="C619" s="43"/>
      <c r="D619" s="229" t="s">
        <v>179</v>
      </c>
      <c r="E619" s="43"/>
      <c r="F619" s="230" t="s">
        <v>4257</v>
      </c>
      <c r="G619" s="43"/>
      <c r="H619" s="43"/>
      <c r="I619" s="231"/>
      <c r="J619" s="43"/>
      <c r="K619" s="43"/>
      <c r="L619" s="47"/>
      <c r="M619" s="232"/>
      <c r="N619" s="233"/>
      <c r="O619" s="87"/>
      <c r="P619" s="87"/>
      <c r="Q619" s="87"/>
      <c r="R619" s="87"/>
      <c r="S619" s="87"/>
      <c r="T619" s="88"/>
      <c r="U619" s="41"/>
      <c r="V619" s="41"/>
      <c r="W619" s="41"/>
      <c r="X619" s="41"/>
      <c r="Y619" s="41"/>
      <c r="Z619" s="41"/>
      <c r="AA619" s="41"/>
      <c r="AB619" s="41"/>
      <c r="AC619" s="41"/>
      <c r="AD619" s="41"/>
      <c r="AE619" s="41"/>
      <c r="AT619" s="20" t="s">
        <v>179</v>
      </c>
      <c r="AU619" s="20" t="s">
        <v>84</v>
      </c>
    </row>
    <row r="620" s="2" customFormat="1">
      <c r="A620" s="41"/>
      <c r="B620" s="42"/>
      <c r="C620" s="43"/>
      <c r="D620" s="234" t="s">
        <v>181</v>
      </c>
      <c r="E620" s="43"/>
      <c r="F620" s="235" t="s">
        <v>4258</v>
      </c>
      <c r="G620" s="43"/>
      <c r="H620" s="43"/>
      <c r="I620" s="231"/>
      <c r="J620" s="43"/>
      <c r="K620" s="43"/>
      <c r="L620" s="47"/>
      <c r="M620" s="232"/>
      <c r="N620" s="233"/>
      <c r="O620" s="87"/>
      <c r="P620" s="87"/>
      <c r="Q620" s="87"/>
      <c r="R620" s="87"/>
      <c r="S620" s="87"/>
      <c r="T620" s="88"/>
      <c r="U620" s="41"/>
      <c r="V620" s="41"/>
      <c r="W620" s="41"/>
      <c r="X620" s="41"/>
      <c r="Y620" s="41"/>
      <c r="Z620" s="41"/>
      <c r="AA620" s="41"/>
      <c r="AB620" s="41"/>
      <c r="AC620" s="41"/>
      <c r="AD620" s="41"/>
      <c r="AE620" s="41"/>
      <c r="AT620" s="20" t="s">
        <v>181</v>
      </c>
      <c r="AU620" s="20" t="s">
        <v>84</v>
      </c>
    </row>
    <row r="621" s="2" customFormat="1" ht="21.75" customHeight="1">
      <c r="A621" s="41"/>
      <c r="B621" s="42"/>
      <c r="C621" s="216" t="s">
        <v>1827</v>
      </c>
      <c r="D621" s="216" t="s">
        <v>172</v>
      </c>
      <c r="E621" s="217" t="s">
        <v>4259</v>
      </c>
      <c r="F621" s="218" t="s">
        <v>4260</v>
      </c>
      <c r="G621" s="219" t="s">
        <v>266</v>
      </c>
      <c r="H621" s="220">
        <v>10</v>
      </c>
      <c r="I621" s="221"/>
      <c r="J621" s="222">
        <f>ROUND(I621*H621,2)</f>
        <v>0</v>
      </c>
      <c r="K621" s="218" t="s">
        <v>176</v>
      </c>
      <c r="L621" s="47"/>
      <c r="M621" s="223" t="s">
        <v>19</v>
      </c>
      <c r="N621" s="224" t="s">
        <v>46</v>
      </c>
      <c r="O621" s="87"/>
      <c r="P621" s="225">
        <f>O621*H621</f>
        <v>0</v>
      </c>
      <c r="Q621" s="225">
        <v>0.0044099999999999999</v>
      </c>
      <c r="R621" s="225">
        <f>Q621*H621</f>
        <v>0.0441</v>
      </c>
      <c r="S621" s="225">
        <v>0</v>
      </c>
      <c r="T621" s="226">
        <f>S621*H621</f>
        <v>0</v>
      </c>
      <c r="U621" s="41"/>
      <c r="V621" s="41"/>
      <c r="W621" s="41"/>
      <c r="X621" s="41"/>
      <c r="Y621" s="41"/>
      <c r="Z621" s="41"/>
      <c r="AA621" s="41"/>
      <c r="AB621" s="41"/>
      <c r="AC621" s="41"/>
      <c r="AD621" s="41"/>
      <c r="AE621" s="41"/>
      <c r="AR621" s="227" t="s">
        <v>287</v>
      </c>
      <c r="AT621" s="227" t="s">
        <v>172</v>
      </c>
      <c r="AU621" s="227" t="s">
        <v>84</v>
      </c>
      <c r="AY621" s="20" t="s">
        <v>170</v>
      </c>
      <c r="BE621" s="228">
        <f>IF(N621="základní",J621,0)</f>
        <v>0</v>
      </c>
      <c r="BF621" s="228">
        <f>IF(N621="snížená",J621,0)</f>
        <v>0</v>
      </c>
      <c r="BG621" s="228">
        <f>IF(N621="zákl. přenesená",J621,0)</f>
        <v>0</v>
      </c>
      <c r="BH621" s="228">
        <f>IF(N621="sníž. přenesená",J621,0)</f>
        <v>0</v>
      </c>
      <c r="BI621" s="228">
        <f>IF(N621="nulová",J621,0)</f>
        <v>0</v>
      </c>
      <c r="BJ621" s="20" t="s">
        <v>82</v>
      </c>
      <c r="BK621" s="228">
        <f>ROUND(I621*H621,2)</f>
        <v>0</v>
      </c>
      <c r="BL621" s="20" t="s">
        <v>287</v>
      </c>
      <c r="BM621" s="227" t="s">
        <v>4261</v>
      </c>
    </row>
    <row r="622" s="2" customFormat="1">
      <c r="A622" s="41"/>
      <c r="B622" s="42"/>
      <c r="C622" s="43"/>
      <c r="D622" s="229" t="s">
        <v>179</v>
      </c>
      <c r="E622" s="43"/>
      <c r="F622" s="230" t="s">
        <v>4262</v>
      </c>
      <c r="G622" s="43"/>
      <c r="H622" s="43"/>
      <c r="I622" s="231"/>
      <c r="J622" s="43"/>
      <c r="K622" s="43"/>
      <c r="L622" s="47"/>
      <c r="M622" s="232"/>
      <c r="N622" s="233"/>
      <c r="O622" s="87"/>
      <c r="P622" s="87"/>
      <c r="Q622" s="87"/>
      <c r="R622" s="87"/>
      <c r="S622" s="87"/>
      <c r="T622" s="88"/>
      <c r="U622" s="41"/>
      <c r="V622" s="41"/>
      <c r="W622" s="41"/>
      <c r="X622" s="41"/>
      <c r="Y622" s="41"/>
      <c r="Z622" s="41"/>
      <c r="AA622" s="41"/>
      <c r="AB622" s="41"/>
      <c r="AC622" s="41"/>
      <c r="AD622" s="41"/>
      <c r="AE622" s="41"/>
      <c r="AT622" s="20" t="s">
        <v>179</v>
      </c>
      <c r="AU622" s="20" t="s">
        <v>84</v>
      </c>
    </row>
    <row r="623" s="2" customFormat="1">
      <c r="A623" s="41"/>
      <c r="B623" s="42"/>
      <c r="C623" s="43"/>
      <c r="D623" s="234" t="s">
        <v>181</v>
      </c>
      <c r="E623" s="43"/>
      <c r="F623" s="235" t="s">
        <v>4263</v>
      </c>
      <c r="G623" s="43"/>
      <c r="H623" s="43"/>
      <c r="I623" s="231"/>
      <c r="J623" s="43"/>
      <c r="K623" s="43"/>
      <c r="L623" s="47"/>
      <c r="M623" s="232"/>
      <c r="N623" s="233"/>
      <c r="O623" s="87"/>
      <c r="P623" s="87"/>
      <c r="Q623" s="87"/>
      <c r="R623" s="87"/>
      <c r="S623" s="87"/>
      <c r="T623" s="88"/>
      <c r="U623" s="41"/>
      <c r="V623" s="41"/>
      <c r="W623" s="41"/>
      <c r="X623" s="41"/>
      <c r="Y623" s="41"/>
      <c r="Z623" s="41"/>
      <c r="AA623" s="41"/>
      <c r="AB623" s="41"/>
      <c r="AC623" s="41"/>
      <c r="AD623" s="41"/>
      <c r="AE623" s="41"/>
      <c r="AT623" s="20" t="s">
        <v>181</v>
      </c>
      <c r="AU623" s="20" t="s">
        <v>84</v>
      </c>
    </row>
    <row r="624" s="2" customFormat="1" ht="21.75" customHeight="1">
      <c r="A624" s="41"/>
      <c r="B624" s="42"/>
      <c r="C624" s="216" t="s">
        <v>1835</v>
      </c>
      <c r="D624" s="216" t="s">
        <v>172</v>
      </c>
      <c r="E624" s="217" t="s">
        <v>4264</v>
      </c>
      <c r="F624" s="218" t="s">
        <v>4265</v>
      </c>
      <c r="G624" s="219" t="s">
        <v>266</v>
      </c>
      <c r="H624" s="220">
        <v>4</v>
      </c>
      <c r="I624" s="221"/>
      <c r="J624" s="222">
        <f>ROUND(I624*H624,2)</f>
        <v>0</v>
      </c>
      <c r="K624" s="218" t="s">
        <v>176</v>
      </c>
      <c r="L624" s="47"/>
      <c r="M624" s="223" t="s">
        <v>19</v>
      </c>
      <c r="N624" s="224" t="s">
        <v>46</v>
      </c>
      <c r="O624" s="87"/>
      <c r="P624" s="225">
        <f>O624*H624</f>
        <v>0</v>
      </c>
      <c r="Q624" s="225">
        <v>0.0050200000000000002</v>
      </c>
      <c r="R624" s="225">
        <f>Q624*H624</f>
        <v>0.020080000000000001</v>
      </c>
      <c r="S624" s="225">
        <v>0</v>
      </c>
      <c r="T624" s="226">
        <f>S624*H624</f>
        <v>0</v>
      </c>
      <c r="U624" s="41"/>
      <c r="V624" s="41"/>
      <c r="W624" s="41"/>
      <c r="X624" s="41"/>
      <c r="Y624" s="41"/>
      <c r="Z624" s="41"/>
      <c r="AA624" s="41"/>
      <c r="AB624" s="41"/>
      <c r="AC624" s="41"/>
      <c r="AD624" s="41"/>
      <c r="AE624" s="41"/>
      <c r="AR624" s="227" t="s">
        <v>287</v>
      </c>
      <c r="AT624" s="227" t="s">
        <v>172</v>
      </c>
      <c r="AU624" s="227" t="s">
        <v>84</v>
      </c>
      <c r="AY624" s="20" t="s">
        <v>170</v>
      </c>
      <c r="BE624" s="228">
        <f>IF(N624="základní",J624,0)</f>
        <v>0</v>
      </c>
      <c r="BF624" s="228">
        <f>IF(N624="snížená",J624,0)</f>
        <v>0</v>
      </c>
      <c r="BG624" s="228">
        <f>IF(N624="zákl. přenesená",J624,0)</f>
        <v>0</v>
      </c>
      <c r="BH624" s="228">
        <f>IF(N624="sníž. přenesená",J624,0)</f>
        <v>0</v>
      </c>
      <c r="BI624" s="228">
        <f>IF(N624="nulová",J624,0)</f>
        <v>0</v>
      </c>
      <c r="BJ624" s="20" t="s">
        <v>82</v>
      </c>
      <c r="BK624" s="228">
        <f>ROUND(I624*H624,2)</f>
        <v>0</v>
      </c>
      <c r="BL624" s="20" t="s">
        <v>287</v>
      </c>
      <c r="BM624" s="227" t="s">
        <v>4266</v>
      </c>
    </row>
    <row r="625" s="2" customFormat="1">
      <c r="A625" s="41"/>
      <c r="B625" s="42"/>
      <c r="C625" s="43"/>
      <c r="D625" s="229" t="s">
        <v>179</v>
      </c>
      <c r="E625" s="43"/>
      <c r="F625" s="230" t="s">
        <v>4267</v>
      </c>
      <c r="G625" s="43"/>
      <c r="H625" s="43"/>
      <c r="I625" s="231"/>
      <c r="J625" s="43"/>
      <c r="K625" s="43"/>
      <c r="L625" s="47"/>
      <c r="M625" s="232"/>
      <c r="N625" s="233"/>
      <c r="O625" s="87"/>
      <c r="P625" s="87"/>
      <c r="Q625" s="87"/>
      <c r="R625" s="87"/>
      <c r="S625" s="87"/>
      <c r="T625" s="88"/>
      <c r="U625" s="41"/>
      <c r="V625" s="41"/>
      <c r="W625" s="41"/>
      <c r="X625" s="41"/>
      <c r="Y625" s="41"/>
      <c r="Z625" s="41"/>
      <c r="AA625" s="41"/>
      <c r="AB625" s="41"/>
      <c r="AC625" s="41"/>
      <c r="AD625" s="41"/>
      <c r="AE625" s="41"/>
      <c r="AT625" s="20" t="s">
        <v>179</v>
      </c>
      <c r="AU625" s="20" t="s">
        <v>84</v>
      </c>
    </row>
    <row r="626" s="2" customFormat="1">
      <c r="A626" s="41"/>
      <c r="B626" s="42"/>
      <c r="C626" s="43"/>
      <c r="D626" s="234" t="s">
        <v>181</v>
      </c>
      <c r="E626" s="43"/>
      <c r="F626" s="235" t="s">
        <v>4268</v>
      </c>
      <c r="G626" s="43"/>
      <c r="H626" s="43"/>
      <c r="I626" s="231"/>
      <c r="J626" s="43"/>
      <c r="K626" s="43"/>
      <c r="L626" s="47"/>
      <c r="M626" s="232"/>
      <c r="N626" s="233"/>
      <c r="O626" s="87"/>
      <c r="P626" s="87"/>
      <c r="Q626" s="87"/>
      <c r="R626" s="87"/>
      <c r="S626" s="87"/>
      <c r="T626" s="88"/>
      <c r="U626" s="41"/>
      <c r="V626" s="41"/>
      <c r="W626" s="41"/>
      <c r="X626" s="41"/>
      <c r="Y626" s="41"/>
      <c r="Z626" s="41"/>
      <c r="AA626" s="41"/>
      <c r="AB626" s="41"/>
      <c r="AC626" s="41"/>
      <c r="AD626" s="41"/>
      <c r="AE626" s="41"/>
      <c r="AT626" s="20" t="s">
        <v>181</v>
      </c>
      <c r="AU626" s="20" t="s">
        <v>84</v>
      </c>
    </row>
    <row r="627" s="12" customFormat="1" ht="22.8" customHeight="1">
      <c r="A627" s="12"/>
      <c r="B627" s="200"/>
      <c r="C627" s="201"/>
      <c r="D627" s="202" t="s">
        <v>74</v>
      </c>
      <c r="E627" s="214" t="s">
        <v>2564</v>
      </c>
      <c r="F627" s="214" t="s">
        <v>2565</v>
      </c>
      <c r="G627" s="201"/>
      <c r="H627" s="201"/>
      <c r="I627" s="204"/>
      <c r="J627" s="215">
        <f>BK627</f>
        <v>0</v>
      </c>
      <c r="K627" s="201"/>
      <c r="L627" s="206"/>
      <c r="M627" s="207"/>
      <c r="N627" s="208"/>
      <c r="O627" s="208"/>
      <c r="P627" s="209">
        <f>SUM(P628:P645)</f>
        <v>0</v>
      </c>
      <c r="Q627" s="208"/>
      <c r="R627" s="209">
        <f>SUM(R628:R645)</f>
        <v>0.0034999999999999996</v>
      </c>
      <c r="S627" s="208"/>
      <c r="T627" s="210">
        <f>SUM(T628:T645)</f>
        <v>0</v>
      </c>
      <c r="U627" s="12"/>
      <c r="V627" s="12"/>
      <c r="W627" s="12"/>
      <c r="X627" s="12"/>
      <c r="Y627" s="12"/>
      <c r="Z627" s="12"/>
      <c r="AA627" s="12"/>
      <c r="AB627" s="12"/>
      <c r="AC627" s="12"/>
      <c r="AD627" s="12"/>
      <c r="AE627" s="12"/>
      <c r="AR627" s="211" t="s">
        <v>84</v>
      </c>
      <c r="AT627" s="212" t="s">
        <v>74</v>
      </c>
      <c r="AU627" s="212" t="s">
        <v>82</v>
      </c>
      <c r="AY627" s="211" t="s">
        <v>170</v>
      </c>
      <c r="BK627" s="213">
        <f>SUM(BK628:BK645)</f>
        <v>0</v>
      </c>
    </row>
    <row r="628" s="2" customFormat="1" ht="16.5" customHeight="1">
      <c r="A628" s="41"/>
      <c r="B628" s="42"/>
      <c r="C628" s="216" t="s">
        <v>1841</v>
      </c>
      <c r="D628" s="216" t="s">
        <v>172</v>
      </c>
      <c r="E628" s="217" t="s">
        <v>4269</v>
      </c>
      <c r="F628" s="218" t="s">
        <v>4270</v>
      </c>
      <c r="G628" s="219" t="s">
        <v>509</v>
      </c>
      <c r="H628" s="220">
        <v>50</v>
      </c>
      <c r="I628" s="221"/>
      <c r="J628" s="222">
        <f>ROUND(I628*H628,2)</f>
        <v>0</v>
      </c>
      <c r="K628" s="218" t="s">
        <v>176</v>
      </c>
      <c r="L628" s="47"/>
      <c r="M628" s="223" t="s">
        <v>19</v>
      </c>
      <c r="N628" s="224" t="s">
        <v>46</v>
      </c>
      <c r="O628" s="87"/>
      <c r="P628" s="225">
        <f>O628*H628</f>
        <v>0</v>
      </c>
      <c r="Q628" s="225">
        <v>6.9999999999999994E-05</v>
      </c>
      <c r="R628" s="225">
        <f>Q628*H628</f>
        <v>0.0034999999999999996</v>
      </c>
      <c r="S628" s="225">
        <v>0</v>
      </c>
      <c r="T628" s="226">
        <f>S628*H628</f>
        <v>0</v>
      </c>
      <c r="U628" s="41"/>
      <c r="V628" s="41"/>
      <c r="W628" s="41"/>
      <c r="X628" s="41"/>
      <c r="Y628" s="41"/>
      <c r="Z628" s="41"/>
      <c r="AA628" s="41"/>
      <c r="AB628" s="41"/>
      <c r="AC628" s="41"/>
      <c r="AD628" s="41"/>
      <c r="AE628" s="41"/>
      <c r="AR628" s="227" t="s">
        <v>287</v>
      </c>
      <c r="AT628" s="227" t="s">
        <v>172</v>
      </c>
      <c r="AU628" s="227" t="s">
        <v>84</v>
      </c>
      <c r="AY628" s="20" t="s">
        <v>170</v>
      </c>
      <c r="BE628" s="228">
        <f>IF(N628="základní",J628,0)</f>
        <v>0</v>
      </c>
      <c r="BF628" s="228">
        <f>IF(N628="snížená",J628,0)</f>
        <v>0</v>
      </c>
      <c r="BG628" s="228">
        <f>IF(N628="zákl. přenesená",J628,0)</f>
        <v>0</v>
      </c>
      <c r="BH628" s="228">
        <f>IF(N628="sníž. přenesená",J628,0)</f>
        <v>0</v>
      </c>
      <c r="BI628" s="228">
        <f>IF(N628="nulová",J628,0)</f>
        <v>0</v>
      </c>
      <c r="BJ628" s="20" t="s">
        <v>82</v>
      </c>
      <c r="BK628" s="228">
        <f>ROUND(I628*H628,2)</f>
        <v>0</v>
      </c>
      <c r="BL628" s="20" t="s">
        <v>287</v>
      </c>
      <c r="BM628" s="227" t="s">
        <v>4271</v>
      </c>
    </row>
    <row r="629" s="2" customFormat="1">
      <c r="A629" s="41"/>
      <c r="B629" s="42"/>
      <c r="C629" s="43"/>
      <c r="D629" s="229" t="s">
        <v>179</v>
      </c>
      <c r="E629" s="43"/>
      <c r="F629" s="230" t="s">
        <v>4272</v>
      </c>
      <c r="G629" s="43"/>
      <c r="H629" s="43"/>
      <c r="I629" s="231"/>
      <c r="J629" s="43"/>
      <c r="K629" s="43"/>
      <c r="L629" s="47"/>
      <c r="M629" s="232"/>
      <c r="N629" s="233"/>
      <c r="O629" s="87"/>
      <c r="P629" s="87"/>
      <c r="Q629" s="87"/>
      <c r="R629" s="87"/>
      <c r="S629" s="87"/>
      <c r="T629" s="88"/>
      <c r="U629" s="41"/>
      <c r="V629" s="41"/>
      <c r="W629" s="41"/>
      <c r="X629" s="41"/>
      <c r="Y629" s="41"/>
      <c r="Z629" s="41"/>
      <c r="AA629" s="41"/>
      <c r="AB629" s="41"/>
      <c r="AC629" s="41"/>
      <c r="AD629" s="41"/>
      <c r="AE629" s="41"/>
      <c r="AT629" s="20" t="s">
        <v>179</v>
      </c>
      <c r="AU629" s="20" t="s">
        <v>84</v>
      </c>
    </row>
    <row r="630" s="2" customFormat="1">
      <c r="A630" s="41"/>
      <c r="B630" s="42"/>
      <c r="C630" s="43"/>
      <c r="D630" s="234" t="s">
        <v>181</v>
      </c>
      <c r="E630" s="43"/>
      <c r="F630" s="235" t="s">
        <v>4273</v>
      </c>
      <c r="G630" s="43"/>
      <c r="H630" s="43"/>
      <c r="I630" s="231"/>
      <c r="J630" s="43"/>
      <c r="K630" s="43"/>
      <c r="L630" s="47"/>
      <c r="M630" s="232"/>
      <c r="N630" s="233"/>
      <c r="O630" s="87"/>
      <c r="P630" s="87"/>
      <c r="Q630" s="87"/>
      <c r="R630" s="87"/>
      <c r="S630" s="87"/>
      <c r="T630" s="88"/>
      <c r="U630" s="41"/>
      <c r="V630" s="41"/>
      <c r="W630" s="41"/>
      <c r="X630" s="41"/>
      <c r="Y630" s="41"/>
      <c r="Z630" s="41"/>
      <c r="AA630" s="41"/>
      <c r="AB630" s="41"/>
      <c r="AC630" s="41"/>
      <c r="AD630" s="41"/>
      <c r="AE630" s="41"/>
      <c r="AT630" s="20" t="s">
        <v>181</v>
      </c>
      <c r="AU630" s="20" t="s">
        <v>84</v>
      </c>
    </row>
    <row r="631" s="2" customFormat="1" ht="16.5" customHeight="1">
      <c r="A631" s="41"/>
      <c r="B631" s="42"/>
      <c r="C631" s="285" t="s">
        <v>1846</v>
      </c>
      <c r="D631" s="285" t="s">
        <v>461</v>
      </c>
      <c r="E631" s="286" t="s">
        <v>4274</v>
      </c>
      <c r="F631" s="287" t="s">
        <v>4275</v>
      </c>
      <c r="G631" s="288" t="s">
        <v>266</v>
      </c>
      <c r="H631" s="289">
        <v>50</v>
      </c>
      <c r="I631" s="290"/>
      <c r="J631" s="291">
        <f>ROUND(I631*H631,2)</f>
        <v>0</v>
      </c>
      <c r="K631" s="287" t="s">
        <v>19</v>
      </c>
      <c r="L631" s="292"/>
      <c r="M631" s="293" t="s">
        <v>19</v>
      </c>
      <c r="N631" s="294" t="s">
        <v>46</v>
      </c>
      <c r="O631" s="87"/>
      <c r="P631" s="225">
        <f>O631*H631</f>
        <v>0</v>
      </c>
      <c r="Q631" s="225">
        <v>0</v>
      </c>
      <c r="R631" s="225">
        <f>Q631*H631</f>
        <v>0</v>
      </c>
      <c r="S631" s="225">
        <v>0</v>
      </c>
      <c r="T631" s="226">
        <f>S631*H631</f>
        <v>0</v>
      </c>
      <c r="U631" s="41"/>
      <c r="V631" s="41"/>
      <c r="W631" s="41"/>
      <c r="X631" s="41"/>
      <c r="Y631" s="41"/>
      <c r="Z631" s="41"/>
      <c r="AA631" s="41"/>
      <c r="AB631" s="41"/>
      <c r="AC631" s="41"/>
      <c r="AD631" s="41"/>
      <c r="AE631" s="41"/>
      <c r="AR631" s="227" t="s">
        <v>629</v>
      </c>
      <c r="AT631" s="227" t="s">
        <v>461</v>
      </c>
      <c r="AU631" s="227" t="s">
        <v>84</v>
      </c>
      <c r="AY631" s="20" t="s">
        <v>170</v>
      </c>
      <c r="BE631" s="228">
        <f>IF(N631="základní",J631,0)</f>
        <v>0</v>
      </c>
      <c r="BF631" s="228">
        <f>IF(N631="snížená",J631,0)</f>
        <v>0</v>
      </c>
      <c r="BG631" s="228">
        <f>IF(N631="zákl. přenesená",J631,0)</f>
        <v>0</v>
      </c>
      <c r="BH631" s="228">
        <f>IF(N631="sníž. přenesená",J631,0)</f>
        <v>0</v>
      </c>
      <c r="BI631" s="228">
        <f>IF(N631="nulová",J631,0)</f>
        <v>0</v>
      </c>
      <c r="BJ631" s="20" t="s">
        <v>82</v>
      </c>
      <c r="BK631" s="228">
        <f>ROUND(I631*H631,2)</f>
        <v>0</v>
      </c>
      <c r="BL631" s="20" t="s">
        <v>287</v>
      </c>
      <c r="BM631" s="227" t="s">
        <v>4276</v>
      </c>
    </row>
    <row r="632" s="2" customFormat="1">
      <c r="A632" s="41"/>
      <c r="B632" s="42"/>
      <c r="C632" s="43"/>
      <c r="D632" s="229" t="s">
        <v>179</v>
      </c>
      <c r="E632" s="43"/>
      <c r="F632" s="230" t="s">
        <v>4275</v>
      </c>
      <c r="G632" s="43"/>
      <c r="H632" s="43"/>
      <c r="I632" s="231"/>
      <c r="J632" s="43"/>
      <c r="K632" s="43"/>
      <c r="L632" s="47"/>
      <c r="M632" s="232"/>
      <c r="N632" s="233"/>
      <c r="O632" s="87"/>
      <c r="P632" s="87"/>
      <c r="Q632" s="87"/>
      <c r="R632" s="87"/>
      <c r="S632" s="87"/>
      <c r="T632" s="88"/>
      <c r="U632" s="41"/>
      <c r="V632" s="41"/>
      <c r="W632" s="41"/>
      <c r="X632" s="41"/>
      <c r="Y632" s="41"/>
      <c r="Z632" s="41"/>
      <c r="AA632" s="41"/>
      <c r="AB632" s="41"/>
      <c r="AC632" s="41"/>
      <c r="AD632" s="41"/>
      <c r="AE632" s="41"/>
      <c r="AT632" s="20" t="s">
        <v>179</v>
      </c>
      <c r="AU632" s="20" t="s">
        <v>84</v>
      </c>
    </row>
    <row r="633" s="2" customFormat="1">
      <c r="A633" s="41"/>
      <c r="B633" s="42"/>
      <c r="C633" s="43"/>
      <c r="D633" s="229" t="s">
        <v>231</v>
      </c>
      <c r="E633" s="43"/>
      <c r="F633" s="268" t="s">
        <v>3538</v>
      </c>
      <c r="G633" s="43"/>
      <c r="H633" s="43"/>
      <c r="I633" s="231"/>
      <c r="J633" s="43"/>
      <c r="K633" s="43"/>
      <c r="L633" s="47"/>
      <c r="M633" s="232"/>
      <c r="N633" s="233"/>
      <c r="O633" s="87"/>
      <c r="P633" s="87"/>
      <c r="Q633" s="87"/>
      <c r="R633" s="87"/>
      <c r="S633" s="87"/>
      <c r="T633" s="88"/>
      <c r="U633" s="41"/>
      <c r="V633" s="41"/>
      <c r="W633" s="41"/>
      <c r="X633" s="41"/>
      <c r="Y633" s="41"/>
      <c r="Z633" s="41"/>
      <c r="AA633" s="41"/>
      <c r="AB633" s="41"/>
      <c r="AC633" s="41"/>
      <c r="AD633" s="41"/>
      <c r="AE633" s="41"/>
      <c r="AT633" s="20" t="s">
        <v>231</v>
      </c>
      <c r="AU633" s="20" t="s">
        <v>84</v>
      </c>
    </row>
    <row r="634" s="2" customFormat="1" ht="16.5" customHeight="1">
      <c r="A634" s="41"/>
      <c r="B634" s="42"/>
      <c r="C634" s="285" t="s">
        <v>1851</v>
      </c>
      <c r="D634" s="285" t="s">
        <v>461</v>
      </c>
      <c r="E634" s="286" t="s">
        <v>4277</v>
      </c>
      <c r="F634" s="287" t="s">
        <v>4278</v>
      </c>
      <c r="G634" s="288" t="s">
        <v>266</v>
      </c>
      <c r="H634" s="289">
        <v>100</v>
      </c>
      <c r="I634" s="290"/>
      <c r="J634" s="291">
        <f>ROUND(I634*H634,2)</f>
        <v>0</v>
      </c>
      <c r="K634" s="287" t="s">
        <v>19</v>
      </c>
      <c r="L634" s="292"/>
      <c r="M634" s="293" t="s">
        <v>19</v>
      </c>
      <c r="N634" s="294" t="s">
        <v>46</v>
      </c>
      <c r="O634" s="87"/>
      <c r="P634" s="225">
        <f>O634*H634</f>
        <v>0</v>
      </c>
      <c r="Q634" s="225">
        <v>0</v>
      </c>
      <c r="R634" s="225">
        <f>Q634*H634</f>
        <v>0</v>
      </c>
      <c r="S634" s="225">
        <v>0</v>
      </c>
      <c r="T634" s="226">
        <f>S634*H634</f>
        <v>0</v>
      </c>
      <c r="U634" s="41"/>
      <c r="V634" s="41"/>
      <c r="W634" s="41"/>
      <c r="X634" s="41"/>
      <c r="Y634" s="41"/>
      <c r="Z634" s="41"/>
      <c r="AA634" s="41"/>
      <c r="AB634" s="41"/>
      <c r="AC634" s="41"/>
      <c r="AD634" s="41"/>
      <c r="AE634" s="41"/>
      <c r="AR634" s="227" t="s">
        <v>629</v>
      </c>
      <c r="AT634" s="227" t="s">
        <v>461</v>
      </c>
      <c r="AU634" s="227" t="s">
        <v>84</v>
      </c>
      <c r="AY634" s="20" t="s">
        <v>170</v>
      </c>
      <c r="BE634" s="228">
        <f>IF(N634="základní",J634,0)</f>
        <v>0</v>
      </c>
      <c r="BF634" s="228">
        <f>IF(N634="snížená",J634,0)</f>
        <v>0</v>
      </c>
      <c r="BG634" s="228">
        <f>IF(N634="zákl. přenesená",J634,0)</f>
        <v>0</v>
      </c>
      <c r="BH634" s="228">
        <f>IF(N634="sníž. přenesená",J634,0)</f>
        <v>0</v>
      </c>
      <c r="BI634" s="228">
        <f>IF(N634="nulová",J634,0)</f>
        <v>0</v>
      </c>
      <c r="BJ634" s="20" t="s">
        <v>82</v>
      </c>
      <c r="BK634" s="228">
        <f>ROUND(I634*H634,2)</f>
        <v>0</v>
      </c>
      <c r="BL634" s="20" t="s">
        <v>287</v>
      </c>
      <c r="BM634" s="227" t="s">
        <v>4279</v>
      </c>
    </row>
    <row r="635" s="2" customFormat="1">
      <c r="A635" s="41"/>
      <c r="B635" s="42"/>
      <c r="C635" s="43"/>
      <c r="D635" s="229" t="s">
        <v>179</v>
      </c>
      <c r="E635" s="43"/>
      <c r="F635" s="230" t="s">
        <v>4278</v>
      </c>
      <c r="G635" s="43"/>
      <c r="H635" s="43"/>
      <c r="I635" s="231"/>
      <c r="J635" s="43"/>
      <c r="K635" s="43"/>
      <c r="L635" s="47"/>
      <c r="M635" s="232"/>
      <c r="N635" s="233"/>
      <c r="O635" s="87"/>
      <c r="P635" s="87"/>
      <c r="Q635" s="87"/>
      <c r="R635" s="87"/>
      <c r="S635" s="87"/>
      <c r="T635" s="88"/>
      <c r="U635" s="41"/>
      <c r="V635" s="41"/>
      <c r="W635" s="41"/>
      <c r="X635" s="41"/>
      <c r="Y635" s="41"/>
      <c r="Z635" s="41"/>
      <c r="AA635" s="41"/>
      <c r="AB635" s="41"/>
      <c r="AC635" s="41"/>
      <c r="AD635" s="41"/>
      <c r="AE635" s="41"/>
      <c r="AT635" s="20" t="s">
        <v>179</v>
      </c>
      <c r="AU635" s="20" t="s">
        <v>84</v>
      </c>
    </row>
    <row r="636" s="2" customFormat="1">
      <c r="A636" s="41"/>
      <c r="B636" s="42"/>
      <c r="C636" s="43"/>
      <c r="D636" s="229" t="s">
        <v>231</v>
      </c>
      <c r="E636" s="43"/>
      <c r="F636" s="268" t="s">
        <v>3538</v>
      </c>
      <c r="G636" s="43"/>
      <c r="H636" s="43"/>
      <c r="I636" s="231"/>
      <c r="J636" s="43"/>
      <c r="K636" s="43"/>
      <c r="L636" s="47"/>
      <c r="M636" s="232"/>
      <c r="N636" s="233"/>
      <c r="O636" s="87"/>
      <c r="P636" s="87"/>
      <c r="Q636" s="87"/>
      <c r="R636" s="87"/>
      <c r="S636" s="87"/>
      <c r="T636" s="88"/>
      <c r="U636" s="41"/>
      <c r="V636" s="41"/>
      <c r="W636" s="41"/>
      <c r="X636" s="41"/>
      <c r="Y636" s="41"/>
      <c r="Z636" s="41"/>
      <c r="AA636" s="41"/>
      <c r="AB636" s="41"/>
      <c r="AC636" s="41"/>
      <c r="AD636" s="41"/>
      <c r="AE636" s="41"/>
      <c r="AT636" s="20" t="s">
        <v>231</v>
      </c>
      <c r="AU636" s="20" t="s">
        <v>84</v>
      </c>
    </row>
    <row r="637" s="2" customFormat="1" ht="16.5" customHeight="1">
      <c r="A637" s="41"/>
      <c r="B637" s="42"/>
      <c r="C637" s="285" t="s">
        <v>1861</v>
      </c>
      <c r="D637" s="285" t="s">
        <v>461</v>
      </c>
      <c r="E637" s="286" t="s">
        <v>4280</v>
      </c>
      <c r="F637" s="287" t="s">
        <v>4281</v>
      </c>
      <c r="G637" s="288" t="s">
        <v>266</v>
      </c>
      <c r="H637" s="289">
        <v>100</v>
      </c>
      <c r="I637" s="290"/>
      <c r="J637" s="291">
        <f>ROUND(I637*H637,2)</f>
        <v>0</v>
      </c>
      <c r="K637" s="287" t="s">
        <v>19</v>
      </c>
      <c r="L637" s="292"/>
      <c r="M637" s="293" t="s">
        <v>19</v>
      </c>
      <c r="N637" s="294" t="s">
        <v>46</v>
      </c>
      <c r="O637" s="87"/>
      <c r="P637" s="225">
        <f>O637*H637</f>
        <v>0</v>
      </c>
      <c r="Q637" s="225">
        <v>0</v>
      </c>
      <c r="R637" s="225">
        <f>Q637*H637</f>
        <v>0</v>
      </c>
      <c r="S637" s="225">
        <v>0</v>
      </c>
      <c r="T637" s="226">
        <f>S637*H637</f>
        <v>0</v>
      </c>
      <c r="U637" s="41"/>
      <c r="V637" s="41"/>
      <c r="W637" s="41"/>
      <c r="X637" s="41"/>
      <c r="Y637" s="41"/>
      <c r="Z637" s="41"/>
      <c r="AA637" s="41"/>
      <c r="AB637" s="41"/>
      <c r="AC637" s="41"/>
      <c r="AD637" s="41"/>
      <c r="AE637" s="41"/>
      <c r="AR637" s="227" t="s">
        <v>629</v>
      </c>
      <c r="AT637" s="227" t="s">
        <v>461</v>
      </c>
      <c r="AU637" s="227" t="s">
        <v>84</v>
      </c>
      <c r="AY637" s="20" t="s">
        <v>170</v>
      </c>
      <c r="BE637" s="228">
        <f>IF(N637="základní",J637,0)</f>
        <v>0</v>
      </c>
      <c r="BF637" s="228">
        <f>IF(N637="snížená",J637,0)</f>
        <v>0</v>
      </c>
      <c r="BG637" s="228">
        <f>IF(N637="zákl. přenesená",J637,0)</f>
        <v>0</v>
      </c>
      <c r="BH637" s="228">
        <f>IF(N637="sníž. přenesená",J637,0)</f>
        <v>0</v>
      </c>
      <c r="BI637" s="228">
        <f>IF(N637="nulová",J637,0)</f>
        <v>0</v>
      </c>
      <c r="BJ637" s="20" t="s">
        <v>82</v>
      </c>
      <c r="BK637" s="228">
        <f>ROUND(I637*H637,2)</f>
        <v>0</v>
      </c>
      <c r="BL637" s="20" t="s">
        <v>287</v>
      </c>
      <c r="BM637" s="227" t="s">
        <v>4282</v>
      </c>
    </row>
    <row r="638" s="2" customFormat="1">
      <c r="A638" s="41"/>
      <c r="B638" s="42"/>
      <c r="C638" s="43"/>
      <c r="D638" s="229" t="s">
        <v>179</v>
      </c>
      <c r="E638" s="43"/>
      <c r="F638" s="230" t="s">
        <v>4281</v>
      </c>
      <c r="G638" s="43"/>
      <c r="H638" s="43"/>
      <c r="I638" s="231"/>
      <c r="J638" s="43"/>
      <c r="K638" s="43"/>
      <c r="L638" s="47"/>
      <c r="M638" s="232"/>
      <c r="N638" s="233"/>
      <c r="O638" s="87"/>
      <c r="P638" s="87"/>
      <c r="Q638" s="87"/>
      <c r="R638" s="87"/>
      <c r="S638" s="87"/>
      <c r="T638" s="88"/>
      <c r="U638" s="41"/>
      <c r="V638" s="41"/>
      <c r="W638" s="41"/>
      <c r="X638" s="41"/>
      <c r="Y638" s="41"/>
      <c r="Z638" s="41"/>
      <c r="AA638" s="41"/>
      <c r="AB638" s="41"/>
      <c r="AC638" s="41"/>
      <c r="AD638" s="41"/>
      <c r="AE638" s="41"/>
      <c r="AT638" s="20" t="s">
        <v>179</v>
      </c>
      <c r="AU638" s="20" t="s">
        <v>84</v>
      </c>
    </row>
    <row r="639" s="2" customFormat="1">
      <c r="A639" s="41"/>
      <c r="B639" s="42"/>
      <c r="C639" s="43"/>
      <c r="D639" s="229" t="s">
        <v>231</v>
      </c>
      <c r="E639" s="43"/>
      <c r="F639" s="268" t="s">
        <v>3538</v>
      </c>
      <c r="G639" s="43"/>
      <c r="H639" s="43"/>
      <c r="I639" s="231"/>
      <c r="J639" s="43"/>
      <c r="K639" s="43"/>
      <c r="L639" s="47"/>
      <c r="M639" s="232"/>
      <c r="N639" s="233"/>
      <c r="O639" s="87"/>
      <c r="P639" s="87"/>
      <c r="Q639" s="87"/>
      <c r="R639" s="87"/>
      <c r="S639" s="87"/>
      <c r="T639" s="88"/>
      <c r="U639" s="41"/>
      <c r="V639" s="41"/>
      <c r="W639" s="41"/>
      <c r="X639" s="41"/>
      <c r="Y639" s="41"/>
      <c r="Z639" s="41"/>
      <c r="AA639" s="41"/>
      <c r="AB639" s="41"/>
      <c r="AC639" s="41"/>
      <c r="AD639" s="41"/>
      <c r="AE639" s="41"/>
      <c r="AT639" s="20" t="s">
        <v>231</v>
      </c>
      <c r="AU639" s="20" t="s">
        <v>84</v>
      </c>
    </row>
    <row r="640" s="2" customFormat="1" ht="16.5" customHeight="1">
      <c r="A640" s="41"/>
      <c r="B640" s="42"/>
      <c r="C640" s="285" t="s">
        <v>1866</v>
      </c>
      <c r="D640" s="285" t="s">
        <v>461</v>
      </c>
      <c r="E640" s="286" t="s">
        <v>4283</v>
      </c>
      <c r="F640" s="287" t="s">
        <v>4284</v>
      </c>
      <c r="G640" s="288" t="s">
        <v>266</v>
      </c>
      <c r="H640" s="289">
        <v>100</v>
      </c>
      <c r="I640" s="290"/>
      <c r="J640" s="291">
        <f>ROUND(I640*H640,2)</f>
        <v>0</v>
      </c>
      <c r="K640" s="287" t="s">
        <v>19</v>
      </c>
      <c r="L640" s="292"/>
      <c r="M640" s="293" t="s">
        <v>19</v>
      </c>
      <c r="N640" s="294" t="s">
        <v>46</v>
      </c>
      <c r="O640" s="87"/>
      <c r="P640" s="225">
        <f>O640*H640</f>
        <v>0</v>
      </c>
      <c r="Q640" s="225">
        <v>0</v>
      </c>
      <c r="R640" s="225">
        <f>Q640*H640</f>
        <v>0</v>
      </c>
      <c r="S640" s="225">
        <v>0</v>
      </c>
      <c r="T640" s="226">
        <f>S640*H640</f>
        <v>0</v>
      </c>
      <c r="U640" s="41"/>
      <c r="V640" s="41"/>
      <c r="W640" s="41"/>
      <c r="X640" s="41"/>
      <c r="Y640" s="41"/>
      <c r="Z640" s="41"/>
      <c r="AA640" s="41"/>
      <c r="AB640" s="41"/>
      <c r="AC640" s="41"/>
      <c r="AD640" s="41"/>
      <c r="AE640" s="41"/>
      <c r="AR640" s="227" t="s">
        <v>629</v>
      </c>
      <c r="AT640" s="227" t="s">
        <v>461</v>
      </c>
      <c r="AU640" s="227" t="s">
        <v>84</v>
      </c>
      <c r="AY640" s="20" t="s">
        <v>170</v>
      </c>
      <c r="BE640" s="228">
        <f>IF(N640="základní",J640,0)</f>
        <v>0</v>
      </c>
      <c r="BF640" s="228">
        <f>IF(N640="snížená",J640,0)</f>
        <v>0</v>
      </c>
      <c r="BG640" s="228">
        <f>IF(N640="zákl. přenesená",J640,0)</f>
        <v>0</v>
      </c>
      <c r="BH640" s="228">
        <f>IF(N640="sníž. přenesená",J640,0)</f>
        <v>0</v>
      </c>
      <c r="BI640" s="228">
        <f>IF(N640="nulová",J640,0)</f>
        <v>0</v>
      </c>
      <c r="BJ640" s="20" t="s">
        <v>82</v>
      </c>
      <c r="BK640" s="228">
        <f>ROUND(I640*H640,2)</f>
        <v>0</v>
      </c>
      <c r="BL640" s="20" t="s">
        <v>287</v>
      </c>
      <c r="BM640" s="227" t="s">
        <v>4285</v>
      </c>
    </row>
    <row r="641" s="2" customFormat="1">
      <c r="A641" s="41"/>
      <c r="B641" s="42"/>
      <c r="C641" s="43"/>
      <c r="D641" s="229" t="s">
        <v>179</v>
      </c>
      <c r="E641" s="43"/>
      <c r="F641" s="230" t="s">
        <v>4284</v>
      </c>
      <c r="G641" s="43"/>
      <c r="H641" s="43"/>
      <c r="I641" s="231"/>
      <c r="J641" s="43"/>
      <c r="K641" s="43"/>
      <c r="L641" s="47"/>
      <c r="M641" s="232"/>
      <c r="N641" s="233"/>
      <c r="O641" s="87"/>
      <c r="P641" s="87"/>
      <c r="Q641" s="87"/>
      <c r="R641" s="87"/>
      <c r="S641" s="87"/>
      <c r="T641" s="88"/>
      <c r="U641" s="41"/>
      <c r="V641" s="41"/>
      <c r="W641" s="41"/>
      <c r="X641" s="41"/>
      <c r="Y641" s="41"/>
      <c r="Z641" s="41"/>
      <c r="AA641" s="41"/>
      <c r="AB641" s="41"/>
      <c r="AC641" s="41"/>
      <c r="AD641" s="41"/>
      <c r="AE641" s="41"/>
      <c r="AT641" s="20" t="s">
        <v>179</v>
      </c>
      <c r="AU641" s="20" t="s">
        <v>84</v>
      </c>
    </row>
    <row r="642" s="2" customFormat="1">
      <c r="A642" s="41"/>
      <c r="B642" s="42"/>
      <c r="C642" s="43"/>
      <c r="D642" s="229" t="s">
        <v>231</v>
      </c>
      <c r="E642" s="43"/>
      <c r="F642" s="268" t="s">
        <v>3538</v>
      </c>
      <c r="G642" s="43"/>
      <c r="H642" s="43"/>
      <c r="I642" s="231"/>
      <c r="J642" s="43"/>
      <c r="K642" s="43"/>
      <c r="L642" s="47"/>
      <c r="M642" s="232"/>
      <c r="N642" s="233"/>
      <c r="O642" s="87"/>
      <c r="P642" s="87"/>
      <c r="Q642" s="87"/>
      <c r="R642" s="87"/>
      <c r="S642" s="87"/>
      <c r="T642" s="88"/>
      <c r="U642" s="41"/>
      <c r="V642" s="41"/>
      <c r="W642" s="41"/>
      <c r="X642" s="41"/>
      <c r="Y642" s="41"/>
      <c r="Z642" s="41"/>
      <c r="AA642" s="41"/>
      <c r="AB642" s="41"/>
      <c r="AC642" s="41"/>
      <c r="AD642" s="41"/>
      <c r="AE642" s="41"/>
      <c r="AT642" s="20" t="s">
        <v>231</v>
      </c>
      <c r="AU642" s="20" t="s">
        <v>84</v>
      </c>
    </row>
    <row r="643" s="2" customFormat="1" ht="16.5" customHeight="1">
      <c r="A643" s="41"/>
      <c r="B643" s="42"/>
      <c r="C643" s="216" t="s">
        <v>1874</v>
      </c>
      <c r="D643" s="216" t="s">
        <v>172</v>
      </c>
      <c r="E643" s="217" t="s">
        <v>4286</v>
      </c>
      <c r="F643" s="218" t="s">
        <v>4287</v>
      </c>
      <c r="G643" s="219" t="s">
        <v>256</v>
      </c>
      <c r="H643" s="220">
        <v>0.114</v>
      </c>
      <c r="I643" s="221"/>
      <c r="J643" s="222">
        <f>ROUND(I643*H643,2)</f>
        <v>0</v>
      </c>
      <c r="K643" s="218" t="s">
        <v>176</v>
      </c>
      <c r="L643" s="47"/>
      <c r="M643" s="223" t="s">
        <v>19</v>
      </c>
      <c r="N643" s="224" t="s">
        <v>46</v>
      </c>
      <c r="O643" s="87"/>
      <c r="P643" s="225">
        <f>O643*H643</f>
        <v>0</v>
      </c>
      <c r="Q643" s="225">
        <v>0</v>
      </c>
      <c r="R643" s="225">
        <f>Q643*H643</f>
        <v>0</v>
      </c>
      <c r="S643" s="225">
        <v>0</v>
      </c>
      <c r="T643" s="226">
        <f>S643*H643</f>
        <v>0</v>
      </c>
      <c r="U643" s="41"/>
      <c r="V643" s="41"/>
      <c r="W643" s="41"/>
      <c r="X643" s="41"/>
      <c r="Y643" s="41"/>
      <c r="Z643" s="41"/>
      <c r="AA643" s="41"/>
      <c r="AB643" s="41"/>
      <c r="AC643" s="41"/>
      <c r="AD643" s="41"/>
      <c r="AE643" s="41"/>
      <c r="AR643" s="227" t="s">
        <v>287</v>
      </c>
      <c r="AT643" s="227" t="s">
        <v>172</v>
      </c>
      <c r="AU643" s="227" t="s">
        <v>84</v>
      </c>
      <c r="AY643" s="20" t="s">
        <v>170</v>
      </c>
      <c r="BE643" s="228">
        <f>IF(N643="základní",J643,0)</f>
        <v>0</v>
      </c>
      <c r="BF643" s="228">
        <f>IF(N643="snížená",J643,0)</f>
        <v>0</v>
      </c>
      <c r="BG643" s="228">
        <f>IF(N643="zákl. přenesená",J643,0)</f>
        <v>0</v>
      </c>
      <c r="BH643" s="228">
        <f>IF(N643="sníž. přenesená",J643,0)</f>
        <v>0</v>
      </c>
      <c r="BI643" s="228">
        <f>IF(N643="nulová",J643,0)</f>
        <v>0</v>
      </c>
      <c r="BJ643" s="20" t="s">
        <v>82</v>
      </c>
      <c r="BK643" s="228">
        <f>ROUND(I643*H643,2)</f>
        <v>0</v>
      </c>
      <c r="BL643" s="20" t="s">
        <v>287</v>
      </c>
      <c r="BM643" s="227" t="s">
        <v>4288</v>
      </c>
    </row>
    <row r="644" s="2" customFormat="1">
      <c r="A644" s="41"/>
      <c r="B644" s="42"/>
      <c r="C644" s="43"/>
      <c r="D644" s="229" t="s">
        <v>179</v>
      </c>
      <c r="E644" s="43"/>
      <c r="F644" s="230" t="s">
        <v>4289</v>
      </c>
      <c r="G644" s="43"/>
      <c r="H644" s="43"/>
      <c r="I644" s="231"/>
      <c r="J644" s="43"/>
      <c r="K644" s="43"/>
      <c r="L644" s="47"/>
      <c r="M644" s="232"/>
      <c r="N644" s="233"/>
      <c r="O644" s="87"/>
      <c r="P644" s="87"/>
      <c r="Q644" s="87"/>
      <c r="R644" s="87"/>
      <c r="S644" s="87"/>
      <c r="T644" s="88"/>
      <c r="U644" s="41"/>
      <c r="V644" s="41"/>
      <c r="W644" s="41"/>
      <c r="X644" s="41"/>
      <c r="Y644" s="41"/>
      <c r="Z644" s="41"/>
      <c r="AA644" s="41"/>
      <c r="AB644" s="41"/>
      <c r="AC644" s="41"/>
      <c r="AD644" s="41"/>
      <c r="AE644" s="41"/>
      <c r="AT644" s="20" t="s">
        <v>179</v>
      </c>
      <c r="AU644" s="20" t="s">
        <v>84</v>
      </c>
    </row>
    <row r="645" s="2" customFormat="1">
      <c r="A645" s="41"/>
      <c r="B645" s="42"/>
      <c r="C645" s="43"/>
      <c r="D645" s="234" t="s">
        <v>181</v>
      </c>
      <c r="E645" s="43"/>
      <c r="F645" s="235" t="s">
        <v>4290</v>
      </c>
      <c r="G645" s="43"/>
      <c r="H645" s="43"/>
      <c r="I645" s="231"/>
      <c r="J645" s="43"/>
      <c r="K645" s="43"/>
      <c r="L645" s="47"/>
      <c r="M645" s="232"/>
      <c r="N645" s="233"/>
      <c r="O645" s="87"/>
      <c r="P645" s="87"/>
      <c r="Q645" s="87"/>
      <c r="R645" s="87"/>
      <c r="S645" s="87"/>
      <c r="T645" s="88"/>
      <c r="U645" s="41"/>
      <c r="V645" s="41"/>
      <c r="W645" s="41"/>
      <c r="X645" s="41"/>
      <c r="Y645" s="41"/>
      <c r="Z645" s="41"/>
      <c r="AA645" s="41"/>
      <c r="AB645" s="41"/>
      <c r="AC645" s="41"/>
      <c r="AD645" s="41"/>
      <c r="AE645" s="41"/>
      <c r="AT645" s="20" t="s">
        <v>181</v>
      </c>
      <c r="AU645" s="20" t="s">
        <v>84</v>
      </c>
    </row>
    <row r="646" s="12" customFormat="1" ht="22.8" customHeight="1">
      <c r="A646" s="12"/>
      <c r="B646" s="200"/>
      <c r="C646" s="201"/>
      <c r="D646" s="202" t="s">
        <v>74</v>
      </c>
      <c r="E646" s="214" t="s">
        <v>3232</v>
      </c>
      <c r="F646" s="214" t="s">
        <v>3233</v>
      </c>
      <c r="G646" s="201"/>
      <c r="H646" s="201"/>
      <c r="I646" s="204"/>
      <c r="J646" s="215">
        <f>BK646</f>
        <v>0</v>
      </c>
      <c r="K646" s="201"/>
      <c r="L646" s="206"/>
      <c r="M646" s="207"/>
      <c r="N646" s="208"/>
      <c r="O646" s="208"/>
      <c r="P646" s="209">
        <f>SUM(P647:P649)</f>
        <v>0</v>
      </c>
      <c r="Q646" s="208"/>
      <c r="R646" s="209">
        <f>SUM(R647:R649)</f>
        <v>0</v>
      </c>
      <c r="S646" s="208"/>
      <c r="T646" s="210">
        <f>SUM(T647:T649)</f>
        <v>0</v>
      </c>
      <c r="U646" s="12"/>
      <c r="V646" s="12"/>
      <c r="W646" s="12"/>
      <c r="X646" s="12"/>
      <c r="Y646" s="12"/>
      <c r="Z646" s="12"/>
      <c r="AA646" s="12"/>
      <c r="AB646" s="12"/>
      <c r="AC646" s="12"/>
      <c r="AD646" s="12"/>
      <c r="AE646" s="12"/>
      <c r="AR646" s="211" t="s">
        <v>84</v>
      </c>
      <c r="AT646" s="212" t="s">
        <v>74</v>
      </c>
      <c r="AU646" s="212" t="s">
        <v>82</v>
      </c>
      <c r="AY646" s="211" t="s">
        <v>170</v>
      </c>
      <c r="BK646" s="213">
        <f>SUM(BK647:BK649)</f>
        <v>0</v>
      </c>
    </row>
    <row r="647" s="2" customFormat="1" ht="16.5" customHeight="1">
      <c r="A647" s="41"/>
      <c r="B647" s="42"/>
      <c r="C647" s="216" t="s">
        <v>1877</v>
      </c>
      <c r="D647" s="216" t="s">
        <v>172</v>
      </c>
      <c r="E647" s="217" t="s">
        <v>4291</v>
      </c>
      <c r="F647" s="218" t="s">
        <v>4292</v>
      </c>
      <c r="G647" s="219" t="s">
        <v>175</v>
      </c>
      <c r="H647" s="220">
        <v>15</v>
      </c>
      <c r="I647" s="221"/>
      <c r="J647" s="222">
        <f>ROUND(I647*H647,2)</f>
        <v>0</v>
      </c>
      <c r="K647" s="218" t="s">
        <v>19</v>
      </c>
      <c r="L647" s="47"/>
      <c r="M647" s="223" t="s">
        <v>19</v>
      </c>
      <c r="N647" s="224" t="s">
        <v>46</v>
      </c>
      <c r="O647" s="87"/>
      <c r="P647" s="225">
        <f>O647*H647</f>
        <v>0</v>
      </c>
      <c r="Q647" s="225">
        <v>0</v>
      </c>
      <c r="R647" s="225">
        <f>Q647*H647</f>
        <v>0</v>
      </c>
      <c r="S647" s="225">
        <v>0</v>
      </c>
      <c r="T647" s="226">
        <f>S647*H647</f>
        <v>0</v>
      </c>
      <c r="U647" s="41"/>
      <c r="V647" s="41"/>
      <c r="W647" s="41"/>
      <c r="X647" s="41"/>
      <c r="Y647" s="41"/>
      <c r="Z647" s="41"/>
      <c r="AA647" s="41"/>
      <c r="AB647" s="41"/>
      <c r="AC647" s="41"/>
      <c r="AD647" s="41"/>
      <c r="AE647" s="41"/>
      <c r="AR647" s="227" t="s">
        <v>287</v>
      </c>
      <c r="AT647" s="227" t="s">
        <v>172</v>
      </c>
      <c r="AU647" s="227" t="s">
        <v>84</v>
      </c>
      <c r="AY647" s="20" t="s">
        <v>170</v>
      </c>
      <c r="BE647" s="228">
        <f>IF(N647="základní",J647,0)</f>
        <v>0</v>
      </c>
      <c r="BF647" s="228">
        <f>IF(N647="snížená",J647,0)</f>
        <v>0</v>
      </c>
      <c r="BG647" s="228">
        <f>IF(N647="zákl. přenesená",J647,0)</f>
        <v>0</v>
      </c>
      <c r="BH647" s="228">
        <f>IF(N647="sníž. přenesená",J647,0)</f>
        <v>0</v>
      </c>
      <c r="BI647" s="228">
        <f>IF(N647="nulová",J647,0)</f>
        <v>0</v>
      </c>
      <c r="BJ647" s="20" t="s">
        <v>82</v>
      </c>
      <c r="BK647" s="228">
        <f>ROUND(I647*H647,2)</f>
        <v>0</v>
      </c>
      <c r="BL647" s="20" t="s">
        <v>287</v>
      </c>
      <c r="BM647" s="227" t="s">
        <v>4293</v>
      </c>
    </row>
    <row r="648" s="2" customFormat="1">
      <c r="A648" s="41"/>
      <c r="B648" s="42"/>
      <c r="C648" s="43"/>
      <c r="D648" s="229" t="s">
        <v>179</v>
      </c>
      <c r="E648" s="43"/>
      <c r="F648" s="230" t="s">
        <v>4292</v>
      </c>
      <c r="G648" s="43"/>
      <c r="H648" s="43"/>
      <c r="I648" s="231"/>
      <c r="J648" s="43"/>
      <c r="K648" s="43"/>
      <c r="L648" s="47"/>
      <c r="M648" s="232"/>
      <c r="N648" s="233"/>
      <c r="O648" s="87"/>
      <c r="P648" s="87"/>
      <c r="Q648" s="87"/>
      <c r="R648" s="87"/>
      <c r="S648" s="87"/>
      <c r="T648" s="88"/>
      <c r="U648" s="41"/>
      <c r="V648" s="41"/>
      <c r="W648" s="41"/>
      <c r="X648" s="41"/>
      <c r="Y648" s="41"/>
      <c r="Z648" s="41"/>
      <c r="AA648" s="41"/>
      <c r="AB648" s="41"/>
      <c r="AC648" s="41"/>
      <c r="AD648" s="41"/>
      <c r="AE648" s="41"/>
      <c r="AT648" s="20" t="s">
        <v>179</v>
      </c>
      <c r="AU648" s="20" t="s">
        <v>84</v>
      </c>
    </row>
    <row r="649" s="2" customFormat="1">
      <c r="A649" s="41"/>
      <c r="B649" s="42"/>
      <c r="C649" s="43"/>
      <c r="D649" s="229" t="s">
        <v>231</v>
      </c>
      <c r="E649" s="43"/>
      <c r="F649" s="268" t="s">
        <v>3538</v>
      </c>
      <c r="G649" s="43"/>
      <c r="H649" s="43"/>
      <c r="I649" s="231"/>
      <c r="J649" s="43"/>
      <c r="K649" s="43"/>
      <c r="L649" s="47"/>
      <c r="M649" s="232"/>
      <c r="N649" s="233"/>
      <c r="O649" s="87"/>
      <c r="P649" s="87"/>
      <c r="Q649" s="87"/>
      <c r="R649" s="87"/>
      <c r="S649" s="87"/>
      <c r="T649" s="88"/>
      <c r="U649" s="41"/>
      <c r="V649" s="41"/>
      <c r="W649" s="41"/>
      <c r="X649" s="41"/>
      <c r="Y649" s="41"/>
      <c r="Z649" s="41"/>
      <c r="AA649" s="41"/>
      <c r="AB649" s="41"/>
      <c r="AC649" s="41"/>
      <c r="AD649" s="41"/>
      <c r="AE649" s="41"/>
      <c r="AT649" s="20" t="s">
        <v>231</v>
      </c>
      <c r="AU649" s="20" t="s">
        <v>84</v>
      </c>
    </row>
    <row r="650" s="12" customFormat="1" ht="25.92" customHeight="1">
      <c r="A650" s="12"/>
      <c r="B650" s="200"/>
      <c r="C650" s="201"/>
      <c r="D650" s="202" t="s">
        <v>74</v>
      </c>
      <c r="E650" s="203" t="s">
        <v>4294</v>
      </c>
      <c r="F650" s="203" t="s">
        <v>4295</v>
      </c>
      <c r="G650" s="201"/>
      <c r="H650" s="201"/>
      <c r="I650" s="204"/>
      <c r="J650" s="205">
        <f>BK650</f>
        <v>0</v>
      </c>
      <c r="K650" s="201"/>
      <c r="L650" s="206"/>
      <c r="M650" s="207"/>
      <c r="N650" s="208"/>
      <c r="O650" s="208"/>
      <c r="P650" s="209">
        <f>SUM(P651:P653)</f>
        <v>0</v>
      </c>
      <c r="Q650" s="208"/>
      <c r="R650" s="209">
        <f>SUM(R651:R653)</f>
        <v>0</v>
      </c>
      <c r="S650" s="208"/>
      <c r="T650" s="210">
        <f>SUM(T651:T653)</f>
        <v>0</v>
      </c>
      <c r="U650" s="12"/>
      <c r="V650" s="12"/>
      <c r="W650" s="12"/>
      <c r="X650" s="12"/>
      <c r="Y650" s="12"/>
      <c r="Z650" s="12"/>
      <c r="AA650" s="12"/>
      <c r="AB650" s="12"/>
      <c r="AC650" s="12"/>
      <c r="AD650" s="12"/>
      <c r="AE650" s="12"/>
      <c r="AR650" s="211" t="s">
        <v>209</v>
      </c>
      <c r="AT650" s="212" t="s">
        <v>74</v>
      </c>
      <c r="AU650" s="212" t="s">
        <v>75</v>
      </c>
      <c r="AY650" s="211" t="s">
        <v>170</v>
      </c>
      <c r="BK650" s="213">
        <f>SUM(BK651:BK653)</f>
        <v>0</v>
      </c>
    </row>
    <row r="651" s="2" customFormat="1" ht="16.5" customHeight="1">
      <c r="A651" s="41"/>
      <c r="B651" s="42"/>
      <c r="C651" s="216" t="s">
        <v>1885</v>
      </c>
      <c r="D651" s="216" t="s">
        <v>172</v>
      </c>
      <c r="E651" s="217" t="s">
        <v>4296</v>
      </c>
      <c r="F651" s="218" t="s">
        <v>4297</v>
      </c>
      <c r="G651" s="219" t="s">
        <v>1656</v>
      </c>
      <c r="H651" s="220">
        <v>1</v>
      </c>
      <c r="I651" s="221"/>
      <c r="J651" s="222">
        <f>ROUND(I651*H651,2)</f>
        <v>0</v>
      </c>
      <c r="K651" s="218" t="s">
        <v>176</v>
      </c>
      <c r="L651" s="47"/>
      <c r="M651" s="223" t="s">
        <v>19</v>
      </c>
      <c r="N651" s="224" t="s">
        <v>46</v>
      </c>
      <c r="O651" s="87"/>
      <c r="P651" s="225">
        <f>O651*H651</f>
        <v>0</v>
      </c>
      <c r="Q651" s="225">
        <v>0</v>
      </c>
      <c r="R651" s="225">
        <f>Q651*H651</f>
        <v>0</v>
      </c>
      <c r="S651" s="225">
        <v>0</v>
      </c>
      <c r="T651" s="226">
        <f>S651*H651</f>
        <v>0</v>
      </c>
      <c r="U651" s="41"/>
      <c r="V651" s="41"/>
      <c r="W651" s="41"/>
      <c r="X651" s="41"/>
      <c r="Y651" s="41"/>
      <c r="Z651" s="41"/>
      <c r="AA651" s="41"/>
      <c r="AB651" s="41"/>
      <c r="AC651" s="41"/>
      <c r="AD651" s="41"/>
      <c r="AE651" s="41"/>
      <c r="AR651" s="227" t="s">
        <v>177</v>
      </c>
      <c r="AT651" s="227" t="s">
        <v>172</v>
      </c>
      <c r="AU651" s="227" t="s">
        <v>82</v>
      </c>
      <c r="AY651" s="20" t="s">
        <v>170</v>
      </c>
      <c r="BE651" s="228">
        <f>IF(N651="základní",J651,0)</f>
        <v>0</v>
      </c>
      <c r="BF651" s="228">
        <f>IF(N651="snížená",J651,0)</f>
        <v>0</v>
      </c>
      <c r="BG651" s="228">
        <f>IF(N651="zákl. přenesená",J651,0)</f>
        <v>0</v>
      </c>
      <c r="BH651" s="228">
        <f>IF(N651="sníž. přenesená",J651,0)</f>
        <v>0</v>
      </c>
      <c r="BI651" s="228">
        <f>IF(N651="nulová",J651,0)</f>
        <v>0</v>
      </c>
      <c r="BJ651" s="20" t="s">
        <v>82</v>
      </c>
      <c r="BK651" s="228">
        <f>ROUND(I651*H651,2)</f>
        <v>0</v>
      </c>
      <c r="BL651" s="20" t="s">
        <v>177</v>
      </c>
      <c r="BM651" s="227" t="s">
        <v>4298</v>
      </c>
    </row>
    <row r="652" s="2" customFormat="1">
      <c r="A652" s="41"/>
      <c r="B652" s="42"/>
      <c r="C652" s="43"/>
      <c r="D652" s="229" t="s">
        <v>179</v>
      </c>
      <c r="E652" s="43"/>
      <c r="F652" s="230" t="s">
        <v>4297</v>
      </c>
      <c r="G652" s="43"/>
      <c r="H652" s="43"/>
      <c r="I652" s="231"/>
      <c r="J652" s="43"/>
      <c r="K652" s="43"/>
      <c r="L652" s="47"/>
      <c r="M652" s="232"/>
      <c r="N652" s="233"/>
      <c r="O652" s="87"/>
      <c r="P652" s="87"/>
      <c r="Q652" s="87"/>
      <c r="R652" s="87"/>
      <c r="S652" s="87"/>
      <c r="T652" s="88"/>
      <c r="U652" s="41"/>
      <c r="V652" s="41"/>
      <c r="W652" s="41"/>
      <c r="X652" s="41"/>
      <c r="Y652" s="41"/>
      <c r="Z652" s="41"/>
      <c r="AA652" s="41"/>
      <c r="AB652" s="41"/>
      <c r="AC652" s="41"/>
      <c r="AD652" s="41"/>
      <c r="AE652" s="41"/>
      <c r="AT652" s="20" t="s">
        <v>179</v>
      </c>
      <c r="AU652" s="20" t="s">
        <v>82</v>
      </c>
    </row>
    <row r="653" s="2" customFormat="1">
      <c r="A653" s="41"/>
      <c r="B653" s="42"/>
      <c r="C653" s="43"/>
      <c r="D653" s="234" t="s">
        <v>181</v>
      </c>
      <c r="E653" s="43"/>
      <c r="F653" s="235" t="s">
        <v>4299</v>
      </c>
      <c r="G653" s="43"/>
      <c r="H653" s="43"/>
      <c r="I653" s="231"/>
      <c r="J653" s="43"/>
      <c r="K653" s="43"/>
      <c r="L653" s="47"/>
      <c r="M653" s="269"/>
      <c r="N653" s="270"/>
      <c r="O653" s="271"/>
      <c r="P653" s="271"/>
      <c r="Q653" s="271"/>
      <c r="R653" s="271"/>
      <c r="S653" s="271"/>
      <c r="T653" s="272"/>
      <c r="U653" s="41"/>
      <c r="V653" s="41"/>
      <c r="W653" s="41"/>
      <c r="X653" s="41"/>
      <c r="Y653" s="41"/>
      <c r="Z653" s="41"/>
      <c r="AA653" s="41"/>
      <c r="AB653" s="41"/>
      <c r="AC653" s="41"/>
      <c r="AD653" s="41"/>
      <c r="AE653" s="41"/>
      <c r="AT653" s="20" t="s">
        <v>181</v>
      </c>
      <c r="AU653" s="20" t="s">
        <v>82</v>
      </c>
    </row>
    <row r="654" s="2" customFormat="1" ht="6.96" customHeight="1">
      <c r="A654" s="41"/>
      <c r="B654" s="62"/>
      <c r="C654" s="63"/>
      <c r="D654" s="63"/>
      <c r="E654" s="63"/>
      <c r="F654" s="63"/>
      <c r="G654" s="63"/>
      <c r="H654" s="63"/>
      <c r="I654" s="63"/>
      <c r="J654" s="63"/>
      <c r="K654" s="63"/>
      <c r="L654" s="47"/>
      <c r="M654" s="41"/>
      <c r="O654" s="41"/>
      <c r="P654" s="41"/>
      <c r="Q654" s="41"/>
      <c r="R654" s="41"/>
      <c r="S654" s="41"/>
      <c r="T654" s="41"/>
      <c r="U654" s="41"/>
      <c r="V654" s="41"/>
      <c r="W654" s="41"/>
      <c r="X654" s="41"/>
      <c r="Y654" s="41"/>
      <c r="Z654" s="41"/>
      <c r="AA654" s="41"/>
      <c r="AB654" s="41"/>
      <c r="AC654" s="41"/>
      <c r="AD654" s="41"/>
      <c r="AE654" s="41"/>
    </row>
  </sheetData>
  <sheetProtection sheet="1" autoFilter="0" formatColumns="0" formatRows="0" objects="1" scenarios="1" spinCount="100000" saltValue="GR0bJpTokZvqeFZ0QAsocbdTFidq6Ftl/LQb/Tw7ZnVbDg6N0AGbucvkgLyOPjlzmIxo2fqDvTIesZT86rEZ6g==" hashValue="MZ2RQnaIk3W1qeJ1iTNry1d9v+YxhzSi2ZQYXLZ+3i+OM/LWOg9AhiY0sxeqlNGpaYWofBStWTr2R7vO69F0Ig==" algorithmName="SHA-512" password="CBFB"/>
  <autoFilter ref="C104:K653"/>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hyperlinks>
    <hyperlink ref="F110" r:id="rId1" display="https://podminky.urs.cz/item/CS_URS_2025_02/115101221"/>
    <hyperlink ref="F113" r:id="rId2" display="https://podminky.urs.cz/item/CS_URS_2025_02/132151254"/>
    <hyperlink ref="F116" r:id="rId3" display="https://podminky.urs.cz/item/CS_URS_2025_02/151101102"/>
    <hyperlink ref="F119" r:id="rId4" display="https://podminky.urs.cz/item/CS_URS_2025_02/151101112"/>
    <hyperlink ref="F122" r:id="rId5" display="https://podminky.urs.cz/item/CS_URS_2025_02/162211311"/>
    <hyperlink ref="F125" r:id="rId6" display="https://podminky.urs.cz/item/CS_URS_2025_02/162351103"/>
    <hyperlink ref="F128" r:id="rId7" display="https://podminky.urs.cz/item/CS_URS_2025_02/171251201"/>
    <hyperlink ref="F131" r:id="rId8" display="https://podminky.urs.cz/item/CS_URS_2025_02/174151101"/>
    <hyperlink ref="F136" r:id="rId9" display="https://podminky.urs.cz/item/CS_URS_2025_02/175151101"/>
    <hyperlink ref="F141" r:id="rId10" display="https://podminky.urs.cz/item/CS_URS_2025_02/175111109"/>
    <hyperlink ref="F145" r:id="rId11" display="https://podminky.urs.cz/item/CS_URS_2025_02/451573111"/>
    <hyperlink ref="F150" r:id="rId12" display="https://podminky.urs.cz/item/CS_URS_2025_02/452112122"/>
    <hyperlink ref="F156" r:id="rId13" display="https://podminky.urs.cz/item/CS_URS_2024_02/866161003"/>
    <hyperlink ref="F162" r:id="rId14" display="https://podminky.urs.cz/item/CS_URS_2024_02/866181005"/>
    <hyperlink ref="F168" r:id="rId15" display="https://podminky.urs.cz/item/CS_URS_2025_02/892241111"/>
    <hyperlink ref="F171" r:id="rId16" display="https://podminky.urs.cz/item/CS_URS_2025_02/892273122"/>
    <hyperlink ref="F174" r:id="rId17" display="https://podminky.urs.cz/item/CS_URS_2025_02/894215111"/>
    <hyperlink ref="F179" r:id="rId18" display="https://podminky.urs.cz/item/CS_URS_2025_02/899204112"/>
    <hyperlink ref="F184" r:id="rId19" display="https://podminky.urs.cz/item/CS_URS_2025_02/899713111"/>
    <hyperlink ref="F187" r:id="rId20" display="https://podminky.urs.cz/item/CS_URS_2025_02/899721112"/>
    <hyperlink ref="F190" r:id="rId21" display="https://podminky.urs.cz/item/CS_URS_2025_02/899722113"/>
    <hyperlink ref="F193" r:id="rId22" display="https://podminky.urs.cz/item/CS_URS_2025_02/899913103"/>
    <hyperlink ref="F196" r:id="rId23" display="https://podminky.urs.cz/item/CS_URS_2025_02/899913121"/>
    <hyperlink ref="F199" r:id="rId24" display="https://podminky.urs.cz/item/CS_URS_2025_02/899913124"/>
    <hyperlink ref="F212" r:id="rId25" display="https://podminky.urs.cz/item/CS_URS_2025_02/998018002"/>
    <hyperlink ref="F219" r:id="rId26" display="https://podminky.urs.cz/item/CS_URS_2025_02/721111112"/>
    <hyperlink ref="F222" r:id="rId27" display="https://podminky.urs.cz/item/CS_URS_2025_02/721173401"/>
    <hyperlink ref="F225" r:id="rId28" display="https://podminky.urs.cz/item/CS_URS_2025_02/721173402"/>
    <hyperlink ref="F228" r:id="rId29" display="https://podminky.urs.cz/item/CS_URS_2025_02/721173403"/>
    <hyperlink ref="F231" r:id="rId30" display="https://podminky.urs.cz/item/CS_URS_2025_02/721174042"/>
    <hyperlink ref="F234" r:id="rId31" display="https://podminky.urs.cz/item/CS_URS_2025_02/721174043"/>
    <hyperlink ref="F237" r:id="rId32" display="https://podminky.urs.cz/item/CS_URS_2025_02/721174045"/>
    <hyperlink ref="F240" r:id="rId33" display="https://podminky.urs.cz/item/CS_URS_2025_02/721174062"/>
    <hyperlink ref="F243" r:id="rId34" display="https://podminky.urs.cz/item/CS_URS_2025_02/721174063"/>
    <hyperlink ref="F246" r:id="rId35" display="https://podminky.urs.cz/item/CS_URS_2025_02/721175111"/>
    <hyperlink ref="F249" r:id="rId36" display="https://podminky.urs.cz/item/CS_URS_2025_02/721175112"/>
    <hyperlink ref="F252" r:id="rId37" display="https://podminky.urs.cz/item/CS_URS_2025_02/721175113"/>
    <hyperlink ref="F255" r:id="rId38" display="https://podminky.urs.cz/item/CS_URS_2025_02/721175114"/>
    <hyperlink ref="F258" r:id="rId39" display="https://podminky.urs.cz/item/CS_URS_2025_02/721175122"/>
    <hyperlink ref="F261" r:id="rId40" display="https://podminky.urs.cz/item/CS_URS_2025_02/721175123"/>
    <hyperlink ref="F264" r:id="rId41" display="https://podminky.urs.cz/item/CS_URS_2025_02/721211422"/>
    <hyperlink ref="F267" r:id="rId42" display="https://podminky.urs.cz/item/CS_URS_2025_02/721211621"/>
    <hyperlink ref="F270" r:id="rId43" display="https://podminky.urs.cz/item/CS_URS_2025_02/721219128"/>
    <hyperlink ref="F279" r:id="rId44" display="https://podminky.urs.cz/item/CS_URS_2025_02/721233212"/>
    <hyperlink ref="F282" r:id="rId45" display="https://podminky.urs.cz/item/CS_URS_2025_02/721259103"/>
    <hyperlink ref="F285" r:id="rId46" display="https://podminky.urs.cz/item/CS_URS_2025_02/721259105"/>
    <hyperlink ref="F290" r:id="rId47" display="https://podminky.urs.cz/item/CS_URS_2025_02/721259106"/>
    <hyperlink ref="F299" r:id="rId48" display="https://podminky.urs.cz/item/CS_URS_2025_02/721263123"/>
    <hyperlink ref="F302" r:id="rId49" display="https://podminky.urs.cz/item/CS_URS_2025_02/721273152"/>
    <hyperlink ref="F305" r:id="rId50" display="https://podminky.urs.cz/item/CS_URS_2025_02/721273153"/>
    <hyperlink ref="F308" r:id="rId51" display="https://podminky.urs.cz/item/CS_URS_2025_02/721290111"/>
    <hyperlink ref="F311" r:id="rId52" display="https://podminky.urs.cz/item/CS_URS_2025_02/721290112"/>
    <hyperlink ref="F314" r:id="rId53" display="https://podminky.urs.cz/item/CS_URS_2025_02/998721122"/>
    <hyperlink ref="F318" r:id="rId54" display="https://podminky.urs.cz/item/CS_URS_2025_02/722110924"/>
    <hyperlink ref="F321" r:id="rId55" display="https://podminky.urs.cz/item/CS_URS_2025_02/722111914"/>
    <hyperlink ref="F324" r:id="rId56" display="https://podminky.urs.cz/item/CS_URS_2025_02/722130233"/>
    <hyperlink ref="F327" r:id="rId57" display="https://podminky.urs.cz/item/CS_URS_2025_02/722130235"/>
    <hyperlink ref="F330" r:id="rId58" display="https://podminky.urs.cz/item/CS_URS_2025_02/722131933"/>
    <hyperlink ref="F333" r:id="rId59" display="https://podminky.urs.cz/item/CS_URS_2025_02/722131934"/>
    <hyperlink ref="F336" r:id="rId60" display="https://podminky.urs.cz/item/CS_URS_2025_02/722131935"/>
    <hyperlink ref="F339" r:id="rId61" display="https://podminky.urs.cz/item/CS_URS_2025_02/722174022"/>
    <hyperlink ref="F342" r:id="rId62" display="https://podminky.urs.cz/item/CS_URS_2025_02/722174023"/>
    <hyperlink ref="F345" r:id="rId63" display="https://podminky.urs.cz/item/CS_URS_2025_02/722174024"/>
    <hyperlink ref="F348" r:id="rId64" display="https://podminky.urs.cz/item/CS_URS_2025_02/722174025"/>
    <hyperlink ref="F351" r:id="rId65" display="https://podminky.urs.cz/item/CS_URS_2025_01/722174026"/>
    <hyperlink ref="F357" r:id="rId66" display="https://podminky.urs.cz/item/CS_URS_2025_02/722174072"/>
    <hyperlink ref="F360" r:id="rId67" display="https://podminky.urs.cz/item/CS_URS_2025_02/722174073"/>
    <hyperlink ref="F363" r:id="rId68" display="https://podminky.urs.cz/item/CS_URS_2025_02/722174074"/>
    <hyperlink ref="F366" r:id="rId69" display="https://podminky.urs.cz/item/CS_URS_2025_02/722174075"/>
    <hyperlink ref="F369" r:id="rId70" display="https://podminky.urs.cz/item/CS_URS_2025_02/722181126"/>
    <hyperlink ref="F372" r:id="rId71" display="https://podminky.urs.cz/item/CS_URS_2025_02/722181211"/>
    <hyperlink ref="F375" r:id="rId72" display="https://podminky.urs.cz/item/CS_URS_2025_02/722181212"/>
    <hyperlink ref="F378" r:id="rId73" display="https://podminky.urs.cz/item/CS_URS_2025_02/722181221"/>
    <hyperlink ref="F381" r:id="rId74" display="https://podminky.urs.cz/item/CS_URS_2025_02/722181222"/>
    <hyperlink ref="F384" r:id="rId75" display="https://podminky.urs.cz/item/CS_URS_2025_02/722181231"/>
    <hyperlink ref="F387" r:id="rId76" display="https://podminky.urs.cz/item/CS_URS_2025_02/722181232"/>
    <hyperlink ref="F390" r:id="rId77" display="https://podminky.urs.cz/item/CS_URS_2025_02/722181233"/>
    <hyperlink ref="F393" r:id="rId78" display="https://podminky.urs.cz/item/CS_URS_2025_02/722181241"/>
    <hyperlink ref="F396" r:id="rId79" display="https://podminky.urs.cz/item/CS_URS_2025_02/722181242"/>
    <hyperlink ref="F399" r:id="rId80" display="https://podminky.urs.cz/item/CS_URS_2025_02/722181251"/>
    <hyperlink ref="F402" r:id="rId81" display="https://podminky.urs.cz/item/CS_URS_2025_02/722181252"/>
    <hyperlink ref="F405" r:id="rId82" display="https://podminky.urs.cz/item/CS_URS_2025_02/722182011"/>
    <hyperlink ref="F408" r:id="rId83" display="https://podminky.urs.cz/item/CS_URS_2025_02/722182012"/>
    <hyperlink ref="F411" r:id="rId84" display="https://podminky.urs.cz/item/CS_URS_2025_02/722182013"/>
    <hyperlink ref="F414" r:id="rId85" display="https://podminky.urs.cz/item/CS_URS_2025_02/722182014"/>
    <hyperlink ref="F417" r:id="rId86" display="https://podminky.urs.cz/item/CS_URS_2025_02/722182015"/>
    <hyperlink ref="F420" r:id="rId87" display="https://podminky.urs.cz/item/CS_URS_2025_02/722190401"/>
    <hyperlink ref="F423" r:id="rId88" display="https://podminky.urs.cz/item/CS_URS_2025_02/722190901"/>
    <hyperlink ref="F426" r:id="rId89" display="https://podminky.urs.cz/item/CS_URS_2025_02/722219102"/>
    <hyperlink ref="F431" r:id="rId90" display="https://podminky.urs.cz/item/CS_URS_2025_02/722220152"/>
    <hyperlink ref="F434" r:id="rId91" display="https://podminky.urs.cz/item/CS_URS_2025_02/722220153"/>
    <hyperlink ref="F437" r:id="rId92" display="https://podminky.urs.cz/item/CS_URS_2025_02/722220161"/>
    <hyperlink ref="F440" r:id="rId93" display="https://podminky.urs.cz/item/CS_URS_2025_02/722224115"/>
    <hyperlink ref="F443" r:id="rId94" display="https://podminky.urs.cz/item/CS_URS_2025_02/722229102"/>
    <hyperlink ref="F448" r:id="rId95" display="https://podminky.urs.cz/item/CS_URS_2025_02/722231076"/>
    <hyperlink ref="F451" r:id="rId96" display="https://podminky.urs.cz/item/CS_URS_2025_02/722231077"/>
    <hyperlink ref="F454" r:id="rId97" display="https://podminky.urs.cz/item/CS_URS_2025_02/722232122"/>
    <hyperlink ref="F457" r:id="rId98" display="https://podminky.urs.cz/item/CS_URS_2025_02/722232123"/>
    <hyperlink ref="F460" r:id="rId99" display="https://podminky.urs.cz/item/CS_URS_2025_02/722232124"/>
    <hyperlink ref="F463" r:id="rId100" display="https://podminky.urs.cz/item/CS_URS_2025_02/722232125"/>
    <hyperlink ref="F466" r:id="rId101" display="https://podminky.urs.cz/item/CS_URS_2025_02/722232126"/>
    <hyperlink ref="F469" r:id="rId102" display="https://podminky.urs.cz/item/CS_URS_2025_02/722232127"/>
    <hyperlink ref="F472" r:id="rId103" display="https://podminky.urs.cz/item/CS_URS_2025_02/722234268"/>
    <hyperlink ref="F475" r:id="rId104" display="https://podminky.urs.cz/item/CS_URS_2025_02/722239101"/>
    <hyperlink ref="F486" r:id="rId105" display="https://podminky.urs.cz/item/CS_URS_2025_02/722239103"/>
    <hyperlink ref="F492" r:id="rId106" display="https://podminky.urs.cz/item/CS_URS_2025_02/722250143"/>
    <hyperlink ref="F495" r:id="rId107" display="https://podminky.urs.cz/item/CS_URS_2025_02/722262302"/>
    <hyperlink ref="F498" r:id="rId108" display="https://podminky.urs.cz/item/CS_URS_2025_02/722290226"/>
    <hyperlink ref="F501" r:id="rId109" display="https://podminky.urs.cz/item/CS_URS_2025_02/722290234"/>
    <hyperlink ref="F504" r:id="rId110" display="https://podminky.urs.cz/item/CS_URS_2025_02/998722122"/>
    <hyperlink ref="F508" r:id="rId111" display="https://podminky.urs.cz/item/CS_URS_2025_02/725119125"/>
    <hyperlink ref="F517" r:id="rId112" display="https://podminky.urs.cz/item/CS_URS_2025_02/725129102"/>
    <hyperlink ref="F522" r:id="rId113" display="https://podminky.urs.cz/item/CS_URS_2025_02/725219102"/>
    <hyperlink ref="F531" r:id="rId114" display="https://podminky.urs.cz/item/CS_URS_2025_02/725239101"/>
    <hyperlink ref="F537" r:id="rId115" display="https://podminky.urs.cz/item/CS_URS_2025_02/725241901"/>
    <hyperlink ref="F543" r:id="rId116" display="https://podminky.urs.cz/item/CS_URS_2025_02/725339111"/>
    <hyperlink ref="F551" r:id="rId117" display="https://podminky.urs.cz/item/CS_URS_2025_02/725813111"/>
    <hyperlink ref="F554" r:id="rId118" display="https://podminky.urs.cz/item/CS_URS_2025_02/725813112"/>
    <hyperlink ref="F557" r:id="rId119" display="https://podminky.urs.cz/item/CS_URS_2025_02/725829101"/>
    <hyperlink ref="F563" r:id="rId120" display="https://podminky.urs.cz/item/CS_URS_2025_02/725829121"/>
    <hyperlink ref="F569" r:id="rId121" display="https://podminky.urs.cz/item/CS_URS_2025_02/725829131"/>
    <hyperlink ref="F575" r:id="rId122" display="https://podminky.urs.cz/item/CS_URS_2025_02/725829141"/>
    <hyperlink ref="F580" r:id="rId123" display="https://podminky.urs.cz/item/CS_URS_2025_02/725841332"/>
    <hyperlink ref="F583" r:id="rId124" display="https://podminky.urs.cz/item/CS_URS_2025_02/725849411"/>
    <hyperlink ref="F591" r:id="rId125" display="https://podminky.urs.cz/item/CS_URS_2025_02/998725122"/>
    <hyperlink ref="F595" r:id="rId126" display="https://podminky.urs.cz/item/CS_URS_2025_02/726131001"/>
    <hyperlink ref="F598" r:id="rId127" display="https://podminky.urs.cz/item/CS_URS_2025_02/726131002"/>
    <hyperlink ref="F601" r:id="rId128" display="https://podminky.urs.cz/item/CS_URS_2025_02/726131011"/>
    <hyperlink ref="F604" r:id="rId129" display="https://podminky.urs.cz/item/CS_URS_2025_02/726131021"/>
    <hyperlink ref="F607" r:id="rId130" display="https://podminky.urs.cz/item/CS_URS_2025_02/726131041"/>
    <hyperlink ref="F610" r:id="rId131" display="https://podminky.urs.cz/item/CS_URS_2025_02/726131043"/>
    <hyperlink ref="F613" r:id="rId132" display="https://podminky.urs.cz/item/CS_URS_2025_02/726191001"/>
    <hyperlink ref="F616" r:id="rId133" display="https://podminky.urs.cz/item/CS_URS_2025_02/998726132"/>
    <hyperlink ref="F620" r:id="rId134" display="https://podminky.urs.cz/item/CS_URS_2025_02/727111005"/>
    <hyperlink ref="F623" r:id="rId135" display="https://podminky.urs.cz/item/CS_URS_2025_02/727111006"/>
    <hyperlink ref="F626" r:id="rId136" display="https://podminky.urs.cz/item/CS_URS_2025_02/727111007"/>
    <hyperlink ref="F630" r:id="rId137" display="https://podminky.urs.cz/item/CS_URS_2025_02/767995111"/>
    <hyperlink ref="F645" r:id="rId138" display="https://podminky.urs.cz/item/CS_URS_2025_02/998767122"/>
    <hyperlink ref="F653" r:id="rId139" display="https://podminky.urs.cz/item/CS_URS_2025_02/043002000"/>
  </hyperlinks>
  <pageMargins left="0.39375" right="0.39375" top="0.39375" bottom="0.39375" header="0" footer="0"/>
  <pageSetup paperSize="9" orientation="landscape" blackAndWhite="1" fitToHeight="100"/>
  <headerFooter>
    <oddFooter>&amp;CStrana &amp;P z &amp;N</oddFooter>
  </headerFooter>
  <drawing r:id="rId14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102</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4300</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ROUND(J97,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ROUND((SUM(BE97:BE427)),  2)</f>
        <v>0</v>
      </c>
      <c r="G37" s="41"/>
      <c r="H37" s="41"/>
      <c r="I37" s="161">
        <v>0.20999999999999999</v>
      </c>
      <c r="J37" s="160">
        <f>ROUND(((SUM(BE97:BE427))*I37),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ROUND((SUM(BF97:BF427)),  2)</f>
        <v>0</v>
      </c>
      <c r="G38" s="41"/>
      <c r="H38" s="41"/>
      <c r="I38" s="161">
        <v>0.12</v>
      </c>
      <c r="J38" s="160">
        <f>ROUND(((SUM(BF97:BF427))*I38),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ROUND((SUM(BG97:BG427)),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ROUND((SUM(BH97:BH427)),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ROUND((SUM(BI97:BI427)),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02.5 - VZT</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J97</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4301</v>
      </c>
      <c r="E68" s="181"/>
      <c r="F68" s="181"/>
      <c r="G68" s="181"/>
      <c r="H68" s="181"/>
      <c r="I68" s="181"/>
      <c r="J68" s="182">
        <f>J98</f>
        <v>0</v>
      </c>
      <c r="K68" s="179"/>
      <c r="L68" s="183"/>
      <c r="S68" s="9"/>
      <c r="T68" s="9"/>
      <c r="U68" s="9"/>
      <c r="V68" s="9"/>
      <c r="W68" s="9"/>
      <c r="X68" s="9"/>
      <c r="Y68" s="9"/>
      <c r="Z68" s="9"/>
      <c r="AA68" s="9"/>
      <c r="AB68" s="9"/>
      <c r="AC68" s="9"/>
      <c r="AD68" s="9"/>
      <c r="AE68" s="9"/>
    </row>
    <row r="69" s="9" customFormat="1" ht="24.96" customHeight="1">
      <c r="A69" s="9"/>
      <c r="B69" s="178"/>
      <c r="C69" s="179"/>
      <c r="D69" s="180" t="s">
        <v>4302</v>
      </c>
      <c r="E69" s="181"/>
      <c r="F69" s="181"/>
      <c r="G69" s="181"/>
      <c r="H69" s="181"/>
      <c r="I69" s="181"/>
      <c r="J69" s="182">
        <f>J165</f>
        <v>0</v>
      </c>
      <c r="K69" s="179"/>
      <c r="L69" s="183"/>
      <c r="S69" s="9"/>
      <c r="T69" s="9"/>
      <c r="U69" s="9"/>
      <c r="V69" s="9"/>
      <c r="W69" s="9"/>
      <c r="X69" s="9"/>
      <c r="Y69" s="9"/>
      <c r="Z69" s="9"/>
      <c r="AA69" s="9"/>
      <c r="AB69" s="9"/>
      <c r="AC69" s="9"/>
      <c r="AD69" s="9"/>
      <c r="AE69" s="9"/>
    </row>
    <row r="70" s="9" customFormat="1" ht="24.96" customHeight="1">
      <c r="A70" s="9"/>
      <c r="B70" s="178"/>
      <c r="C70" s="179"/>
      <c r="D70" s="180" t="s">
        <v>4303</v>
      </c>
      <c r="E70" s="181"/>
      <c r="F70" s="181"/>
      <c r="G70" s="181"/>
      <c r="H70" s="181"/>
      <c r="I70" s="181"/>
      <c r="J70" s="182">
        <f>J292</f>
        <v>0</v>
      </c>
      <c r="K70" s="179"/>
      <c r="L70" s="183"/>
      <c r="S70" s="9"/>
      <c r="T70" s="9"/>
      <c r="U70" s="9"/>
      <c r="V70" s="9"/>
      <c r="W70" s="9"/>
      <c r="X70" s="9"/>
      <c r="Y70" s="9"/>
      <c r="Z70" s="9"/>
      <c r="AA70" s="9"/>
      <c r="AB70" s="9"/>
      <c r="AC70" s="9"/>
      <c r="AD70" s="9"/>
      <c r="AE70" s="9"/>
    </row>
    <row r="71" s="9" customFormat="1" ht="24.96" customHeight="1">
      <c r="A71" s="9"/>
      <c r="B71" s="178"/>
      <c r="C71" s="179"/>
      <c r="D71" s="180" t="s">
        <v>4304</v>
      </c>
      <c r="E71" s="181"/>
      <c r="F71" s="181"/>
      <c r="G71" s="181"/>
      <c r="H71" s="181"/>
      <c r="I71" s="181"/>
      <c r="J71" s="182">
        <f>J359</f>
        <v>0</v>
      </c>
      <c r="K71" s="179"/>
      <c r="L71" s="183"/>
      <c r="S71" s="9"/>
      <c r="T71" s="9"/>
      <c r="U71" s="9"/>
      <c r="V71" s="9"/>
      <c r="W71" s="9"/>
      <c r="X71" s="9"/>
      <c r="Y71" s="9"/>
      <c r="Z71" s="9"/>
      <c r="AA71" s="9"/>
      <c r="AB71" s="9"/>
      <c r="AC71" s="9"/>
      <c r="AD71" s="9"/>
      <c r="AE71" s="9"/>
    </row>
    <row r="72" s="9" customFormat="1" ht="24.96" customHeight="1">
      <c r="A72" s="9"/>
      <c r="B72" s="178"/>
      <c r="C72" s="179"/>
      <c r="D72" s="180" t="s">
        <v>4305</v>
      </c>
      <c r="E72" s="181"/>
      <c r="F72" s="181"/>
      <c r="G72" s="181"/>
      <c r="H72" s="181"/>
      <c r="I72" s="181"/>
      <c r="J72" s="182">
        <f>J402</f>
        <v>0</v>
      </c>
      <c r="K72" s="179"/>
      <c r="L72" s="183"/>
      <c r="S72" s="9"/>
      <c r="T72" s="9"/>
      <c r="U72" s="9"/>
      <c r="V72" s="9"/>
      <c r="W72" s="9"/>
      <c r="X72" s="9"/>
      <c r="Y72" s="9"/>
      <c r="Z72" s="9"/>
      <c r="AA72" s="9"/>
      <c r="AB72" s="9"/>
      <c r="AC72" s="9"/>
      <c r="AD72" s="9"/>
      <c r="AE72" s="9"/>
    </row>
    <row r="73" s="9" customFormat="1" ht="24.96" customHeight="1">
      <c r="A73" s="9"/>
      <c r="B73" s="178"/>
      <c r="C73" s="179"/>
      <c r="D73" s="180" t="s">
        <v>4306</v>
      </c>
      <c r="E73" s="181"/>
      <c r="F73" s="181"/>
      <c r="G73" s="181"/>
      <c r="H73" s="181"/>
      <c r="I73" s="181"/>
      <c r="J73" s="182">
        <f>J415</f>
        <v>0</v>
      </c>
      <c r="K73" s="179"/>
      <c r="L73" s="183"/>
      <c r="S73" s="9"/>
      <c r="T73" s="9"/>
      <c r="U73" s="9"/>
      <c r="V73" s="9"/>
      <c r="W73" s="9"/>
      <c r="X73" s="9"/>
      <c r="Y73" s="9"/>
      <c r="Z73" s="9"/>
      <c r="AA73" s="9"/>
      <c r="AB73" s="9"/>
      <c r="AC73" s="9"/>
      <c r="AD73" s="9"/>
      <c r="AE73" s="9"/>
    </row>
    <row r="74" s="2" customFormat="1" ht="21.84" customHeight="1">
      <c r="A74" s="41"/>
      <c r="B74" s="42"/>
      <c r="C74" s="43"/>
      <c r="D74" s="43"/>
      <c r="E74" s="43"/>
      <c r="F74" s="43"/>
      <c r="G74" s="43"/>
      <c r="H74" s="43"/>
      <c r="I74" s="43"/>
      <c r="J74" s="43"/>
      <c r="K74" s="43"/>
      <c r="L74" s="148"/>
      <c r="S74" s="41"/>
      <c r="T74" s="41"/>
      <c r="U74" s="41"/>
      <c r="V74" s="41"/>
      <c r="W74" s="41"/>
      <c r="X74" s="41"/>
      <c r="Y74" s="41"/>
      <c r="Z74" s="41"/>
      <c r="AA74" s="41"/>
      <c r="AB74" s="41"/>
      <c r="AC74" s="41"/>
      <c r="AD74" s="41"/>
      <c r="AE74" s="41"/>
    </row>
    <row r="75" s="2" customFormat="1" ht="6.96" customHeight="1">
      <c r="A75" s="41"/>
      <c r="B75" s="62"/>
      <c r="C75" s="63"/>
      <c r="D75" s="63"/>
      <c r="E75" s="63"/>
      <c r="F75" s="63"/>
      <c r="G75" s="63"/>
      <c r="H75" s="63"/>
      <c r="I75" s="63"/>
      <c r="J75" s="63"/>
      <c r="K75" s="63"/>
      <c r="L75" s="148"/>
      <c r="S75" s="41"/>
      <c r="T75" s="41"/>
      <c r="U75" s="41"/>
      <c r="V75" s="41"/>
      <c r="W75" s="41"/>
      <c r="X75" s="41"/>
      <c r="Y75" s="41"/>
      <c r="Z75" s="41"/>
      <c r="AA75" s="41"/>
      <c r="AB75" s="41"/>
      <c r="AC75" s="41"/>
      <c r="AD75" s="41"/>
      <c r="AE75" s="41"/>
    </row>
    <row r="79" s="2" customFormat="1" ht="6.96" customHeight="1">
      <c r="A79" s="41"/>
      <c r="B79" s="64"/>
      <c r="C79" s="65"/>
      <c r="D79" s="65"/>
      <c r="E79" s="65"/>
      <c r="F79" s="65"/>
      <c r="G79" s="65"/>
      <c r="H79" s="65"/>
      <c r="I79" s="65"/>
      <c r="J79" s="65"/>
      <c r="K79" s="65"/>
      <c r="L79" s="148"/>
      <c r="S79" s="41"/>
      <c r="T79" s="41"/>
      <c r="U79" s="41"/>
      <c r="V79" s="41"/>
      <c r="W79" s="41"/>
      <c r="X79" s="41"/>
      <c r="Y79" s="41"/>
      <c r="Z79" s="41"/>
      <c r="AA79" s="41"/>
      <c r="AB79" s="41"/>
      <c r="AC79" s="41"/>
      <c r="AD79" s="41"/>
      <c r="AE79" s="41"/>
    </row>
    <row r="80" s="2" customFormat="1" ht="24.96" customHeight="1">
      <c r="A80" s="41"/>
      <c r="B80" s="42"/>
      <c r="C80" s="26" t="s">
        <v>155</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2" customHeight="1">
      <c r="A82" s="41"/>
      <c r="B82" s="42"/>
      <c r="C82" s="35" t="s">
        <v>16</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6.5" customHeight="1">
      <c r="A83" s="41"/>
      <c r="B83" s="42"/>
      <c r="C83" s="43"/>
      <c r="D83" s="43"/>
      <c r="E83" s="173" t="str">
        <f>E7</f>
        <v>Základní a mateřská škola Petra Strozziho</v>
      </c>
      <c r="F83" s="35"/>
      <c r="G83" s="35"/>
      <c r="H83" s="35"/>
      <c r="I83" s="43"/>
      <c r="J83" s="43"/>
      <c r="K83" s="43"/>
      <c r="L83" s="148"/>
      <c r="S83" s="41"/>
      <c r="T83" s="41"/>
      <c r="U83" s="41"/>
      <c r="V83" s="41"/>
      <c r="W83" s="41"/>
      <c r="X83" s="41"/>
      <c r="Y83" s="41"/>
      <c r="Z83" s="41"/>
      <c r="AA83" s="41"/>
      <c r="AB83" s="41"/>
      <c r="AC83" s="41"/>
      <c r="AD83" s="41"/>
      <c r="AE83" s="41"/>
    </row>
    <row r="84" s="1" customFormat="1" ht="12" customHeight="1">
      <c r="B84" s="24"/>
      <c r="C84" s="35" t="s">
        <v>140</v>
      </c>
      <c r="D84" s="25"/>
      <c r="E84" s="25"/>
      <c r="F84" s="25"/>
      <c r="G84" s="25"/>
      <c r="H84" s="25"/>
      <c r="I84" s="25"/>
      <c r="J84" s="25"/>
      <c r="K84" s="25"/>
      <c r="L84" s="23"/>
    </row>
    <row r="85" s="1" customFormat="1" ht="16.5" customHeight="1">
      <c r="B85" s="24"/>
      <c r="C85" s="25"/>
      <c r="D85" s="25"/>
      <c r="E85" s="173" t="s">
        <v>141</v>
      </c>
      <c r="F85" s="25"/>
      <c r="G85" s="25"/>
      <c r="H85" s="25"/>
      <c r="I85" s="25"/>
      <c r="J85" s="25"/>
      <c r="K85" s="25"/>
      <c r="L85" s="23"/>
    </row>
    <row r="86" s="1" customFormat="1" ht="12" customHeight="1">
      <c r="B86" s="24"/>
      <c r="C86" s="35" t="s">
        <v>142</v>
      </c>
      <c r="D86" s="25"/>
      <c r="E86" s="25"/>
      <c r="F86" s="25"/>
      <c r="G86" s="25"/>
      <c r="H86" s="25"/>
      <c r="I86" s="25"/>
      <c r="J86" s="25"/>
      <c r="K86" s="25"/>
      <c r="L86" s="23"/>
    </row>
    <row r="87" s="2" customFormat="1" ht="16.5" customHeight="1">
      <c r="A87" s="41"/>
      <c r="B87" s="42"/>
      <c r="C87" s="43"/>
      <c r="D87" s="43"/>
      <c r="E87" s="273" t="s">
        <v>383</v>
      </c>
      <c r="F87" s="43"/>
      <c r="G87" s="43"/>
      <c r="H87" s="43"/>
      <c r="I87" s="43"/>
      <c r="J87" s="43"/>
      <c r="K87" s="43"/>
      <c r="L87" s="148"/>
      <c r="S87" s="41"/>
      <c r="T87" s="41"/>
      <c r="U87" s="41"/>
      <c r="V87" s="41"/>
      <c r="W87" s="41"/>
      <c r="X87" s="41"/>
      <c r="Y87" s="41"/>
      <c r="Z87" s="41"/>
      <c r="AA87" s="41"/>
      <c r="AB87" s="41"/>
      <c r="AC87" s="41"/>
      <c r="AD87" s="41"/>
      <c r="AE87" s="41"/>
    </row>
    <row r="88" s="2" customFormat="1" ht="12" customHeight="1">
      <c r="A88" s="41"/>
      <c r="B88" s="42"/>
      <c r="C88" s="35" t="s">
        <v>384</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16.5" customHeight="1">
      <c r="A89" s="41"/>
      <c r="B89" s="42"/>
      <c r="C89" s="43"/>
      <c r="D89" s="43"/>
      <c r="E89" s="72" t="str">
        <f>E13</f>
        <v>SO 02.5 - VZT</v>
      </c>
      <c r="F89" s="43"/>
      <c r="G89" s="43"/>
      <c r="H89" s="43"/>
      <c r="I89" s="43"/>
      <c r="J89" s="43"/>
      <c r="K89" s="43"/>
      <c r="L89" s="148"/>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2" customHeight="1">
      <c r="A91" s="41"/>
      <c r="B91" s="42"/>
      <c r="C91" s="35" t="s">
        <v>21</v>
      </c>
      <c r="D91" s="43"/>
      <c r="E91" s="43"/>
      <c r="F91" s="30" t="str">
        <f>F16</f>
        <v>Praha 8</v>
      </c>
      <c r="G91" s="43"/>
      <c r="H91" s="43"/>
      <c r="I91" s="35" t="s">
        <v>23</v>
      </c>
      <c r="J91" s="75" t="str">
        <f>IF(J16="","",J16)</f>
        <v>1. 10. 2025</v>
      </c>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25.65" customHeight="1">
      <c r="A93" s="41"/>
      <c r="B93" s="42"/>
      <c r="C93" s="35" t="s">
        <v>25</v>
      </c>
      <c r="D93" s="43"/>
      <c r="E93" s="43"/>
      <c r="F93" s="30" t="str">
        <f>E19</f>
        <v>Servisní středisko MČ Praha 8</v>
      </c>
      <c r="G93" s="43"/>
      <c r="H93" s="43"/>
      <c r="I93" s="35" t="s">
        <v>33</v>
      </c>
      <c r="J93" s="39" t="str">
        <f>E25</f>
        <v>d plus projektová a inženýrská a.s.</v>
      </c>
      <c r="K93" s="43"/>
      <c r="L93" s="148"/>
      <c r="S93" s="41"/>
      <c r="T93" s="41"/>
      <c r="U93" s="41"/>
      <c r="V93" s="41"/>
      <c r="W93" s="41"/>
      <c r="X93" s="41"/>
      <c r="Y93" s="41"/>
      <c r="Z93" s="41"/>
      <c r="AA93" s="41"/>
      <c r="AB93" s="41"/>
      <c r="AC93" s="41"/>
      <c r="AD93" s="41"/>
      <c r="AE93" s="41"/>
    </row>
    <row r="94" s="2" customFormat="1" ht="25.65" customHeight="1">
      <c r="A94" s="41"/>
      <c r="B94" s="42"/>
      <c r="C94" s="35" t="s">
        <v>31</v>
      </c>
      <c r="D94" s="43"/>
      <c r="E94" s="43"/>
      <c r="F94" s="30" t="str">
        <f>IF(E22="","",E22)</f>
        <v>Vyplň údaj</v>
      </c>
      <c r="G94" s="43"/>
      <c r="H94" s="43"/>
      <c r="I94" s="35" t="s">
        <v>38</v>
      </c>
      <c r="J94" s="39" t="str">
        <f>E28</f>
        <v>d plus projektová a inženýrská a.s.</v>
      </c>
      <c r="K94" s="43"/>
      <c r="L94" s="148"/>
      <c r="S94" s="41"/>
      <c r="T94" s="41"/>
      <c r="U94" s="41"/>
      <c r="V94" s="41"/>
      <c r="W94" s="41"/>
      <c r="X94" s="41"/>
      <c r="Y94" s="41"/>
      <c r="Z94" s="41"/>
      <c r="AA94" s="41"/>
      <c r="AB94" s="41"/>
      <c r="AC94" s="41"/>
      <c r="AD94" s="41"/>
      <c r="AE94" s="41"/>
    </row>
    <row r="95" s="2" customFormat="1" ht="10.32"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11" customFormat="1" ht="29.28" customHeight="1">
      <c r="A96" s="189"/>
      <c r="B96" s="190"/>
      <c r="C96" s="191" t="s">
        <v>156</v>
      </c>
      <c r="D96" s="192" t="s">
        <v>60</v>
      </c>
      <c r="E96" s="192" t="s">
        <v>56</v>
      </c>
      <c r="F96" s="192" t="s">
        <v>57</v>
      </c>
      <c r="G96" s="192" t="s">
        <v>157</v>
      </c>
      <c r="H96" s="192" t="s">
        <v>158</v>
      </c>
      <c r="I96" s="192" t="s">
        <v>159</v>
      </c>
      <c r="J96" s="192" t="s">
        <v>147</v>
      </c>
      <c r="K96" s="193" t="s">
        <v>160</v>
      </c>
      <c r="L96" s="194"/>
      <c r="M96" s="95" t="s">
        <v>19</v>
      </c>
      <c r="N96" s="96" t="s">
        <v>45</v>
      </c>
      <c r="O96" s="96" t="s">
        <v>161</v>
      </c>
      <c r="P96" s="96" t="s">
        <v>162</v>
      </c>
      <c r="Q96" s="96" t="s">
        <v>163</v>
      </c>
      <c r="R96" s="96" t="s">
        <v>164</v>
      </c>
      <c r="S96" s="96" t="s">
        <v>165</v>
      </c>
      <c r="T96" s="97" t="s">
        <v>166</v>
      </c>
      <c r="U96" s="189"/>
      <c r="V96" s="189"/>
      <c r="W96" s="189"/>
      <c r="X96" s="189"/>
      <c r="Y96" s="189"/>
      <c r="Z96" s="189"/>
      <c r="AA96" s="189"/>
      <c r="AB96" s="189"/>
      <c r="AC96" s="189"/>
      <c r="AD96" s="189"/>
      <c r="AE96" s="189"/>
    </row>
    <row r="97" s="2" customFormat="1" ht="22.8" customHeight="1">
      <c r="A97" s="41"/>
      <c r="B97" s="42"/>
      <c r="C97" s="102" t="s">
        <v>167</v>
      </c>
      <c r="D97" s="43"/>
      <c r="E97" s="43"/>
      <c r="F97" s="43"/>
      <c r="G97" s="43"/>
      <c r="H97" s="43"/>
      <c r="I97" s="43"/>
      <c r="J97" s="195">
        <f>BK97</f>
        <v>0</v>
      </c>
      <c r="K97" s="43"/>
      <c r="L97" s="47"/>
      <c r="M97" s="98"/>
      <c r="N97" s="196"/>
      <c r="O97" s="99"/>
      <c r="P97" s="197">
        <f>P98+P165+P292+P359+P402+P415</f>
        <v>0</v>
      </c>
      <c r="Q97" s="99"/>
      <c r="R97" s="197">
        <f>R98+R165+R292+R359+R402+R415</f>
        <v>0</v>
      </c>
      <c r="S97" s="99"/>
      <c r="T97" s="198">
        <f>T98+T165+T292+T359+T402+T415</f>
        <v>0</v>
      </c>
      <c r="U97" s="41"/>
      <c r="V97" s="41"/>
      <c r="W97" s="41"/>
      <c r="X97" s="41"/>
      <c r="Y97" s="41"/>
      <c r="Z97" s="41"/>
      <c r="AA97" s="41"/>
      <c r="AB97" s="41"/>
      <c r="AC97" s="41"/>
      <c r="AD97" s="41"/>
      <c r="AE97" s="41"/>
      <c r="AT97" s="20" t="s">
        <v>74</v>
      </c>
      <c r="AU97" s="20" t="s">
        <v>148</v>
      </c>
      <c r="BK97" s="199">
        <f>BK98+BK165+BK292+BK359+BK402+BK415</f>
        <v>0</v>
      </c>
    </row>
    <row r="98" s="12" customFormat="1" ht="25.92" customHeight="1">
      <c r="A98" s="12"/>
      <c r="B98" s="200"/>
      <c r="C98" s="201"/>
      <c r="D98" s="202" t="s">
        <v>74</v>
      </c>
      <c r="E98" s="203" t="s">
        <v>82</v>
      </c>
      <c r="F98" s="203" t="s">
        <v>4307</v>
      </c>
      <c r="G98" s="201"/>
      <c r="H98" s="201"/>
      <c r="I98" s="204"/>
      <c r="J98" s="205">
        <f>BK98</f>
        <v>0</v>
      </c>
      <c r="K98" s="201"/>
      <c r="L98" s="206"/>
      <c r="M98" s="207"/>
      <c r="N98" s="208"/>
      <c r="O98" s="208"/>
      <c r="P98" s="209">
        <f>SUM(P99:P164)</f>
        <v>0</v>
      </c>
      <c r="Q98" s="208"/>
      <c r="R98" s="209">
        <f>SUM(R99:R164)</f>
        <v>0</v>
      </c>
      <c r="S98" s="208"/>
      <c r="T98" s="210">
        <f>SUM(T99:T164)</f>
        <v>0</v>
      </c>
      <c r="U98" s="12"/>
      <c r="V98" s="12"/>
      <c r="W98" s="12"/>
      <c r="X98" s="12"/>
      <c r="Y98" s="12"/>
      <c r="Z98" s="12"/>
      <c r="AA98" s="12"/>
      <c r="AB98" s="12"/>
      <c r="AC98" s="12"/>
      <c r="AD98" s="12"/>
      <c r="AE98" s="12"/>
      <c r="AR98" s="211" t="s">
        <v>82</v>
      </c>
      <c r="AT98" s="212" t="s">
        <v>74</v>
      </c>
      <c r="AU98" s="212" t="s">
        <v>75</v>
      </c>
      <c r="AY98" s="211" t="s">
        <v>170</v>
      </c>
      <c r="BK98" s="213">
        <f>SUM(BK99:BK164)</f>
        <v>0</v>
      </c>
    </row>
    <row r="99" s="2" customFormat="1" ht="16.5" customHeight="1">
      <c r="A99" s="41"/>
      <c r="B99" s="42"/>
      <c r="C99" s="285" t="s">
        <v>82</v>
      </c>
      <c r="D99" s="285" t="s">
        <v>461</v>
      </c>
      <c r="E99" s="286" t="s">
        <v>4308</v>
      </c>
      <c r="F99" s="287" t="s">
        <v>4309</v>
      </c>
      <c r="G99" s="288" t="s">
        <v>4310</v>
      </c>
      <c r="H99" s="289">
        <v>1</v>
      </c>
      <c r="I99" s="290"/>
      <c r="J99" s="291">
        <f>ROUND(I99*H99,2)</f>
        <v>0</v>
      </c>
      <c r="K99" s="287" t="s">
        <v>19</v>
      </c>
      <c r="L99" s="292"/>
      <c r="M99" s="293" t="s">
        <v>19</v>
      </c>
      <c r="N99" s="294" t="s">
        <v>46</v>
      </c>
      <c r="O99" s="87"/>
      <c r="P99" s="225">
        <f>O99*H99</f>
        <v>0</v>
      </c>
      <c r="Q99" s="225">
        <v>0</v>
      </c>
      <c r="R99" s="225">
        <f>Q99*H99</f>
        <v>0</v>
      </c>
      <c r="S99" s="225">
        <v>0</v>
      </c>
      <c r="T99" s="226">
        <f>S99*H99</f>
        <v>0</v>
      </c>
      <c r="U99" s="41"/>
      <c r="V99" s="41"/>
      <c r="W99" s="41"/>
      <c r="X99" s="41"/>
      <c r="Y99" s="41"/>
      <c r="Z99" s="41"/>
      <c r="AA99" s="41"/>
      <c r="AB99" s="41"/>
      <c r="AC99" s="41"/>
      <c r="AD99" s="41"/>
      <c r="AE99" s="41"/>
      <c r="AR99" s="227" t="s">
        <v>234</v>
      </c>
      <c r="AT99" s="227" t="s">
        <v>461</v>
      </c>
      <c r="AU99" s="227" t="s">
        <v>82</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84</v>
      </c>
    </row>
    <row r="100" s="2" customFormat="1">
      <c r="A100" s="41"/>
      <c r="B100" s="42"/>
      <c r="C100" s="43"/>
      <c r="D100" s="229" t="s">
        <v>179</v>
      </c>
      <c r="E100" s="43"/>
      <c r="F100" s="230" t="s">
        <v>4309</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82</v>
      </c>
    </row>
    <row r="101" s="2" customFormat="1">
      <c r="A101" s="41"/>
      <c r="B101" s="42"/>
      <c r="C101" s="43"/>
      <c r="D101" s="229" t="s">
        <v>231</v>
      </c>
      <c r="E101" s="43"/>
      <c r="F101" s="268" t="s">
        <v>4311</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231</v>
      </c>
      <c r="AU101" s="20" t="s">
        <v>82</v>
      </c>
    </row>
    <row r="102" s="2" customFormat="1" ht="16.5" customHeight="1">
      <c r="A102" s="41"/>
      <c r="B102" s="42"/>
      <c r="C102" s="216" t="s">
        <v>84</v>
      </c>
      <c r="D102" s="216" t="s">
        <v>172</v>
      </c>
      <c r="E102" s="217" t="s">
        <v>4312</v>
      </c>
      <c r="F102" s="218" t="s">
        <v>4313</v>
      </c>
      <c r="G102" s="219" t="s">
        <v>4310</v>
      </c>
      <c r="H102" s="220">
        <v>1</v>
      </c>
      <c r="I102" s="221"/>
      <c r="J102" s="222">
        <f>ROUND(I102*H102,2)</f>
        <v>0</v>
      </c>
      <c r="K102" s="218" t="s">
        <v>19</v>
      </c>
      <c r="L102" s="47"/>
      <c r="M102" s="223" t="s">
        <v>19</v>
      </c>
      <c r="N102" s="224" t="s">
        <v>46</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177</v>
      </c>
      <c r="AT102" s="227" t="s">
        <v>172</v>
      </c>
      <c r="AU102" s="227" t="s">
        <v>82</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177</v>
      </c>
      <c r="BM102" s="227" t="s">
        <v>177</v>
      </c>
    </row>
    <row r="103" s="2" customFormat="1">
      <c r="A103" s="41"/>
      <c r="B103" s="42"/>
      <c r="C103" s="43"/>
      <c r="D103" s="229" t="s">
        <v>179</v>
      </c>
      <c r="E103" s="43"/>
      <c r="F103" s="230" t="s">
        <v>4313</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82</v>
      </c>
    </row>
    <row r="104" s="2" customFormat="1">
      <c r="A104" s="41"/>
      <c r="B104" s="42"/>
      <c r="C104" s="43"/>
      <c r="D104" s="229" t="s">
        <v>231</v>
      </c>
      <c r="E104" s="43"/>
      <c r="F104" s="268" t="s">
        <v>4314</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231</v>
      </c>
      <c r="AU104" s="20" t="s">
        <v>82</v>
      </c>
    </row>
    <row r="105" s="2" customFormat="1" ht="16.5" customHeight="1">
      <c r="A105" s="41"/>
      <c r="B105" s="42"/>
      <c r="C105" s="216" t="s">
        <v>95</v>
      </c>
      <c r="D105" s="216" t="s">
        <v>172</v>
      </c>
      <c r="E105" s="217" t="s">
        <v>4315</v>
      </c>
      <c r="F105" s="218" t="s">
        <v>4316</v>
      </c>
      <c r="G105" s="219" t="s">
        <v>4317</v>
      </c>
      <c r="H105" s="220">
        <v>12</v>
      </c>
      <c r="I105" s="221"/>
      <c r="J105" s="222">
        <f>ROUND(I105*H105,2)</f>
        <v>0</v>
      </c>
      <c r="K105" s="218" t="s">
        <v>19</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82</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216</v>
      </c>
    </row>
    <row r="106" s="2" customFormat="1">
      <c r="A106" s="41"/>
      <c r="B106" s="42"/>
      <c r="C106" s="43"/>
      <c r="D106" s="229" t="s">
        <v>179</v>
      </c>
      <c r="E106" s="43"/>
      <c r="F106" s="230" t="s">
        <v>4316</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82</v>
      </c>
    </row>
    <row r="107" s="2" customFormat="1">
      <c r="A107" s="41"/>
      <c r="B107" s="42"/>
      <c r="C107" s="43"/>
      <c r="D107" s="229" t="s">
        <v>231</v>
      </c>
      <c r="E107" s="43"/>
      <c r="F107" s="268" t="s">
        <v>4314</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231</v>
      </c>
      <c r="AU107" s="20" t="s">
        <v>82</v>
      </c>
    </row>
    <row r="108" s="2" customFormat="1" ht="16.5" customHeight="1">
      <c r="A108" s="41"/>
      <c r="B108" s="42"/>
      <c r="C108" s="216" t="s">
        <v>177</v>
      </c>
      <c r="D108" s="216" t="s">
        <v>172</v>
      </c>
      <c r="E108" s="217" t="s">
        <v>4318</v>
      </c>
      <c r="F108" s="218" t="s">
        <v>4319</v>
      </c>
      <c r="G108" s="219" t="s">
        <v>4317</v>
      </c>
      <c r="H108" s="220">
        <v>6</v>
      </c>
      <c r="I108" s="221"/>
      <c r="J108" s="222">
        <f>ROUND(I108*H108,2)</f>
        <v>0</v>
      </c>
      <c r="K108" s="218" t="s">
        <v>19</v>
      </c>
      <c r="L108" s="47"/>
      <c r="M108" s="223" t="s">
        <v>19</v>
      </c>
      <c r="N108" s="224"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177</v>
      </c>
      <c r="AT108" s="227" t="s">
        <v>172</v>
      </c>
      <c r="AU108" s="227" t="s">
        <v>82</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234</v>
      </c>
    </row>
    <row r="109" s="2" customFormat="1">
      <c r="A109" s="41"/>
      <c r="B109" s="42"/>
      <c r="C109" s="43"/>
      <c r="D109" s="229" t="s">
        <v>179</v>
      </c>
      <c r="E109" s="43"/>
      <c r="F109" s="230" t="s">
        <v>4319</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82</v>
      </c>
    </row>
    <row r="110" s="2" customFormat="1">
      <c r="A110" s="41"/>
      <c r="B110" s="42"/>
      <c r="C110" s="43"/>
      <c r="D110" s="229" t="s">
        <v>231</v>
      </c>
      <c r="E110" s="43"/>
      <c r="F110" s="268" t="s">
        <v>4314</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231</v>
      </c>
      <c r="AU110" s="20" t="s">
        <v>82</v>
      </c>
    </row>
    <row r="111" s="2" customFormat="1" ht="16.5" customHeight="1">
      <c r="A111" s="41"/>
      <c r="B111" s="42"/>
      <c r="C111" s="216" t="s">
        <v>209</v>
      </c>
      <c r="D111" s="216" t="s">
        <v>172</v>
      </c>
      <c r="E111" s="217" t="s">
        <v>4320</v>
      </c>
      <c r="F111" s="218" t="s">
        <v>4321</v>
      </c>
      <c r="G111" s="219" t="s">
        <v>4317</v>
      </c>
      <c r="H111" s="220">
        <v>4</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82</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253</v>
      </c>
    </row>
    <row r="112" s="2" customFormat="1">
      <c r="A112" s="41"/>
      <c r="B112" s="42"/>
      <c r="C112" s="43"/>
      <c r="D112" s="229" t="s">
        <v>179</v>
      </c>
      <c r="E112" s="43"/>
      <c r="F112" s="230" t="s">
        <v>4321</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82</v>
      </c>
    </row>
    <row r="113" s="2" customFormat="1">
      <c r="A113" s="41"/>
      <c r="B113" s="42"/>
      <c r="C113" s="43"/>
      <c r="D113" s="229" t="s">
        <v>231</v>
      </c>
      <c r="E113" s="43"/>
      <c r="F113" s="268" t="s">
        <v>4314</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231</v>
      </c>
      <c r="AU113" s="20" t="s">
        <v>82</v>
      </c>
    </row>
    <row r="114" s="2" customFormat="1" ht="24.15" customHeight="1">
      <c r="A114" s="41"/>
      <c r="B114" s="42"/>
      <c r="C114" s="216" t="s">
        <v>216</v>
      </c>
      <c r="D114" s="216" t="s">
        <v>172</v>
      </c>
      <c r="E114" s="217" t="s">
        <v>4322</v>
      </c>
      <c r="F114" s="218" t="s">
        <v>4323</v>
      </c>
      <c r="G114" s="219" t="s">
        <v>4317</v>
      </c>
      <c r="H114" s="220">
        <v>2</v>
      </c>
      <c r="I114" s="221"/>
      <c r="J114" s="222">
        <f>ROUND(I114*H114,2)</f>
        <v>0</v>
      </c>
      <c r="K114" s="218" t="s">
        <v>19</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82</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8</v>
      </c>
    </row>
    <row r="115" s="2" customFormat="1">
      <c r="A115" s="41"/>
      <c r="B115" s="42"/>
      <c r="C115" s="43"/>
      <c r="D115" s="229" t="s">
        <v>179</v>
      </c>
      <c r="E115" s="43"/>
      <c r="F115" s="230" t="s">
        <v>4323</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82</v>
      </c>
    </row>
    <row r="116" s="2" customFormat="1">
      <c r="A116" s="41"/>
      <c r="B116" s="42"/>
      <c r="C116" s="43"/>
      <c r="D116" s="229" t="s">
        <v>231</v>
      </c>
      <c r="E116" s="43"/>
      <c r="F116" s="268" t="s">
        <v>4314</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231</v>
      </c>
      <c r="AU116" s="20" t="s">
        <v>82</v>
      </c>
    </row>
    <row r="117" s="2" customFormat="1" ht="24.15" customHeight="1">
      <c r="A117" s="41"/>
      <c r="B117" s="42"/>
      <c r="C117" s="216" t="s">
        <v>227</v>
      </c>
      <c r="D117" s="216" t="s">
        <v>172</v>
      </c>
      <c r="E117" s="217" t="s">
        <v>4324</v>
      </c>
      <c r="F117" s="218" t="s">
        <v>4325</v>
      </c>
      <c r="G117" s="219" t="s">
        <v>4317</v>
      </c>
      <c r="H117" s="220">
        <v>1</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82</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276</v>
      </c>
    </row>
    <row r="118" s="2" customFormat="1">
      <c r="A118" s="41"/>
      <c r="B118" s="42"/>
      <c r="C118" s="43"/>
      <c r="D118" s="229" t="s">
        <v>179</v>
      </c>
      <c r="E118" s="43"/>
      <c r="F118" s="230" t="s">
        <v>4325</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82</v>
      </c>
    </row>
    <row r="119" s="2" customFormat="1">
      <c r="A119" s="41"/>
      <c r="B119" s="42"/>
      <c r="C119" s="43"/>
      <c r="D119" s="229" t="s">
        <v>231</v>
      </c>
      <c r="E119" s="43"/>
      <c r="F119" s="268" t="s">
        <v>4314</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231</v>
      </c>
      <c r="AU119" s="20" t="s">
        <v>82</v>
      </c>
    </row>
    <row r="120" s="2" customFormat="1" ht="24.15" customHeight="1">
      <c r="A120" s="41"/>
      <c r="B120" s="42"/>
      <c r="C120" s="216" t="s">
        <v>234</v>
      </c>
      <c r="D120" s="216" t="s">
        <v>172</v>
      </c>
      <c r="E120" s="217" t="s">
        <v>4326</v>
      </c>
      <c r="F120" s="218" t="s">
        <v>4327</v>
      </c>
      <c r="G120" s="219" t="s">
        <v>4317</v>
      </c>
      <c r="H120" s="220">
        <v>1</v>
      </c>
      <c r="I120" s="221"/>
      <c r="J120" s="222">
        <f>ROUND(I120*H120,2)</f>
        <v>0</v>
      </c>
      <c r="K120" s="218" t="s">
        <v>19</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82</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287</v>
      </c>
    </row>
    <row r="121" s="2" customFormat="1">
      <c r="A121" s="41"/>
      <c r="B121" s="42"/>
      <c r="C121" s="43"/>
      <c r="D121" s="229" t="s">
        <v>179</v>
      </c>
      <c r="E121" s="43"/>
      <c r="F121" s="230" t="s">
        <v>4327</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82</v>
      </c>
    </row>
    <row r="122" s="2" customFormat="1">
      <c r="A122" s="41"/>
      <c r="B122" s="42"/>
      <c r="C122" s="43"/>
      <c r="D122" s="229" t="s">
        <v>231</v>
      </c>
      <c r="E122" s="43"/>
      <c r="F122" s="268" t="s">
        <v>4314</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231</v>
      </c>
      <c r="AU122" s="20" t="s">
        <v>82</v>
      </c>
    </row>
    <row r="123" s="2" customFormat="1" ht="24.15" customHeight="1">
      <c r="A123" s="41"/>
      <c r="B123" s="42"/>
      <c r="C123" s="216" t="s">
        <v>244</v>
      </c>
      <c r="D123" s="216" t="s">
        <v>172</v>
      </c>
      <c r="E123" s="217" t="s">
        <v>4328</v>
      </c>
      <c r="F123" s="218" t="s">
        <v>4329</v>
      </c>
      <c r="G123" s="219" t="s">
        <v>4317</v>
      </c>
      <c r="H123" s="220">
        <v>1</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82</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295</v>
      </c>
    </row>
    <row r="124" s="2" customFormat="1">
      <c r="A124" s="41"/>
      <c r="B124" s="42"/>
      <c r="C124" s="43"/>
      <c r="D124" s="229" t="s">
        <v>179</v>
      </c>
      <c r="E124" s="43"/>
      <c r="F124" s="230" t="s">
        <v>4329</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82</v>
      </c>
    </row>
    <row r="125" s="2" customFormat="1">
      <c r="A125" s="41"/>
      <c r="B125" s="42"/>
      <c r="C125" s="43"/>
      <c r="D125" s="229" t="s">
        <v>231</v>
      </c>
      <c r="E125" s="43"/>
      <c r="F125" s="268" t="s">
        <v>4314</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231</v>
      </c>
      <c r="AU125" s="20" t="s">
        <v>82</v>
      </c>
    </row>
    <row r="126" s="2" customFormat="1" ht="24.15" customHeight="1">
      <c r="A126" s="41"/>
      <c r="B126" s="42"/>
      <c r="C126" s="216" t="s">
        <v>253</v>
      </c>
      <c r="D126" s="216" t="s">
        <v>172</v>
      </c>
      <c r="E126" s="217" t="s">
        <v>4330</v>
      </c>
      <c r="F126" s="218" t="s">
        <v>4331</v>
      </c>
      <c r="G126" s="219" t="s">
        <v>4317</v>
      </c>
      <c r="H126" s="220">
        <v>1</v>
      </c>
      <c r="I126" s="221"/>
      <c r="J126" s="222">
        <f>ROUND(I126*H126,2)</f>
        <v>0</v>
      </c>
      <c r="K126" s="218" t="s">
        <v>19</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82</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303</v>
      </c>
    </row>
    <row r="127" s="2" customFormat="1">
      <c r="A127" s="41"/>
      <c r="B127" s="42"/>
      <c r="C127" s="43"/>
      <c r="D127" s="229" t="s">
        <v>179</v>
      </c>
      <c r="E127" s="43"/>
      <c r="F127" s="230" t="s">
        <v>4331</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82</v>
      </c>
    </row>
    <row r="128" s="2" customFormat="1">
      <c r="A128" s="41"/>
      <c r="B128" s="42"/>
      <c r="C128" s="43"/>
      <c r="D128" s="229" t="s">
        <v>231</v>
      </c>
      <c r="E128" s="43"/>
      <c r="F128" s="268" t="s">
        <v>4314</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231</v>
      </c>
      <c r="AU128" s="20" t="s">
        <v>82</v>
      </c>
    </row>
    <row r="129" s="2" customFormat="1" ht="24.15" customHeight="1">
      <c r="A129" s="41"/>
      <c r="B129" s="42"/>
      <c r="C129" s="216" t="s">
        <v>263</v>
      </c>
      <c r="D129" s="216" t="s">
        <v>172</v>
      </c>
      <c r="E129" s="217" t="s">
        <v>4332</v>
      </c>
      <c r="F129" s="218" t="s">
        <v>4333</v>
      </c>
      <c r="G129" s="219" t="s">
        <v>4317</v>
      </c>
      <c r="H129" s="220">
        <v>4</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82</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315</v>
      </c>
    </row>
    <row r="130" s="2" customFormat="1">
      <c r="A130" s="41"/>
      <c r="B130" s="42"/>
      <c r="C130" s="43"/>
      <c r="D130" s="229" t="s">
        <v>179</v>
      </c>
      <c r="E130" s="43"/>
      <c r="F130" s="230" t="s">
        <v>4333</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82</v>
      </c>
    </row>
    <row r="131" s="2" customFormat="1">
      <c r="A131" s="41"/>
      <c r="B131" s="42"/>
      <c r="C131" s="43"/>
      <c r="D131" s="229" t="s">
        <v>231</v>
      </c>
      <c r="E131" s="43"/>
      <c r="F131" s="268" t="s">
        <v>4314</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231</v>
      </c>
      <c r="AU131" s="20" t="s">
        <v>82</v>
      </c>
    </row>
    <row r="132" s="2" customFormat="1" ht="21.75" customHeight="1">
      <c r="A132" s="41"/>
      <c r="B132" s="42"/>
      <c r="C132" s="216" t="s">
        <v>8</v>
      </c>
      <c r="D132" s="216" t="s">
        <v>172</v>
      </c>
      <c r="E132" s="217" t="s">
        <v>4334</v>
      </c>
      <c r="F132" s="218" t="s">
        <v>4335</v>
      </c>
      <c r="G132" s="219" t="s">
        <v>4317</v>
      </c>
      <c r="H132" s="220">
        <v>2</v>
      </c>
      <c r="I132" s="221"/>
      <c r="J132" s="222">
        <f>ROUND(I132*H132,2)</f>
        <v>0</v>
      </c>
      <c r="K132" s="218" t="s">
        <v>19</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82</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331</v>
      </c>
    </row>
    <row r="133" s="2" customFormat="1">
      <c r="A133" s="41"/>
      <c r="B133" s="42"/>
      <c r="C133" s="43"/>
      <c r="D133" s="229" t="s">
        <v>179</v>
      </c>
      <c r="E133" s="43"/>
      <c r="F133" s="230" t="s">
        <v>4335</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82</v>
      </c>
    </row>
    <row r="134" s="2" customFormat="1">
      <c r="A134" s="41"/>
      <c r="B134" s="42"/>
      <c r="C134" s="43"/>
      <c r="D134" s="229" t="s">
        <v>231</v>
      </c>
      <c r="E134" s="43"/>
      <c r="F134" s="268" t="s">
        <v>4314</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231</v>
      </c>
      <c r="AU134" s="20" t="s">
        <v>82</v>
      </c>
    </row>
    <row r="135" s="2" customFormat="1" ht="16.5" customHeight="1">
      <c r="A135" s="41"/>
      <c r="B135" s="42"/>
      <c r="C135" s="216" t="s">
        <v>271</v>
      </c>
      <c r="D135" s="216" t="s">
        <v>172</v>
      </c>
      <c r="E135" s="217" t="s">
        <v>4336</v>
      </c>
      <c r="F135" s="218" t="s">
        <v>4337</v>
      </c>
      <c r="G135" s="219" t="s">
        <v>4317</v>
      </c>
      <c r="H135" s="220">
        <v>1</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82</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344</v>
      </c>
    </row>
    <row r="136" s="2" customFormat="1">
      <c r="A136" s="41"/>
      <c r="B136" s="42"/>
      <c r="C136" s="43"/>
      <c r="D136" s="229" t="s">
        <v>179</v>
      </c>
      <c r="E136" s="43"/>
      <c r="F136" s="230" t="s">
        <v>4337</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82</v>
      </c>
    </row>
    <row r="137" s="2" customFormat="1">
      <c r="A137" s="41"/>
      <c r="B137" s="42"/>
      <c r="C137" s="43"/>
      <c r="D137" s="229" t="s">
        <v>231</v>
      </c>
      <c r="E137" s="43"/>
      <c r="F137" s="268" t="s">
        <v>4314</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231</v>
      </c>
      <c r="AU137" s="20" t="s">
        <v>82</v>
      </c>
    </row>
    <row r="138" s="2" customFormat="1" ht="24.15" customHeight="1">
      <c r="A138" s="41"/>
      <c r="B138" s="42"/>
      <c r="C138" s="216" t="s">
        <v>276</v>
      </c>
      <c r="D138" s="216" t="s">
        <v>172</v>
      </c>
      <c r="E138" s="217" t="s">
        <v>4338</v>
      </c>
      <c r="F138" s="218" t="s">
        <v>4339</v>
      </c>
      <c r="G138" s="219" t="s">
        <v>4317</v>
      </c>
      <c r="H138" s="220">
        <v>12</v>
      </c>
      <c r="I138" s="221"/>
      <c r="J138" s="222">
        <f>ROUND(I138*H138,2)</f>
        <v>0</v>
      </c>
      <c r="K138" s="218" t="s">
        <v>19</v>
      </c>
      <c r="L138" s="47"/>
      <c r="M138" s="223" t="s">
        <v>19</v>
      </c>
      <c r="N138" s="224" t="s">
        <v>46</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177</v>
      </c>
      <c r="AT138" s="227" t="s">
        <v>172</v>
      </c>
      <c r="AU138" s="227" t="s">
        <v>82</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177</v>
      </c>
      <c r="BM138" s="227" t="s">
        <v>356</v>
      </c>
    </row>
    <row r="139" s="2" customFormat="1">
      <c r="A139" s="41"/>
      <c r="B139" s="42"/>
      <c r="C139" s="43"/>
      <c r="D139" s="229" t="s">
        <v>179</v>
      </c>
      <c r="E139" s="43"/>
      <c r="F139" s="230" t="s">
        <v>4339</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179</v>
      </c>
      <c r="AU139" s="20" t="s">
        <v>82</v>
      </c>
    </row>
    <row r="140" s="2" customFormat="1">
      <c r="A140" s="41"/>
      <c r="B140" s="42"/>
      <c r="C140" s="43"/>
      <c r="D140" s="229" t="s">
        <v>231</v>
      </c>
      <c r="E140" s="43"/>
      <c r="F140" s="268" t="s">
        <v>4340</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231</v>
      </c>
      <c r="AU140" s="20" t="s">
        <v>82</v>
      </c>
    </row>
    <row r="141" s="2" customFormat="1" ht="16.5" customHeight="1">
      <c r="A141" s="41"/>
      <c r="B141" s="42"/>
      <c r="C141" s="216" t="s">
        <v>283</v>
      </c>
      <c r="D141" s="216" t="s">
        <v>172</v>
      </c>
      <c r="E141" s="217" t="s">
        <v>4341</v>
      </c>
      <c r="F141" s="218" t="s">
        <v>4342</v>
      </c>
      <c r="G141" s="219" t="s">
        <v>4317</v>
      </c>
      <c r="H141" s="220">
        <v>8</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82</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370</v>
      </c>
    </row>
    <row r="142" s="2" customFormat="1">
      <c r="A142" s="41"/>
      <c r="B142" s="42"/>
      <c r="C142" s="43"/>
      <c r="D142" s="229" t="s">
        <v>179</v>
      </c>
      <c r="E142" s="43"/>
      <c r="F142" s="230" t="s">
        <v>4342</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82</v>
      </c>
    </row>
    <row r="143" s="2" customFormat="1">
      <c r="A143" s="41"/>
      <c r="B143" s="42"/>
      <c r="C143" s="43"/>
      <c r="D143" s="229" t="s">
        <v>231</v>
      </c>
      <c r="E143" s="43"/>
      <c r="F143" s="268" t="s">
        <v>4314</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231</v>
      </c>
      <c r="AU143" s="20" t="s">
        <v>82</v>
      </c>
    </row>
    <row r="144" s="2" customFormat="1" ht="16.5" customHeight="1">
      <c r="A144" s="41"/>
      <c r="B144" s="42"/>
      <c r="C144" s="216" t="s">
        <v>287</v>
      </c>
      <c r="D144" s="216" t="s">
        <v>172</v>
      </c>
      <c r="E144" s="217" t="s">
        <v>4343</v>
      </c>
      <c r="F144" s="218" t="s">
        <v>4344</v>
      </c>
      <c r="G144" s="219" t="s">
        <v>4317</v>
      </c>
      <c r="H144" s="220">
        <v>4</v>
      </c>
      <c r="I144" s="221"/>
      <c r="J144" s="222">
        <f>ROUND(I144*H144,2)</f>
        <v>0</v>
      </c>
      <c r="K144" s="218" t="s">
        <v>19</v>
      </c>
      <c r="L144" s="47"/>
      <c r="M144" s="223" t="s">
        <v>19</v>
      </c>
      <c r="N144" s="224" t="s">
        <v>46</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177</v>
      </c>
      <c r="AT144" s="227" t="s">
        <v>172</v>
      </c>
      <c r="AU144" s="227" t="s">
        <v>82</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177</v>
      </c>
      <c r="BM144" s="227" t="s">
        <v>629</v>
      </c>
    </row>
    <row r="145" s="2" customFormat="1">
      <c r="A145" s="41"/>
      <c r="B145" s="42"/>
      <c r="C145" s="43"/>
      <c r="D145" s="229" t="s">
        <v>179</v>
      </c>
      <c r="E145" s="43"/>
      <c r="F145" s="230" t="s">
        <v>4344</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179</v>
      </c>
      <c r="AU145" s="20" t="s">
        <v>82</v>
      </c>
    </row>
    <row r="146" s="2" customFormat="1">
      <c r="A146" s="41"/>
      <c r="B146" s="42"/>
      <c r="C146" s="43"/>
      <c r="D146" s="229" t="s">
        <v>231</v>
      </c>
      <c r="E146" s="43"/>
      <c r="F146" s="268" t="s">
        <v>4314</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231</v>
      </c>
      <c r="AU146" s="20" t="s">
        <v>82</v>
      </c>
    </row>
    <row r="147" s="2" customFormat="1" ht="16.5" customHeight="1">
      <c r="A147" s="41"/>
      <c r="B147" s="42"/>
      <c r="C147" s="216" t="s">
        <v>291</v>
      </c>
      <c r="D147" s="216" t="s">
        <v>172</v>
      </c>
      <c r="E147" s="217" t="s">
        <v>4345</v>
      </c>
      <c r="F147" s="218" t="s">
        <v>4346</v>
      </c>
      <c r="G147" s="219" t="s">
        <v>175</v>
      </c>
      <c r="H147" s="220">
        <v>210</v>
      </c>
      <c r="I147" s="221"/>
      <c r="J147" s="222">
        <f>ROUND(I147*H147,2)</f>
        <v>0</v>
      </c>
      <c r="K147" s="218" t="s">
        <v>19</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82</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644</v>
      </c>
    </row>
    <row r="148" s="2" customFormat="1">
      <c r="A148" s="41"/>
      <c r="B148" s="42"/>
      <c r="C148" s="43"/>
      <c r="D148" s="229" t="s">
        <v>179</v>
      </c>
      <c r="E148" s="43"/>
      <c r="F148" s="230" t="s">
        <v>4346</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82</v>
      </c>
    </row>
    <row r="149" s="2" customFormat="1">
      <c r="A149" s="41"/>
      <c r="B149" s="42"/>
      <c r="C149" s="43"/>
      <c r="D149" s="229" t="s">
        <v>231</v>
      </c>
      <c r="E149" s="43"/>
      <c r="F149" s="268" t="s">
        <v>4314</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231</v>
      </c>
      <c r="AU149" s="20" t="s">
        <v>82</v>
      </c>
    </row>
    <row r="150" s="2" customFormat="1" ht="16.5" customHeight="1">
      <c r="A150" s="41"/>
      <c r="B150" s="42"/>
      <c r="C150" s="216" t="s">
        <v>295</v>
      </c>
      <c r="D150" s="216" t="s">
        <v>172</v>
      </c>
      <c r="E150" s="217" t="s">
        <v>4347</v>
      </c>
      <c r="F150" s="218" t="s">
        <v>4348</v>
      </c>
      <c r="G150" s="219" t="s">
        <v>175</v>
      </c>
      <c r="H150" s="220">
        <v>85</v>
      </c>
      <c r="I150" s="221"/>
      <c r="J150" s="222">
        <f>ROUND(I150*H150,2)</f>
        <v>0</v>
      </c>
      <c r="K150" s="218" t="s">
        <v>19</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82</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656</v>
      </c>
    </row>
    <row r="151" s="2" customFormat="1">
      <c r="A151" s="41"/>
      <c r="B151" s="42"/>
      <c r="C151" s="43"/>
      <c r="D151" s="229" t="s">
        <v>179</v>
      </c>
      <c r="E151" s="43"/>
      <c r="F151" s="230" t="s">
        <v>4348</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82</v>
      </c>
    </row>
    <row r="152" s="2" customFormat="1">
      <c r="A152" s="41"/>
      <c r="B152" s="42"/>
      <c r="C152" s="43"/>
      <c r="D152" s="229" t="s">
        <v>231</v>
      </c>
      <c r="E152" s="43"/>
      <c r="F152" s="268" t="s">
        <v>4314</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231</v>
      </c>
      <c r="AU152" s="20" t="s">
        <v>82</v>
      </c>
    </row>
    <row r="153" s="2" customFormat="1" ht="16.5" customHeight="1">
      <c r="A153" s="41"/>
      <c r="B153" s="42"/>
      <c r="C153" s="216" t="s">
        <v>299</v>
      </c>
      <c r="D153" s="216" t="s">
        <v>172</v>
      </c>
      <c r="E153" s="217" t="s">
        <v>4349</v>
      </c>
      <c r="F153" s="218" t="s">
        <v>4350</v>
      </c>
      <c r="G153" s="219" t="s">
        <v>175</v>
      </c>
      <c r="H153" s="220">
        <v>50</v>
      </c>
      <c r="I153" s="221"/>
      <c r="J153" s="222">
        <f>ROUND(I153*H153,2)</f>
        <v>0</v>
      </c>
      <c r="K153" s="218" t="s">
        <v>19</v>
      </c>
      <c r="L153" s="47"/>
      <c r="M153" s="223" t="s">
        <v>19</v>
      </c>
      <c r="N153" s="22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177</v>
      </c>
      <c r="AT153" s="227" t="s">
        <v>172</v>
      </c>
      <c r="AU153" s="227" t="s">
        <v>82</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177</v>
      </c>
      <c r="BM153" s="227" t="s">
        <v>672</v>
      </c>
    </row>
    <row r="154" s="2" customFormat="1">
      <c r="A154" s="41"/>
      <c r="B154" s="42"/>
      <c r="C154" s="43"/>
      <c r="D154" s="229" t="s">
        <v>179</v>
      </c>
      <c r="E154" s="43"/>
      <c r="F154" s="230" t="s">
        <v>4350</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179</v>
      </c>
      <c r="AU154" s="20" t="s">
        <v>82</v>
      </c>
    </row>
    <row r="155" s="2" customFormat="1">
      <c r="A155" s="41"/>
      <c r="B155" s="42"/>
      <c r="C155" s="43"/>
      <c r="D155" s="229" t="s">
        <v>231</v>
      </c>
      <c r="E155" s="43"/>
      <c r="F155" s="268" t="s">
        <v>4314</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231</v>
      </c>
      <c r="AU155" s="20" t="s">
        <v>82</v>
      </c>
    </row>
    <row r="156" s="2" customFormat="1" ht="16.5" customHeight="1">
      <c r="A156" s="41"/>
      <c r="B156" s="42"/>
      <c r="C156" s="216" t="s">
        <v>303</v>
      </c>
      <c r="D156" s="216" t="s">
        <v>172</v>
      </c>
      <c r="E156" s="217" t="s">
        <v>4351</v>
      </c>
      <c r="F156" s="218" t="s">
        <v>4352</v>
      </c>
      <c r="G156" s="219" t="s">
        <v>175</v>
      </c>
      <c r="H156" s="220">
        <v>90</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82</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691</v>
      </c>
    </row>
    <row r="157" s="2" customFormat="1">
      <c r="A157" s="41"/>
      <c r="B157" s="42"/>
      <c r="C157" s="43"/>
      <c r="D157" s="229" t="s">
        <v>179</v>
      </c>
      <c r="E157" s="43"/>
      <c r="F157" s="230" t="s">
        <v>4352</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82</v>
      </c>
    </row>
    <row r="158" s="2" customFormat="1">
      <c r="A158" s="41"/>
      <c r="B158" s="42"/>
      <c r="C158" s="43"/>
      <c r="D158" s="229" t="s">
        <v>231</v>
      </c>
      <c r="E158" s="43"/>
      <c r="F158" s="268" t="s">
        <v>4314</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231</v>
      </c>
      <c r="AU158" s="20" t="s">
        <v>82</v>
      </c>
    </row>
    <row r="159" s="2" customFormat="1" ht="16.5" customHeight="1">
      <c r="A159" s="41"/>
      <c r="B159" s="42"/>
      <c r="C159" s="216" t="s">
        <v>7</v>
      </c>
      <c r="D159" s="216" t="s">
        <v>172</v>
      </c>
      <c r="E159" s="217" t="s">
        <v>4353</v>
      </c>
      <c r="F159" s="218" t="s">
        <v>4354</v>
      </c>
      <c r="G159" s="219" t="s">
        <v>175</v>
      </c>
      <c r="H159" s="220">
        <v>110</v>
      </c>
      <c r="I159" s="221"/>
      <c r="J159" s="222">
        <f>ROUND(I159*H159,2)</f>
        <v>0</v>
      </c>
      <c r="K159" s="218" t="s">
        <v>19</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177</v>
      </c>
      <c r="AT159" s="227" t="s">
        <v>172</v>
      </c>
      <c r="AU159" s="227" t="s">
        <v>82</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704</v>
      </c>
    </row>
    <row r="160" s="2" customFormat="1">
      <c r="A160" s="41"/>
      <c r="B160" s="42"/>
      <c r="C160" s="43"/>
      <c r="D160" s="229" t="s">
        <v>179</v>
      </c>
      <c r="E160" s="43"/>
      <c r="F160" s="230" t="s">
        <v>4354</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82</v>
      </c>
    </row>
    <row r="161" s="2" customFormat="1">
      <c r="A161" s="41"/>
      <c r="B161" s="42"/>
      <c r="C161" s="43"/>
      <c r="D161" s="229" t="s">
        <v>231</v>
      </c>
      <c r="E161" s="43"/>
      <c r="F161" s="268" t="s">
        <v>4314</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82</v>
      </c>
    </row>
    <row r="162" s="2" customFormat="1" ht="16.5" customHeight="1">
      <c r="A162" s="41"/>
      <c r="B162" s="42"/>
      <c r="C162" s="216" t="s">
        <v>315</v>
      </c>
      <c r="D162" s="216" t="s">
        <v>172</v>
      </c>
      <c r="E162" s="217" t="s">
        <v>4355</v>
      </c>
      <c r="F162" s="218" t="s">
        <v>4356</v>
      </c>
      <c r="G162" s="219" t="s">
        <v>175</v>
      </c>
      <c r="H162" s="220">
        <v>25</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82</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726</v>
      </c>
    </row>
    <row r="163" s="2" customFormat="1">
      <c r="A163" s="41"/>
      <c r="B163" s="42"/>
      <c r="C163" s="43"/>
      <c r="D163" s="229" t="s">
        <v>179</v>
      </c>
      <c r="E163" s="43"/>
      <c r="F163" s="230" t="s">
        <v>4356</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82</v>
      </c>
    </row>
    <row r="164" s="2" customFormat="1">
      <c r="A164" s="41"/>
      <c r="B164" s="42"/>
      <c r="C164" s="43"/>
      <c r="D164" s="229" t="s">
        <v>231</v>
      </c>
      <c r="E164" s="43"/>
      <c r="F164" s="268" t="s">
        <v>4314</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231</v>
      </c>
      <c r="AU164" s="20" t="s">
        <v>82</v>
      </c>
    </row>
    <row r="165" s="12" customFormat="1" ht="25.92" customHeight="1">
      <c r="A165" s="12"/>
      <c r="B165" s="200"/>
      <c r="C165" s="201"/>
      <c r="D165" s="202" t="s">
        <v>74</v>
      </c>
      <c r="E165" s="203" t="s">
        <v>84</v>
      </c>
      <c r="F165" s="203" t="s">
        <v>4357</v>
      </c>
      <c r="G165" s="201"/>
      <c r="H165" s="201"/>
      <c r="I165" s="204"/>
      <c r="J165" s="205">
        <f>BK165</f>
        <v>0</v>
      </c>
      <c r="K165" s="201"/>
      <c r="L165" s="206"/>
      <c r="M165" s="207"/>
      <c r="N165" s="208"/>
      <c r="O165" s="208"/>
      <c r="P165" s="209">
        <f>SUM(P166:P291)</f>
        <v>0</v>
      </c>
      <c r="Q165" s="208"/>
      <c r="R165" s="209">
        <f>SUM(R166:R291)</f>
        <v>0</v>
      </c>
      <c r="S165" s="208"/>
      <c r="T165" s="210">
        <f>SUM(T166:T291)</f>
        <v>0</v>
      </c>
      <c r="U165" s="12"/>
      <c r="V165" s="12"/>
      <c r="W165" s="12"/>
      <c r="X165" s="12"/>
      <c r="Y165" s="12"/>
      <c r="Z165" s="12"/>
      <c r="AA165" s="12"/>
      <c r="AB165" s="12"/>
      <c r="AC165" s="12"/>
      <c r="AD165" s="12"/>
      <c r="AE165" s="12"/>
      <c r="AR165" s="211" t="s">
        <v>82</v>
      </c>
      <c r="AT165" s="212" t="s">
        <v>74</v>
      </c>
      <c r="AU165" s="212" t="s">
        <v>75</v>
      </c>
      <c r="AY165" s="211" t="s">
        <v>170</v>
      </c>
      <c r="BK165" s="213">
        <f>SUM(BK166:BK291)</f>
        <v>0</v>
      </c>
    </row>
    <row r="166" s="2" customFormat="1" ht="16.5" customHeight="1">
      <c r="A166" s="41"/>
      <c r="B166" s="42"/>
      <c r="C166" s="285" t="s">
        <v>322</v>
      </c>
      <c r="D166" s="285" t="s">
        <v>461</v>
      </c>
      <c r="E166" s="286" t="s">
        <v>4358</v>
      </c>
      <c r="F166" s="287" t="s">
        <v>4309</v>
      </c>
      <c r="G166" s="288" t="s">
        <v>4310</v>
      </c>
      <c r="H166" s="289">
        <v>1</v>
      </c>
      <c r="I166" s="290"/>
      <c r="J166" s="291">
        <f>ROUND(I166*H166,2)</f>
        <v>0</v>
      </c>
      <c r="K166" s="287" t="s">
        <v>19</v>
      </c>
      <c r="L166" s="292"/>
      <c r="M166" s="293" t="s">
        <v>19</v>
      </c>
      <c r="N166" s="29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234</v>
      </c>
      <c r="AT166" s="227" t="s">
        <v>461</v>
      </c>
      <c r="AU166" s="227" t="s">
        <v>82</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746</v>
      </c>
    </row>
    <row r="167" s="2" customFormat="1">
      <c r="A167" s="41"/>
      <c r="B167" s="42"/>
      <c r="C167" s="43"/>
      <c r="D167" s="229" t="s">
        <v>179</v>
      </c>
      <c r="E167" s="43"/>
      <c r="F167" s="230" t="s">
        <v>4309</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179</v>
      </c>
      <c r="AU167" s="20" t="s">
        <v>82</v>
      </c>
    </row>
    <row r="168" s="2" customFormat="1">
      <c r="A168" s="41"/>
      <c r="B168" s="42"/>
      <c r="C168" s="43"/>
      <c r="D168" s="229" t="s">
        <v>231</v>
      </c>
      <c r="E168" s="43"/>
      <c r="F168" s="268" t="s">
        <v>4359</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231</v>
      </c>
      <c r="AU168" s="20" t="s">
        <v>82</v>
      </c>
    </row>
    <row r="169" s="2" customFormat="1" ht="16.5" customHeight="1">
      <c r="A169" s="41"/>
      <c r="B169" s="42"/>
      <c r="C169" s="216" t="s">
        <v>331</v>
      </c>
      <c r="D169" s="216" t="s">
        <v>172</v>
      </c>
      <c r="E169" s="217" t="s">
        <v>4360</v>
      </c>
      <c r="F169" s="218" t="s">
        <v>4361</v>
      </c>
      <c r="G169" s="219" t="s">
        <v>4310</v>
      </c>
      <c r="H169" s="220">
        <v>1</v>
      </c>
      <c r="I169" s="221"/>
      <c r="J169" s="222">
        <f>ROUND(I169*H169,2)</f>
        <v>0</v>
      </c>
      <c r="K169" s="218" t="s">
        <v>19</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82</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770</v>
      </c>
    </row>
    <row r="170" s="2" customFormat="1">
      <c r="A170" s="41"/>
      <c r="B170" s="42"/>
      <c r="C170" s="43"/>
      <c r="D170" s="229" t="s">
        <v>179</v>
      </c>
      <c r="E170" s="43"/>
      <c r="F170" s="230" t="s">
        <v>4361</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82</v>
      </c>
    </row>
    <row r="171" s="2" customFormat="1">
      <c r="A171" s="41"/>
      <c r="B171" s="42"/>
      <c r="C171" s="43"/>
      <c r="D171" s="229" t="s">
        <v>231</v>
      </c>
      <c r="E171" s="43"/>
      <c r="F171" s="268" t="s">
        <v>4314</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231</v>
      </c>
      <c r="AU171" s="20" t="s">
        <v>82</v>
      </c>
    </row>
    <row r="172" s="2" customFormat="1" ht="16.5" customHeight="1">
      <c r="A172" s="41"/>
      <c r="B172" s="42"/>
      <c r="C172" s="216" t="s">
        <v>337</v>
      </c>
      <c r="D172" s="216" t="s">
        <v>172</v>
      </c>
      <c r="E172" s="217" t="s">
        <v>4362</v>
      </c>
      <c r="F172" s="218" t="s">
        <v>4316</v>
      </c>
      <c r="G172" s="219" t="s">
        <v>4317</v>
      </c>
      <c r="H172" s="220">
        <v>3</v>
      </c>
      <c r="I172" s="221"/>
      <c r="J172" s="222">
        <f>ROUND(I172*H172,2)</f>
        <v>0</v>
      </c>
      <c r="K172" s="218" t="s">
        <v>19</v>
      </c>
      <c r="L172" s="47"/>
      <c r="M172" s="223" t="s">
        <v>19</v>
      </c>
      <c r="N172" s="224"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177</v>
      </c>
      <c r="AT172" s="227" t="s">
        <v>172</v>
      </c>
      <c r="AU172" s="227" t="s">
        <v>82</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808</v>
      </c>
    </row>
    <row r="173" s="2" customFormat="1">
      <c r="A173" s="41"/>
      <c r="B173" s="42"/>
      <c r="C173" s="43"/>
      <c r="D173" s="229" t="s">
        <v>179</v>
      </c>
      <c r="E173" s="43"/>
      <c r="F173" s="230" t="s">
        <v>4316</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179</v>
      </c>
      <c r="AU173" s="20" t="s">
        <v>82</v>
      </c>
    </row>
    <row r="174" s="2" customFormat="1">
      <c r="A174" s="41"/>
      <c r="B174" s="42"/>
      <c r="C174" s="43"/>
      <c r="D174" s="229" t="s">
        <v>231</v>
      </c>
      <c r="E174" s="43"/>
      <c r="F174" s="268" t="s">
        <v>4314</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231</v>
      </c>
      <c r="AU174" s="20" t="s">
        <v>82</v>
      </c>
    </row>
    <row r="175" s="2" customFormat="1" ht="16.5" customHeight="1">
      <c r="A175" s="41"/>
      <c r="B175" s="42"/>
      <c r="C175" s="216" t="s">
        <v>344</v>
      </c>
      <c r="D175" s="216" t="s">
        <v>172</v>
      </c>
      <c r="E175" s="217" t="s">
        <v>4363</v>
      </c>
      <c r="F175" s="218" t="s">
        <v>4321</v>
      </c>
      <c r="G175" s="219" t="s">
        <v>4317</v>
      </c>
      <c r="H175" s="220">
        <v>3</v>
      </c>
      <c r="I175" s="221"/>
      <c r="J175" s="222">
        <f>ROUND(I175*H175,2)</f>
        <v>0</v>
      </c>
      <c r="K175" s="218" t="s">
        <v>19</v>
      </c>
      <c r="L175" s="47"/>
      <c r="M175" s="223" t="s">
        <v>19</v>
      </c>
      <c r="N175" s="224" t="s">
        <v>46</v>
      </c>
      <c r="O175" s="87"/>
      <c r="P175" s="225">
        <f>O175*H175</f>
        <v>0</v>
      </c>
      <c r="Q175" s="225">
        <v>0</v>
      </c>
      <c r="R175" s="225">
        <f>Q175*H175</f>
        <v>0</v>
      </c>
      <c r="S175" s="225">
        <v>0</v>
      </c>
      <c r="T175" s="226">
        <f>S175*H175</f>
        <v>0</v>
      </c>
      <c r="U175" s="41"/>
      <c r="V175" s="41"/>
      <c r="W175" s="41"/>
      <c r="X175" s="41"/>
      <c r="Y175" s="41"/>
      <c r="Z175" s="41"/>
      <c r="AA175" s="41"/>
      <c r="AB175" s="41"/>
      <c r="AC175" s="41"/>
      <c r="AD175" s="41"/>
      <c r="AE175" s="41"/>
      <c r="AR175" s="227" t="s">
        <v>177</v>
      </c>
      <c r="AT175" s="227" t="s">
        <v>172</v>
      </c>
      <c r="AU175" s="227" t="s">
        <v>82</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834</v>
      </c>
    </row>
    <row r="176" s="2" customFormat="1">
      <c r="A176" s="41"/>
      <c r="B176" s="42"/>
      <c r="C176" s="43"/>
      <c r="D176" s="229" t="s">
        <v>179</v>
      </c>
      <c r="E176" s="43"/>
      <c r="F176" s="230" t="s">
        <v>4321</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82</v>
      </c>
    </row>
    <row r="177" s="2" customFormat="1">
      <c r="A177" s="41"/>
      <c r="B177" s="42"/>
      <c r="C177" s="43"/>
      <c r="D177" s="229" t="s">
        <v>231</v>
      </c>
      <c r="E177" s="43"/>
      <c r="F177" s="268" t="s">
        <v>4314</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231</v>
      </c>
      <c r="AU177" s="20" t="s">
        <v>82</v>
      </c>
    </row>
    <row r="178" s="2" customFormat="1" ht="24.15" customHeight="1">
      <c r="A178" s="41"/>
      <c r="B178" s="42"/>
      <c r="C178" s="216" t="s">
        <v>350</v>
      </c>
      <c r="D178" s="216" t="s">
        <v>172</v>
      </c>
      <c r="E178" s="217" t="s">
        <v>4364</v>
      </c>
      <c r="F178" s="218" t="s">
        <v>4333</v>
      </c>
      <c r="G178" s="219" t="s">
        <v>4317</v>
      </c>
      <c r="H178" s="220">
        <v>2</v>
      </c>
      <c r="I178" s="221"/>
      <c r="J178" s="222">
        <f>ROUND(I178*H178,2)</f>
        <v>0</v>
      </c>
      <c r="K178" s="218" t="s">
        <v>19</v>
      </c>
      <c r="L178" s="47"/>
      <c r="M178" s="223" t="s">
        <v>19</v>
      </c>
      <c r="N178" s="22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177</v>
      </c>
      <c r="AT178" s="227" t="s">
        <v>172</v>
      </c>
      <c r="AU178" s="227" t="s">
        <v>82</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848</v>
      </c>
    </row>
    <row r="179" s="2" customFormat="1">
      <c r="A179" s="41"/>
      <c r="B179" s="42"/>
      <c r="C179" s="43"/>
      <c r="D179" s="229" t="s">
        <v>179</v>
      </c>
      <c r="E179" s="43"/>
      <c r="F179" s="230" t="s">
        <v>4333</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82</v>
      </c>
    </row>
    <row r="180" s="2" customFormat="1">
      <c r="A180" s="41"/>
      <c r="B180" s="42"/>
      <c r="C180" s="43"/>
      <c r="D180" s="229" t="s">
        <v>231</v>
      </c>
      <c r="E180" s="43"/>
      <c r="F180" s="268" t="s">
        <v>4314</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231</v>
      </c>
      <c r="AU180" s="20" t="s">
        <v>82</v>
      </c>
    </row>
    <row r="181" s="2" customFormat="1" ht="24.15" customHeight="1">
      <c r="A181" s="41"/>
      <c r="B181" s="42"/>
      <c r="C181" s="216" t="s">
        <v>356</v>
      </c>
      <c r="D181" s="216" t="s">
        <v>172</v>
      </c>
      <c r="E181" s="217" t="s">
        <v>4365</v>
      </c>
      <c r="F181" s="218" t="s">
        <v>4366</v>
      </c>
      <c r="G181" s="219" t="s">
        <v>4317</v>
      </c>
      <c r="H181" s="220">
        <v>2</v>
      </c>
      <c r="I181" s="221"/>
      <c r="J181" s="222">
        <f>ROUND(I181*H181,2)</f>
        <v>0</v>
      </c>
      <c r="K181" s="218" t="s">
        <v>19</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82</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864</v>
      </c>
    </row>
    <row r="182" s="2" customFormat="1">
      <c r="A182" s="41"/>
      <c r="B182" s="42"/>
      <c r="C182" s="43"/>
      <c r="D182" s="229" t="s">
        <v>179</v>
      </c>
      <c r="E182" s="43"/>
      <c r="F182" s="230" t="s">
        <v>4366</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82</v>
      </c>
    </row>
    <row r="183" s="2" customFormat="1">
      <c r="A183" s="41"/>
      <c r="B183" s="42"/>
      <c r="C183" s="43"/>
      <c r="D183" s="229" t="s">
        <v>231</v>
      </c>
      <c r="E183" s="43"/>
      <c r="F183" s="268" t="s">
        <v>4314</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231</v>
      </c>
      <c r="AU183" s="20" t="s">
        <v>82</v>
      </c>
    </row>
    <row r="184" s="2" customFormat="1" ht="24.15" customHeight="1">
      <c r="A184" s="41"/>
      <c r="B184" s="42"/>
      <c r="C184" s="216" t="s">
        <v>363</v>
      </c>
      <c r="D184" s="216" t="s">
        <v>172</v>
      </c>
      <c r="E184" s="217" t="s">
        <v>4367</v>
      </c>
      <c r="F184" s="218" t="s">
        <v>4368</v>
      </c>
      <c r="G184" s="219" t="s">
        <v>4317</v>
      </c>
      <c r="H184" s="220">
        <v>1</v>
      </c>
      <c r="I184" s="221"/>
      <c r="J184" s="222">
        <f>ROUND(I184*H184,2)</f>
        <v>0</v>
      </c>
      <c r="K184" s="218" t="s">
        <v>19</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82</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878</v>
      </c>
    </row>
    <row r="185" s="2" customFormat="1">
      <c r="A185" s="41"/>
      <c r="B185" s="42"/>
      <c r="C185" s="43"/>
      <c r="D185" s="229" t="s">
        <v>179</v>
      </c>
      <c r="E185" s="43"/>
      <c r="F185" s="230" t="s">
        <v>4368</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82</v>
      </c>
    </row>
    <row r="186" s="2" customFormat="1">
      <c r="A186" s="41"/>
      <c r="B186" s="42"/>
      <c r="C186" s="43"/>
      <c r="D186" s="229" t="s">
        <v>231</v>
      </c>
      <c r="E186" s="43"/>
      <c r="F186" s="268" t="s">
        <v>4314</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231</v>
      </c>
      <c r="AU186" s="20" t="s">
        <v>82</v>
      </c>
    </row>
    <row r="187" s="2" customFormat="1" ht="24.15" customHeight="1">
      <c r="A187" s="41"/>
      <c r="B187" s="42"/>
      <c r="C187" s="216" t="s">
        <v>370</v>
      </c>
      <c r="D187" s="216" t="s">
        <v>172</v>
      </c>
      <c r="E187" s="217" t="s">
        <v>4369</v>
      </c>
      <c r="F187" s="218" t="s">
        <v>4370</v>
      </c>
      <c r="G187" s="219" t="s">
        <v>4317</v>
      </c>
      <c r="H187" s="220">
        <v>1</v>
      </c>
      <c r="I187" s="221"/>
      <c r="J187" s="222">
        <f>ROUND(I187*H187,2)</f>
        <v>0</v>
      </c>
      <c r="K187" s="218" t="s">
        <v>19</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82</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892</v>
      </c>
    </row>
    <row r="188" s="2" customFormat="1">
      <c r="A188" s="41"/>
      <c r="B188" s="42"/>
      <c r="C188" s="43"/>
      <c r="D188" s="229" t="s">
        <v>179</v>
      </c>
      <c r="E188" s="43"/>
      <c r="F188" s="230" t="s">
        <v>4370</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82</v>
      </c>
    </row>
    <row r="189" s="2" customFormat="1">
      <c r="A189" s="41"/>
      <c r="B189" s="42"/>
      <c r="C189" s="43"/>
      <c r="D189" s="229" t="s">
        <v>231</v>
      </c>
      <c r="E189" s="43"/>
      <c r="F189" s="268" t="s">
        <v>4314</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231</v>
      </c>
      <c r="AU189" s="20" t="s">
        <v>82</v>
      </c>
    </row>
    <row r="190" s="2" customFormat="1" ht="24.15" customHeight="1">
      <c r="A190" s="41"/>
      <c r="B190" s="42"/>
      <c r="C190" s="216" t="s">
        <v>377</v>
      </c>
      <c r="D190" s="216" t="s">
        <v>172</v>
      </c>
      <c r="E190" s="217" t="s">
        <v>4371</v>
      </c>
      <c r="F190" s="218" t="s">
        <v>4366</v>
      </c>
      <c r="G190" s="219" t="s">
        <v>4317</v>
      </c>
      <c r="H190" s="220">
        <v>1</v>
      </c>
      <c r="I190" s="221"/>
      <c r="J190" s="222">
        <f>ROUND(I190*H190,2)</f>
        <v>0</v>
      </c>
      <c r="K190" s="218" t="s">
        <v>19</v>
      </c>
      <c r="L190" s="47"/>
      <c r="M190" s="223" t="s">
        <v>19</v>
      </c>
      <c r="N190" s="224" t="s">
        <v>46</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177</v>
      </c>
      <c r="AT190" s="227" t="s">
        <v>172</v>
      </c>
      <c r="AU190" s="227" t="s">
        <v>82</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916</v>
      </c>
    </row>
    <row r="191" s="2" customFormat="1">
      <c r="A191" s="41"/>
      <c r="B191" s="42"/>
      <c r="C191" s="43"/>
      <c r="D191" s="229" t="s">
        <v>179</v>
      </c>
      <c r="E191" s="43"/>
      <c r="F191" s="230" t="s">
        <v>4366</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179</v>
      </c>
      <c r="AU191" s="20" t="s">
        <v>82</v>
      </c>
    </row>
    <row r="192" s="2" customFormat="1">
      <c r="A192" s="41"/>
      <c r="B192" s="42"/>
      <c r="C192" s="43"/>
      <c r="D192" s="229" t="s">
        <v>231</v>
      </c>
      <c r="E192" s="43"/>
      <c r="F192" s="268" t="s">
        <v>4314</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231</v>
      </c>
      <c r="AU192" s="20" t="s">
        <v>82</v>
      </c>
    </row>
    <row r="193" s="2" customFormat="1" ht="24.15" customHeight="1">
      <c r="A193" s="41"/>
      <c r="B193" s="42"/>
      <c r="C193" s="216" t="s">
        <v>629</v>
      </c>
      <c r="D193" s="216" t="s">
        <v>172</v>
      </c>
      <c r="E193" s="217" t="s">
        <v>4372</v>
      </c>
      <c r="F193" s="218" t="s">
        <v>4373</v>
      </c>
      <c r="G193" s="219" t="s">
        <v>4317</v>
      </c>
      <c r="H193" s="220">
        <v>1</v>
      </c>
      <c r="I193" s="221"/>
      <c r="J193" s="222">
        <f>ROUND(I193*H193,2)</f>
        <v>0</v>
      </c>
      <c r="K193" s="218" t="s">
        <v>19</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82</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961</v>
      </c>
    </row>
    <row r="194" s="2" customFormat="1">
      <c r="A194" s="41"/>
      <c r="B194" s="42"/>
      <c r="C194" s="43"/>
      <c r="D194" s="229" t="s">
        <v>179</v>
      </c>
      <c r="E194" s="43"/>
      <c r="F194" s="230" t="s">
        <v>4373</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82</v>
      </c>
    </row>
    <row r="195" s="2" customFormat="1">
      <c r="A195" s="41"/>
      <c r="B195" s="42"/>
      <c r="C195" s="43"/>
      <c r="D195" s="229" t="s">
        <v>231</v>
      </c>
      <c r="E195" s="43"/>
      <c r="F195" s="268" t="s">
        <v>4314</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231</v>
      </c>
      <c r="AU195" s="20" t="s">
        <v>82</v>
      </c>
    </row>
    <row r="196" s="2" customFormat="1" ht="16.5" customHeight="1">
      <c r="A196" s="41"/>
      <c r="B196" s="42"/>
      <c r="C196" s="216" t="s">
        <v>637</v>
      </c>
      <c r="D196" s="216" t="s">
        <v>172</v>
      </c>
      <c r="E196" s="217" t="s">
        <v>4374</v>
      </c>
      <c r="F196" s="218" t="s">
        <v>4375</v>
      </c>
      <c r="G196" s="219" t="s">
        <v>4317</v>
      </c>
      <c r="H196" s="220">
        <v>1</v>
      </c>
      <c r="I196" s="221"/>
      <c r="J196" s="222">
        <f>ROUND(I196*H196,2)</f>
        <v>0</v>
      </c>
      <c r="K196" s="218" t="s">
        <v>19</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82</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976</v>
      </c>
    </row>
    <row r="197" s="2" customFormat="1">
      <c r="A197" s="41"/>
      <c r="B197" s="42"/>
      <c r="C197" s="43"/>
      <c r="D197" s="229" t="s">
        <v>179</v>
      </c>
      <c r="E197" s="43"/>
      <c r="F197" s="230" t="s">
        <v>4375</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82</v>
      </c>
    </row>
    <row r="198" s="2" customFormat="1">
      <c r="A198" s="41"/>
      <c r="B198" s="42"/>
      <c r="C198" s="43"/>
      <c r="D198" s="229" t="s">
        <v>231</v>
      </c>
      <c r="E198" s="43"/>
      <c r="F198" s="268" t="s">
        <v>4314</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231</v>
      </c>
      <c r="AU198" s="20" t="s">
        <v>82</v>
      </c>
    </row>
    <row r="199" s="2" customFormat="1" ht="16.5" customHeight="1">
      <c r="A199" s="41"/>
      <c r="B199" s="42"/>
      <c r="C199" s="216" t="s">
        <v>644</v>
      </c>
      <c r="D199" s="216" t="s">
        <v>172</v>
      </c>
      <c r="E199" s="217" t="s">
        <v>4376</v>
      </c>
      <c r="F199" s="218" t="s">
        <v>4377</v>
      </c>
      <c r="G199" s="219" t="s">
        <v>4317</v>
      </c>
      <c r="H199" s="220">
        <v>1</v>
      </c>
      <c r="I199" s="221"/>
      <c r="J199" s="222">
        <f>ROUND(I199*H199,2)</f>
        <v>0</v>
      </c>
      <c r="K199" s="218" t="s">
        <v>19</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82</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1004</v>
      </c>
    </row>
    <row r="200" s="2" customFormat="1">
      <c r="A200" s="41"/>
      <c r="B200" s="42"/>
      <c r="C200" s="43"/>
      <c r="D200" s="229" t="s">
        <v>179</v>
      </c>
      <c r="E200" s="43"/>
      <c r="F200" s="230" t="s">
        <v>4377</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179</v>
      </c>
      <c r="AU200" s="20" t="s">
        <v>82</v>
      </c>
    </row>
    <row r="201" s="2" customFormat="1">
      <c r="A201" s="41"/>
      <c r="B201" s="42"/>
      <c r="C201" s="43"/>
      <c r="D201" s="229" t="s">
        <v>231</v>
      </c>
      <c r="E201" s="43"/>
      <c r="F201" s="268" t="s">
        <v>4314</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231</v>
      </c>
      <c r="AU201" s="20" t="s">
        <v>82</v>
      </c>
    </row>
    <row r="202" s="2" customFormat="1" ht="16.5" customHeight="1">
      <c r="A202" s="41"/>
      <c r="B202" s="42"/>
      <c r="C202" s="216" t="s">
        <v>651</v>
      </c>
      <c r="D202" s="216" t="s">
        <v>172</v>
      </c>
      <c r="E202" s="217" t="s">
        <v>4378</v>
      </c>
      <c r="F202" s="218" t="s">
        <v>4379</v>
      </c>
      <c r="G202" s="219" t="s">
        <v>4317</v>
      </c>
      <c r="H202" s="220">
        <v>1</v>
      </c>
      <c r="I202" s="221"/>
      <c r="J202" s="222">
        <f>ROUND(I202*H202,2)</f>
        <v>0</v>
      </c>
      <c r="K202" s="218" t="s">
        <v>19</v>
      </c>
      <c r="L202" s="47"/>
      <c r="M202" s="223" t="s">
        <v>19</v>
      </c>
      <c r="N202" s="224"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177</v>
      </c>
      <c r="AT202" s="227" t="s">
        <v>172</v>
      </c>
      <c r="AU202" s="227" t="s">
        <v>82</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1029</v>
      </c>
    </row>
    <row r="203" s="2" customFormat="1">
      <c r="A203" s="41"/>
      <c r="B203" s="42"/>
      <c r="C203" s="43"/>
      <c r="D203" s="229" t="s">
        <v>179</v>
      </c>
      <c r="E203" s="43"/>
      <c r="F203" s="230" t="s">
        <v>4379</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179</v>
      </c>
      <c r="AU203" s="20" t="s">
        <v>82</v>
      </c>
    </row>
    <row r="204" s="2" customFormat="1">
      <c r="A204" s="41"/>
      <c r="B204" s="42"/>
      <c r="C204" s="43"/>
      <c r="D204" s="229" t="s">
        <v>231</v>
      </c>
      <c r="E204" s="43"/>
      <c r="F204" s="268" t="s">
        <v>4314</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231</v>
      </c>
      <c r="AU204" s="20" t="s">
        <v>82</v>
      </c>
    </row>
    <row r="205" s="2" customFormat="1" ht="16.5" customHeight="1">
      <c r="A205" s="41"/>
      <c r="B205" s="42"/>
      <c r="C205" s="216" t="s">
        <v>656</v>
      </c>
      <c r="D205" s="216" t="s">
        <v>172</v>
      </c>
      <c r="E205" s="217" t="s">
        <v>4380</v>
      </c>
      <c r="F205" s="218" t="s">
        <v>4381</v>
      </c>
      <c r="G205" s="219" t="s">
        <v>4317</v>
      </c>
      <c r="H205" s="220">
        <v>2</v>
      </c>
      <c r="I205" s="221"/>
      <c r="J205" s="222">
        <f>ROUND(I205*H205,2)</f>
        <v>0</v>
      </c>
      <c r="K205" s="218" t="s">
        <v>19</v>
      </c>
      <c r="L205" s="47"/>
      <c r="M205" s="223" t="s">
        <v>19</v>
      </c>
      <c r="N205" s="224" t="s">
        <v>46</v>
      </c>
      <c r="O205" s="87"/>
      <c r="P205" s="225">
        <f>O205*H205</f>
        <v>0</v>
      </c>
      <c r="Q205" s="225">
        <v>0</v>
      </c>
      <c r="R205" s="225">
        <f>Q205*H205</f>
        <v>0</v>
      </c>
      <c r="S205" s="225">
        <v>0</v>
      </c>
      <c r="T205" s="226">
        <f>S205*H205</f>
        <v>0</v>
      </c>
      <c r="U205" s="41"/>
      <c r="V205" s="41"/>
      <c r="W205" s="41"/>
      <c r="X205" s="41"/>
      <c r="Y205" s="41"/>
      <c r="Z205" s="41"/>
      <c r="AA205" s="41"/>
      <c r="AB205" s="41"/>
      <c r="AC205" s="41"/>
      <c r="AD205" s="41"/>
      <c r="AE205" s="41"/>
      <c r="AR205" s="227" t="s">
        <v>177</v>
      </c>
      <c r="AT205" s="227" t="s">
        <v>172</v>
      </c>
      <c r="AU205" s="227" t="s">
        <v>82</v>
      </c>
      <c r="AY205" s="20" t="s">
        <v>170</v>
      </c>
      <c r="BE205" s="228">
        <f>IF(N205="základní",J205,0)</f>
        <v>0</v>
      </c>
      <c r="BF205" s="228">
        <f>IF(N205="snížená",J205,0)</f>
        <v>0</v>
      </c>
      <c r="BG205" s="228">
        <f>IF(N205="zákl. přenesená",J205,0)</f>
        <v>0</v>
      </c>
      <c r="BH205" s="228">
        <f>IF(N205="sníž. přenesená",J205,0)</f>
        <v>0</v>
      </c>
      <c r="BI205" s="228">
        <f>IF(N205="nulová",J205,0)</f>
        <v>0</v>
      </c>
      <c r="BJ205" s="20" t="s">
        <v>82</v>
      </c>
      <c r="BK205" s="228">
        <f>ROUND(I205*H205,2)</f>
        <v>0</v>
      </c>
      <c r="BL205" s="20" t="s">
        <v>177</v>
      </c>
      <c r="BM205" s="227" t="s">
        <v>1041</v>
      </c>
    </row>
    <row r="206" s="2" customFormat="1">
      <c r="A206" s="41"/>
      <c r="B206" s="42"/>
      <c r="C206" s="43"/>
      <c r="D206" s="229" t="s">
        <v>179</v>
      </c>
      <c r="E206" s="43"/>
      <c r="F206" s="230" t="s">
        <v>4381</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179</v>
      </c>
      <c r="AU206" s="20" t="s">
        <v>82</v>
      </c>
    </row>
    <row r="207" s="2" customFormat="1">
      <c r="A207" s="41"/>
      <c r="B207" s="42"/>
      <c r="C207" s="43"/>
      <c r="D207" s="229" t="s">
        <v>231</v>
      </c>
      <c r="E207" s="43"/>
      <c r="F207" s="268" t="s">
        <v>4314</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231</v>
      </c>
      <c r="AU207" s="20" t="s">
        <v>82</v>
      </c>
    </row>
    <row r="208" s="2" customFormat="1" ht="16.5" customHeight="1">
      <c r="A208" s="41"/>
      <c r="B208" s="42"/>
      <c r="C208" s="216" t="s">
        <v>664</v>
      </c>
      <c r="D208" s="216" t="s">
        <v>172</v>
      </c>
      <c r="E208" s="217" t="s">
        <v>4382</v>
      </c>
      <c r="F208" s="218" t="s">
        <v>4383</v>
      </c>
      <c r="G208" s="219" t="s">
        <v>4317</v>
      </c>
      <c r="H208" s="220">
        <v>4</v>
      </c>
      <c r="I208" s="221"/>
      <c r="J208" s="222">
        <f>ROUND(I208*H208,2)</f>
        <v>0</v>
      </c>
      <c r="K208" s="218" t="s">
        <v>19</v>
      </c>
      <c r="L208" s="47"/>
      <c r="M208" s="223" t="s">
        <v>19</v>
      </c>
      <c r="N208" s="224" t="s">
        <v>46</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177</v>
      </c>
      <c r="AT208" s="227" t="s">
        <v>172</v>
      </c>
      <c r="AU208" s="227" t="s">
        <v>82</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177</v>
      </c>
      <c r="BM208" s="227" t="s">
        <v>1063</v>
      </c>
    </row>
    <row r="209" s="2" customFormat="1">
      <c r="A209" s="41"/>
      <c r="B209" s="42"/>
      <c r="C209" s="43"/>
      <c r="D209" s="229" t="s">
        <v>179</v>
      </c>
      <c r="E209" s="43"/>
      <c r="F209" s="230" t="s">
        <v>4383</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179</v>
      </c>
      <c r="AU209" s="20" t="s">
        <v>82</v>
      </c>
    </row>
    <row r="210" s="2" customFormat="1">
      <c r="A210" s="41"/>
      <c r="B210" s="42"/>
      <c r="C210" s="43"/>
      <c r="D210" s="229" t="s">
        <v>231</v>
      </c>
      <c r="E210" s="43"/>
      <c r="F210" s="268" t="s">
        <v>4314</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231</v>
      </c>
      <c r="AU210" s="20" t="s">
        <v>82</v>
      </c>
    </row>
    <row r="211" s="2" customFormat="1" ht="16.5" customHeight="1">
      <c r="A211" s="41"/>
      <c r="B211" s="42"/>
      <c r="C211" s="216" t="s">
        <v>672</v>
      </c>
      <c r="D211" s="216" t="s">
        <v>172</v>
      </c>
      <c r="E211" s="217" t="s">
        <v>4384</v>
      </c>
      <c r="F211" s="218" t="s">
        <v>4385</v>
      </c>
      <c r="G211" s="219" t="s">
        <v>4317</v>
      </c>
      <c r="H211" s="220">
        <v>3</v>
      </c>
      <c r="I211" s="221"/>
      <c r="J211" s="222">
        <f>ROUND(I211*H211,2)</f>
        <v>0</v>
      </c>
      <c r="K211" s="218" t="s">
        <v>19</v>
      </c>
      <c r="L211" s="47"/>
      <c r="M211" s="223" t="s">
        <v>19</v>
      </c>
      <c r="N211" s="224" t="s">
        <v>46</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177</v>
      </c>
      <c r="AT211" s="227" t="s">
        <v>172</v>
      </c>
      <c r="AU211" s="227" t="s">
        <v>82</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1076</v>
      </c>
    </row>
    <row r="212" s="2" customFormat="1">
      <c r="A212" s="41"/>
      <c r="B212" s="42"/>
      <c r="C212" s="43"/>
      <c r="D212" s="229" t="s">
        <v>179</v>
      </c>
      <c r="E212" s="43"/>
      <c r="F212" s="230" t="s">
        <v>4385</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179</v>
      </c>
      <c r="AU212" s="20" t="s">
        <v>82</v>
      </c>
    </row>
    <row r="213" s="2" customFormat="1">
      <c r="A213" s="41"/>
      <c r="B213" s="42"/>
      <c r="C213" s="43"/>
      <c r="D213" s="229" t="s">
        <v>231</v>
      </c>
      <c r="E213" s="43"/>
      <c r="F213" s="268" t="s">
        <v>4314</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231</v>
      </c>
      <c r="AU213" s="20" t="s">
        <v>82</v>
      </c>
    </row>
    <row r="214" s="2" customFormat="1" ht="16.5" customHeight="1">
      <c r="A214" s="41"/>
      <c r="B214" s="42"/>
      <c r="C214" s="216" t="s">
        <v>680</v>
      </c>
      <c r="D214" s="216" t="s">
        <v>172</v>
      </c>
      <c r="E214" s="217" t="s">
        <v>4386</v>
      </c>
      <c r="F214" s="218" t="s">
        <v>4387</v>
      </c>
      <c r="G214" s="219" t="s">
        <v>4317</v>
      </c>
      <c r="H214" s="220">
        <v>1</v>
      </c>
      <c r="I214" s="221"/>
      <c r="J214" s="222">
        <f>ROUND(I214*H214,2)</f>
        <v>0</v>
      </c>
      <c r="K214" s="218" t="s">
        <v>19</v>
      </c>
      <c r="L214" s="47"/>
      <c r="M214" s="223" t="s">
        <v>19</v>
      </c>
      <c r="N214" s="224"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177</v>
      </c>
      <c r="AT214" s="227" t="s">
        <v>172</v>
      </c>
      <c r="AU214" s="227" t="s">
        <v>82</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1089</v>
      </c>
    </row>
    <row r="215" s="2" customFormat="1">
      <c r="A215" s="41"/>
      <c r="B215" s="42"/>
      <c r="C215" s="43"/>
      <c r="D215" s="229" t="s">
        <v>179</v>
      </c>
      <c r="E215" s="43"/>
      <c r="F215" s="230" t="s">
        <v>4387</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82</v>
      </c>
    </row>
    <row r="216" s="2" customFormat="1">
      <c r="A216" s="41"/>
      <c r="B216" s="42"/>
      <c r="C216" s="43"/>
      <c r="D216" s="229" t="s">
        <v>231</v>
      </c>
      <c r="E216" s="43"/>
      <c r="F216" s="268" t="s">
        <v>4314</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231</v>
      </c>
      <c r="AU216" s="20" t="s">
        <v>82</v>
      </c>
    </row>
    <row r="217" s="2" customFormat="1" ht="24.15" customHeight="1">
      <c r="A217" s="41"/>
      <c r="B217" s="42"/>
      <c r="C217" s="216" t="s">
        <v>691</v>
      </c>
      <c r="D217" s="216" t="s">
        <v>172</v>
      </c>
      <c r="E217" s="217" t="s">
        <v>4388</v>
      </c>
      <c r="F217" s="218" t="s">
        <v>4389</v>
      </c>
      <c r="G217" s="219" t="s">
        <v>4317</v>
      </c>
      <c r="H217" s="220">
        <v>2</v>
      </c>
      <c r="I217" s="221"/>
      <c r="J217" s="222">
        <f>ROUND(I217*H217,2)</f>
        <v>0</v>
      </c>
      <c r="K217" s="218" t="s">
        <v>19</v>
      </c>
      <c r="L217" s="47"/>
      <c r="M217" s="223" t="s">
        <v>19</v>
      </c>
      <c r="N217" s="224" t="s">
        <v>46</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177</v>
      </c>
      <c r="AT217" s="227" t="s">
        <v>172</v>
      </c>
      <c r="AU217" s="227" t="s">
        <v>82</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177</v>
      </c>
      <c r="BM217" s="227" t="s">
        <v>1110</v>
      </c>
    </row>
    <row r="218" s="2" customFormat="1">
      <c r="A218" s="41"/>
      <c r="B218" s="42"/>
      <c r="C218" s="43"/>
      <c r="D218" s="229" t="s">
        <v>179</v>
      </c>
      <c r="E218" s="43"/>
      <c r="F218" s="230" t="s">
        <v>4389</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179</v>
      </c>
      <c r="AU218" s="20" t="s">
        <v>82</v>
      </c>
    </row>
    <row r="219" s="2" customFormat="1">
      <c r="A219" s="41"/>
      <c r="B219" s="42"/>
      <c r="C219" s="43"/>
      <c r="D219" s="229" t="s">
        <v>231</v>
      </c>
      <c r="E219" s="43"/>
      <c r="F219" s="268" t="s">
        <v>4340</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231</v>
      </c>
      <c r="AU219" s="20" t="s">
        <v>82</v>
      </c>
    </row>
    <row r="220" s="2" customFormat="1" ht="24.15" customHeight="1">
      <c r="A220" s="41"/>
      <c r="B220" s="42"/>
      <c r="C220" s="216" t="s">
        <v>698</v>
      </c>
      <c r="D220" s="216" t="s">
        <v>172</v>
      </c>
      <c r="E220" s="217" t="s">
        <v>4390</v>
      </c>
      <c r="F220" s="218" t="s">
        <v>4391</v>
      </c>
      <c r="G220" s="219" t="s">
        <v>4317</v>
      </c>
      <c r="H220" s="220">
        <v>2</v>
      </c>
      <c r="I220" s="221"/>
      <c r="J220" s="222">
        <f>ROUND(I220*H220,2)</f>
        <v>0</v>
      </c>
      <c r="K220" s="218" t="s">
        <v>19</v>
      </c>
      <c r="L220" s="47"/>
      <c r="M220" s="223" t="s">
        <v>19</v>
      </c>
      <c r="N220" s="224"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177</v>
      </c>
      <c r="AT220" s="227" t="s">
        <v>172</v>
      </c>
      <c r="AU220" s="227" t="s">
        <v>82</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1128</v>
      </c>
    </row>
    <row r="221" s="2" customFormat="1">
      <c r="A221" s="41"/>
      <c r="B221" s="42"/>
      <c r="C221" s="43"/>
      <c r="D221" s="229" t="s">
        <v>179</v>
      </c>
      <c r="E221" s="43"/>
      <c r="F221" s="230" t="s">
        <v>4391</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179</v>
      </c>
      <c r="AU221" s="20" t="s">
        <v>82</v>
      </c>
    </row>
    <row r="222" s="2" customFormat="1">
      <c r="A222" s="41"/>
      <c r="B222" s="42"/>
      <c r="C222" s="43"/>
      <c r="D222" s="229" t="s">
        <v>231</v>
      </c>
      <c r="E222" s="43"/>
      <c r="F222" s="268" t="s">
        <v>4340</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231</v>
      </c>
      <c r="AU222" s="20" t="s">
        <v>82</v>
      </c>
    </row>
    <row r="223" s="2" customFormat="1" ht="24.15" customHeight="1">
      <c r="A223" s="41"/>
      <c r="B223" s="42"/>
      <c r="C223" s="216" t="s">
        <v>704</v>
      </c>
      <c r="D223" s="216" t="s">
        <v>172</v>
      </c>
      <c r="E223" s="217" t="s">
        <v>4392</v>
      </c>
      <c r="F223" s="218" t="s">
        <v>4393</v>
      </c>
      <c r="G223" s="219" t="s">
        <v>4317</v>
      </c>
      <c r="H223" s="220">
        <v>4</v>
      </c>
      <c r="I223" s="221"/>
      <c r="J223" s="222">
        <f>ROUND(I223*H223,2)</f>
        <v>0</v>
      </c>
      <c r="K223" s="218" t="s">
        <v>19</v>
      </c>
      <c r="L223" s="47"/>
      <c r="M223" s="223" t="s">
        <v>19</v>
      </c>
      <c r="N223" s="224" t="s">
        <v>46</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177</v>
      </c>
      <c r="AT223" s="227" t="s">
        <v>172</v>
      </c>
      <c r="AU223" s="227" t="s">
        <v>82</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1143</v>
      </c>
    </row>
    <row r="224" s="2" customFormat="1">
      <c r="A224" s="41"/>
      <c r="B224" s="42"/>
      <c r="C224" s="43"/>
      <c r="D224" s="229" t="s">
        <v>179</v>
      </c>
      <c r="E224" s="43"/>
      <c r="F224" s="230" t="s">
        <v>4393</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82</v>
      </c>
    </row>
    <row r="225" s="2" customFormat="1">
      <c r="A225" s="41"/>
      <c r="B225" s="42"/>
      <c r="C225" s="43"/>
      <c r="D225" s="229" t="s">
        <v>231</v>
      </c>
      <c r="E225" s="43"/>
      <c r="F225" s="268" t="s">
        <v>4340</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231</v>
      </c>
      <c r="AU225" s="20" t="s">
        <v>82</v>
      </c>
    </row>
    <row r="226" s="2" customFormat="1" ht="24.15" customHeight="1">
      <c r="A226" s="41"/>
      <c r="B226" s="42"/>
      <c r="C226" s="216" t="s">
        <v>712</v>
      </c>
      <c r="D226" s="216" t="s">
        <v>172</v>
      </c>
      <c r="E226" s="217" t="s">
        <v>4394</v>
      </c>
      <c r="F226" s="218" t="s">
        <v>4395</v>
      </c>
      <c r="G226" s="219" t="s">
        <v>4317</v>
      </c>
      <c r="H226" s="220">
        <v>4</v>
      </c>
      <c r="I226" s="221"/>
      <c r="J226" s="222">
        <f>ROUND(I226*H226,2)</f>
        <v>0</v>
      </c>
      <c r="K226" s="218" t="s">
        <v>19</v>
      </c>
      <c r="L226" s="47"/>
      <c r="M226" s="223" t="s">
        <v>19</v>
      </c>
      <c r="N226" s="224" t="s">
        <v>46</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177</v>
      </c>
      <c r="AT226" s="227" t="s">
        <v>172</v>
      </c>
      <c r="AU226" s="227" t="s">
        <v>82</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177</v>
      </c>
      <c r="BM226" s="227" t="s">
        <v>1159</v>
      </c>
    </row>
    <row r="227" s="2" customFormat="1">
      <c r="A227" s="41"/>
      <c r="B227" s="42"/>
      <c r="C227" s="43"/>
      <c r="D227" s="229" t="s">
        <v>179</v>
      </c>
      <c r="E227" s="43"/>
      <c r="F227" s="230" t="s">
        <v>4395</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179</v>
      </c>
      <c r="AU227" s="20" t="s">
        <v>82</v>
      </c>
    </row>
    <row r="228" s="2" customFormat="1">
      <c r="A228" s="41"/>
      <c r="B228" s="42"/>
      <c r="C228" s="43"/>
      <c r="D228" s="229" t="s">
        <v>231</v>
      </c>
      <c r="E228" s="43"/>
      <c r="F228" s="268" t="s">
        <v>4340</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231</v>
      </c>
      <c r="AU228" s="20" t="s">
        <v>82</v>
      </c>
    </row>
    <row r="229" s="2" customFormat="1" ht="16.5" customHeight="1">
      <c r="A229" s="41"/>
      <c r="B229" s="42"/>
      <c r="C229" s="216" t="s">
        <v>726</v>
      </c>
      <c r="D229" s="216" t="s">
        <v>172</v>
      </c>
      <c r="E229" s="217" t="s">
        <v>4396</v>
      </c>
      <c r="F229" s="218" t="s">
        <v>4397</v>
      </c>
      <c r="G229" s="219" t="s">
        <v>4317</v>
      </c>
      <c r="H229" s="220">
        <v>1</v>
      </c>
      <c r="I229" s="221"/>
      <c r="J229" s="222">
        <f>ROUND(I229*H229,2)</f>
        <v>0</v>
      </c>
      <c r="K229" s="218" t="s">
        <v>19</v>
      </c>
      <c r="L229" s="47"/>
      <c r="M229" s="223" t="s">
        <v>19</v>
      </c>
      <c r="N229" s="224" t="s">
        <v>46</v>
      </c>
      <c r="O229" s="87"/>
      <c r="P229" s="225">
        <f>O229*H229</f>
        <v>0</v>
      </c>
      <c r="Q229" s="225">
        <v>0</v>
      </c>
      <c r="R229" s="225">
        <f>Q229*H229</f>
        <v>0</v>
      </c>
      <c r="S229" s="225">
        <v>0</v>
      </c>
      <c r="T229" s="226">
        <f>S229*H229</f>
        <v>0</v>
      </c>
      <c r="U229" s="41"/>
      <c r="V229" s="41"/>
      <c r="W229" s="41"/>
      <c r="X229" s="41"/>
      <c r="Y229" s="41"/>
      <c r="Z229" s="41"/>
      <c r="AA229" s="41"/>
      <c r="AB229" s="41"/>
      <c r="AC229" s="41"/>
      <c r="AD229" s="41"/>
      <c r="AE229" s="41"/>
      <c r="AR229" s="227" t="s">
        <v>177</v>
      </c>
      <c r="AT229" s="227" t="s">
        <v>172</v>
      </c>
      <c r="AU229" s="227" t="s">
        <v>82</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1174</v>
      </c>
    </row>
    <row r="230" s="2" customFormat="1">
      <c r="A230" s="41"/>
      <c r="B230" s="42"/>
      <c r="C230" s="43"/>
      <c r="D230" s="229" t="s">
        <v>179</v>
      </c>
      <c r="E230" s="43"/>
      <c r="F230" s="230" t="s">
        <v>4397</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82</v>
      </c>
    </row>
    <row r="231" s="2" customFormat="1">
      <c r="A231" s="41"/>
      <c r="B231" s="42"/>
      <c r="C231" s="43"/>
      <c r="D231" s="229" t="s">
        <v>231</v>
      </c>
      <c r="E231" s="43"/>
      <c r="F231" s="268" t="s">
        <v>4314</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231</v>
      </c>
      <c r="AU231" s="20" t="s">
        <v>82</v>
      </c>
    </row>
    <row r="232" s="2" customFormat="1" ht="16.5" customHeight="1">
      <c r="A232" s="41"/>
      <c r="B232" s="42"/>
      <c r="C232" s="216" t="s">
        <v>740</v>
      </c>
      <c r="D232" s="216" t="s">
        <v>172</v>
      </c>
      <c r="E232" s="217" t="s">
        <v>4398</v>
      </c>
      <c r="F232" s="218" t="s">
        <v>4399</v>
      </c>
      <c r="G232" s="219" t="s">
        <v>4317</v>
      </c>
      <c r="H232" s="220">
        <v>25</v>
      </c>
      <c r="I232" s="221"/>
      <c r="J232" s="222">
        <f>ROUND(I232*H232,2)</f>
        <v>0</v>
      </c>
      <c r="K232" s="218" t="s">
        <v>19</v>
      </c>
      <c r="L232" s="47"/>
      <c r="M232" s="223" t="s">
        <v>19</v>
      </c>
      <c r="N232" s="224" t="s">
        <v>46</v>
      </c>
      <c r="O232" s="87"/>
      <c r="P232" s="225">
        <f>O232*H232</f>
        <v>0</v>
      </c>
      <c r="Q232" s="225">
        <v>0</v>
      </c>
      <c r="R232" s="225">
        <f>Q232*H232</f>
        <v>0</v>
      </c>
      <c r="S232" s="225">
        <v>0</v>
      </c>
      <c r="T232" s="226">
        <f>S232*H232</f>
        <v>0</v>
      </c>
      <c r="U232" s="41"/>
      <c r="V232" s="41"/>
      <c r="W232" s="41"/>
      <c r="X232" s="41"/>
      <c r="Y232" s="41"/>
      <c r="Z232" s="41"/>
      <c r="AA232" s="41"/>
      <c r="AB232" s="41"/>
      <c r="AC232" s="41"/>
      <c r="AD232" s="41"/>
      <c r="AE232" s="41"/>
      <c r="AR232" s="227" t="s">
        <v>177</v>
      </c>
      <c r="AT232" s="227" t="s">
        <v>172</v>
      </c>
      <c r="AU232" s="227" t="s">
        <v>82</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177</v>
      </c>
      <c r="BM232" s="227" t="s">
        <v>1187</v>
      </c>
    </row>
    <row r="233" s="2" customFormat="1">
      <c r="A233" s="41"/>
      <c r="B233" s="42"/>
      <c r="C233" s="43"/>
      <c r="D233" s="229" t="s">
        <v>179</v>
      </c>
      <c r="E233" s="43"/>
      <c r="F233" s="230" t="s">
        <v>4399</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179</v>
      </c>
      <c r="AU233" s="20" t="s">
        <v>82</v>
      </c>
    </row>
    <row r="234" s="2" customFormat="1">
      <c r="A234" s="41"/>
      <c r="B234" s="42"/>
      <c r="C234" s="43"/>
      <c r="D234" s="229" t="s">
        <v>231</v>
      </c>
      <c r="E234" s="43"/>
      <c r="F234" s="268" t="s">
        <v>4314</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231</v>
      </c>
      <c r="AU234" s="20" t="s">
        <v>82</v>
      </c>
    </row>
    <row r="235" s="2" customFormat="1" ht="16.5" customHeight="1">
      <c r="A235" s="41"/>
      <c r="B235" s="42"/>
      <c r="C235" s="216" t="s">
        <v>746</v>
      </c>
      <c r="D235" s="216" t="s">
        <v>172</v>
      </c>
      <c r="E235" s="217" t="s">
        <v>4400</v>
      </c>
      <c r="F235" s="218" t="s">
        <v>4401</v>
      </c>
      <c r="G235" s="219" t="s">
        <v>4317</v>
      </c>
      <c r="H235" s="220">
        <v>8</v>
      </c>
      <c r="I235" s="221"/>
      <c r="J235" s="222">
        <f>ROUND(I235*H235,2)</f>
        <v>0</v>
      </c>
      <c r="K235" s="218" t="s">
        <v>19</v>
      </c>
      <c r="L235" s="47"/>
      <c r="M235" s="223" t="s">
        <v>19</v>
      </c>
      <c r="N235" s="224" t="s">
        <v>46</v>
      </c>
      <c r="O235" s="87"/>
      <c r="P235" s="225">
        <f>O235*H235</f>
        <v>0</v>
      </c>
      <c r="Q235" s="225">
        <v>0</v>
      </c>
      <c r="R235" s="225">
        <f>Q235*H235</f>
        <v>0</v>
      </c>
      <c r="S235" s="225">
        <v>0</v>
      </c>
      <c r="T235" s="226">
        <f>S235*H235</f>
        <v>0</v>
      </c>
      <c r="U235" s="41"/>
      <c r="V235" s="41"/>
      <c r="W235" s="41"/>
      <c r="X235" s="41"/>
      <c r="Y235" s="41"/>
      <c r="Z235" s="41"/>
      <c r="AA235" s="41"/>
      <c r="AB235" s="41"/>
      <c r="AC235" s="41"/>
      <c r="AD235" s="41"/>
      <c r="AE235" s="41"/>
      <c r="AR235" s="227" t="s">
        <v>177</v>
      </c>
      <c r="AT235" s="227" t="s">
        <v>172</v>
      </c>
      <c r="AU235" s="227" t="s">
        <v>82</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1206</v>
      </c>
    </row>
    <row r="236" s="2" customFormat="1">
      <c r="A236" s="41"/>
      <c r="B236" s="42"/>
      <c r="C236" s="43"/>
      <c r="D236" s="229" t="s">
        <v>179</v>
      </c>
      <c r="E236" s="43"/>
      <c r="F236" s="230" t="s">
        <v>4401</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82</v>
      </c>
    </row>
    <row r="237" s="2" customFormat="1">
      <c r="A237" s="41"/>
      <c r="B237" s="42"/>
      <c r="C237" s="43"/>
      <c r="D237" s="229" t="s">
        <v>231</v>
      </c>
      <c r="E237" s="43"/>
      <c r="F237" s="268" t="s">
        <v>4314</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231</v>
      </c>
      <c r="AU237" s="20" t="s">
        <v>82</v>
      </c>
    </row>
    <row r="238" s="2" customFormat="1" ht="16.5" customHeight="1">
      <c r="A238" s="41"/>
      <c r="B238" s="42"/>
      <c r="C238" s="216" t="s">
        <v>754</v>
      </c>
      <c r="D238" s="216" t="s">
        <v>172</v>
      </c>
      <c r="E238" s="217" t="s">
        <v>4402</v>
      </c>
      <c r="F238" s="218" t="s">
        <v>4403</v>
      </c>
      <c r="G238" s="219" t="s">
        <v>4317</v>
      </c>
      <c r="H238" s="220">
        <v>7</v>
      </c>
      <c r="I238" s="221"/>
      <c r="J238" s="222">
        <f>ROUND(I238*H238,2)</f>
        <v>0</v>
      </c>
      <c r="K238" s="218" t="s">
        <v>19</v>
      </c>
      <c r="L238" s="47"/>
      <c r="M238" s="223" t="s">
        <v>19</v>
      </c>
      <c r="N238" s="224" t="s">
        <v>46</v>
      </c>
      <c r="O238" s="87"/>
      <c r="P238" s="225">
        <f>O238*H238</f>
        <v>0</v>
      </c>
      <c r="Q238" s="225">
        <v>0</v>
      </c>
      <c r="R238" s="225">
        <f>Q238*H238</f>
        <v>0</v>
      </c>
      <c r="S238" s="225">
        <v>0</v>
      </c>
      <c r="T238" s="226">
        <f>S238*H238</f>
        <v>0</v>
      </c>
      <c r="U238" s="41"/>
      <c r="V238" s="41"/>
      <c r="W238" s="41"/>
      <c r="X238" s="41"/>
      <c r="Y238" s="41"/>
      <c r="Z238" s="41"/>
      <c r="AA238" s="41"/>
      <c r="AB238" s="41"/>
      <c r="AC238" s="41"/>
      <c r="AD238" s="41"/>
      <c r="AE238" s="41"/>
      <c r="AR238" s="227" t="s">
        <v>177</v>
      </c>
      <c r="AT238" s="227" t="s">
        <v>172</v>
      </c>
      <c r="AU238" s="227" t="s">
        <v>82</v>
      </c>
      <c r="AY238" s="20" t="s">
        <v>170</v>
      </c>
      <c r="BE238" s="228">
        <f>IF(N238="základní",J238,0)</f>
        <v>0</v>
      </c>
      <c r="BF238" s="228">
        <f>IF(N238="snížená",J238,0)</f>
        <v>0</v>
      </c>
      <c r="BG238" s="228">
        <f>IF(N238="zákl. přenesená",J238,0)</f>
        <v>0</v>
      </c>
      <c r="BH238" s="228">
        <f>IF(N238="sníž. přenesená",J238,0)</f>
        <v>0</v>
      </c>
      <c r="BI238" s="228">
        <f>IF(N238="nulová",J238,0)</f>
        <v>0</v>
      </c>
      <c r="BJ238" s="20" t="s">
        <v>82</v>
      </c>
      <c r="BK238" s="228">
        <f>ROUND(I238*H238,2)</f>
        <v>0</v>
      </c>
      <c r="BL238" s="20" t="s">
        <v>177</v>
      </c>
      <c r="BM238" s="227" t="s">
        <v>1218</v>
      </c>
    </row>
    <row r="239" s="2" customFormat="1">
      <c r="A239" s="41"/>
      <c r="B239" s="42"/>
      <c r="C239" s="43"/>
      <c r="D239" s="229" t="s">
        <v>179</v>
      </c>
      <c r="E239" s="43"/>
      <c r="F239" s="230" t="s">
        <v>4403</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179</v>
      </c>
      <c r="AU239" s="20" t="s">
        <v>82</v>
      </c>
    </row>
    <row r="240" s="2" customFormat="1">
      <c r="A240" s="41"/>
      <c r="B240" s="42"/>
      <c r="C240" s="43"/>
      <c r="D240" s="229" t="s">
        <v>231</v>
      </c>
      <c r="E240" s="43"/>
      <c r="F240" s="268" t="s">
        <v>4314</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231</v>
      </c>
      <c r="AU240" s="20" t="s">
        <v>82</v>
      </c>
    </row>
    <row r="241" s="2" customFormat="1" ht="16.5" customHeight="1">
      <c r="A241" s="41"/>
      <c r="B241" s="42"/>
      <c r="C241" s="216" t="s">
        <v>770</v>
      </c>
      <c r="D241" s="216" t="s">
        <v>172</v>
      </c>
      <c r="E241" s="217" t="s">
        <v>4404</v>
      </c>
      <c r="F241" s="218" t="s">
        <v>4344</v>
      </c>
      <c r="G241" s="219" t="s">
        <v>4317</v>
      </c>
      <c r="H241" s="220">
        <v>20</v>
      </c>
      <c r="I241" s="221"/>
      <c r="J241" s="222">
        <f>ROUND(I241*H241,2)</f>
        <v>0</v>
      </c>
      <c r="K241" s="218" t="s">
        <v>19</v>
      </c>
      <c r="L241" s="47"/>
      <c r="M241" s="223" t="s">
        <v>19</v>
      </c>
      <c r="N241" s="224" t="s">
        <v>46</v>
      </c>
      <c r="O241" s="87"/>
      <c r="P241" s="225">
        <f>O241*H241</f>
        <v>0</v>
      </c>
      <c r="Q241" s="225">
        <v>0</v>
      </c>
      <c r="R241" s="225">
        <f>Q241*H241</f>
        <v>0</v>
      </c>
      <c r="S241" s="225">
        <v>0</v>
      </c>
      <c r="T241" s="226">
        <f>S241*H241</f>
        <v>0</v>
      </c>
      <c r="U241" s="41"/>
      <c r="V241" s="41"/>
      <c r="W241" s="41"/>
      <c r="X241" s="41"/>
      <c r="Y241" s="41"/>
      <c r="Z241" s="41"/>
      <c r="AA241" s="41"/>
      <c r="AB241" s="41"/>
      <c r="AC241" s="41"/>
      <c r="AD241" s="41"/>
      <c r="AE241" s="41"/>
      <c r="AR241" s="227" t="s">
        <v>177</v>
      </c>
      <c r="AT241" s="227" t="s">
        <v>172</v>
      </c>
      <c r="AU241" s="227" t="s">
        <v>82</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177</v>
      </c>
      <c r="BM241" s="227" t="s">
        <v>1234</v>
      </c>
    </row>
    <row r="242" s="2" customFormat="1">
      <c r="A242" s="41"/>
      <c r="B242" s="42"/>
      <c r="C242" s="43"/>
      <c r="D242" s="229" t="s">
        <v>179</v>
      </c>
      <c r="E242" s="43"/>
      <c r="F242" s="230" t="s">
        <v>4344</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179</v>
      </c>
      <c r="AU242" s="20" t="s">
        <v>82</v>
      </c>
    </row>
    <row r="243" s="2" customFormat="1">
      <c r="A243" s="41"/>
      <c r="B243" s="42"/>
      <c r="C243" s="43"/>
      <c r="D243" s="229" t="s">
        <v>231</v>
      </c>
      <c r="E243" s="43"/>
      <c r="F243" s="268" t="s">
        <v>4314</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231</v>
      </c>
      <c r="AU243" s="20" t="s">
        <v>82</v>
      </c>
    </row>
    <row r="244" s="2" customFormat="1" ht="16.5" customHeight="1">
      <c r="A244" s="41"/>
      <c r="B244" s="42"/>
      <c r="C244" s="216" t="s">
        <v>785</v>
      </c>
      <c r="D244" s="216" t="s">
        <v>172</v>
      </c>
      <c r="E244" s="217" t="s">
        <v>4405</v>
      </c>
      <c r="F244" s="218" t="s">
        <v>4406</v>
      </c>
      <c r="G244" s="219" t="s">
        <v>4317</v>
      </c>
      <c r="H244" s="220">
        <v>2</v>
      </c>
      <c r="I244" s="221"/>
      <c r="J244" s="222">
        <f>ROUND(I244*H244,2)</f>
        <v>0</v>
      </c>
      <c r="K244" s="218" t="s">
        <v>19</v>
      </c>
      <c r="L244" s="47"/>
      <c r="M244" s="223" t="s">
        <v>19</v>
      </c>
      <c r="N244" s="224" t="s">
        <v>46</v>
      </c>
      <c r="O244" s="87"/>
      <c r="P244" s="225">
        <f>O244*H244</f>
        <v>0</v>
      </c>
      <c r="Q244" s="225">
        <v>0</v>
      </c>
      <c r="R244" s="225">
        <f>Q244*H244</f>
        <v>0</v>
      </c>
      <c r="S244" s="225">
        <v>0</v>
      </c>
      <c r="T244" s="226">
        <f>S244*H244</f>
        <v>0</v>
      </c>
      <c r="U244" s="41"/>
      <c r="V244" s="41"/>
      <c r="W244" s="41"/>
      <c r="X244" s="41"/>
      <c r="Y244" s="41"/>
      <c r="Z244" s="41"/>
      <c r="AA244" s="41"/>
      <c r="AB244" s="41"/>
      <c r="AC244" s="41"/>
      <c r="AD244" s="41"/>
      <c r="AE244" s="41"/>
      <c r="AR244" s="227" t="s">
        <v>177</v>
      </c>
      <c r="AT244" s="227" t="s">
        <v>172</v>
      </c>
      <c r="AU244" s="227" t="s">
        <v>82</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177</v>
      </c>
      <c r="BM244" s="227" t="s">
        <v>1300</v>
      </c>
    </row>
    <row r="245" s="2" customFormat="1">
      <c r="A245" s="41"/>
      <c r="B245" s="42"/>
      <c r="C245" s="43"/>
      <c r="D245" s="229" t="s">
        <v>179</v>
      </c>
      <c r="E245" s="43"/>
      <c r="F245" s="230" t="s">
        <v>4406</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179</v>
      </c>
      <c r="AU245" s="20" t="s">
        <v>82</v>
      </c>
    </row>
    <row r="246" s="2" customFormat="1">
      <c r="A246" s="41"/>
      <c r="B246" s="42"/>
      <c r="C246" s="43"/>
      <c r="D246" s="229" t="s">
        <v>231</v>
      </c>
      <c r="E246" s="43"/>
      <c r="F246" s="268" t="s">
        <v>4314</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231</v>
      </c>
      <c r="AU246" s="20" t="s">
        <v>82</v>
      </c>
    </row>
    <row r="247" s="2" customFormat="1" ht="16.5" customHeight="1">
      <c r="A247" s="41"/>
      <c r="B247" s="42"/>
      <c r="C247" s="216" t="s">
        <v>808</v>
      </c>
      <c r="D247" s="216" t="s">
        <v>172</v>
      </c>
      <c r="E247" s="217" t="s">
        <v>4407</v>
      </c>
      <c r="F247" s="218" t="s">
        <v>4408</v>
      </c>
      <c r="G247" s="219" t="s">
        <v>4317</v>
      </c>
      <c r="H247" s="220">
        <v>8</v>
      </c>
      <c r="I247" s="221"/>
      <c r="J247" s="222">
        <f>ROUND(I247*H247,2)</f>
        <v>0</v>
      </c>
      <c r="K247" s="218" t="s">
        <v>19</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82</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1319</v>
      </c>
    </row>
    <row r="248" s="2" customFormat="1">
      <c r="A248" s="41"/>
      <c r="B248" s="42"/>
      <c r="C248" s="43"/>
      <c r="D248" s="229" t="s">
        <v>179</v>
      </c>
      <c r="E248" s="43"/>
      <c r="F248" s="230" t="s">
        <v>4408</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179</v>
      </c>
      <c r="AU248" s="20" t="s">
        <v>82</v>
      </c>
    </row>
    <row r="249" s="2" customFormat="1">
      <c r="A249" s="41"/>
      <c r="B249" s="42"/>
      <c r="C249" s="43"/>
      <c r="D249" s="229" t="s">
        <v>231</v>
      </c>
      <c r="E249" s="43"/>
      <c r="F249" s="268" t="s">
        <v>4314</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231</v>
      </c>
      <c r="AU249" s="20" t="s">
        <v>82</v>
      </c>
    </row>
    <row r="250" s="2" customFormat="1" ht="16.5" customHeight="1">
      <c r="A250" s="41"/>
      <c r="B250" s="42"/>
      <c r="C250" s="216" t="s">
        <v>828</v>
      </c>
      <c r="D250" s="216" t="s">
        <v>172</v>
      </c>
      <c r="E250" s="217" t="s">
        <v>4409</v>
      </c>
      <c r="F250" s="218" t="s">
        <v>4410</v>
      </c>
      <c r="G250" s="219" t="s">
        <v>4317</v>
      </c>
      <c r="H250" s="220">
        <v>16</v>
      </c>
      <c r="I250" s="221"/>
      <c r="J250" s="222">
        <f>ROUND(I250*H250,2)</f>
        <v>0</v>
      </c>
      <c r="K250" s="218" t="s">
        <v>19</v>
      </c>
      <c r="L250" s="47"/>
      <c r="M250" s="223" t="s">
        <v>19</v>
      </c>
      <c r="N250" s="224" t="s">
        <v>46</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177</v>
      </c>
      <c r="AT250" s="227" t="s">
        <v>172</v>
      </c>
      <c r="AU250" s="227" t="s">
        <v>82</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1330</v>
      </c>
    </row>
    <row r="251" s="2" customFormat="1">
      <c r="A251" s="41"/>
      <c r="B251" s="42"/>
      <c r="C251" s="43"/>
      <c r="D251" s="229" t="s">
        <v>179</v>
      </c>
      <c r="E251" s="43"/>
      <c r="F251" s="230" t="s">
        <v>4410</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82</v>
      </c>
    </row>
    <row r="252" s="2" customFormat="1">
      <c r="A252" s="41"/>
      <c r="B252" s="42"/>
      <c r="C252" s="43"/>
      <c r="D252" s="229" t="s">
        <v>231</v>
      </c>
      <c r="E252" s="43"/>
      <c r="F252" s="268" t="s">
        <v>4314</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231</v>
      </c>
      <c r="AU252" s="20" t="s">
        <v>82</v>
      </c>
    </row>
    <row r="253" s="2" customFormat="1" ht="16.5" customHeight="1">
      <c r="A253" s="41"/>
      <c r="B253" s="42"/>
      <c r="C253" s="216" t="s">
        <v>834</v>
      </c>
      <c r="D253" s="216" t="s">
        <v>172</v>
      </c>
      <c r="E253" s="217" t="s">
        <v>4411</v>
      </c>
      <c r="F253" s="218" t="s">
        <v>4412</v>
      </c>
      <c r="G253" s="219" t="s">
        <v>4317</v>
      </c>
      <c r="H253" s="220">
        <v>1</v>
      </c>
      <c r="I253" s="221"/>
      <c r="J253" s="222">
        <f>ROUND(I253*H253,2)</f>
        <v>0</v>
      </c>
      <c r="K253" s="218" t="s">
        <v>19</v>
      </c>
      <c r="L253" s="47"/>
      <c r="M253" s="223" t="s">
        <v>19</v>
      </c>
      <c r="N253" s="224" t="s">
        <v>46</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177</v>
      </c>
      <c r="AT253" s="227" t="s">
        <v>172</v>
      </c>
      <c r="AU253" s="227" t="s">
        <v>82</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177</v>
      </c>
      <c r="BM253" s="227" t="s">
        <v>1342</v>
      </c>
    </row>
    <row r="254" s="2" customFormat="1">
      <c r="A254" s="41"/>
      <c r="B254" s="42"/>
      <c r="C254" s="43"/>
      <c r="D254" s="229" t="s">
        <v>179</v>
      </c>
      <c r="E254" s="43"/>
      <c r="F254" s="230" t="s">
        <v>4412</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179</v>
      </c>
      <c r="AU254" s="20" t="s">
        <v>82</v>
      </c>
    </row>
    <row r="255" s="2" customFormat="1">
      <c r="A255" s="41"/>
      <c r="B255" s="42"/>
      <c r="C255" s="43"/>
      <c r="D255" s="229" t="s">
        <v>231</v>
      </c>
      <c r="E255" s="43"/>
      <c r="F255" s="268" t="s">
        <v>4314</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231</v>
      </c>
      <c r="AU255" s="20" t="s">
        <v>82</v>
      </c>
    </row>
    <row r="256" s="2" customFormat="1" ht="16.5" customHeight="1">
      <c r="A256" s="41"/>
      <c r="B256" s="42"/>
      <c r="C256" s="216" t="s">
        <v>841</v>
      </c>
      <c r="D256" s="216" t="s">
        <v>172</v>
      </c>
      <c r="E256" s="217" t="s">
        <v>4413</v>
      </c>
      <c r="F256" s="218" t="s">
        <v>4346</v>
      </c>
      <c r="G256" s="219" t="s">
        <v>175</v>
      </c>
      <c r="H256" s="220">
        <v>110</v>
      </c>
      <c r="I256" s="221"/>
      <c r="J256" s="222">
        <f>ROUND(I256*H256,2)</f>
        <v>0</v>
      </c>
      <c r="K256" s="218" t="s">
        <v>19</v>
      </c>
      <c r="L256" s="47"/>
      <c r="M256" s="223" t="s">
        <v>19</v>
      </c>
      <c r="N256" s="224" t="s">
        <v>46</v>
      </c>
      <c r="O256" s="87"/>
      <c r="P256" s="225">
        <f>O256*H256</f>
        <v>0</v>
      </c>
      <c r="Q256" s="225">
        <v>0</v>
      </c>
      <c r="R256" s="225">
        <f>Q256*H256</f>
        <v>0</v>
      </c>
      <c r="S256" s="225">
        <v>0</v>
      </c>
      <c r="T256" s="226">
        <f>S256*H256</f>
        <v>0</v>
      </c>
      <c r="U256" s="41"/>
      <c r="V256" s="41"/>
      <c r="W256" s="41"/>
      <c r="X256" s="41"/>
      <c r="Y256" s="41"/>
      <c r="Z256" s="41"/>
      <c r="AA256" s="41"/>
      <c r="AB256" s="41"/>
      <c r="AC256" s="41"/>
      <c r="AD256" s="41"/>
      <c r="AE256" s="41"/>
      <c r="AR256" s="227" t="s">
        <v>177</v>
      </c>
      <c r="AT256" s="227" t="s">
        <v>172</v>
      </c>
      <c r="AU256" s="227" t="s">
        <v>82</v>
      </c>
      <c r="AY256" s="20" t="s">
        <v>170</v>
      </c>
      <c r="BE256" s="228">
        <f>IF(N256="základní",J256,0)</f>
        <v>0</v>
      </c>
      <c r="BF256" s="228">
        <f>IF(N256="snížená",J256,0)</f>
        <v>0</v>
      </c>
      <c r="BG256" s="228">
        <f>IF(N256="zákl. přenesená",J256,0)</f>
        <v>0</v>
      </c>
      <c r="BH256" s="228">
        <f>IF(N256="sníž. přenesená",J256,0)</f>
        <v>0</v>
      </c>
      <c r="BI256" s="228">
        <f>IF(N256="nulová",J256,0)</f>
        <v>0</v>
      </c>
      <c r="BJ256" s="20" t="s">
        <v>82</v>
      </c>
      <c r="BK256" s="228">
        <f>ROUND(I256*H256,2)</f>
        <v>0</v>
      </c>
      <c r="BL256" s="20" t="s">
        <v>177</v>
      </c>
      <c r="BM256" s="227" t="s">
        <v>1364</v>
      </c>
    </row>
    <row r="257" s="2" customFormat="1">
      <c r="A257" s="41"/>
      <c r="B257" s="42"/>
      <c r="C257" s="43"/>
      <c r="D257" s="229" t="s">
        <v>179</v>
      </c>
      <c r="E257" s="43"/>
      <c r="F257" s="230" t="s">
        <v>4346</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179</v>
      </c>
      <c r="AU257" s="20" t="s">
        <v>82</v>
      </c>
    </row>
    <row r="258" s="2" customFormat="1">
      <c r="A258" s="41"/>
      <c r="B258" s="42"/>
      <c r="C258" s="43"/>
      <c r="D258" s="229" t="s">
        <v>231</v>
      </c>
      <c r="E258" s="43"/>
      <c r="F258" s="268" t="s">
        <v>4314</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231</v>
      </c>
      <c r="AU258" s="20" t="s">
        <v>82</v>
      </c>
    </row>
    <row r="259" s="2" customFormat="1" ht="16.5" customHeight="1">
      <c r="A259" s="41"/>
      <c r="B259" s="42"/>
      <c r="C259" s="216" t="s">
        <v>848</v>
      </c>
      <c r="D259" s="216" t="s">
        <v>172</v>
      </c>
      <c r="E259" s="217" t="s">
        <v>4414</v>
      </c>
      <c r="F259" s="218" t="s">
        <v>4348</v>
      </c>
      <c r="G259" s="219" t="s">
        <v>175</v>
      </c>
      <c r="H259" s="220">
        <v>40</v>
      </c>
      <c r="I259" s="221"/>
      <c r="J259" s="222">
        <f>ROUND(I259*H259,2)</f>
        <v>0</v>
      </c>
      <c r="K259" s="218" t="s">
        <v>19</v>
      </c>
      <c r="L259" s="47"/>
      <c r="M259" s="223" t="s">
        <v>19</v>
      </c>
      <c r="N259" s="224" t="s">
        <v>46</v>
      </c>
      <c r="O259" s="87"/>
      <c r="P259" s="225">
        <f>O259*H259</f>
        <v>0</v>
      </c>
      <c r="Q259" s="225">
        <v>0</v>
      </c>
      <c r="R259" s="225">
        <f>Q259*H259</f>
        <v>0</v>
      </c>
      <c r="S259" s="225">
        <v>0</v>
      </c>
      <c r="T259" s="226">
        <f>S259*H259</f>
        <v>0</v>
      </c>
      <c r="U259" s="41"/>
      <c r="V259" s="41"/>
      <c r="W259" s="41"/>
      <c r="X259" s="41"/>
      <c r="Y259" s="41"/>
      <c r="Z259" s="41"/>
      <c r="AA259" s="41"/>
      <c r="AB259" s="41"/>
      <c r="AC259" s="41"/>
      <c r="AD259" s="41"/>
      <c r="AE259" s="41"/>
      <c r="AR259" s="227" t="s">
        <v>177</v>
      </c>
      <c r="AT259" s="227" t="s">
        <v>172</v>
      </c>
      <c r="AU259" s="227" t="s">
        <v>82</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1382</v>
      </c>
    </row>
    <row r="260" s="2" customFormat="1">
      <c r="A260" s="41"/>
      <c r="B260" s="42"/>
      <c r="C260" s="43"/>
      <c r="D260" s="229" t="s">
        <v>179</v>
      </c>
      <c r="E260" s="43"/>
      <c r="F260" s="230" t="s">
        <v>4348</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179</v>
      </c>
      <c r="AU260" s="20" t="s">
        <v>82</v>
      </c>
    </row>
    <row r="261" s="2" customFormat="1">
      <c r="A261" s="41"/>
      <c r="B261" s="42"/>
      <c r="C261" s="43"/>
      <c r="D261" s="229" t="s">
        <v>231</v>
      </c>
      <c r="E261" s="43"/>
      <c r="F261" s="268" t="s">
        <v>4314</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231</v>
      </c>
      <c r="AU261" s="20" t="s">
        <v>82</v>
      </c>
    </row>
    <row r="262" s="2" customFormat="1" ht="16.5" customHeight="1">
      <c r="A262" s="41"/>
      <c r="B262" s="42"/>
      <c r="C262" s="216" t="s">
        <v>857</v>
      </c>
      <c r="D262" s="216" t="s">
        <v>172</v>
      </c>
      <c r="E262" s="217" t="s">
        <v>4415</v>
      </c>
      <c r="F262" s="218" t="s">
        <v>4416</v>
      </c>
      <c r="G262" s="219" t="s">
        <v>4417</v>
      </c>
      <c r="H262" s="220">
        <v>35</v>
      </c>
      <c r="I262" s="221"/>
      <c r="J262" s="222">
        <f>ROUND(I262*H262,2)</f>
        <v>0</v>
      </c>
      <c r="K262" s="218" t="s">
        <v>19</v>
      </c>
      <c r="L262" s="47"/>
      <c r="M262" s="223" t="s">
        <v>19</v>
      </c>
      <c r="N262" s="224" t="s">
        <v>46</v>
      </c>
      <c r="O262" s="87"/>
      <c r="P262" s="225">
        <f>O262*H262</f>
        <v>0</v>
      </c>
      <c r="Q262" s="225">
        <v>0</v>
      </c>
      <c r="R262" s="225">
        <f>Q262*H262</f>
        <v>0</v>
      </c>
      <c r="S262" s="225">
        <v>0</v>
      </c>
      <c r="T262" s="226">
        <f>S262*H262</f>
        <v>0</v>
      </c>
      <c r="U262" s="41"/>
      <c r="V262" s="41"/>
      <c r="W262" s="41"/>
      <c r="X262" s="41"/>
      <c r="Y262" s="41"/>
      <c r="Z262" s="41"/>
      <c r="AA262" s="41"/>
      <c r="AB262" s="41"/>
      <c r="AC262" s="41"/>
      <c r="AD262" s="41"/>
      <c r="AE262" s="41"/>
      <c r="AR262" s="227" t="s">
        <v>177</v>
      </c>
      <c r="AT262" s="227" t="s">
        <v>172</v>
      </c>
      <c r="AU262" s="227" t="s">
        <v>82</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177</v>
      </c>
      <c r="BM262" s="227" t="s">
        <v>1402</v>
      </c>
    </row>
    <row r="263" s="2" customFormat="1">
      <c r="A263" s="41"/>
      <c r="B263" s="42"/>
      <c r="C263" s="43"/>
      <c r="D263" s="229" t="s">
        <v>179</v>
      </c>
      <c r="E263" s="43"/>
      <c r="F263" s="230" t="s">
        <v>4416</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179</v>
      </c>
      <c r="AU263" s="20" t="s">
        <v>82</v>
      </c>
    </row>
    <row r="264" s="2" customFormat="1">
      <c r="A264" s="41"/>
      <c r="B264" s="42"/>
      <c r="C264" s="43"/>
      <c r="D264" s="229" t="s">
        <v>231</v>
      </c>
      <c r="E264" s="43"/>
      <c r="F264" s="268" t="s">
        <v>4314</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231</v>
      </c>
      <c r="AU264" s="20" t="s">
        <v>82</v>
      </c>
    </row>
    <row r="265" s="2" customFormat="1" ht="16.5" customHeight="1">
      <c r="A265" s="41"/>
      <c r="B265" s="42"/>
      <c r="C265" s="216" t="s">
        <v>864</v>
      </c>
      <c r="D265" s="216" t="s">
        <v>172</v>
      </c>
      <c r="E265" s="217" t="s">
        <v>4418</v>
      </c>
      <c r="F265" s="218" t="s">
        <v>4419</v>
      </c>
      <c r="G265" s="219" t="s">
        <v>4417</v>
      </c>
      <c r="H265" s="220">
        <v>10</v>
      </c>
      <c r="I265" s="221"/>
      <c r="J265" s="222">
        <f>ROUND(I265*H265,2)</f>
        <v>0</v>
      </c>
      <c r="K265" s="218" t="s">
        <v>19</v>
      </c>
      <c r="L265" s="47"/>
      <c r="M265" s="223" t="s">
        <v>19</v>
      </c>
      <c r="N265" s="224" t="s">
        <v>46</v>
      </c>
      <c r="O265" s="87"/>
      <c r="P265" s="225">
        <f>O265*H265</f>
        <v>0</v>
      </c>
      <c r="Q265" s="225">
        <v>0</v>
      </c>
      <c r="R265" s="225">
        <f>Q265*H265</f>
        <v>0</v>
      </c>
      <c r="S265" s="225">
        <v>0</v>
      </c>
      <c r="T265" s="226">
        <f>S265*H265</f>
        <v>0</v>
      </c>
      <c r="U265" s="41"/>
      <c r="V265" s="41"/>
      <c r="W265" s="41"/>
      <c r="X265" s="41"/>
      <c r="Y265" s="41"/>
      <c r="Z265" s="41"/>
      <c r="AA265" s="41"/>
      <c r="AB265" s="41"/>
      <c r="AC265" s="41"/>
      <c r="AD265" s="41"/>
      <c r="AE265" s="41"/>
      <c r="AR265" s="227" t="s">
        <v>177</v>
      </c>
      <c r="AT265" s="227" t="s">
        <v>172</v>
      </c>
      <c r="AU265" s="227" t="s">
        <v>82</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1414</v>
      </c>
    </row>
    <row r="266" s="2" customFormat="1">
      <c r="A266" s="41"/>
      <c r="B266" s="42"/>
      <c r="C266" s="43"/>
      <c r="D266" s="229" t="s">
        <v>179</v>
      </c>
      <c r="E266" s="43"/>
      <c r="F266" s="230" t="s">
        <v>4419</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179</v>
      </c>
      <c r="AU266" s="20" t="s">
        <v>82</v>
      </c>
    </row>
    <row r="267" s="2" customFormat="1">
      <c r="A267" s="41"/>
      <c r="B267" s="42"/>
      <c r="C267" s="43"/>
      <c r="D267" s="229" t="s">
        <v>231</v>
      </c>
      <c r="E267" s="43"/>
      <c r="F267" s="268" t="s">
        <v>4314</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231</v>
      </c>
      <c r="AU267" s="20" t="s">
        <v>82</v>
      </c>
    </row>
    <row r="268" s="2" customFormat="1" ht="16.5" customHeight="1">
      <c r="A268" s="41"/>
      <c r="B268" s="42"/>
      <c r="C268" s="216" t="s">
        <v>870</v>
      </c>
      <c r="D268" s="216" t="s">
        <v>172</v>
      </c>
      <c r="E268" s="217" t="s">
        <v>4420</v>
      </c>
      <c r="F268" s="218" t="s">
        <v>4421</v>
      </c>
      <c r="G268" s="219" t="s">
        <v>4417</v>
      </c>
      <c r="H268" s="220">
        <v>20</v>
      </c>
      <c r="I268" s="221"/>
      <c r="J268" s="222">
        <f>ROUND(I268*H268,2)</f>
        <v>0</v>
      </c>
      <c r="K268" s="218" t="s">
        <v>19</v>
      </c>
      <c r="L268" s="47"/>
      <c r="M268" s="223" t="s">
        <v>19</v>
      </c>
      <c r="N268" s="224" t="s">
        <v>46</v>
      </c>
      <c r="O268" s="87"/>
      <c r="P268" s="225">
        <f>O268*H268</f>
        <v>0</v>
      </c>
      <c r="Q268" s="225">
        <v>0</v>
      </c>
      <c r="R268" s="225">
        <f>Q268*H268</f>
        <v>0</v>
      </c>
      <c r="S268" s="225">
        <v>0</v>
      </c>
      <c r="T268" s="226">
        <f>S268*H268</f>
        <v>0</v>
      </c>
      <c r="U268" s="41"/>
      <c r="V268" s="41"/>
      <c r="W268" s="41"/>
      <c r="X268" s="41"/>
      <c r="Y268" s="41"/>
      <c r="Z268" s="41"/>
      <c r="AA268" s="41"/>
      <c r="AB268" s="41"/>
      <c r="AC268" s="41"/>
      <c r="AD268" s="41"/>
      <c r="AE268" s="41"/>
      <c r="AR268" s="227" t="s">
        <v>177</v>
      </c>
      <c r="AT268" s="227" t="s">
        <v>172</v>
      </c>
      <c r="AU268" s="227" t="s">
        <v>82</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177</v>
      </c>
      <c r="BM268" s="227" t="s">
        <v>1427</v>
      </c>
    </row>
    <row r="269" s="2" customFormat="1">
      <c r="A269" s="41"/>
      <c r="B269" s="42"/>
      <c r="C269" s="43"/>
      <c r="D269" s="229" t="s">
        <v>179</v>
      </c>
      <c r="E269" s="43"/>
      <c r="F269" s="230" t="s">
        <v>4421</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179</v>
      </c>
      <c r="AU269" s="20" t="s">
        <v>82</v>
      </c>
    </row>
    <row r="270" s="2" customFormat="1">
      <c r="A270" s="41"/>
      <c r="B270" s="42"/>
      <c r="C270" s="43"/>
      <c r="D270" s="229" t="s">
        <v>231</v>
      </c>
      <c r="E270" s="43"/>
      <c r="F270" s="268" t="s">
        <v>4314</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231</v>
      </c>
      <c r="AU270" s="20" t="s">
        <v>82</v>
      </c>
    </row>
    <row r="271" s="2" customFormat="1" ht="16.5" customHeight="1">
      <c r="A271" s="41"/>
      <c r="B271" s="42"/>
      <c r="C271" s="216" t="s">
        <v>878</v>
      </c>
      <c r="D271" s="216" t="s">
        <v>172</v>
      </c>
      <c r="E271" s="217" t="s">
        <v>4422</v>
      </c>
      <c r="F271" s="218" t="s">
        <v>4423</v>
      </c>
      <c r="G271" s="219" t="s">
        <v>4417</v>
      </c>
      <c r="H271" s="220">
        <v>5</v>
      </c>
      <c r="I271" s="221"/>
      <c r="J271" s="222">
        <f>ROUND(I271*H271,2)</f>
        <v>0</v>
      </c>
      <c r="K271" s="218" t="s">
        <v>19</v>
      </c>
      <c r="L271" s="47"/>
      <c r="M271" s="223" t="s">
        <v>19</v>
      </c>
      <c r="N271" s="224" t="s">
        <v>46</v>
      </c>
      <c r="O271" s="87"/>
      <c r="P271" s="225">
        <f>O271*H271</f>
        <v>0</v>
      </c>
      <c r="Q271" s="225">
        <v>0</v>
      </c>
      <c r="R271" s="225">
        <f>Q271*H271</f>
        <v>0</v>
      </c>
      <c r="S271" s="225">
        <v>0</v>
      </c>
      <c r="T271" s="226">
        <f>S271*H271</f>
        <v>0</v>
      </c>
      <c r="U271" s="41"/>
      <c r="V271" s="41"/>
      <c r="W271" s="41"/>
      <c r="X271" s="41"/>
      <c r="Y271" s="41"/>
      <c r="Z271" s="41"/>
      <c r="AA271" s="41"/>
      <c r="AB271" s="41"/>
      <c r="AC271" s="41"/>
      <c r="AD271" s="41"/>
      <c r="AE271" s="41"/>
      <c r="AR271" s="227" t="s">
        <v>177</v>
      </c>
      <c r="AT271" s="227" t="s">
        <v>172</v>
      </c>
      <c r="AU271" s="227" t="s">
        <v>82</v>
      </c>
      <c r="AY271" s="20" t="s">
        <v>170</v>
      </c>
      <c r="BE271" s="228">
        <f>IF(N271="základní",J271,0)</f>
        <v>0</v>
      </c>
      <c r="BF271" s="228">
        <f>IF(N271="snížená",J271,0)</f>
        <v>0</v>
      </c>
      <c r="BG271" s="228">
        <f>IF(N271="zákl. přenesená",J271,0)</f>
        <v>0</v>
      </c>
      <c r="BH271" s="228">
        <f>IF(N271="sníž. přenesená",J271,0)</f>
        <v>0</v>
      </c>
      <c r="BI271" s="228">
        <f>IF(N271="nulová",J271,0)</f>
        <v>0</v>
      </c>
      <c r="BJ271" s="20" t="s">
        <v>82</v>
      </c>
      <c r="BK271" s="228">
        <f>ROUND(I271*H271,2)</f>
        <v>0</v>
      </c>
      <c r="BL271" s="20" t="s">
        <v>177</v>
      </c>
      <c r="BM271" s="227" t="s">
        <v>1447</v>
      </c>
    </row>
    <row r="272" s="2" customFormat="1">
      <c r="A272" s="41"/>
      <c r="B272" s="42"/>
      <c r="C272" s="43"/>
      <c r="D272" s="229" t="s">
        <v>179</v>
      </c>
      <c r="E272" s="43"/>
      <c r="F272" s="230" t="s">
        <v>4423</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179</v>
      </c>
      <c r="AU272" s="20" t="s">
        <v>82</v>
      </c>
    </row>
    <row r="273" s="2" customFormat="1">
      <c r="A273" s="41"/>
      <c r="B273" s="42"/>
      <c r="C273" s="43"/>
      <c r="D273" s="229" t="s">
        <v>231</v>
      </c>
      <c r="E273" s="43"/>
      <c r="F273" s="268" t="s">
        <v>4314</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231</v>
      </c>
      <c r="AU273" s="20" t="s">
        <v>82</v>
      </c>
    </row>
    <row r="274" s="2" customFormat="1" ht="16.5" customHeight="1">
      <c r="A274" s="41"/>
      <c r="B274" s="42"/>
      <c r="C274" s="216" t="s">
        <v>885</v>
      </c>
      <c r="D274" s="216" t="s">
        <v>172</v>
      </c>
      <c r="E274" s="217" t="s">
        <v>4424</v>
      </c>
      <c r="F274" s="218" t="s">
        <v>4425</v>
      </c>
      <c r="G274" s="219" t="s">
        <v>4417</v>
      </c>
      <c r="H274" s="220">
        <v>20</v>
      </c>
      <c r="I274" s="221"/>
      <c r="J274" s="222">
        <f>ROUND(I274*H274,2)</f>
        <v>0</v>
      </c>
      <c r="K274" s="218" t="s">
        <v>19</v>
      </c>
      <c r="L274" s="47"/>
      <c r="M274" s="223" t="s">
        <v>19</v>
      </c>
      <c r="N274" s="224" t="s">
        <v>46</v>
      </c>
      <c r="O274" s="87"/>
      <c r="P274" s="225">
        <f>O274*H274</f>
        <v>0</v>
      </c>
      <c r="Q274" s="225">
        <v>0</v>
      </c>
      <c r="R274" s="225">
        <f>Q274*H274</f>
        <v>0</v>
      </c>
      <c r="S274" s="225">
        <v>0</v>
      </c>
      <c r="T274" s="226">
        <f>S274*H274</f>
        <v>0</v>
      </c>
      <c r="U274" s="41"/>
      <c r="V274" s="41"/>
      <c r="W274" s="41"/>
      <c r="X274" s="41"/>
      <c r="Y274" s="41"/>
      <c r="Z274" s="41"/>
      <c r="AA274" s="41"/>
      <c r="AB274" s="41"/>
      <c r="AC274" s="41"/>
      <c r="AD274" s="41"/>
      <c r="AE274" s="41"/>
      <c r="AR274" s="227" t="s">
        <v>177</v>
      </c>
      <c r="AT274" s="227" t="s">
        <v>172</v>
      </c>
      <c r="AU274" s="227" t="s">
        <v>82</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177</v>
      </c>
      <c r="BM274" s="227" t="s">
        <v>1472</v>
      </c>
    </row>
    <row r="275" s="2" customFormat="1">
      <c r="A275" s="41"/>
      <c r="B275" s="42"/>
      <c r="C275" s="43"/>
      <c r="D275" s="229" t="s">
        <v>179</v>
      </c>
      <c r="E275" s="43"/>
      <c r="F275" s="230" t="s">
        <v>4425</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179</v>
      </c>
      <c r="AU275" s="20" t="s">
        <v>82</v>
      </c>
    </row>
    <row r="276" s="2" customFormat="1">
      <c r="A276" s="41"/>
      <c r="B276" s="42"/>
      <c r="C276" s="43"/>
      <c r="D276" s="229" t="s">
        <v>231</v>
      </c>
      <c r="E276" s="43"/>
      <c r="F276" s="268" t="s">
        <v>4314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231</v>
      </c>
      <c r="AU276" s="20" t="s">
        <v>82</v>
      </c>
    </row>
    <row r="277" s="2" customFormat="1" ht="16.5" customHeight="1">
      <c r="A277" s="41"/>
      <c r="B277" s="42"/>
      <c r="C277" s="216" t="s">
        <v>892</v>
      </c>
      <c r="D277" s="216" t="s">
        <v>172</v>
      </c>
      <c r="E277" s="217" t="s">
        <v>4426</v>
      </c>
      <c r="F277" s="218" t="s">
        <v>4427</v>
      </c>
      <c r="G277" s="219" t="s">
        <v>4417</v>
      </c>
      <c r="H277" s="220">
        <v>30</v>
      </c>
      <c r="I277" s="221"/>
      <c r="J277" s="222">
        <f>ROUND(I277*H277,2)</f>
        <v>0</v>
      </c>
      <c r="K277" s="218" t="s">
        <v>19</v>
      </c>
      <c r="L277" s="47"/>
      <c r="M277" s="223" t="s">
        <v>19</v>
      </c>
      <c r="N277" s="224" t="s">
        <v>46</v>
      </c>
      <c r="O277" s="87"/>
      <c r="P277" s="225">
        <f>O277*H277</f>
        <v>0</v>
      </c>
      <c r="Q277" s="225">
        <v>0</v>
      </c>
      <c r="R277" s="225">
        <f>Q277*H277</f>
        <v>0</v>
      </c>
      <c r="S277" s="225">
        <v>0</v>
      </c>
      <c r="T277" s="226">
        <f>S277*H277</f>
        <v>0</v>
      </c>
      <c r="U277" s="41"/>
      <c r="V277" s="41"/>
      <c r="W277" s="41"/>
      <c r="X277" s="41"/>
      <c r="Y277" s="41"/>
      <c r="Z277" s="41"/>
      <c r="AA277" s="41"/>
      <c r="AB277" s="41"/>
      <c r="AC277" s="41"/>
      <c r="AD277" s="41"/>
      <c r="AE277" s="41"/>
      <c r="AR277" s="227" t="s">
        <v>177</v>
      </c>
      <c r="AT277" s="227" t="s">
        <v>172</v>
      </c>
      <c r="AU277" s="227" t="s">
        <v>82</v>
      </c>
      <c r="AY277" s="20" t="s">
        <v>170</v>
      </c>
      <c r="BE277" s="228">
        <f>IF(N277="základní",J277,0)</f>
        <v>0</v>
      </c>
      <c r="BF277" s="228">
        <f>IF(N277="snížená",J277,0)</f>
        <v>0</v>
      </c>
      <c r="BG277" s="228">
        <f>IF(N277="zákl. přenesená",J277,0)</f>
        <v>0</v>
      </c>
      <c r="BH277" s="228">
        <f>IF(N277="sníž. přenesená",J277,0)</f>
        <v>0</v>
      </c>
      <c r="BI277" s="228">
        <f>IF(N277="nulová",J277,0)</f>
        <v>0</v>
      </c>
      <c r="BJ277" s="20" t="s">
        <v>82</v>
      </c>
      <c r="BK277" s="228">
        <f>ROUND(I277*H277,2)</f>
        <v>0</v>
      </c>
      <c r="BL277" s="20" t="s">
        <v>177</v>
      </c>
      <c r="BM277" s="227" t="s">
        <v>1486</v>
      </c>
    </row>
    <row r="278" s="2" customFormat="1">
      <c r="A278" s="41"/>
      <c r="B278" s="42"/>
      <c r="C278" s="43"/>
      <c r="D278" s="229" t="s">
        <v>179</v>
      </c>
      <c r="E278" s="43"/>
      <c r="F278" s="230" t="s">
        <v>4427</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179</v>
      </c>
      <c r="AU278" s="20" t="s">
        <v>82</v>
      </c>
    </row>
    <row r="279" s="2" customFormat="1">
      <c r="A279" s="41"/>
      <c r="B279" s="42"/>
      <c r="C279" s="43"/>
      <c r="D279" s="229" t="s">
        <v>231</v>
      </c>
      <c r="E279" s="43"/>
      <c r="F279" s="268" t="s">
        <v>4314</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231</v>
      </c>
      <c r="AU279" s="20" t="s">
        <v>82</v>
      </c>
    </row>
    <row r="280" s="2" customFormat="1" ht="16.5" customHeight="1">
      <c r="A280" s="41"/>
      <c r="B280" s="42"/>
      <c r="C280" s="216" t="s">
        <v>898</v>
      </c>
      <c r="D280" s="216" t="s">
        <v>172</v>
      </c>
      <c r="E280" s="217" t="s">
        <v>4428</v>
      </c>
      <c r="F280" s="218" t="s">
        <v>4429</v>
      </c>
      <c r="G280" s="219" t="s">
        <v>4417</v>
      </c>
      <c r="H280" s="220">
        <v>10</v>
      </c>
      <c r="I280" s="221"/>
      <c r="J280" s="222">
        <f>ROUND(I280*H280,2)</f>
        <v>0</v>
      </c>
      <c r="K280" s="218" t="s">
        <v>19</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177</v>
      </c>
      <c r="AT280" s="227" t="s">
        <v>172</v>
      </c>
      <c r="AU280" s="227" t="s">
        <v>82</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1511</v>
      </c>
    </row>
    <row r="281" s="2" customFormat="1">
      <c r="A281" s="41"/>
      <c r="B281" s="42"/>
      <c r="C281" s="43"/>
      <c r="D281" s="229" t="s">
        <v>179</v>
      </c>
      <c r="E281" s="43"/>
      <c r="F281" s="230" t="s">
        <v>4429</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179</v>
      </c>
      <c r="AU281" s="20" t="s">
        <v>82</v>
      </c>
    </row>
    <row r="282" s="2" customFormat="1">
      <c r="A282" s="41"/>
      <c r="B282" s="42"/>
      <c r="C282" s="43"/>
      <c r="D282" s="229" t="s">
        <v>231</v>
      </c>
      <c r="E282" s="43"/>
      <c r="F282" s="268" t="s">
        <v>4314</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231</v>
      </c>
      <c r="AU282" s="20" t="s">
        <v>82</v>
      </c>
    </row>
    <row r="283" s="2" customFormat="1" ht="16.5" customHeight="1">
      <c r="A283" s="41"/>
      <c r="B283" s="42"/>
      <c r="C283" s="216" t="s">
        <v>916</v>
      </c>
      <c r="D283" s="216" t="s">
        <v>172</v>
      </c>
      <c r="E283" s="217" t="s">
        <v>4430</v>
      </c>
      <c r="F283" s="218" t="s">
        <v>4431</v>
      </c>
      <c r="G283" s="219" t="s">
        <v>4417</v>
      </c>
      <c r="H283" s="220">
        <v>10</v>
      </c>
      <c r="I283" s="221"/>
      <c r="J283" s="222">
        <f>ROUND(I283*H283,2)</f>
        <v>0</v>
      </c>
      <c r="K283" s="218" t="s">
        <v>19</v>
      </c>
      <c r="L283" s="47"/>
      <c r="M283" s="223" t="s">
        <v>19</v>
      </c>
      <c r="N283" s="224" t="s">
        <v>46</v>
      </c>
      <c r="O283" s="87"/>
      <c r="P283" s="225">
        <f>O283*H283</f>
        <v>0</v>
      </c>
      <c r="Q283" s="225">
        <v>0</v>
      </c>
      <c r="R283" s="225">
        <f>Q283*H283</f>
        <v>0</v>
      </c>
      <c r="S283" s="225">
        <v>0</v>
      </c>
      <c r="T283" s="226">
        <f>S283*H283</f>
        <v>0</v>
      </c>
      <c r="U283" s="41"/>
      <c r="V283" s="41"/>
      <c r="W283" s="41"/>
      <c r="X283" s="41"/>
      <c r="Y283" s="41"/>
      <c r="Z283" s="41"/>
      <c r="AA283" s="41"/>
      <c r="AB283" s="41"/>
      <c r="AC283" s="41"/>
      <c r="AD283" s="41"/>
      <c r="AE283" s="41"/>
      <c r="AR283" s="227" t="s">
        <v>177</v>
      </c>
      <c r="AT283" s="227" t="s">
        <v>172</v>
      </c>
      <c r="AU283" s="227" t="s">
        <v>82</v>
      </c>
      <c r="AY283" s="20" t="s">
        <v>170</v>
      </c>
      <c r="BE283" s="228">
        <f>IF(N283="základní",J283,0)</f>
        <v>0</v>
      </c>
      <c r="BF283" s="228">
        <f>IF(N283="snížená",J283,0)</f>
        <v>0</v>
      </c>
      <c r="BG283" s="228">
        <f>IF(N283="zákl. přenesená",J283,0)</f>
        <v>0</v>
      </c>
      <c r="BH283" s="228">
        <f>IF(N283="sníž. přenesená",J283,0)</f>
        <v>0</v>
      </c>
      <c r="BI283" s="228">
        <f>IF(N283="nulová",J283,0)</f>
        <v>0</v>
      </c>
      <c r="BJ283" s="20" t="s">
        <v>82</v>
      </c>
      <c r="BK283" s="228">
        <f>ROUND(I283*H283,2)</f>
        <v>0</v>
      </c>
      <c r="BL283" s="20" t="s">
        <v>177</v>
      </c>
      <c r="BM283" s="227" t="s">
        <v>1519</v>
      </c>
    </row>
    <row r="284" s="2" customFormat="1">
      <c r="A284" s="41"/>
      <c r="B284" s="42"/>
      <c r="C284" s="43"/>
      <c r="D284" s="229" t="s">
        <v>179</v>
      </c>
      <c r="E284" s="43"/>
      <c r="F284" s="230" t="s">
        <v>4431</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179</v>
      </c>
      <c r="AU284" s="20" t="s">
        <v>82</v>
      </c>
    </row>
    <row r="285" s="2" customFormat="1">
      <c r="A285" s="41"/>
      <c r="B285" s="42"/>
      <c r="C285" s="43"/>
      <c r="D285" s="229" t="s">
        <v>231</v>
      </c>
      <c r="E285" s="43"/>
      <c r="F285" s="268" t="s">
        <v>4314</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231</v>
      </c>
      <c r="AU285" s="20" t="s">
        <v>82</v>
      </c>
    </row>
    <row r="286" s="2" customFormat="1" ht="16.5" customHeight="1">
      <c r="A286" s="41"/>
      <c r="B286" s="42"/>
      <c r="C286" s="216" t="s">
        <v>951</v>
      </c>
      <c r="D286" s="216" t="s">
        <v>172</v>
      </c>
      <c r="E286" s="217" t="s">
        <v>4432</v>
      </c>
      <c r="F286" s="218" t="s">
        <v>4433</v>
      </c>
      <c r="G286" s="219" t="s">
        <v>175</v>
      </c>
      <c r="H286" s="220">
        <v>35</v>
      </c>
      <c r="I286" s="221"/>
      <c r="J286" s="222">
        <f>ROUND(I286*H286,2)</f>
        <v>0</v>
      </c>
      <c r="K286" s="218" t="s">
        <v>19</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177</v>
      </c>
      <c r="AT286" s="227" t="s">
        <v>172</v>
      </c>
      <c r="AU286" s="227" t="s">
        <v>82</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1527</v>
      </c>
    </row>
    <row r="287" s="2" customFormat="1">
      <c r="A287" s="41"/>
      <c r="B287" s="42"/>
      <c r="C287" s="43"/>
      <c r="D287" s="229" t="s">
        <v>179</v>
      </c>
      <c r="E287" s="43"/>
      <c r="F287" s="230" t="s">
        <v>4433</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82</v>
      </c>
    </row>
    <row r="288" s="2" customFormat="1">
      <c r="A288" s="41"/>
      <c r="B288" s="42"/>
      <c r="C288" s="43"/>
      <c r="D288" s="229" t="s">
        <v>231</v>
      </c>
      <c r="E288" s="43"/>
      <c r="F288" s="268" t="s">
        <v>4314</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231</v>
      </c>
      <c r="AU288" s="20" t="s">
        <v>82</v>
      </c>
    </row>
    <row r="289" s="2" customFormat="1" ht="16.5" customHeight="1">
      <c r="A289" s="41"/>
      <c r="B289" s="42"/>
      <c r="C289" s="216" t="s">
        <v>961</v>
      </c>
      <c r="D289" s="216" t="s">
        <v>172</v>
      </c>
      <c r="E289" s="217" t="s">
        <v>4434</v>
      </c>
      <c r="F289" s="218" t="s">
        <v>4354</v>
      </c>
      <c r="G289" s="219" t="s">
        <v>175</v>
      </c>
      <c r="H289" s="220">
        <v>55</v>
      </c>
      <c r="I289" s="221"/>
      <c r="J289" s="222">
        <f>ROUND(I289*H289,2)</f>
        <v>0</v>
      </c>
      <c r="K289" s="218" t="s">
        <v>19</v>
      </c>
      <c r="L289" s="47"/>
      <c r="M289" s="223" t="s">
        <v>19</v>
      </c>
      <c r="N289" s="224" t="s">
        <v>46</v>
      </c>
      <c r="O289" s="87"/>
      <c r="P289" s="225">
        <f>O289*H289</f>
        <v>0</v>
      </c>
      <c r="Q289" s="225">
        <v>0</v>
      </c>
      <c r="R289" s="225">
        <f>Q289*H289</f>
        <v>0</v>
      </c>
      <c r="S289" s="225">
        <v>0</v>
      </c>
      <c r="T289" s="226">
        <f>S289*H289</f>
        <v>0</v>
      </c>
      <c r="U289" s="41"/>
      <c r="V289" s="41"/>
      <c r="W289" s="41"/>
      <c r="X289" s="41"/>
      <c r="Y289" s="41"/>
      <c r="Z289" s="41"/>
      <c r="AA289" s="41"/>
      <c r="AB289" s="41"/>
      <c r="AC289" s="41"/>
      <c r="AD289" s="41"/>
      <c r="AE289" s="41"/>
      <c r="AR289" s="227" t="s">
        <v>177</v>
      </c>
      <c r="AT289" s="227" t="s">
        <v>172</v>
      </c>
      <c r="AU289" s="227" t="s">
        <v>82</v>
      </c>
      <c r="AY289" s="20" t="s">
        <v>170</v>
      </c>
      <c r="BE289" s="228">
        <f>IF(N289="základní",J289,0)</f>
        <v>0</v>
      </c>
      <c r="BF289" s="228">
        <f>IF(N289="snížená",J289,0)</f>
        <v>0</v>
      </c>
      <c r="BG289" s="228">
        <f>IF(N289="zákl. přenesená",J289,0)</f>
        <v>0</v>
      </c>
      <c r="BH289" s="228">
        <f>IF(N289="sníž. přenesená",J289,0)</f>
        <v>0</v>
      </c>
      <c r="BI289" s="228">
        <f>IF(N289="nulová",J289,0)</f>
        <v>0</v>
      </c>
      <c r="BJ289" s="20" t="s">
        <v>82</v>
      </c>
      <c r="BK289" s="228">
        <f>ROUND(I289*H289,2)</f>
        <v>0</v>
      </c>
      <c r="BL289" s="20" t="s">
        <v>177</v>
      </c>
      <c r="BM289" s="227" t="s">
        <v>1536</v>
      </c>
    </row>
    <row r="290" s="2" customFormat="1">
      <c r="A290" s="41"/>
      <c r="B290" s="42"/>
      <c r="C290" s="43"/>
      <c r="D290" s="229" t="s">
        <v>179</v>
      </c>
      <c r="E290" s="43"/>
      <c r="F290" s="230" t="s">
        <v>4354</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179</v>
      </c>
      <c r="AU290" s="20" t="s">
        <v>82</v>
      </c>
    </row>
    <row r="291" s="2" customFormat="1">
      <c r="A291" s="41"/>
      <c r="B291" s="42"/>
      <c r="C291" s="43"/>
      <c r="D291" s="229" t="s">
        <v>231</v>
      </c>
      <c r="E291" s="43"/>
      <c r="F291" s="268" t="s">
        <v>4314</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231</v>
      </c>
      <c r="AU291" s="20" t="s">
        <v>82</v>
      </c>
    </row>
    <row r="292" s="12" customFormat="1" ht="25.92" customHeight="1">
      <c r="A292" s="12"/>
      <c r="B292" s="200"/>
      <c r="C292" s="201"/>
      <c r="D292" s="202" t="s">
        <v>74</v>
      </c>
      <c r="E292" s="203" t="s">
        <v>95</v>
      </c>
      <c r="F292" s="203" t="s">
        <v>4435</v>
      </c>
      <c r="G292" s="201"/>
      <c r="H292" s="201"/>
      <c r="I292" s="204"/>
      <c r="J292" s="205">
        <f>BK292</f>
        <v>0</v>
      </c>
      <c r="K292" s="201"/>
      <c r="L292" s="206"/>
      <c r="M292" s="207"/>
      <c r="N292" s="208"/>
      <c r="O292" s="208"/>
      <c r="P292" s="209">
        <f>SUM(P293:P358)</f>
        <v>0</v>
      </c>
      <c r="Q292" s="208"/>
      <c r="R292" s="209">
        <f>SUM(R293:R358)</f>
        <v>0</v>
      </c>
      <c r="S292" s="208"/>
      <c r="T292" s="210">
        <f>SUM(T293:T358)</f>
        <v>0</v>
      </c>
      <c r="U292" s="12"/>
      <c r="V292" s="12"/>
      <c r="W292" s="12"/>
      <c r="X292" s="12"/>
      <c r="Y292" s="12"/>
      <c r="Z292" s="12"/>
      <c r="AA292" s="12"/>
      <c r="AB292" s="12"/>
      <c r="AC292" s="12"/>
      <c r="AD292" s="12"/>
      <c r="AE292" s="12"/>
      <c r="AR292" s="211" t="s">
        <v>82</v>
      </c>
      <c r="AT292" s="212" t="s">
        <v>74</v>
      </c>
      <c r="AU292" s="212" t="s">
        <v>75</v>
      </c>
      <c r="AY292" s="211" t="s">
        <v>170</v>
      </c>
      <c r="BK292" s="213">
        <f>SUM(BK293:BK358)</f>
        <v>0</v>
      </c>
    </row>
    <row r="293" s="2" customFormat="1" ht="16.5" customHeight="1">
      <c r="A293" s="41"/>
      <c r="B293" s="42"/>
      <c r="C293" s="285" t="s">
        <v>970</v>
      </c>
      <c r="D293" s="285" t="s">
        <v>461</v>
      </c>
      <c r="E293" s="286" t="s">
        <v>4436</v>
      </c>
      <c r="F293" s="287" t="s">
        <v>4309</v>
      </c>
      <c r="G293" s="288" t="s">
        <v>4310</v>
      </c>
      <c r="H293" s="289">
        <v>1</v>
      </c>
      <c r="I293" s="290"/>
      <c r="J293" s="291">
        <f>ROUND(I293*H293,2)</f>
        <v>0</v>
      </c>
      <c r="K293" s="287" t="s">
        <v>19</v>
      </c>
      <c r="L293" s="292"/>
      <c r="M293" s="293" t="s">
        <v>19</v>
      </c>
      <c r="N293" s="294" t="s">
        <v>46</v>
      </c>
      <c r="O293" s="87"/>
      <c r="P293" s="225">
        <f>O293*H293</f>
        <v>0</v>
      </c>
      <c r="Q293" s="225">
        <v>0</v>
      </c>
      <c r="R293" s="225">
        <f>Q293*H293</f>
        <v>0</v>
      </c>
      <c r="S293" s="225">
        <v>0</v>
      </c>
      <c r="T293" s="226">
        <f>S293*H293</f>
        <v>0</v>
      </c>
      <c r="U293" s="41"/>
      <c r="V293" s="41"/>
      <c r="W293" s="41"/>
      <c r="X293" s="41"/>
      <c r="Y293" s="41"/>
      <c r="Z293" s="41"/>
      <c r="AA293" s="41"/>
      <c r="AB293" s="41"/>
      <c r="AC293" s="41"/>
      <c r="AD293" s="41"/>
      <c r="AE293" s="41"/>
      <c r="AR293" s="227" t="s">
        <v>234</v>
      </c>
      <c r="AT293" s="227" t="s">
        <v>461</v>
      </c>
      <c r="AU293" s="227" t="s">
        <v>82</v>
      </c>
      <c r="AY293" s="20" t="s">
        <v>170</v>
      </c>
      <c r="BE293" s="228">
        <f>IF(N293="základní",J293,0)</f>
        <v>0</v>
      </c>
      <c r="BF293" s="228">
        <f>IF(N293="snížená",J293,0)</f>
        <v>0</v>
      </c>
      <c r="BG293" s="228">
        <f>IF(N293="zákl. přenesená",J293,0)</f>
        <v>0</v>
      </c>
      <c r="BH293" s="228">
        <f>IF(N293="sníž. přenesená",J293,0)</f>
        <v>0</v>
      </c>
      <c r="BI293" s="228">
        <f>IF(N293="nulová",J293,0)</f>
        <v>0</v>
      </c>
      <c r="BJ293" s="20" t="s">
        <v>82</v>
      </c>
      <c r="BK293" s="228">
        <f>ROUND(I293*H293,2)</f>
        <v>0</v>
      </c>
      <c r="BL293" s="20" t="s">
        <v>177</v>
      </c>
      <c r="BM293" s="227" t="s">
        <v>1546</v>
      </c>
    </row>
    <row r="294" s="2" customFormat="1">
      <c r="A294" s="41"/>
      <c r="B294" s="42"/>
      <c r="C294" s="43"/>
      <c r="D294" s="229" t="s">
        <v>179</v>
      </c>
      <c r="E294" s="43"/>
      <c r="F294" s="230" t="s">
        <v>4309</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179</v>
      </c>
      <c r="AU294" s="20" t="s">
        <v>82</v>
      </c>
    </row>
    <row r="295" s="2" customFormat="1">
      <c r="A295" s="41"/>
      <c r="B295" s="42"/>
      <c r="C295" s="43"/>
      <c r="D295" s="229" t="s">
        <v>231</v>
      </c>
      <c r="E295" s="43"/>
      <c r="F295" s="268" t="s">
        <v>4437</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231</v>
      </c>
      <c r="AU295" s="20" t="s">
        <v>82</v>
      </c>
    </row>
    <row r="296" s="2" customFormat="1" ht="16.5" customHeight="1">
      <c r="A296" s="41"/>
      <c r="B296" s="42"/>
      <c r="C296" s="216" t="s">
        <v>976</v>
      </c>
      <c r="D296" s="216" t="s">
        <v>172</v>
      </c>
      <c r="E296" s="217" t="s">
        <v>4438</v>
      </c>
      <c r="F296" s="218" t="s">
        <v>4439</v>
      </c>
      <c r="G296" s="219" t="s">
        <v>4310</v>
      </c>
      <c r="H296" s="220">
        <v>1</v>
      </c>
      <c r="I296" s="221"/>
      <c r="J296" s="222">
        <f>ROUND(I296*H296,2)</f>
        <v>0</v>
      </c>
      <c r="K296" s="218" t="s">
        <v>19</v>
      </c>
      <c r="L296" s="47"/>
      <c r="M296" s="223" t="s">
        <v>19</v>
      </c>
      <c r="N296" s="224" t="s">
        <v>46</v>
      </c>
      <c r="O296" s="87"/>
      <c r="P296" s="225">
        <f>O296*H296</f>
        <v>0</v>
      </c>
      <c r="Q296" s="225">
        <v>0</v>
      </c>
      <c r="R296" s="225">
        <f>Q296*H296</f>
        <v>0</v>
      </c>
      <c r="S296" s="225">
        <v>0</v>
      </c>
      <c r="T296" s="226">
        <f>S296*H296</f>
        <v>0</v>
      </c>
      <c r="U296" s="41"/>
      <c r="V296" s="41"/>
      <c r="W296" s="41"/>
      <c r="X296" s="41"/>
      <c r="Y296" s="41"/>
      <c r="Z296" s="41"/>
      <c r="AA296" s="41"/>
      <c r="AB296" s="41"/>
      <c r="AC296" s="41"/>
      <c r="AD296" s="41"/>
      <c r="AE296" s="41"/>
      <c r="AR296" s="227" t="s">
        <v>177</v>
      </c>
      <c r="AT296" s="227" t="s">
        <v>172</v>
      </c>
      <c r="AU296" s="227" t="s">
        <v>82</v>
      </c>
      <c r="AY296" s="20" t="s">
        <v>170</v>
      </c>
      <c r="BE296" s="228">
        <f>IF(N296="základní",J296,0)</f>
        <v>0</v>
      </c>
      <c r="BF296" s="228">
        <f>IF(N296="snížená",J296,0)</f>
        <v>0</v>
      </c>
      <c r="BG296" s="228">
        <f>IF(N296="zákl. přenesená",J296,0)</f>
        <v>0</v>
      </c>
      <c r="BH296" s="228">
        <f>IF(N296="sníž. přenesená",J296,0)</f>
        <v>0</v>
      </c>
      <c r="BI296" s="228">
        <f>IF(N296="nulová",J296,0)</f>
        <v>0</v>
      </c>
      <c r="BJ296" s="20" t="s">
        <v>82</v>
      </c>
      <c r="BK296" s="228">
        <f>ROUND(I296*H296,2)</f>
        <v>0</v>
      </c>
      <c r="BL296" s="20" t="s">
        <v>177</v>
      </c>
      <c r="BM296" s="227" t="s">
        <v>1555</v>
      </c>
    </row>
    <row r="297" s="2" customFormat="1">
      <c r="A297" s="41"/>
      <c r="B297" s="42"/>
      <c r="C297" s="43"/>
      <c r="D297" s="229" t="s">
        <v>179</v>
      </c>
      <c r="E297" s="43"/>
      <c r="F297" s="230" t="s">
        <v>4439</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179</v>
      </c>
      <c r="AU297" s="20" t="s">
        <v>82</v>
      </c>
    </row>
    <row r="298" s="2" customFormat="1">
      <c r="A298" s="41"/>
      <c r="B298" s="42"/>
      <c r="C298" s="43"/>
      <c r="D298" s="229" t="s">
        <v>231</v>
      </c>
      <c r="E298" s="43"/>
      <c r="F298" s="268" t="s">
        <v>4314</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231</v>
      </c>
      <c r="AU298" s="20" t="s">
        <v>82</v>
      </c>
    </row>
    <row r="299" s="2" customFormat="1" ht="16.5" customHeight="1">
      <c r="A299" s="41"/>
      <c r="B299" s="42"/>
      <c r="C299" s="285" t="s">
        <v>984</v>
      </c>
      <c r="D299" s="285" t="s">
        <v>461</v>
      </c>
      <c r="E299" s="286" t="s">
        <v>4440</v>
      </c>
      <c r="F299" s="287" t="s">
        <v>4441</v>
      </c>
      <c r="G299" s="288" t="s">
        <v>4310</v>
      </c>
      <c r="H299" s="289">
        <v>1</v>
      </c>
      <c r="I299" s="290"/>
      <c r="J299" s="291">
        <f>ROUND(I299*H299,2)</f>
        <v>0</v>
      </c>
      <c r="K299" s="287" t="s">
        <v>19</v>
      </c>
      <c r="L299" s="292"/>
      <c r="M299" s="293" t="s">
        <v>19</v>
      </c>
      <c r="N299" s="294" t="s">
        <v>46</v>
      </c>
      <c r="O299" s="87"/>
      <c r="P299" s="225">
        <f>O299*H299</f>
        <v>0</v>
      </c>
      <c r="Q299" s="225">
        <v>0</v>
      </c>
      <c r="R299" s="225">
        <f>Q299*H299</f>
        <v>0</v>
      </c>
      <c r="S299" s="225">
        <v>0</v>
      </c>
      <c r="T299" s="226">
        <f>S299*H299</f>
        <v>0</v>
      </c>
      <c r="U299" s="41"/>
      <c r="V299" s="41"/>
      <c r="W299" s="41"/>
      <c r="X299" s="41"/>
      <c r="Y299" s="41"/>
      <c r="Z299" s="41"/>
      <c r="AA299" s="41"/>
      <c r="AB299" s="41"/>
      <c r="AC299" s="41"/>
      <c r="AD299" s="41"/>
      <c r="AE299" s="41"/>
      <c r="AR299" s="227" t="s">
        <v>234</v>
      </c>
      <c r="AT299" s="227" t="s">
        <v>461</v>
      </c>
      <c r="AU299" s="227" t="s">
        <v>82</v>
      </c>
      <c r="AY299" s="20" t="s">
        <v>170</v>
      </c>
      <c r="BE299" s="228">
        <f>IF(N299="základní",J299,0)</f>
        <v>0</v>
      </c>
      <c r="BF299" s="228">
        <f>IF(N299="snížená",J299,0)</f>
        <v>0</v>
      </c>
      <c r="BG299" s="228">
        <f>IF(N299="zákl. přenesená",J299,0)</f>
        <v>0</v>
      </c>
      <c r="BH299" s="228">
        <f>IF(N299="sníž. přenesená",J299,0)</f>
        <v>0</v>
      </c>
      <c r="BI299" s="228">
        <f>IF(N299="nulová",J299,0)</f>
        <v>0</v>
      </c>
      <c r="BJ299" s="20" t="s">
        <v>82</v>
      </c>
      <c r="BK299" s="228">
        <f>ROUND(I299*H299,2)</f>
        <v>0</v>
      </c>
      <c r="BL299" s="20" t="s">
        <v>177</v>
      </c>
      <c r="BM299" s="227" t="s">
        <v>1568</v>
      </c>
    </row>
    <row r="300" s="2" customFormat="1">
      <c r="A300" s="41"/>
      <c r="B300" s="42"/>
      <c r="C300" s="43"/>
      <c r="D300" s="229" t="s">
        <v>179</v>
      </c>
      <c r="E300" s="43"/>
      <c r="F300" s="230" t="s">
        <v>4441</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179</v>
      </c>
      <c r="AU300" s="20" t="s">
        <v>82</v>
      </c>
    </row>
    <row r="301" s="2" customFormat="1">
      <c r="A301" s="41"/>
      <c r="B301" s="42"/>
      <c r="C301" s="43"/>
      <c r="D301" s="229" t="s">
        <v>231</v>
      </c>
      <c r="E301" s="43"/>
      <c r="F301" s="268" t="s">
        <v>4442</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231</v>
      </c>
      <c r="AU301" s="20" t="s">
        <v>82</v>
      </c>
    </row>
    <row r="302" s="2" customFormat="1" ht="16.5" customHeight="1">
      <c r="A302" s="41"/>
      <c r="B302" s="42"/>
      <c r="C302" s="216" t="s">
        <v>1004</v>
      </c>
      <c r="D302" s="216" t="s">
        <v>172</v>
      </c>
      <c r="E302" s="217" t="s">
        <v>4443</v>
      </c>
      <c r="F302" s="218" t="s">
        <v>4444</v>
      </c>
      <c r="G302" s="219" t="s">
        <v>4310</v>
      </c>
      <c r="H302" s="220">
        <v>1</v>
      </c>
      <c r="I302" s="221"/>
      <c r="J302" s="222">
        <f>ROUND(I302*H302,2)</f>
        <v>0</v>
      </c>
      <c r="K302" s="218" t="s">
        <v>19</v>
      </c>
      <c r="L302" s="47"/>
      <c r="M302" s="223" t="s">
        <v>19</v>
      </c>
      <c r="N302" s="224" t="s">
        <v>46</v>
      </c>
      <c r="O302" s="87"/>
      <c r="P302" s="225">
        <f>O302*H302</f>
        <v>0</v>
      </c>
      <c r="Q302" s="225">
        <v>0</v>
      </c>
      <c r="R302" s="225">
        <f>Q302*H302</f>
        <v>0</v>
      </c>
      <c r="S302" s="225">
        <v>0</v>
      </c>
      <c r="T302" s="226">
        <f>S302*H302</f>
        <v>0</v>
      </c>
      <c r="U302" s="41"/>
      <c r="V302" s="41"/>
      <c r="W302" s="41"/>
      <c r="X302" s="41"/>
      <c r="Y302" s="41"/>
      <c r="Z302" s="41"/>
      <c r="AA302" s="41"/>
      <c r="AB302" s="41"/>
      <c r="AC302" s="41"/>
      <c r="AD302" s="41"/>
      <c r="AE302" s="41"/>
      <c r="AR302" s="227" t="s">
        <v>177</v>
      </c>
      <c r="AT302" s="227" t="s">
        <v>172</v>
      </c>
      <c r="AU302" s="227" t="s">
        <v>82</v>
      </c>
      <c r="AY302" s="20" t="s">
        <v>170</v>
      </c>
      <c r="BE302" s="228">
        <f>IF(N302="základní",J302,0)</f>
        <v>0</v>
      </c>
      <c r="BF302" s="228">
        <f>IF(N302="snížená",J302,0)</f>
        <v>0</v>
      </c>
      <c r="BG302" s="228">
        <f>IF(N302="zákl. přenesená",J302,0)</f>
        <v>0</v>
      </c>
      <c r="BH302" s="228">
        <f>IF(N302="sníž. přenesená",J302,0)</f>
        <v>0</v>
      </c>
      <c r="BI302" s="228">
        <f>IF(N302="nulová",J302,0)</f>
        <v>0</v>
      </c>
      <c r="BJ302" s="20" t="s">
        <v>82</v>
      </c>
      <c r="BK302" s="228">
        <f>ROUND(I302*H302,2)</f>
        <v>0</v>
      </c>
      <c r="BL302" s="20" t="s">
        <v>177</v>
      </c>
      <c r="BM302" s="227" t="s">
        <v>1581</v>
      </c>
    </row>
    <row r="303" s="2" customFormat="1">
      <c r="A303" s="41"/>
      <c r="B303" s="42"/>
      <c r="C303" s="43"/>
      <c r="D303" s="229" t="s">
        <v>179</v>
      </c>
      <c r="E303" s="43"/>
      <c r="F303" s="230" t="s">
        <v>4444</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179</v>
      </c>
      <c r="AU303" s="20" t="s">
        <v>82</v>
      </c>
    </row>
    <row r="304" s="2" customFormat="1">
      <c r="A304" s="41"/>
      <c r="B304" s="42"/>
      <c r="C304" s="43"/>
      <c r="D304" s="229" t="s">
        <v>231</v>
      </c>
      <c r="E304" s="43"/>
      <c r="F304" s="268" t="s">
        <v>4314</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231</v>
      </c>
      <c r="AU304" s="20" t="s">
        <v>82</v>
      </c>
    </row>
    <row r="305" s="2" customFormat="1" ht="24.15" customHeight="1">
      <c r="A305" s="41"/>
      <c r="B305" s="42"/>
      <c r="C305" s="216" t="s">
        <v>1016</v>
      </c>
      <c r="D305" s="216" t="s">
        <v>172</v>
      </c>
      <c r="E305" s="217" t="s">
        <v>4445</v>
      </c>
      <c r="F305" s="218" t="s">
        <v>4446</v>
      </c>
      <c r="G305" s="219" t="s">
        <v>4317</v>
      </c>
      <c r="H305" s="220">
        <v>4</v>
      </c>
      <c r="I305" s="221"/>
      <c r="J305" s="222">
        <f>ROUND(I305*H305,2)</f>
        <v>0</v>
      </c>
      <c r="K305" s="218" t="s">
        <v>19</v>
      </c>
      <c r="L305" s="47"/>
      <c r="M305" s="223" t="s">
        <v>19</v>
      </c>
      <c r="N305" s="224" t="s">
        <v>46</v>
      </c>
      <c r="O305" s="87"/>
      <c r="P305" s="225">
        <f>O305*H305</f>
        <v>0</v>
      </c>
      <c r="Q305" s="225">
        <v>0</v>
      </c>
      <c r="R305" s="225">
        <f>Q305*H305</f>
        <v>0</v>
      </c>
      <c r="S305" s="225">
        <v>0</v>
      </c>
      <c r="T305" s="226">
        <f>S305*H305</f>
        <v>0</v>
      </c>
      <c r="U305" s="41"/>
      <c r="V305" s="41"/>
      <c r="W305" s="41"/>
      <c r="X305" s="41"/>
      <c r="Y305" s="41"/>
      <c r="Z305" s="41"/>
      <c r="AA305" s="41"/>
      <c r="AB305" s="41"/>
      <c r="AC305" s="41"/>
      <c r="AD305" s="41"/>
      <c r="AE305" s="41"/>
      <c r="AR305" s="227" t="s">
        <v>177</v>
      </c>
      <c r="AT305" s="227" t="s">
        <v>172</v>
      </c>
      <c r="AU305" s="227" t="s">
        <v>82</v>
      </c>
      <c r="AY305" s="20" t="s">
        <v>170</v>
      </c>
      <c r="BE305" s="228">
        <f>IF(N305="základní",J305,0)</f>
        <v>0</v>
      </c>
      <c r="BF305" s="228">
        <f>IF(N305="snížená",J305,0)</f>
        <v>0</v>
      </c>
      <c r="BG305" s="228">
        <f>IF(N305="zákl. přenesená",J305,0)</f>
        <v>0</v>
      </c>
      <c r="BH305" s="228">
        <f>IF(N305="sníž. přenesená",J305,0)</f>
        <v>0</v>
      </c>
      <c r="BI305" s="228">
        <f>IF(N305="nulová",J305,0)</f>
        <v>0</v>
      </c>
      <c r="BJ305" s="20" t="s">
        <v>82</v>
      </c>
      <c r="BK305" s="228">
        <f>ROUND(I305*H305,2)</f>
        <v>0</v>
      </c>
      <c r="BL305" s="20" t="s">
        <v>177</v>
      </c>
      <c r="BM305" s="227" t="s">
        <v>1593</v>
      </c>
    </row>
    <row r="306" s="2" customFormat="1">
      <c r="A306" s="41"/>
      <c r="B306" s="42"/>
      <c r="C306" s="43"/>
      <c r="D306" s="229" t="s">
        <v>179</v>
      </c>
      <c r="E306" s="43"/>
      <c r="F306" s="230" t="s">
        <v>4446</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179</v>
      </c>
      <c r="AU306" s="20" t="s">
        <v>82</v>
      </c>
    </row>
    <row r="307" s="2" customFormat="1">
      <c r="A307" s="41"/>
      <c r="B307" s="42"/>
      <c r="C307" s="43"/>
      <c r="D307" s="229" t="s">
        <v>231</v>
      </c>
      <c r="E307" s="43"/>
      <c r="F307" s="268" t="s">
        <v>4314</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231</v>
      </c>
      <c r="AU307" s="20" t="s">
        <v>82</v>
      </c>
    </row>
    <row r="308" s="2" customFormat="1" ht="24.15" customHeight="1">
      <c r="A308" s="41"/>
      <c r="B308" s="42"/>
      <c r="C308" s="216" t="s">
        <v>1029</v>
      </c>
      <c r="D308" s="216" t="s">
        <v>172</v>
      </c>
      <c r="E308" s="217" t="s">
        <v>4447</v>
      </c>
      <c r="F308" s="218" t="s">
        <v>4366</v>
      </c>
      <c r="G308" s="219" t="s">
        <v>4317</v>
      </c>
      <c r="H308" s="220">
        <v>12</v>
      </c>
      <c r="I308" s="221"/>
      <c r="J308" s="222">
        <f>ROUND(I308*H308,2)</f>
        <v>0</v>
      </c>
      <c r="K308" s="218" t="s">
        <v>19</v>
      </c>
      <c r="L308" s="47"/>
      <c r="M308" s="223" t="s">
        <v>19</v>
      </c>
      <c r="N308" s="224" t="s">
        <v>46</v>
      </c>
      <c r="O308" s="87"/>
      <c r="P308" s="225">
        <f>O308*H308</f>
        <v>0</v>
      </c>
      <c r="Q308" s="225">
        <v>0</v>
      </c>
      <c r="R308" s="225">
        <f>Q308*H308</f>
        <v>0</v>
      </c>
      <c r="S308" s="225">
        <v>0</v>
      </c>
      <c r="T308" s="226">
        <f>S308*H308</f>
        <v>0</v>
      </c>
      <c r="U308" s="41"/>
      <c r="V308" s="41"/>
      <c r="W308" s="41"/>
      <c r="X308" s="41"/>
      <c r="Y308" s="41"/>
      <c r="Z308" s="41"/>
      <c r="AA308" s="41"/>
      <c r="AB308" s="41"/>
      <c r="AC308" s="41"/>
      <c r="AD308" s="41"/>
      <c r="AE308" s="41"/>
      <c r="AR308" s="227" t="s">
        <v>177</v>
      </c>
      <c r="AT308" s="227" t="s">
        <v>172</v>
      </c>
      <c r="AU308" s="227" t="s">
        <v>82</v>
      </c>
      <c r="AY308" s="20" t="s">
        <v>170</v>
      </c>
      <c r="BE308" s="228">
        <f>IF(N308="základní",J308,0)</f>
        <v>0</v>
      </c>
      <c r="BF308" s="228">
        <f>IF(N308="snížená",J308,0)</f>
        <v>0</v>
      </c>
      <c r="BG308" s="228">
        <f>IF(N308="zákl. přenesená",J308,0)</f>
        <v>0</v>
      </c>
      <c r="BH308" s="228">
        <f>IF(N308="sníž. přenesená",J308,0)</f>
        <v>0</v>
      </c>
      <c r="BI308" s="228">
        <f>IF(N308="nulová",J308,0)</f>
        <v>0</v>
      </c>
      <c r="BJ308" s="20" t="s">
        <v>82</v>
      </c>
      <c r="BK308" s="228">
        <f>ROUND(I308*H308,2)</f>
        <v>0</v>
      </c>
      <c r="BL308" s="20" t="s">
        <v>177</v>
      </c>
      <c r="BM308" s="227" t="s">
        <v>1614</v>
      </c>
    </row>
    <row r="309" s="2" customFormat="1">
      <c r="A309" s="41"/>
      <c r="B309" s="42"/>
      <c r="C309" s="43"/>
      <c r="D309" s="229" t="s">
        <v>179</v>
      </c>
      <c r="E309" s="43"/>
      <c r="F309" s="230" t="s">
        <v>4366</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179</v>
      </c>
      <c r="AU309" s="20" t="s">
        <v>82</v>
      </c>
    </row>
    <row r="310" s="2" customFormat="1">
      <c r="A310" s="41"/>
      <c r="B310" s="42"/>
      <c r="C310" s="43"/>
      <c r="D310" s="229" t="s">
        <v>231</v>
      </c>
      <c r="E310" s="43"/>
      <c r="F310" s="268" t="s">
        <v>4314</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231</v>
      </c>
      <c r="AU310" s="20" t="s">
        <v>82</v>
      </c>
    </row>
    <row r="311" s="2" customFormat="1" ht="24.15" customHeight="1">
      <c r="A311" s="41"/>
      <c r="B311" s="42"/>
      <c r="C311" s="216" t="s">
        <v>1035</v>
      </c>
      <c r="D311" s="216" t="s">
        <v>172</v>
      </c>
      <c r="E311" s="217" t="s">
        <v>4448</v>
      </c>
      <c r="F311" s="218" t="s">
        <v>4449</v>
      </c>
      <c r="G311" s="219" t="s">
        <v>4317</v>
      </c>
      <c r="H311" s="220">
        <v>2</v>
      </c>
      <c r="I311" s="221"/>
      <c r="J311" s="222">
        <f>ROUND(I311*H311,2)</f>
        <v>0</v>
      </c>
      <c r="K311" s="218" t="s">
        <v>19</v>
      </c>
      <c r="L311" s="47"/>
      <c r="M311" s="223" t="s">
        <v>19</v>
      </c>
      <c r="N311" s="224" t="s">
        <v>46</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177</v>
      </c>
      <c r="AT311" s="227" t="s">
        <v>172</v>
      </c>
      <c r="AU311" s="227" t="s">
        <v>82</v>
      </c>
      <c r="AY311" s="20" t="s">
        <v>170</v>
      </c>
      <c r="BE311" s="228">
        <f>IF(N311="základní",J311,0)</f>
        <v>0</v>
      </c>
      <c r="BF311" s="228">
        <f>IF(N311="snížená",J311,0)</f>
        <v>0</v>
      </c>
      <c r="BG311" s="228">
        <f>IF(N311="zákl. přenesená",J311,0)</f>
        <v>0</v>
      </c>
      <c r="BH311" s="228">
        <f>IF(N311="sníž. přenesená",J311,0)</f>
        <v>0</v>
      </c>
      <c r="BI311" s="228">
        <f>IF(N311="nulová",J311,0)</f>
        <v>0</v>
      </c>
      <c r="BJ311" s="20" t="s">
        <v>82</v>
      </c>
      <c r="BK311" s="228">
        <f>ROUND(I311*H311,2)</f>
        <v>0</v>
      </c>
      <c r="BL311" s="20" t="s">
        <v>177</v>
      </c>
      <c r="BM311" s="227" t="s">
        <v>1628</v>
      </c>
    </row>
    <row r="312" s="2" customFormat="1">
      <c r="A312" s="41"/>
      <c r="B312" s="42"/>
      <c r="C312" s="43"/>
      <c r="D312" s="229" t="s">
        <v>179</v>
      </c>
      <c r="E312" s="43"/>
      <c r="F312" s="230" t="s">
        <v>4449</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179</v>
      </c>
      <c r="AU312" s="20" t="s">
        <v>82</v>
      </c>
    </row>
    <row r="313" s="2" customFormat="1">
      <c r="A313" s="41"/>
      <c r="B313" s="42"/>
      <c r="C313" s="43"/>
      <c r="D313" s="229" t="s">
        <v>231</v>
      </c>
      <c r="E313" s="43"/>
      <c r="F313" s="268" t="s">
        <v>4314</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231</v>
      </c>
      <c r="AU313" s="20" t="s">
        <v>82</v>
      </c>
    </row>
    <row r="314" s="2" customFormat="1" ht="24.15" customHeight="1">
      <c r="A314" s="41"/>
      <c r="B314" s="42"/>
      <c r="C314" s="216" t="s">
        <v>1041</v>
      </c>
      <c r="D314" s="216" t="s">
        <v>172</v>
      </c>
      <c r="E314" s="217" t="s">
        <v>4450</v>
      </c>
      <c r="F314" s="218" t="s">
        <v>4451</v>
      </c>
      <c r="G314" s="219" t="s">
        <v>4317</v>
      </c>
      <c r="H314" s="220">
        <v>2</v>
      </c>
      <c r="I314" s="221"/>
      <c r="J314" s="222">
        <f>ROUND(I314*H314,2)</f>
        <v>0</v>
      </c>
      <c r="K314" s="218" t="s">
        <v>19</v>
      </c>
      <c r="L314" s="47"/>
      <c r="M314" s="223" t="s">
        <v>19</v>
      </c>
      <c r="N314" s="224" t="s">
        <v>46</v>
      </c>
      <c r="O314" s="87"/>
      <c r="P314" s="225">
        <f>O314*H314</f>
        <v>0</v>
      </c>
      <c r="Q314" s="225">
        <v>0</v>
      </c>
      <c r="R314" s="225">
        <f>Q314*H314</f>
        <v>0</v>
      </c>
      <c r="S314" s="225">
        <v>0</v>
      </c>
      <c r="T314" s="226">
        <f>S314*H314</f>
        <v>0</v>
      </c>
      <c r="U314" s="41"/>
      <c r="V314" s="41"/>
      <c r="W314" s="41"/>
      <c r="X314" s="41"/>
      <c r="Y314" s="41"/>
      <c r="Z314" s="41"/>
      <c r="AA314" s="41"/>
      <c r="AB314" s="41"/>
      <c r="AC314" s="41"/>
      <c r="AD314" s="41"/>
      <c r="AE314" s="41"/>
      <c r="AR314" s="227" t="s">
        <v>177</v>
      </c>
      <c r="AT314" s="227" t="s">
        <v>172</v>
      </c>
      <c r="AU314" s="227" t="s">
        <v>82</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177</v>
      </c>
      <c r="BM314" s="227" t="s">
        <v>1641</v>
      </c>
    </row>
    <row r="315" s="2" customFormat="1">
      <c r="A315" s="41"/>
      <c r="B315" s="42"/>
      <c r="C315" s="43"/>
      <c r="D315" s="229" t="s">
        <v>179</v>
      </c>
      <c r="E315" s="43"/>
      <c r="F315" s="230" t="s">
        <v>4451</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179</v>
      </c>
      <c r="AU315" s="20" t="s">
        <v>82</v>
      </c>
    </row>
    <row r="316" s="2" customFormat="1">
      <c r="A316" s="41"/>
      <c r="B316" s="42"/>
      <c r="C316" s="43"/>
      <c r="D316" s="229" t="s">
        <v>231</v>
      </c>
      <c r="E316" s="43"/>
      <c r="F316" s="268" t="s">
        <v>4314</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231</v>
      </c>
      <c r="AU316" s="20" t="s">
        <v>82</v>
      </c>
    </row>
    <row r="317" s="2" customFormat="1" ht="44.25" customHeight="1">
      <c r="A317" s="41"/>
      <c r="B317" s="42"/>
      <c r="C317" s="216" t="s">
        <v>1055</v>
      </c>
      <c r="D317" s="216" t="s">
        <v>172</v>
      </c>
      <c r="E317" s="217" t="s">
        <v>4452</v>
      </c>
      <c r="F317" s="218" t="s">
        <v>4453</v>
      </c>
      <c r="G317" s="219" t="s">
        <v>4310</v>
      </c>
      <c r="H317" s="220">
        <v>16</v>
      </c>
      <c r="I317" s="221"/>
      <c r="J317" s="222">
        <f>ROUND(I317*H317,2)</f>
        <v>0</v>
      </c>
      <c r="K317" s="218" t="s">
        <v>19</v>
      </c>
      <c r="L317" s="47"/>
      <c r="M317" s="223" t="s">
        <v>19</v>
      </c>
      <c r="N317" s="224" t="s">
        <v>46</v>
      </c>
      <c r="O317" s="87"/>
      <c r="P317" s="225">
        <f>O317*H317</f>
        <v>0</v>
      </c>
      <c r="Q317" s="225">
        <v>0</v>
      </c>
      <c r="R317" s="225">
        <f>Q317*H317</f>
        <v>0</v>
      </c>
      <c r="S317" s="225">
        <v>0</v>
      </c>
      <c r="T317" s="226">
        <f>S317*H317</f>
        <v>0</v>
      </c>
      <c r="U317" s="41"/>
      <c r="V317" s="41"/>
      <c r="W317" s="41"/>
      <c r="X317" s="41"/>
      <c r="Y317" s="41"/>
      <c r="Z317" s="41"/>
      <c r="AA317" s="41"/>
      <c r="AB317" s="41"/>
      <c r="AC317" s="41"/>
      <c r="AD317" s="41"/>
      <c r="AE317" s="41"/>
      <c r="AR317" s="227" t="s">
        <v>177</v>
      </c>
      <c r="AT317" s="227" t="s">
        <v>172</v>
      </c>
      <c r="AU317" s="227" t="s">
        <v>82</v>
      </c>
      <c r="AY317" s="20" t="s">
        <v>170</v>
      </c>
      <c r="BE317" s="228">
        <f>IF(N317="základní",J317,0)</f>
        <v>0</v>
      </c>
      <c r="BF317" s="228">
        <f>IF(N317="snížená",J317,0)</f>
        <v>0</v>
      </c>
      <c r="BG317" s="228">
        <f>IF(N317="zákl. přenesená",J317,0)</f>
        <v>0</v>
      </c>
      <c r="BH317" s="228">
        <f>IF(N317="sníž. přenesená",J317,0)</f>
        <v>0</v>
      </c>
      <c r="BI317" s="228">
        <f>IF(N317="nulová",J317,0)</f>
        <v>0</v>
      </c>
      <c r="BJ317" s="20" t="s">
        <v>82</v>
      </c>
      <c r="BK317" s="228">
        <f>ROUND(I317*H317,2)</f>
        <v>0</v>
      </c>
      <c r="BL317" s="20" t="s">
        <v>177</v>
      </c>
      <c r="BM317" s="227" t="s">
        <v>1653</v>
      </c>
    </row>
    <row r="318" s="2" customFormat="1">
      <c r="A318" s="41"/>
      <c r="B318" s="42"/>
      <c r="C318" s="43"/>
      <c r="D318" s="229" t="s">
        <v>179</v>
      </c>
      <c r="E318" s="43"/>
      <c r="F318" s="230" t="s">
        <v>4454</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179</v>
      </c>
      <c r="AU318" s="20" t="s">
        <v>82</v>
      </c>
    </row>
    <row r="319" s="2" customFormat="1">
      <c r="A319" s="41"/>
      <c r="B319" s="42"/>
      <c r="C319" s="43"/>
      <c r="D319" s="229" t="s">
        <v>231</v>
      </c>
      <c r="E319" s="43"/>
      <c r="F319" s="268" t="s">
        <v>4314</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231</v>
      </c>
      <c r="AU319" s="20" t="s">
        <v>82</v>
      </c>
    </row>
    <row r="320" s="2" customFormat="1" ht="16.5" customHeight="1">
      <c r="A320" s="41"/>
      <c r="B320" s="42"/>
      <c r="C320" s="216" t="s">
        <v>1063</v>
      </c>
      <c r="D320" s="216" t="s">
        <v>172</v>
      </c>
      <c r="E320" s="217" t="s">
        <v>4455</v>
      </c>
      <c r="F320" s="218" t="s">
        <v>4456</v>
      </c>
      <c r="G320" s="219" t="s">
        <v>4317</v>
      </c>
      <c r="H320" s="220">
        <v>24</v>
      </c>
      <c r="I320" s="221"/>
      <c r="J320" s="222">
        <f>ROUND(I320*H320,2)</f>
        <v>0</v>
      </c>
      <c r="K320" s="218" t="s">
        <v>19</v>
      </c>
      <c r="L320" s="47"/>
      <c r="M320" s="223" t="s">
        <v>19</v>
      </c>
      <c r="N320" s="224" t="s">
        <v>46</v>
      </c>
      <c r="O320" s="87"/>
      <c r="P320" s="225">
        <f>O320*H320</f>
        <v>0</v>
      </c>
      <c r="Q320" s="225">
        <v>0</v>
      </c>
      <c r="R320" s="225">
        <f>Q320*H320</f>
        <v>0</v>
      </c>
      <c r="S320" s="225">
        <v>0</v>
      </c>
      <c r="T320" s="226">
        <f>S320*H320</f>
        <v>0</v>
      </c>
      <c r="U320" s="41"/>
      <c r="V320" s="41"/>
      <c r="W320" s="41"/>
      <c r="X320" s="41"/>
      <c r="Y320" s="41"/>
      <c r="Z320" s="41"/>
      <c r="AA320" s="41"/>
      <c r="AB320" s="41"/>
      <c r="AC320" s="41"/>
      <c r="AD320" s="41"/>
      <c r="AE320" s="41"/>
      <c r="AR320" s="227" t="s">
        <v>177</v>
      </c>
      <c r="AT320" s="227" t="s">
        <v>172</v>
      </c>
      <c r="AU320" s="227" t="s">
        <v>82</v>
      </c>
      <c r="AY320" s="20" t="s">
        <v>170</v>
      </c>
      <c r="BE320" s="228">
        <f>IF(N320="základní",J320,0)</f>
        <v>0</v>
      </c>
      <c r="BF320" s="228">
        <f>IF(N320="snížená",J320,0)</f>
        <v>0</v>
      </c>
      <c r="BG320" s="228">
        <f>IF(N320="zákl. přenesená",J320,0)</f>
        <v>0</v>
      </c>
      <c r="BH320" s="228">
        <f>IF(N320="sníž. přenesená",J320,0)</f>
        <v>0</v>
      </c>
      <c r="BI320" s="228">
        <f>IF(N320="nulová",J320,0)</f>
        <v>0</v>
      </c>
      <c r="BJ320" s="20" t="s">
        <v>82</v>
      </c>
      <c r="BK320" s="228">
        <f>ROUND(I320*H320,2)</f>
        <v>0</v>
      </c>
      <c r="BL320" s="20" t="s">
        <v>177</v>
      </c>
      <c r="BM320" s="227" t="s">
        <v>1667</v>
      </c>
    </row>
    <row r="321" s="2" customFormat="1">
      <c r="A321" s="41"/>
      <c r="B321" s="42"/>
      <c r="C321" s="43"/>
      <c r="D321" s="229" t="s">
        <v>179</v>
      </c>
      <c r="E321" s="43"/>
      <c r="F321" s="230" t="s">
        <v>4456</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179</v>
      </c>
      <c r="AU321" s="20" t="s">
        <v>82</v>
      </c>
    </row>
    <row r="322" s="2" customFormat="1">
      <c r="A322" s="41"/>
      <c r="B322" s="42"/>
      <c r="C322" s="43"/>
      <c r="D322" s="229" t="s">
        <v>231</v>
      </c>
      <c r="E322" s="43"/>
      <c r="F322" s="268" t="s">
        <v>4314</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231</v>
      </c>
      <c r="AU322" s="20" t="s">
        <v>82</v>
      </c>
    </row>
    <row r="323" s="2" customFormat="1" ht="33" customHeight="1">
      <c r="A323" s="41"/>
      <c r="B323" s="42"/>
      <c r="C323" s="216" t="s">
        <v>1070</v>
      </c>
      <c r="D323" s="216" t="s">
        <v>172</v>
      </c>
      <c r="E323" s="217" t="s">
        <v>4457</v>
      </c>
      <c r="F323" s="218" t="s">
        <v>4458</v>
      </c>
      <c r="G323" s="219" t="s">
        <v>4317</v>
      </c>
      <c r="H323" s="220">
        <v>24</v>
      </c>
      <c r="I323" s="221"/>
      <c r="J323" s="222">
        <f>ROUND(I323*H323,2)</f>
        <v>0</v>
      </c>
      <c r="K323" s="218" t="s">
        <v>19</v>
      </c>
      <c r="L323" s="47"/>
      <c r="M323" s="223" t="s">
        <v>19</v>
      </c>
      <c r="N323" s="224" t="s">
        <v>46</v>
      </c>
      <c r="O323" s="87"/>
      <c r="P323" s="225">
        <f>O323*H323</f>
        <v>0</v>
      </c>
      <c r="Q323" s="225">
        <v>0</v>
      </c>
      <c r="R323" s="225">
        <f>Q323*H323</f>
        <v>0</v>
      </c>
      <c r="S323" s="225">
        <v>0</v>
      </c>
      <c r="T323" s="226">
        <f>S323*H323</f>
        <v>0</v>
      </c>
      <c r="U323" s="41"/>
      <c r="V323" s="41"/>
      <c r="W323" s="41"/>
      <c r="X323" s="41"/>
      <c r="Y323" s="41"/>
      <c r="Z323" s="41"/>
      <c r="AA323" s="41"/>
      <c r="AB323" s="41"/>
      <c r="AC323" s="41"/>
      <c r="AD323" s="41"/>
      <c r="AE323" s="41"/>
      <c r="AR323" s="227" t="s">
        <v>177</v>
      </c>
      <c r="AT323" s="227" t="s">
        <v>172</v>
      </c>
      <c r="AU323" s="227" t="s">
        <v>82</v>
      </c>
      <c r="AY323" s="20" t="s">
        <v>170</v>
      </c>
      <c r="BE323" s="228">
        <f>IF(N323="základní",J323,0)</f>
        <v>0</v>
      </c>
      <c r="BF323" s="228">
        <f>IF(N323="snížená",J323,0)</f>
        <v>0</v>
      </c>
      <c r="BG323" s="228">
        <f>IF(N323="zákl. přenesená",J323,0)</f>
        <v>0</v>
      </c>
      <c r="BH323" s="228">
        <f>IF(N323="sníž. přenesená",J323,0)</f>
        <v>0</v>
      </c>
      <c r="BI323" s="228">
        <f>IF(N323="nulová",J323,0)</f>
        <v>0</v>
      </c>
      <c r="BJ323" s="20" t="s">
        <v>82</v>
      </c>
      <c r="BK323" s="228">
        <f>ROUND(I323*H323,2)</f>
        <v>0</v>
      </c>
      <c r="BL323" s="20" t="s">
        <v>177</v>
      </c>
      <c r="BM323" s="227" t="s">
        <v>1676</v>
      </c>
    </row>
    <row r="324" s="2" customFormat="1">
      <c r="A324" s="41"/>
      <c r="B324" s="42"/>
      <c r="C324" s="43"/>
      <c r="D324" s="229" t="s">
        <v>179</v>
      </c>
      <c r="E324" s="43"/>
      <c r="F324" s="230" t="s">
        <v>4458</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179</v>
      </c>
      <c r="AU324" s="20" t="s">
        <v>82</v>
      </c>
    </row>
    <row r="325" s="2" customFormat="1">
      <c r="A325" s="41"/>
      <c r="B325" s="42"/>
      <c r="C325" s="43"/>
      <c r="D325" s="229" t="s">
        <v>231</v>
      </c>
      <c r="E325" s="43"/>
      <c r="F325" s="268" t="s">
        <v>4314</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231</v>
      </c>
      <c r="AU325" s="20" t="s">
        <v>82</v>
      </c>
    </row>
    <row r="326" s="2" customFormat="1" ht="24.15" customHeight="1">
      <c r="A326" s="41"/>
      <c r="B326" s="42"/>
      <c r="C326" s="216" t="s">
        <v>1076</v>
      </c>
      <c r="D326" s="216" t="s">
        <v>172</v>
      </c>
      <c r="E326" s="217" t="s">
        <v>4459</v>
      </c>
      <c r="F326" s="218" t="s">
        <v>4460</v>
      </c>
      <c r="G326" s="219" t="s">
        <v>4317</v>
      </c>
      <c r="H326" s="220">
        <v>32</v>
      </c>
      <c r="I326" s="221"/>
      <c r="J326" s="222">
        <f>ROUND(I326*H326,2)</f>
        <v>0</v>
      </c>
      <c r="K326" s="218" t="s">
        <v>19</v>
      </c>
      <c r="L326" s="47"/>
      <c r="M326" s="223" t="s">
        <v>19</v>
      </c>
      <c r="N326" s="224" t="s">
        <v>46</v>
      </c>
      <c r="O326" s="87"/>
      <c r="P326" s="225">
        <f>O326*H326</f>
        <v>0</v>
      </c>
      <c r="Q326" s="225">
        <v>0</v>
      </c>
      <c r="R326" s="225">
        <f>Q326*H326</f>
        <v>0</v>
      </c>
      <c r="S326" s="225">
        <v>0</v>
      </c>
      <c r="T326" s="226">
        <f>S326*H326</f>
        <v>0</v>
      </c>
      <c r="U326" s="41"/>
      <c r="V326" s="41"/>
      <c r="W326" s="41"/>
      <c r="X326" s="41"/>
      <c r="Y326" s="41"/>
      <c r="Z326" s="41"/>
      <c r="AA326" s="41"/>
      <c r="AB326" s="41"/>
      <c r="AC326" s="41"/>
      <c r="AD326" s="41"/>
      <c r="AE326" s="41"/>
      <c r="AR326" s="227" t="s">
        <v>177</v>
      </c>
      <c r="AT326" s="227" t="s">
        <v>172</v>
      </c>
      <c r="AU326" s="227" t="s">
        <v>82</v>
      </c>
      <c r="AY326" s="20" t="s">
        <v>170</v>
      </c>
      <c r="BE326" s="228">
        <f>IF(N326="základní",J326,0)</f>
        <v>0</v>
      </c>
      <c r="BF326" s="228">
        <f>IF(N326="snížená",J326,0)</f>
        <v>0</v>
      </c>
      <c r="BG326" s="228">
        <f>IF(N326="zákl. přenesená",J326,0)</f>
        <v>0</v>
      </c>
      <c r="BH326" s="228">
        <f>IF(N326="sníž. přenesená",J326,0)</f>
        <v>0</v>
      </c>
      <c r="BI326" s="228">
        <f>IF(N326="nulová",J326,0)</f>
        <v>0</v>
      </c>
      <c r="BJ326" s="20" t="s">
        <v>82</v>
      </c>
      <c r="BK326" s="228">
        <f>ROUND(I326*H326,2)</f>
        <v>0</v>
      </c>
      <c r="BL326" s="20" t="s">
        <v>177</v>
      </c>
      <c r="BM326" s="227" t="s">
        <v>1687</v>
      </c>
    </row>
    <row r="327" s="2" customFormat="1">
      <c r="A327" s="41"/>
      <c r="B327" s="42"/>
      <c r="C327" s="43"/>
      <c r="D327" s="229" t="s">
        <v>179</v>
      </c>
      <c r="E327" s="43"/>
      <c r="F327" s="230" t="s">
        <v>4460</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179</v>
      </c>
      <c r="AU327" s="20" t="s">
        <v>82</v>
      </c>
    </row>
    <row r="328" s="2" customFormat="1">
      <c r="A328" s="41"/>
      <c r="B328" s="42"/>
      <c r="C328" s="43"/>
      <c r="D328" s="229" t="s">
        <v>231</v>
      </c>
      <c r="E328" s="43"/>
      <c r="F328" s="268" t="s">
        <v>4314</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231</v>
      </c>
      <c r="AU328" s="20" t="s">
        <v>82</v>
      </c>
    </row>
    <row r="329" s="2" customFormat="1" ht="16.5" customHeight="1">
      <c r="A329" s="41"/>
      <c r="B329" s="42"/>
      <c r="C329" s="216" t="s">
        <v>1083</v>
      </c>
      <c r="D329" s="216" t="s">
        <v>172</v>
      </c>
      <c r="E329" s="217" t="s">
        <v>4461</v>
      </c>
      <c r="F329" s="218" t="s">
        <v>4346</v>
      </c>
      <c r="G329" s="219" t="s">
        <v>175</v>
      </c>
      <c r="H329" s="220">
        <v>260</v>
      </c>
      <c r="I329" s="221"/>
      <c r="J329" s="222">
        <f>ROUND(I329*H329,2)</f>
        <v>0</v>
      </c>
      <c r="K329" s="218" t="s">
        <v>19</v>
      </c>
      <c r="L329" s="47"/>
      <c r="M329" s="223" t="s">
        <v>19</v>
      </c>
      <c r="N329" s="224" t="s">
        <v>46</v>
      </c>
      <c r="O329" s="87"/>
      <c r="P329" s="225">
        <f>O329*H329</f>
        <v>0</v>
      </c>
      <c r="Q329" s="225">
        <v>0</v>
      </c>
      <c r="R329" s="225">
        <f>Q329*H329</f>
        <v>0</v>
      </c>
      <c r="S329" s="225">
        <v>0</v>
      </c>
      <c r="T329" s="226">
        <f>S329*H329</f>
        <v>0</v>
      </c>
      <c r="U329" s="41"/>
      <c r="V329" s="41"/>
      <c r="W329" s="41"/>
      <c r="X329" s="41"/>
      <c r="Y329" s="41"/>
      <c r="Z329" s="41"/>
      <c r="AA329" s="41"/>
      <c r="AB329" s="41"/>
      <c r="AC329" s="41"/>
      <c r="AD329" s="41"/>
      <c r="AE329" s="41"/>
      <c r="AR329" s="227" t="s">
        <v>177</v>
      </c>
      <c r="AT329" s="227" t="s">
        <v>172</v>
      </c>
      <c r="AU329" s="227" t="s">
        <v>82</v>
      </c>
      <c r="AY329" s="20" t="s">
        <v>170</v>
      </c>
      <c r="BE329" s="228">
        <f>IF(N329="základní",J329,0)</f>
        <v>0</v>
      </c>
      <c r="BF329" s="228">
        <f>IF(N329="snížená",J329,0)</f>
        <v>0</v>
      </c>
      <c r="BG329" s="228">
        <f>IF(N329="zákl. přenesená",J329,0)</f>
        <v>0</v>
      </c>
      <c r="BH329" s="228">
        <f>IF(N329="sníž. přenesená",J329,0)</f>
        <v>0</v>
      </c>
      <c r="BI329" s="228">
        <f>IF(N329="nulová",J329,0)</f>
        <v>0</v>
      </c>
      <c r="BJ329" s="20" t="s">
        <v>82</v>
      </c>
      <c r="BK329" s="228">
        <f>ROUND(I329*H329,2)</f>
        <v>0</v>
      </c>
      <c r="BL329" s="20" t="s">
        <v>177</v>
      </c>
      <c r="BM329" s="227" t="s">
        <v>1698</v>
      </c>
    </row>
    <row r="330" s="2" customFormat="1">
      <c r="A330" s="41"/>
      <c r="B330" s="42"/>
      <c r="C330" s="43"/>
      <c r="D330" s="229" t="s">
        <v>179</v>
      </c>
      <c r="E330" s="43"/>
      <c r="F330" s="230" t="s">
        <v>4346</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179</v>
      </c>
      <c r="AU330" s="20" t="s">
        <v>82</v>
      </c>
    </row>
    <row r="331" s="2" customFormat="1">
      <c r="A331" s="41"/>
      <c r="B331" s="42"/>
      <c r="C331" s="43"/>
      <c r="D331" s="229" t="s">
        <v>231</v>
      </c>
      <c r="E331" s="43"/>
      <c r="F331" s="268" t="s">
        <v>4314</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231</v>
      </c>
      <c r="AU331" s="20" t="s">
        <v>82</v>
      </c>
    </row>
    <row r="332" s="2" customFormat="1" ht="16.5" customHeight="1">
      <c r="A332" s="41"/>
      <c r="B332" s="42"/>
      <c r="C332" s="216" t="s">
        <v>1089</v>
      </c>
      <c r="D332" s="216" t="s">
        <v>172</v>
      </c>
      <c r="E332" s="217" t="s">
        <v>4462</v>
      </c>
      <c r="F332" s="218" t="s">
        <v>4348</v>
      </c>
      <c r="G332" s="219" t="s">
        <v>175</v>
      </c>
      <c r="H332" s="220">
        <v>80</v>
      </c>
      <c r="I332" s="221"/>
      <c r="J332" s="222">
        <f>ROUND(I332*H332,2)</f>
        <v>0</v>
      </c>
      <c r="K332" s="218" t="s">
        <v>19</v>
      </c>
      <c r="L332" s="47"/>
      <c r="M332" s="223" t="s">
        <v>19</v>
      </c>
      <c r="N332" s="224" t="s">
        <v>46</v>
      </c>
      <c r="O332" s="87"/>
      <c r="P332" s="225">
        <f>O332*H332</f>
        <v>0</v>
      </c>
      <c r="Q332" s="225">
        <v>0</v>
      </c>
      <c r="R332" s="225">
        <f>Q332*H332</f>
        <v>0</v>
      </c>
      <c r="S332" s="225">
        <v>0</v>
      </c>
      <c r="T332" s="226">
        <f>S332*H332</f>
        <v>0</v>
      </c>
      <c r="U332" s="41"/>
      <c r="V332" s="41"/>
      <c r="W332" s="41"/>
      <c r="X332" s="41"/>
      <c r="Y332" s="41"/>
      <c r="Z332" s="41"/>
      <c r="AA332" s="41"/>
      <c r="AB332" s="41"/>
      <c r="AC332" s="41"/>
      <c r="AD332" s="41"/>
      <c r="AE332" s="41"/>
      <c r="AR332" s="227" t="s">
        <v>177</v>
      </c>
      <c r="AT332" s="227" t="s">
        <v>172</v>
      </c>
      <c r="AU332" s="227" t="s">
        <v>82</v>
      </c>
      <c r="AY332" s="20" t="s">
        <v>170</v>
      </c>
      <c r="BE332" s="228">
        <f>IF(N332="základní",J332,0)</f>
        <v>0</v>
      </c>
      <c r="BF332" s="228">
        <f>IF(N332="snížená",J332,0)</f>
        <v>0</v>
      </c>
      <c r="BG332" s="228">
        <f>IF(N332="zákl. přenesená",J332,0)</f>
        <v>0</v>
      </c>
      <c r="BH332" s="228">
        <f>IF(N332="sníž. přenesená",J332,0)</f>
        <v>0</v>
      </c>
      <c r="BI332" s="228">
        <f>IF(N332="nulová",J332,0)</f>
        <v>0</v>
      </c>
      <c r="BJ332" s="20" t="s">
        <v>82</v>
      </c>
      <c r="BK332" s="228">
        <f>ROUND(I332*H332,2)</f>
        <v>0</v>
      </c>
      <c r="BL332" s="20" t="s">
        <v>177</v>
      </c>
      <c r="BM332" s="227" t="s">
        <v>1709</v>
      </c>
    </row>
    <row r="333" s="2" customFormat="1">
      <c r="A333" s="41"/>
      <c r="B333" s="42"/>
      <c r="C333" s="43"/>
      <c r="D333" s="229" t="s">
        <v>179</v>
      </c>
      <c r="E333" s="43"/>
      <c r="F333" s="230" t="s">
        <v>4348</v>
      </c>
      <c r="G333" s="43"/>
      <c r="H333" s="43"/>
      <c r="I333" s="231"/>
      <c r="J333" s="43"/>
      <c r="K333" s="43"/>
      <c r="L333" s="47"/>
      <c r="M333" s="232"/>
      <c r="N333" s="233"/>
      <c r="O333" s="87"/>
      <c r="P333" s="87"/>
      <c r="Q333" s="87"/>
      <c r="R333" s="87"/>
      <c r="S333" s="87"/>
      <c r="T333" s="88"/>
      <c r="U333" s="41"/>
      <c r="V333" s="41"/>
      <c r="W333" s="41"/>
      <c r="X333" s="41"/>
      <c r="Y333" s="41"/>
      <c r="Z333" s="41"/>
      <c r="AA333" s="41"/>
      <c r="AB333" s="41"/>
      <c r="AC333" s="41"/>
      <c r="AD333" s="41"/>
      <c r="AE333" s="41"/>
      <c r="AT333" s="20" t="s">
        <v>179</v>
      </c>
      <c r="AU333" s="20" t="s">
        <v>82</v>
      </c>
    </row>
    <row r="334" s="2" customFormat="1">
      <c r="A334" s="41"/>
      <c r="B334" s="42"/>
      <c r="C334" s="43"/>
      <c r="D334" s="229" t="s">
        <v>231</v>
      </c>
      <c r="E334" s="43"/>
      <c r="F334" s="268" t="s">
        <v>4314</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231</v>
      </c>
      <c r="AU334" s="20" t="s">
        <v>82</v>
      </c>
    </row>
    <row r="335" s="2" customFormat="1" ht="24.15" customHeight="1">
      <c r="A335" s="41"/>
      <c r="B335" s="42"/>
      <c r="C335" s="216" t="s">
        <v>1096</v>
      </c>
      <c r="D335" s="216" t="s">
        <v>172</v>
      </c>
      <c r="E335" s="217" t="s">
        <v>4463</v>
      </c>
      <c r="F335" s="218" t="s">
        <v>4464</v>
      </c>
      <c r="G335" s="219" t="s">
        <v>4417</v>
      </c>
      <c r="H335" s="220">
        <v>8</v>
      </c>
      <c r="I335" s="221"/>
      <c r="J335" s="222">
        <f>ROUND(I335*H335,2)</f>
        <v>0</v>
      </c>
      <c r="K335" s="218" t="s">
        <v>19</v>
      </c>
      <c r="L335" s="47"/>
      <c r="M335" s="223" t="s">
        <v>19</v>
      </c>
      <c r="N335" s="224" t="s">
        <v>46</v>
      </c>
      <c r="O335" s="87"/>
      <c r="P335" s="225">
        <f>O335*H335</f>
        <v>0</v>
      </c>
      <c r="Q335" s="225">
        <v>0</v>
      </c>
      <c r="R335" s="225">
        <f>Q335*H335</f>
        <v>0</v>
      </c>
      <c r="S335" s="225">
        <v>0</v>
      </c>
      <c r="T335" s="226">
        <f>S335*H335</f>
        <v>0</v>
      </c>
      <c r="U335" s="41"/>
      <c r="V335" s="41"/>
      <c r="W335" s="41"/>
      <c r="X335" s="41"/>
      <c r="Y335" s="41"/>
      <c r="Z335" s="41"/>
      <c r="AA335" s="41"/>
      <c r="AB335" s="41"/>
      <c r="AC335" s="41"/>
      <c r="AD335" s="41"/>
      <c r="AE335" s="41"/>
      <c r="AR335" s="227" t="s">
        <v>177</v>
      </c>
      <c r="AT335" s="227" t="s">
        <v>172</v>
      </c>
      <c r="AU335" s="227" t="s">
        <v>82</v>
      </c>
      <c r="AY335" s="20" t="s">
        <v>170</v>
      </c>
      <c r="BE335" s="228">
        <f>IF(N335="základní",J335,0)</f>
        <v>0</v>
      </c>
      <c r="BF335" s="228">
        <f>IF(N335="snížená",J335,0)</f>
        <v>0</v>
      </c>
      <c r="BG335" s="228">
        <f>IF(N335="zákl. přenesená",J335,0)</f>
        <v>0</v>
      </c>
      <c r="BH335" s="228">
        <f>IF(N335="sníž. přenesená",J335,0)</f>
        <v>0</v>
      </c>
      <c r="BI335" s="228">
        <f>IF(N335="nulová",J335,0)</f>
        <v>0</v>
      </c>
      <c r="BJ335" s="20" t="s">
        <v>82</v>
      </c>
      <c r="BK335" s="228">
        <f>ROUND(I335*H335,2)</f>
        <v>0</v>
      </c>
      <c r="BL335" s="20" t="s">
        <v>177</v>
      </c>
      <c r="BM335" s="227" t="s">
        <v>1723</v>
      </c>
    </row>
    <row r="336" s="2" customFormat="1">
      <c r="A336" s="41"/>
      <c r="B336" s="42"/>
      <c r="C336" s="43"/>
      <c r="D336" s="229" t="s">
        <v>179</v>
      </c>
      <c r="E336" s="43"/>
      <c r="F336" s="230" t="s">
        <v>4464</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179</v>
      </c>
      <c r="AU336" s="20" t="s">
        <v>82</v>
      </c>
    </row>
    <row r="337" s="2" customFormat="1">
      <c r="A337" s="41"/>
      <c r="B337" s="42"/>
      <c r="C337" s="43"/>
      <c r="D337" s="229" t="s">
        <v>231</v>
      </c>
      <c r="E337" s="43"/>
      <c r="F337" s="268" t="s">
        <v>4314</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231</v>
      </c>
      <c r="AU337" s="20" t="s">
        <v>82</v>
      </c>
    </row>
    <row r="338" s="2" customFormat="1" ht="16.5" customHeight="1">
      <c r="A338" s="41"/>
      <c r="B338" s="42"/>
      <c r="C338" s="216" t="s">
        <v>1110</v>
      </c>
      <c r="D338" s="216" t="s">
        <v>172</v>
      </c>
      <c r="E338" s="217" t="s">
        <v>4465</v>
      </c>
      <c r="F338" s="218" t="s">
        <v>4466</v>
      </c>
      <c r="G338" s="219" t="s">
        <v>4417</v>
      </c>
      <c r="H338" s="220">
        <v>25</v>
      </c>
      <c r="I338" s="221"/>
      <c r="J338" s="222">
        <f>ROUND(I338*H338,2)</f>
        <v>0</v>
      </c>
      <c r="K338" s="218" t="s">
        <v>19</v>
      </c>
      <c r="L338" s="47"/>
      <c r="M338" s="223" t="s">
        <v>19</v>
      </c>
      <c r="N338" s="224" t="s">
        <v>46</v>
      </c>
      <c r="O338" s="87"/>
      <c r="P338" s="225">
        <f>O338*H338</f>
        <v>0</v>
      </c>
      <c r="Q338" s="225">
        <v>0</v>
      </c>
      <c r="R338" s="225">
        <f>Q338*H338</f>
        <v>0</v>
      </c>
      <c r="S338" s="225">
        <v>0</v>
      </c>
      <c r="T338" s="226">
        <f>S338*H338</f>
        <v>0</v>
      </c>
      <c r="U338" s="41"/>
      <c r="V338" s="41"/>
      <c r="W338" s="41"/>
      <c r="X338" s="41"/>
      <c r="Y338" s="41"/>
      <c r="Z338" s="41"/>
      <c r="AA338" s="41"/>
      <c r="AB338" s="41"/>
      <c r="AC338" s="41"/>
      <c r="AD338" s="41"/>
      <c r="AE338" s="41"/>
      <c r="AR338" s="227" t="s">
        <v>177</v>
      </c>
      <c r="AT338" s="227" t="s">
        <v>172</v>
      </c>
      <c r="AU338" s="227" t="s">
        <v>82</v>
      </c>
      <c r="AY338" s="20" t="s">
        <v>170</v>
      </c>
      <c r="BE338" s="228">
        <f>IF(N338="základní",J338,0)</f>
        <v>0</v>
      </c>
      <c r="BF338" s="228">
        <f>IF(N338="snížená",J338,0)</f>
        <v>0</v>
      </c>
      <c r="BG338" s="228">
        <f>IF(N338="zákl. přenesená",J338,0)</f>
        <v>0</v>
      </c>
      <c r="BH338" s="228">
        <f>IF(N338="sníž. přenesená",J338,0)</f>
        <v>0</v>
      </c>
      <c r="BI338" s="228">
        <f>IF(N338="nulová",J338,0)</f>
        <v>0</v>
      </c>
      <c r="BJ338" s="20" t="s">
        <v>82</v>
      </c>
      <c r="BK338" s="228">
        <f>ROUND(I338*H338,2)</f>
        <v>0</v>
      </c>
      <c r="BL338" s="20" t="s">
        <v>177</v>
      </c>
      <c r="BM338" s="227" t="s">
        <v>1736</v>
      </c>
    </row>
    <row r="339" s="2" customFormat="1">
      <c r="A339" s="41"/>
      <c r="B339" s="42"/>
      <c r="C339" s="43"/>
      <c r="D339" s="229" t="s">
        <v>179</v>
      </c>
      <c r="E339" s="43"/>
      <c r="F339" s="230" t="s">
        <v>4466</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179</v>
      </c>
      <c r="AU339" s="20" t="s">
        <v>82</v>
      </c>
    </row>
    <row r="340" s="2" customFormat="1">
      <c r="A340" s="41"/>
      <c r="B340" s="42"/>
      <c r="C340" s="43"/>
      <c r="D340" s="229" t="s">
        <v>231</v>
      </c>
      <c r="E340" s="43"/>
      <c r="F340" s="268" t="s">
        <v>4314</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231</v>
      </c>
      <c r="AU340" s="20" t="s">
        <v>82</v>
      </c>
    </row>
    <row r="341" s="2" customFormat="1" ht="16.5" customHeight="1">
      <c r="A341" s="41"/>
      <c r="B341" s="42"/>
      <c r="C341" s="216" t="s">
        <v>1117</v>
      </c>
      <c r="D341" s="216" t="s">
        <v>172</v>
      </c>
      <c r="E341" s="217" t="s">
        <v>4467</v>
      </c>
      <c r="F341" s="218" t="s">
        <v>4468</v>
      </c>
      <c r="G341" s="219" t="s">
        <v>4417</v>
      </c>
      <c r="H341" s="220">
        <v>25</v>
      </c>
      <c r="I341" s="221"/>
      <c r="J341" s="222">
        <f>ROUND(I341*H341,2)</f>
        <v>0</v>
      </c>
      <c r="K341" s="218" t="s">
        <v>19</v>
      </c>
      <c r="L341" s="47"/>
      <c r="M341" s="223" t="s">
        <v>19</v>
      </c>
      <c r="N341" s="224" t="s">
        <v>46</v>
      </c>
      <c r="O341" s="87"/>
      <c r="P341" s="225">
        <f>O341*H341</f>
        <v>0</v>
      </c>
      <c r="Q341" s="225">
        <v>0</v>
      </c>
      <c r="R341" s="225">
        <f>Q341*H341</f>
        <v>0</v>
      </c>
      <c r="S341" s="225">
        <v>0</v>
      </c>
      <c r="T341" s="226">
        <f>S341*H341</f>
        <v>0</v>
      </c>
      <c r="U341" s="41"/>
      <c r="V341" s="41"/>
      <c r="W341" s="41"/>
      <c r="X341" s="41"/>
      <c r="Y341" s="41"/>
      <c r="Z341" s="41"/>
      <c r="AA341" s="41"/>
      <c r="AB341" s="41"/>
      <c r="AC341" s="41"/>
      <c r="AD341" s="41"/>
      <c r="AE341" s="41"/>
      <c r="AR341" s="227" t="s">
        <v>177</v>
      </c>
      <c r="AT341" s="227" t="s">
        <v>172</v>
      </c>
      <c r="AU341" s="227" t="s">
        <v>82</v>
      </c>
      <c r="AY341" s="20" t="s">
        <v>170</v>
      </c>
      <c r="BE341" s="228">
        <f>IF(N341="základní",J341,0)</f>
        <v>0</v>
      </c>
      <c r="BF341" s="228">
        <f>IF(N341="snížená",J341,0)</f>
        <v>0</v>
      </c>
      <c r="BG341" s="228">
        <f>IF(N341="zákl. přenesená",J341,0)</f>
        <v>0</v>
      </c>
      <c r="BH341" s="228">
        <f>IF(N341="sníž. přenesená",J341,0)</f>
        <v>0</v>
      </c>
      <c r="BI341" s="228">
        <f>IF(N341="nulová",J341,0)</f>
        <v>0</v>
      </c>
      <c r="BJ341" s="20" t="s">
        <v>82</v>
      </c>
      <c r="BK341" s="228">
        <f>ROUND(I341*H341,2)</f>
        <v>0</v>
      </c>
      <c r="BL341" s="20" t="s">
        <v>177</v>
      </c>
      <c r="BM341" s="227" t="s">
        <v>1747</v>
      </c>
    </row>
    <row r="342" s="2" customFormat="1">
      <c r="A342" s="41"/>
      <c r="B342" s="42"/>
      <c r="C342" s="43"/>
      <c r="D342" s="229" t="s">
        <v>179</v>
      </c>
      <c r="E342" s="43"/>
      <c r="F342" s="230" t="s">
        <v>4468</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179</v>
      </c>
      <c r="AU342" s="20" t="s">
        <v>82</v>
      </c>
    </row>
    <row r="343" s="2" customFormat="1">
      <c r="A343" s="41"/>
      <c r="B343" s="42"/>
      <c r="C343" s="43"/>
      <c r="D343" s="229" t="s">
        <v>231</v>
      </c>
      <c r="E343" s="43"/>
      <c r="F343" s="268" t="s">
        <v>4314</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231</v>
      </c>
      <c r="AU343" s="20" t="s">
        <v>82</v>
      </c>
    </row>
    <row r="344" s="2" customFormat="1" ht="16.5" customHeight="1">
      <c r="A344" s="41"/>
      <c r="B344" s="42"/>
      <c r="C344" s="216" t="s">
        <v>1128</v>
      </c>
      <c r="D344" s="216" t="s">
        <v>172</v>
      </c>
      <c r="E344" s="217" t="s">
        <v>4469</v>
      </c>
      <c r="F344" s="218" t="s">
        <v>4470</v>
      </c>
      <c r="G344" s="219" t="s">
        <v>4417</v>
      </c>
      <c r="H344" s="220">
        <v>30</v>
      </c>
      <c r="I344" s="221"/>
      <c r="J344" s="222">
        <f>ROUND(I344*H344,2)</f>
        <v>0</v>
      </c>
      <c r="K344" s="218" t="s">
        <v>19</v>
      </c>
      <c r="L344" s="47"/>
      <c r="M344" s="223" t="s">
        <v>19</v>
      </c>
      <c r="N344" s="224" t="s">
        <v>46</v>
      </c>
      <c r="O344" s="87"/>
      <c r="P344" s="225">
        <f>O344*H344</f>
        <v>0</v>
      </c>
      <c r="Q344" s="225">
        <v>0</v>
      </c>
      <c r="R344" s="225">
        <f>Q344*H344</f>
        <v>0</v>
      </c>
      <c r="S344" s="225">
        <v>0</v>
      </c>
      <c r="T344" s="226">
        <f>S344*H344</f>
        <v>0</v>
      </c>
      <c r="U344" s="41"/>
      <c r="V344" s="41"/>
      <c r="W344" s="41"/>
      <c r="X344" s="41"/>
      <c r="Y344" s="41"/>
      <c r="Z344" s="41"/>
      <c r="AA344" s="41"/>
      <c r="AB344" s="41"/>
      <c r="AC344" s="41"/>
      <c r="AD344" s="41"/>
      <c r="AE344" s="41"/>
      <c r="AR344" s="227" t="s">
        <v>177</v>
      </c>
      <c r="AT344" s="227" t="s">
        <v>172</v>
      </c>
      <c r="AU344" s="227" t="s">
        <v>82</v>
      </c>
      <c r="AY344" s="20" t="s">
        <v>170</v>
      </c>
      <c r="BE344" s="228">
        <f>IF(N344="základní",J344,0)</f>
        <v>0</v>
      </c>
      <c r="BF344" s="228">
        <f>IF(N344="snížená",J344,0)</f>
        <v>0</v>
      </c>
      <c r="BG344" s="228">
        <f>IF(N344="zákl. přenesená",J344,0)</f>
        <v>0</v>
      </c>
      <c r="BH344" s="228">
        <f>IF(N344="sníž. přenesená",J344,0)</f>
        <v>0</v>
      </c>
      <c r="BI344" s="228">
        <f>IF(N344="nulová",J344,0)</f>
        <v>0</v>
      </c>
      <c r="BJ344" s="20" t="s">
        <v>82</v>
      </c>
      <c r="BK344" s="228">
        <f>ROUND(I344*H344,2)</f>
        <v>0</v>
      </c>
      <c r="BL344" s="20" t="s">
        <v>177</v>
      </c>
      <c r="BM344" s="227" t="s">
        <v>1769</v>
      </c>
    </row>
    <row r="345" s="2" customFormat="1">
      <c r="A345" s="41"/>
      <c r="B345" s="42"/>
      <c r="C345" s="43"/>
      <c r="D345" s="229" t="s">
        <v>179</v>
      </c>
      <c r="E345" s="43"/>
      <c r="F345" s="230" t="s">
        <v>4470</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179</v>
      </c>
      <c r="AU345" s="20" t="s">
        <v>82</v>
      </c>
    </row>
    <row r="346" s="2" customFormat="1">
      <c r="A346" s="41"/>
      <c r="B346" s="42"/>
      <c r="C346" s="43"/>
      <c r="D346" s="229" t="s">
        <v>231</v>
      </c>
      <c r="E346" s="43"/>
      <c r="F346" s="268" t="s">
        <v>4314</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231</v>
      </c>
      <c r="AU346" s="20" t="s">
        <v>82</v>
      </c>
    </row>
    <row r="347" s="2" customFormat="1" ht="16.5" customHeight="1">
      <c r="A347" s="41"/>
      <c r="B347" s="42"/>
      <c r="C347" s="216" t="s">
        <v>1134</v>
      </c>
      <c r="D347" s="216" t="s">
        <v>172</v>
      </c>
      <c r="E347" s="217" t="s">
        <v>4471</v>
      </c>
      <c r="F347" s="218" t="s">
        <v>4433</v>
      </c>
      <c r="G347" s="219" t="s">
        <v>175</v>
      </c>
      <c r="H347" s="220">
        <v>35</v>
      </c>
      <c r="I347" s="221"/>
      <c r="J347" s="222">
        <f>ROUND(I347*H347,2)</f>
        <v>0</v>
      </c>
      <c r="K347" s="218" t="s">
        <v>19</v>
      </c>
      <c r="L347" s="47"/>
      <c r="M347" s="223" t="s">
        <v>19</v>
      </c>
      <c r="N347" s="224" t="s">
        <v>46</v>
      </c>
      <c r="O347" s="87"/>
      <c r="P347" s="225">
        <f>O347*H347</f>
        <v>0</v>
      </c>
      <c r="Q347" s="225">
        <v>0</v>
      </c>
      <c r="R347" s="225">
        <f>Q347*H347</f>
        <v>0</v>
      </c>
      <c r="S347" s="225">
        <v>0</v>
      </c>
      <c r="T347" s="226">
        <f>S347*H347</f>
        <v>0</v>
      </c>
      <c r="U347" s="41"/>
      <c r="V347" s="41"/>
      <c r="W347" s="41"/>
      <c r="X347" s="41"/>
      <c r="Y347" s="41"/>
      <c r="Z347" s="41"/>
      <c r="AA347" s="41"/>
      <c r="AB347" s="41"/>
      <c r="AC347" s="41"/>
      <c r="AD347" s="41"/>
      <c r="AE347" s="41"/>
      <c r="AR347" s="227" t="s">
        <v>177</v>
      </c>
      <c r="AT347" s="227" t="s">
        <v>172</v>
      </c>
      <c r="AU347" s="227" t="s">
        <v>82</v>
      </c>
      <c r="AY347" s="20" t="s">
        <v>170</v>
      </c>
      <c r="BE347" s="228">
        <f>IF(N347="základní",J347,0)</f>
        <v>0</v>
      </c>
      <c r="BF347" s="228">
        <f>IF(N347="snížená",J347,0)</f>
        <v>0</v>
      </c>
      <c r="BG347" s="228">
        <f>IF(N347="zákl. přenesená",J347,0)</f>
        <v>0</v>
      </c>
      <c r="BH347" s="228">
        <f>IF(N347="sníž. přenesená",J347,0)</f>
        <v>0</v>
      </c>
      <c r="BI347" s="228">
        <f>IF(N347="nulová",J347,0)</f>
        <v>0</v>
      </c>
      <c r="BJ347" s="20" t="s">
        <v>82</v>
      </c>
      <c r="BK347" s="228">
        <f>ROUND(I347*H347,2)</f>
        <v>0</v>
      </c>
      <c r="BL347" s="20" t="s">
        <v>177</v>
      </c>
      <c r="BM347" s="227" t="s">
        <v>1783</v>
      </c>
    </row>
    <row r="348" s="2" customFormat="1">
      <c r="A348" s="41"/>
      <c r="B348" s="42"/>
      <c r="C348" s="43"/>
      <c r="D348" s="229" t="s">
        <v>179</v>
      </c>
      <c r="E348" s="43"/>
      <c r="F348" s="230" t="s">
        <v>4433</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179</v>
      </c>
      <c r="AU348" s="20" t="s">
        <v>82</v>
      </c>
    </row>
    <row r="349" s="2" customFormat="1">
      <c r="A349" s="41"/>
      <c r="B349" s="42"/>
      <c r="C349" s="43"/>
      <c r="D349" s="229" t="s">
        <v>231</v>
      </c>
      <c r="E349" s="43"/>
      <c r="F349" s="268" t="s">
        <v>4314</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231</v>
      </c>
      <c r="AU349" s="20" t="s">
        <v>82</v>
      </c>
    </row>
    <row r="350" s="2" customFormat="1" ht="16.5" customHeight="1">
      <c r="A350" s="41"/>
      <c r="B350" s="42"/>
      <c r="C350" s="216" t="s">
        <v>1143</v>
      </c>
      <c r="D350" s="216" t="s">
        <v>172</v>
      </c>
      <c r="E350" s="217" t="s">
        <v>4472</v>
      </c>
      <c r="F350" s="218" t="s">
        <v>4356</v>
      </c>
      <c r="G350" s="219" t="s">
        <v>175</v>
      </c>
      <c r="H350" s="220">
        <v>70</v>
      </c>
      <c r="I350" s="221"/>
      <c r="J350" s="222">
        <f>ROUND(I350*H350,2)</f>
        <v>0</v>
      </c>
      <c r="K350" s="218" t="s">
        <v>19</v>
      </c>
      <c r="L350" s="47"/>
      <c r="M350" s="223" t="s">
        <v>19</v>
      </c>
      <c r="N350" s="224" t="s">
        <v>46</v>
      </c>
      <c r="O350" s="87"/>
      <c r="P350" s="225">
        <f>O350*H350</f>
        <v>0</v>
      </c>
      <c r="Q350" s="225">
        <v>0</v>
      </c>
      <c r="R350" s="225">
        <f>Q350*H350</f>
        <v>0</v>
      </c>
      <c r="S350" s="225">
        <v>0</v>
      </c>
      <c r="T350" s="226">
        <f>S350*H350</f>
        <v>0</v>
      </c>
      <c r="U350" s="41"/>
      <c r="V350" s="41"/>
      <c r="W350" s="41"/>
      <c r="X350" s="41"/>
      <c r="Y350" s="41"/>
      <c r="Z350" s="41"/>
      <c r="AA350" s="41"/>
      <c r="AB350" s="41"/>
      <c r="AC350" s="41"/>
      <c r="AD350" s="41"/>
      <c r="AE350" s="41"/>
      <c r="AR350" s="227" t="s">
        <v>177</v>
      </c>
      <c r="AT350" s="227" t="s">
        <v>172</v>
      </c>
      <c r="AU350" s="227" t="s">
        <v>82</v>
      </c>
      <c r="AY350" s="20" t="s">
        <v>170</v>
      </c>
      <c r="BE350" s="228">
        <f>IF(N350="základní",J350,0)</f>
        <v>0</v>
      </c>
      <c r="BF350" s="228">
        <f>IF(N350="snížená",J350,0)</f>
        <v>0</v>
      </c>
      <c r="BG350" s="228">
        <f>IF(N350="zákl. přenesená",J350,0)</f>
        <v>0</v>
      </c>
      <c r="BH350" s="228">
        <f>IF(N350="sníž. přenesená",J350,0)</f>
        <v>0</v>
      </c>
      <c r="BI350" s="228">
        <f>IF(N350="nulová",J350,0)</f>
        <v>0</v>
      </c>
      <c r="BJ350" s="20" t="s">
        <v>82</v>
      </c>
      <c r="BK350" s="228">
        <f>ROUND(I350*H350,2)</f>
        <v>0</v>
      </c>
      <c r="BL350" s="20" t="s">
        <v>177</v>
      </c>
      <c r="BM350" s="227" t="s">
        <v>1792</v>
      </c>
    </row>
    <row r="351" s="2" customFormat="1">
      <c r="A351" s="41"/>
      <c r="B351" s="42"/>
      <c r="C351" s="43"/>
      <c r="D351" s="229" t="s">
        <v>179</v>
      </c>
      <c r="E351" s="43"/>
      <c r="F351" s="230" t="s">
        <v>4356</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179</v>
      </c>
      <c r="AU351" s="20" t="s">
        <v>82</v>
      </c>
    </row>
    <row r="352" s="2" customFormat="1">
      <c r="A352" s="41"/>
      <c r="B352" s="42"/>
      <c r="C352" s="43"/>
      <c r="D352" s="229" t="s">
        <v>231</v>
      </c>
      <c r="E352" s="43"/>
      <c r="F352" s="268" t="s">
        <v>4314</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231</v>
      </c>
      <c r="AU352" s="20" t="s">
        <v>82</v>
      </c>
    </row>
    <row r="353" s="2" customFormat="1" ht="16.5" customHeight="1">
      <c r="A353" s="41"/>
      <c r="B353" s="42"/>
      <c r="C353" s="216" t="s">
        <v>1149</v>
      </c>
      <c r="D353" s="216" t="s">
        <v>172</v>
      </c>
      <c r="E353" s="217" t="s">
        <v>4473</v>
      </c>
      <c r="F353" s="218" t="s">
        <v>4474</v>
      </c>
      <c r="G353" s="219" t="s">
        <v>175</v>
      </c>
      <c r="H353" s="220">
        <v>200</v>
      </c>
      <c r="I353" s="221"/>
      <c r="J353" s="222">
        <f>ROUND(I353*H353,2)</f>
        <v>0</v>
      </c>
      <c r="K353" s="218" t="s">
        <v>19</v>
      </c>
      <c r="L353" s="47"/>
      <c r="M353" s="223" t="s">
        <v>19</v>
      </c>
      <c r="N353" s="224" t="s">
        <v>46</v>
      </c>
      <c r="O353" s="87"/>
      <c r="P353" s="225">
        <f>O353*H353</f>
        <v>0</v>
      </c>
      <c r="Q353" s="225">
        <v>0</v>
      </c>
      <c r="R353" s="225">
        <f>Q353*H353</f>
        <v>0</v>
      </c>
      <c r="S353" s="225">
        <v>0</v>
      </c>
      <c r="T353" s="226">
        <f>S353*H353</f>
        <v>0</v>
      </c>
      <c r="U353" s="41"/>
      <c r="V353" s="41"/>
      <c r="W353" s="41"/>
      <c r="X353" s="41"/>
      <c r="Y353" s="41"/>
      <c r="Z353" s="41"/>
      <c r="AA353" s="41"/>
      <c r="AB353" s="41"/>
      <c r="AC353" s="41"/>
      <c r="AD353" s="41"/>
      <c r="AE353" s="41"/>
      <c r="AR353" s="227" t="s">
        <v>177</v>
      </c>
      <c r="AT353" s="227" t="s">
        <v>172</v>
      </c>
      <c r="AU353" s="227" t="s">
        <v>82</v>
      </c>
      <c r="AY353" s="20" t="s">
        <v>170</v>
      </c>
      <c r="BE353" s="228">
        <f>IF(N353="základní",J353,0)</f>
        <v>0</v>
      </c>
      <c r="BF353" s="228">
        <f>IF(N353="snížená",J353,0)</f>
        <v>0</v>
      </c>
      <c r="BG353" s="228">
        <f>IF(N353="zákl. přenesená",J353,0)</f>
        <v>0</v>
      </c>
      <c r="BH353" s="228">
        <f>IF(N353="sníž. přenesená",J353,0)</f>
        <v>0</v>
      </c>
      <c r="BI353" s="228">
        <f>IF(N353="nulová",J353,0)</f>
        <v>0</v>
      </c>
      <c r="BJ353" s="20" t="s">
        <v>82</v>
      </c>
      <c r="BK353" s="228">
        <f>ROUND(I353*H353,2)</f>
        <v>0</v>
      </c>
      <c r="BL353" s="20" t="s">
        <v>177</v>
      </c>
      <c r="BM353" s="227" t="s">
        <v>1804</v>
      </c>
    </row>
    <row r="354" s="2" customFormat="1">
      <c r="A354" s="41"/>
      <c r="B354" s="42"/>
      <c r="C354" s="43"/>
      <c r="D354" s="229" t="s">
        <v>179</v>
      </c>
      <c r="E354" s="43"/>
      <c r="F354" s="230" t="s">
        <v>4474</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179</v>
      </c>
      <c r="AU354" s="20" t="s">
        <v>82</v>
      </c>
    </row>
    <row r="355" s="2" customFormat="1">
      <c r="A355" s="41"/>
      <c r="B355" s="42"/>
      <c r="C355" s="43"/>
      <c r="D355" s="229" t="s">
        <v>231</v>
      </c>
      <c r="E355" s="43"/>
      <c r="F355" s="268" t="s">
        <v>4314</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231</v>
      </c>
      <c r="AU355" s="20" t="s">
        <v>82</v>
      </c>
    </row>
    <row r="356" s="2" customFormat="1" ht="16.5" customHeight="1">
      <c r="A356" s="41"/>
      <c r="B356" s="42"/>
      <c r="C356" s="216" t="s">
        <v>1159</v>
      </c>
      <c r="D356" s="216" t="s">
        <v>172</v>
      </c>
      <c r="E356" s="217" t="s">
        <v>4475</v>
      </c>
      <c r="F356" s="218" t="s">
        <v>4476</v>
      </c>
      <c r="G356" s="219" t="s">
        <v>175</v>
      </c>
      <c r="H356" s="220">
        <v>100</v>
      </c>
      <c r="I356" s="221"/>
      <c r="J356" s="222">
        <f>ROUND(I356*H356,2)</f>
        <v>0</v>
      </c>
      <c r="K356" s="218" t="s">
        <v>19</v>
      </c>
      <c r="L356" s="47"/>
      <c r="M356" s="223" t="s">
        <v>19</v>
      </c>
      <c r="N356" s="224" t="s">
        <v>46</v>
      </c>
      <c r="O356" s="87"/>
      <c r="P356" s="225">
        <f>O356*H356</f>
        <v>0</v>
      </c>
      <c r="Q356" s="225">
        <v>0</v>
      </c>
      <c r="R356" s="225">
        <f>Q356*H356</f>
        <v>0</v>
      </c>
      <c r="S356" s="225">
        <v>0</v>
      </c>
      <c r="T356" s="226">
        <f>S356*H356</f>
        <v>0</v>
      </c>
      <c r="U356" s="41"/>
      <c r="V356" s="41"/>
      <c r="W356" s="41"/>
      <c r="X356" s="41"/>
      <c r="Y356" s="41"/>
      <c r="Z356" s="41"/>
      <c r="AA356" s="41"/>
      <c r="AB356" s="41"/>
      <c r="AC356" s="41"/>
      <c r="AD356" s="41"/>
      <c r="AE356" s="41"/>
      <c r="AR356" s="227" t="s">
        <v>177</v>
      </c>
      <c r="AT356" s="227" t="s">
        <v>172</v>
      </c>
      <c r="AU356" s="227" t="s">
        <v>82</v>
      </c>
      <c r="AY356" s="20" t="s">
        <v>170</v>
      </c>
      <c r="BE356" s="228">
        <f>IF(N356="základní",J356,0)</f>
        <v>0</v>
      </c>
      <c r="BF356" s="228">
        <f>IF(N356="snížená",J356,0)</f>
        <v>0</v>
      </c>
      <c r="BG356" s="228">
        <f>IF(N356="zákl. přenesená",J356,0)</f>
        <v>0</v>
      </c>
      <c r="BH356" s="228">
        <f>IF(N356="sníž. přenesená",J356,0)</f>
        <v>0</v>
      </c>
      <c r="BI356" s="228">
        <f>IF(N356="nulová",J356,0)</f>
        <v>0</v>
      </c>
      <c r="BJ356" s="20" t="s">
        <v>82</v>
      </c>
      <c r="BK356" s="228">
        <f>ROUND(I356*H356,2)</f>
        <v>0</v>
      </c>
      <c r="BL356" s="20" t="s">
        <v>177</v>
      </c>
      <c r="BM356" s="227" t="s">
        <v>1813</v>
      </c>
    </row>
    <row r="357" s="2" customFormat="1">
      <c r="A357" s="41"/>
      <c r="B357" s="42"/>
      <c r="C357" s="43"/>
      <c r="D357" s="229" t="s">
        <v>179</v>
      </c>
      <c r="E357" s="43"/>
      <c r="F357" s="230" t="s">
        <v>4476</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179</v>
      </c>
      <c r="AU357" s="20" t="s">
        <v>82</v>
      </c>
    </row>
    <row r="358" s="2" customFormat="1">
      <c r="A358" s="41"/>
      <c r="B358" s="42"/>
      <c r="C358" s="43"/>
      <c r="D358" s="229" t="s">
        <v>231</v>
      </c>
      <c r="E358" s="43"/>
      <c r="F358" s="268" t="s">
        <v>4314</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231</v>
      </c>
      <c r="AU358" s="20" t="s">
        <v>82</v>
      </c>
    </row>
    <row r="359" s="12" customFormat="1" ht="25.92" customHeight="1">
      <c r="A359" s="12"/>
      <c r="B359" s="200"/>
      <c r="C359" s="201"/>
      <c r="D359" s="202" t="s">
        <v>74</v>
      </c>
      <c r="E359" s="203" t="s">
        <v>177</v>
      </c>
      <c r="F359" s="203" t="s">
        <v>4477</v>
      </c>
      <c r="G359" s="201"/>
      <c r="H359" s="201"/>
      <c r="I359" s="204"/>
      <c r="J359" s="205">
        <f>BK359</f>
        <v>0</v>
      </c>
      <c r="K359" s="201"/>
      <c r="L359" s="206"/>
      <c r="M359" s="207"/>
      <c r="N359" s="208"/>
      <c r="O359" s="208"/>
      <c r="P359" s="209">
        <f>SUM(P360:P401)</f>
        <v>0</v>
      </c>
      <c r="Q359" s="208"/>
      <c r="R359" s="209">
        <f>SUM(R360:R401)</f>
        <v>0</v>
      </c>
      <c r="S359" s="208"/>
      <c r="T359" s="210">
        <f>SUM(T360:T401)</f>
        <v>0</v>
      </c>
      <c r="U359" s="12"/>
      <c r="V359" s="12"/>
      <c r="W359" s="12"/>
      <c r="X359" s="12"/>
      <c r="Y359" s="12"/>
      <c r="Z359" s="12"/>
      <c r="AA359" s="12"/>
      <c r="AB359" s="12"/>
      <c r="AC359" s="12"/>
      <c r="AD359" s="12"/>
      <c r="AE359" s="12"/>
      <c r="AR359" s="211" t="s">
        <v>82</v>
      </c>
      <c r="AT359" s="212" t="s">
        <v>74</v>
      </c>
      <c r="AU359" s="212" t="s">
        <v>75</v>
      </c>
      <c r="AY359" s="211" t="s">
        <v>170</v>
      </c>
      <c r="BK359" s="213">
        <f>SUM(BK360:BK401)</f>
        <v>0</v>
      </c>
    </row>
    <row r="360" s="2" customFormat="1" ht="16.5" customHeight="1">
      <c r="A360" s="41"/>
      <c r="B360" s="42"/>
      <c r="C360" s="285" t="s">
        <v>1168</v>
      </c>
      <c r="D360" s="285" t="s">
        <v>461</v>
      </c>
      <c r="E360" s="286" t="s">
        <v>4478</v>
      </c>
      <c r="F360" s="287" t="s">
        <v>4479</v>
      </c>
      <c r="G360" s="288" t="s">
        <v>4310</v>
      </c>
      <c r="H360" s="289">
        <v>1</v>
      </c>
      <c r="I360" s="290"/>
      <c r="J360" s="291">
        <f>ROUND(I360*H360,2)</f>
        <v>0</v>
      </c>
      <c r="K360" s="287" t="s">
        <v>19</v>
      </c>
      <c r="L360" s="292"/>
      <c r="M360" s="293" t="s">
        <v>19</v>
      </c>
      <c r="N360" s="294" t="s">
        <v>46</v>
      </c>
      <c r="O360" s="87"/>
      <c r="P360" s="225">
        <f>O360*H360</f>
        <v>0</v>
      </c>
      <c r="Q360" s="225">
        <v>0</v>
      </c>
      <c r="R360" s="225">
        <f>Q360*H360</f>
        <v>0</v>
      </c>
      <c r="S360" s="225">
        <v>0</v>
      </c>
      <c r="T360" s="226">
        <f>S360*H360</f>
        <v>0</v>
      </c>
      <c r="U360" s="41"/>
      <c r="V360" s="41"/>
      <c r="W360" s="41"/>
      <c r="X360" s="41"/>
      <c r="Y360" s="41"/>
      <c r="Z360" s="41"/>
      <c r="AA360" s="41"/>
      <c r="AB360" s="41"/>
      <c r="AC360" s="41"/>
      <c r="AD360" s="41"/>
      <c r="AE360" s="41"/>
      <c r="AR360" s="227" t="s">
        <v>234</v>
      </c>
      <c r="AT360" s="227" t="s">
        <v>461</v>
      </c>
      <c r="AU360" s="227" t="s">
        <v>82</v>
      </c>
      <c r="AY360" s="20" t="s">
        <v>170</v>
      </c>
      <c r="BE360" s="228">
        <f>IF(N360="základní",J360,0)</f>
        <v>0</v>
      </c>
      <c r="BF360" s="228">
        <f>IF(N360="snížená",J360,0)</f>
        <v>0</v>
      </c>
      <c r="BG360" s="228">
        <f>IF(N360="zákl. přenesená",J360,0)</f>
        <v>0</v>
      </c>
      <c r="BH360" s="228">
        <f>IF(N360="sníž. přenesená",J360,0)</f>
        <v>0</v>
      </c>
      <c r="BI360" s="228">
        <f>IF(N360="nulová",J360,0)</f>
        <v>0</v>
      </c>
      <c r="BJ360" s="20" t="s">
        <v>82</v>
      </c>
      <c r="BK360" s="228">
        <f>ROUND(I360*H360,2)</f>
        <v>0</v>
      </c>
      <c r="BL360" s="20" t="s">
        <v>177</v>
      </c>
      <c r="BM360" s="227" t="s">
        <v>1827</v>
      </c>
    </row>
    <row r="361" s="2" customFormat="1">
      <c r="A361" s="41"/>
      <c r="B361" s="42"/>
      <c r="C361" s="43"/>
      <c r="D361" s="229" t="s">
        <v>179</v>
      </c>
      <c r="E361" s="43"/>
      <c r="F361" s="230" t="s">
        <v>4479</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179</v>
      </c>
      <c r="AU361" s="20" t="s">
        <v>82</v>
      </c>
    </row>
    <row r="362" s="2" customFormat="1">
      <c r="A362" s="41"/>
      <c r="B362" s="42"/>
      <c r="C362" s="43"/>
      <c r="D362" s="229" t="s">
        <v>231</v>
      </c>
      <c r="E362" s="43"/>
      <c r="F362" s="268" t="s">
        <v>4480</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231</v>
      </c>
      <c r="AU362" s="20" t="s">
        <v>82</v>
      </c>
    </row>
    <row r="363" s="2" customFormat="1" ht="16.5" customHeight="1">
      <c r="A363" s="41"/>
      <c r="B363" s="42"/>
      <c r="C363" s="216" t="s">
        <v>1174</v>
      </c>
      <c r="D363" s="216" t="s">
        <v>172</v>
      </c>
      <c r="E363" s="217" t="s">
        <v>4481</v>
      </c>
      <c r="F363" s="218" t="s">
        <v>4482</v>
      </c>
      <c r="G363" s="219" t="s">
        <v>4310</v>
      </c>
      <c r="H363" s="220">
        <v>1</v>
      </c>
      <c r="I363" s="221"/>
      <c r="J363" s="222">
        <f>ROUND(I363*H363,2)</f>
        <v>0</v>
      </c>
      <c r="K363" s="218" t="s">
        <v>19</v>
      </c>
      <c r="L363" s="47"/>
      <c r="M363" s="223" t="s">
        <v>19</v>
      </c>
      <c r="N363" s="224" t="s">
        <v>46</v>
      </c>
      <c r="O363" s="87"/>
      <c r="P363" s="225">
        <f>O363*H363</f>
        <v>0</v>
      </c>
      <c r="Q363" s="225">
        <v>0</v>
      </c>
      <c r="R363" s="225">
        <f>Q363*H363</f>
        <v>0</v>
      </c>
      <c r="S363" s="225">
        <v>0</v>
      </c>
      <c r="T363" s="226">
        <f>S363*H363</f>
        <v>0</v>
      </c>
      <c r="U363" s="41"/>
      <c r="V363" s="41"/>
      <c r="W363" s="41"/>
      <c r="X363" s="41"/>
      <c r="Y363" s="41"/>
      <c r="Z363" s="41"/>
      <c r="AA363" s="41"/>
      <c r="AB363" s="41"/>
      <c r="AC363" s="41"/>
      <c r="AD363" s="41"/>
      <c r="AE363" s="41"/>
      <c r="AR363" s="227" t="s">
        <v>177</v>
      </c>
      <c r="AT363" s="227" t="s">
        <v>172</v>
      </c>
      <c r="AU363" s="227" t="s">
        <v>82</v>
      </c>
      <c r="AY363" s="20" t="s">
        <v>170</v>
      </c>
      <c r="BE363" s="228">
        <f>IF(N363="základní",J363,0)</f>
        <v>0</v>
      </c>
      <c r="BF363" s="228">
        <f>IF(N363="snížená",J363,0)</f>
        <v>0</v>
      </c>
      <c r="BG363" s="228">
        <f>IF(N363="zákl. přenesená",J363,0)</f>
        <v>0</v>
      </c>
      <c r="BH363" s="228">
        <f>IF(N363="sníž. přenesená",J363,0)</f>
        <v>0</v>
      </c>
      <c r="BI363" s="228">
        <f>IF(N363="nulová",J363,0)</f>
        <v>0</v>
      </c>
      <c r="BJ363" s="20" t="s">
        <v>82</v>
      </c>
      <c r="BK363" s="228">
        <f>ROUND(I363*H363,2)</f>
        <v>0</v>
      </c>
      <c r="BL363" s="20" t="s">
        <v>177</v>
      </c>
      <c r="BM363" s="227" t="s">
        <v>1841</v>
      </c>
    </row>
    <row r="364" s="2" customFormat="1">
      <c r="A364" s="41"/>
      <c r="B364" s="42"/>
      <c r="C364" s="43"/>
      <c r="D364" s="229" t="s">
        <v>179</v>
      </c>
      <c r="E364" s="43"/>
      <c r="F364" s="230" t="s">
        <v>4482</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179</v>
      </c>
      <c r="AU364" s="20" t="s">
        <v>82</v>
      </c>
    </row>
    <row r="365" s="2" customFormat="1">
      <c r="A365" s="41"/>
      <c r="B365" s="42"/>
      <c r="C365" s="43"/>
      <c r="D365" s="229" t="s">
        <v>231</v>
      </c>
      <c r="E365" s="43"/>
      <c r="F365" s="268" t="s">
        <v>4314</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231</v>
      </c>
      <c r="AU365" s="20" t="s">
        <v>82</v>
      </c>
    </row>
    <row r="366" s="2" customFormat="1" ht="16.5" customHeight="1">
      <c r="A366" s="41"/>
      <c r="B366" s="42"/>
      <c r="C366" s="216" t="s">
        <v>1180</v>
      </c>
      <c r="D366" s="216" t="s">
        <v>172</v>
      </c>
      <c r="E366" s="217" t="s">
        <v>4483</v>
      </c>
      <c r="F366" s="218" t="s">
        <v>4484</v>
      </c>
      <c r="G366" s="219" t="s">
        <v>4317</v>
      </c>
      <c r="H366" s="220">
        <v>1</v>
      </c>
      <c r="I366" s="221"/>
      <c r="J366" s="222">
        <f>ROUND(I366*H366,2)</f>
        <v>0</v>
      </c>
      <c r="K366" s="218" t="s">
        <v>19</v>
      </c>
      <c r="L366" s="47"/>
      <c r="M366" s="223" t="s">
        <v>19</v>
      </c>
      <c r="N366" s="224" t="s">
        <v>46</v>
      </c>
      <c r="O366" s="87"/>
      <c r="P366" s="225">
        <f>O366*H366</f>
        <v>0</v>
      </c>
      <c r="Q366" s="225">
        <v>0</v>
      </c>
      <c r="R366" s="225">
        <f>Q366*H366</f>
        <v>0</v>
      </c>
      <c r="S366" s="225">
        <v>0</v>
      </c>
      <c r="T366" s="226">
        <f>S366*H366</f>
        <v>0</v>
      </c>
      <c r="U366" s="41"/>
      <c r="V366" s="41"/>
      <c r="W366" s="41"/>
      <c r="X366" s="41"/>
      <c r="Y366" s="41"/>
      <c r="Z366" s="41"/>
      <c r="AA366" s="41"/>
      <c r="AB366" s="41"/>
      <c r="AC366" s="41"/>
      <c r="AD366" s="41"/>
      <c r="AE366" s="41"/>
      <c r="AR366" s="227" t="s">
        <v>177</v>
      </c>
      <c r="AT366" s="227" t="s">
        <v>172</v>
      </c>
      <c r="AU366" s="227" t="s">
        <v>82</v>
      </c>
      <c r="AY366" s="20" t="s">
        <v>170</v>
      </c>
      <c r="BE366" s="228">
        <f>IF(N366="základní",J366,0)</f>
        <v>0</v>
      </c>
      <c r="BF366" s="228">
        <f>IF(N366="snížená",J366,0)</f>
        <v>0</v>
      </c>
      <c r="BG366" s="228">
        <f>IF(N366="zákl. přenesená",J366,0)</f>
        <v>0</v>
      </c>
      <c r="BH366" s="228">
        <f>IF(N366="sníž. přenesená",J366,0)</f>
        <v>0</v>
      </c>
      <c r="BI366" s="228">
        <f>IF(N366="nulová",J366,0)</f>
        <v>0</v>
      </c>
      <c r="BJ366" s="20" t="s">
        <v>82</v>
      </c>
      <c r="BK366" s="228">
        <f>ROUND(I366*H366,2)</f>
        <v>0</v>
      </c>
      <c r="BL366" s="20" t="s">
        <v>177</v>
      </c>
      <c r="BM366" s="227" t="s">
        <v>1851</v>
      </c>
    </row>
    <row r="367" s="2" customFormat="1">
      <c r="A367" s="41"/>
      <c r="B367" s="42"/>
      <c r="C367" s="43"/>
      <c r="D367" s="229" t="s">
        <v>179</v>
      </c>
      <c r="E367" s="43"/>
      <c r="F367" s="230" t="s">
        <v>4484</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179</v>
      </c>
      <c r="AU367" s="20" t="s">
        <v>82</v>
      </c>
    </row>
    <row r="368" s="2" customFormat="1">
      <c r="A368" s="41"/>
      <c r="B368" s="42"/>
      <c r="C368" s="43"/>
      <c r="D368" s="229" t="s">
        <v>231</v>
      </c>
      <c r="E368" s="43"/>
      <c r="F368" s="268" t="s">
        <v>4314</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231</v>
      </c>
      <c r="AU368" s="20" t="s">
        <v>82</v>
      </c>
    </row>
    <row r="369" s="2" customFormat="1" ht="16.5" customHeight="1">
      <c r="A369" s="41"/>
      <c r="B369" s="42"/>
      <c r="C369" s="216" t="s">
        <v>1187</v>
      </c>
      <c r="D369" s="216" t="s">
        <v>172</v>
      </c>
      <c r="E369" s="217" t="s">
        <v>4485</v>
      </c>
      <c r="F369" s="218" t="s">
        <v>4486</v>
      </c>
      <c r="G369" s="219" t="s">
        <v>4317</v>
      </c>
      <c r="H369" s="220">
        <v>1</v>
      </c>
      <c r="I369" s="221"/>
      <c r="J369" s="222">
        <f>ROUND(I369*H369,2)</f>
        <v>0</v>
      </c>
      <c r="K369" s="218" t="s">
        <v>19</v>
      </c>
      <c r="L369" s="47"/>
      <c r="M369" s="223" t="s">
        <v>19</v>
      </c>
      <c r="N369" s="224" t="s">
        <v>46</v>
      </c>
      <c r="O369" s="87"/>
      <c r="P369" s="225">
        <f>O369*H369</f>
        <v>0</v>
      </c>
      <c r="Q369" s="225">
        <v>0</v>
      </c>
      <c r="R369" s="225">
        <f>Q369*H369</f>
        <v>0</v>
      </c>
      <c r="S369" s="225">
        <v>0</v>
      </c>
      <c r="T369" s="226">
        <f>S369*H369</f>
        <v>0</v>
      </c>
      <c r="U369" s="41"/>
      <c r="V369" s="41"/>
      <c r="W369" s="41"/>
      <c r="X369" s="41"/>
      <c r="Y369" s="41"/>
      <c r="Z369" s="41"/>
      <c r="AA369" s="41"/>
      <c r="AB369" s="41"/>
      <c r="AC369" s="41"/>
      <c r="AD369" s="41"/>
      <c r="AE369" s="41"/>
      <c r="AR369" s="227" t="s">
        <v>177</v>
      </c>
      <c r="AT369" s="227" t="s">
        <v>172</v>
      </c>
      <c r="AU369" s="227" t="s">
        <v>82</v>
      </c>
      <c r="AY369" s="20" t="s">
        <v>170</v>
      </c>
      <c r="BE369" s="228">
        <f>IF(N369="základní",J369,0)</f>
        <v>0</v>
      </c>
      <c r="BF369" s="228">
        <f>IF(N369="snížená",J369,0)</f>
        <v>0</v>
      </c>
      <c r="BG369" s="228">
        <f>IF(N369="zákl. přenesená",J369,0)</f>
        <v>0</v>
      </c>
      <c r="BH369" s="228">
        <f>IF(N369="sníž. přenesená",J369,0)</f>
        <v>0</v>
      </c>
      <c r="BI369" s="228">
        <f>IF(N369="nulová",J369,0)</f>
        <v>0</v>
      </c>
      <c r="BJ369" s="20" t="s">
        <v>82</v>
      </c>
      <c r="BK369" s="228">
        <f>ROUND(I369*H369,2)</f>
        <v>0</v>
      </c>
      <c r="BL369" s="20" t="s">
        <v>177</v>
      </c>
      <c r="BM369" s="227" t="s">
        <v>1866</v>
      </c>
    </row>
    <row r="370" s="2" customFormat="1">
      <c r="A370" s="41"/>
      <c r="B370" s="42"/>
      <c r="C370" s="43"/>
      <c r="D370" s="229" t="s">
        <v>179</v>
      </c>
      <c r="E370" s="43"/>
      <c r="F370" s="230" t="s">
        <v>4486</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179</v>
      </c>
      <c r="AU370" s="20" t="s">
        <v>82</v>
      </c>
    </row>
    <row r="371" s="2" customFormat="1">
      <c r="A371" s="41"/>
      <c r="B371" s="42"/>
      <c r="C371" s="43"/>
      <c r="D371" s="229" t="s">
        <v>231</v>
      </c>
      <c r="E371" s="43"/>
      <c r="F371" s="268" t="s">
        <v>4314</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231</v>
      </c>
      <c r="AU371" s="20" t="s">
        <v>82</v>
      </c>
    </row>
    <row r="372" s="2" customFormat="1" ht="16.5" customHeight="1">
      <c r="A372" s="41"/>
      <c r="B372" s="42"/>
      <c r="C372" s="216" t="s">
        <v>1195</v>
      </c>
      <c r="D372" s="216" t="s">
        <v>172</v>
      </c>
      <c r="E372" s="217" t="s">
        <v>4487</v>
      </c>
      <c r="F372" s="218" t="s">
        <v>4488</v>
      </c>
      <c r="G372" s="219" t="s">
        <v>4317</v>
      </c>
      <c r="H372" s="220">
        <v>1</v>
      </c>
      <c r="I372" s="221"/>
      <c r="J372" s="222">
        <f>ROUND(I372*H372,2)</f>
        <v>0</v>
      </c>
      <c r="K372" s="218" t="s">
        <v>19</v>
      </c>
      <c r="L372" s="47"/>
      <c r="M372" s="223" t="s">
        <v>19</v>
      </c>
      <c r="N372" s="224" t="s">
        <v>46</v>
      </c>
      <c r="O372" s="87"/>
      <c r="P372" s="225">
        <f>O372*H372</f>
        <v>0</v>
      </c>
      <c r="Q372" s="225">
        <v>0</v>
      </c>
      <c r="R372" s="225">
        <f>Q372*H372</f>
        <v>0</v>
      </c>
      <c r="S372" s="225">
        <v>0</v>
      </c>
      <c r="T372" s="226">
        <f>S372*H372</f>
        <v>0</v>
      </c>
      <c r="U372" s="41"/>
      <c r="V372" s="41"/>
      <c r="W372" s="41"/>
      <c r="X372" s="41"/>
      <c r="Y372" s="41"/>
      <c r="Z372" s="41"/>
      <c r="AA372" s="41"/>
      <c r="AB372" s="41"/>
      <c r="AC372" s="41"/>
      <c r="AD372" s="41"/>
      <c r="AE372" s="41"/>
      <c r="AR372" s="227" t="s">
        <v>177</v>
      </c>
      <c r="AT372" s="227" t="s">
        <v>172</v>
      </c>
      <c r="AU372" s="227" t="s">
        <v>82</v>
      </c>
      <c r="AY372" s="20" t="s">
        <v>170</v>
      </c>
      <c r="BE372" s="228">
        <f>IF(N372="základní",J372,0)</f>
        <v>0</v>
      </c>
      <c r="BF372" s="228">
        <f>IF(N372="snížená",J372,0)</f>
        <v>0</v>
      </c>
      <c r="BG372" s="228">
        <f>IF(N372="zákl. přenesená",J372,0)</f>
        <v>0</v>
      </c>
      <c r="BH372" s="228">
        <f>IF(N372="sníž. přenesená",J372,0)</f>
        <v>0</v>
      </c>
      <c r="BI372" s="228">
        <f>IF(N372="nulová",J372,0)</f>
        <v>0</v>
      </c>
      <c r="BJ372" s="20" t="s">
        <v>82</v>
      </c>
      <c r="BK372" s="228">
        <f>ROUND(I372*H372,2)</f>
        <v>0</v>
      </c>
      <c r="BL372" s="20" t="s">
        <v>177</v>
      </c>
      <c r="BM372" s="227" t="s">
        <v>1877</v>
      </c>
    </row>
    <row r="373" s="2" customFormat="1">
      <c r="A373" s="41"/>
      <c r="B373" s="42"/>
      <c r="C373" s="43"/>
      <c r="D373" s="229" t="s">
        <v>179</v>
      </c>
      <c r="E373" s="43"/>
      <c r="F373" s="230" t="s">
        <v>4488</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179</v>
      </c>
      <c r="AU373" s="20" t="s">
        <v>82</v>
      </c>
    </row>
    <row r="374" s="2" customFormat="1">
      <c r="A374" s="41"/>
      <c r="B374" s="42"/>
      <c r="C374" s="43"/>
      <c r="D374" s="229" t="s">
        <v>231</v>
      </c>
      <c r="E374" s="43"/>
      <c r="F374" s="268" t="s">
        <v>4314</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231</v>
      </c>
      <c r="AU374" s="20" t="s">
        <v>82</v>
      </c>
    </row>
    <row r="375" s="2" customFormat="1" ht="24.15" customHeight="1">
      <c r="A375" s="41"/>
      <c r="B375" s="42"/>
      <c r="C375" s="216" t="s">
        <v>1206</v>
      </c>
      <c r="D375" s="216" t="s">
        <v>172</v>
      </c>
      <c r="E375" s="217" t="s">
        <v>4489</v>
      </c>
      <c r="F375" s="218" t="s">
        <v>4490</v>
      </c>
      <c r="G375" s="219" t="s">
        <v>4317</v>
      </c>
      <c r="H375" s="220">
        <v>1</v>
      </c>
      <c r="I375" s="221"/>
      <c r="J375" s="222">
        <f>ROUND(I375*H375,2)</f>
        <v>0</v>
      </c>
      <c r="K375" s="218" t="s">
        <v>19</v>
      </c>
      <c r="L375" s="47"/>
      <c r="M375" s="223" t="s">
        <v>19</v>
      </c>
      <c r="N375" s="224" t="s">
        <v>46</v>
      </c>
      <c r="O375" s="87"/>
      <c r="P375" s="225">
        <f>O375*H375</f>
        <v>0</v>
      </c>
      <c r="Q375" s="225">
        <v>0</v>
      </c>
      <c r="R375" s="225">
        <f>Q375*H375</f>
        <v>0</v>
      </c>
      <c r="S375" s="225">
        <v>0</v>
      </c>
      <c r="T375" s="226">
        <f>S375*H375</f>
        <v>0</v>
      </c>
      <c r="U375" s="41"/>
      <c r="V375" s="41"/>
      <c r="W375" s="41"/>
      <c r="X375" s="41"/>
      <c r="Y375" s="41"/>
      <c r="Z375" s="41"/>
      <c r="AA375" s="41"/>
      <c r="AB375" s="41"/>
      <c r="AC375" s="41"/>
      <c r="AD375" s="41"/>
      <c r="AE375" s="41"/>
      <c r="AR375" s="227" t="s">
        <v>177</v>
      </c>
      <c r="AT375" s="227" t="s">
        <v>172</v>
      </c>
      <c r="AU375" s="227" t="s">
        <v>82</v>
      </c>
      <c r="AY375" s="20" t="s">
        <v>170</v>
      </c>
      <c r="BE375" s="228">
        <f>IF(N375="základní",J375,0)</f>
        <v>0</v>
      </c>
      <c r="BF375" s="228">
        <f>IF(N375="snížená",J375,0)</f>
        <v>0</v>
      </c>
      <c r="BG375" s="228">
        <f>IF(N375="zákl. přenesená",J375,0)</f>
        <v>0</v>
      </c>
      <c r="BH375" s="228">
        <f>IF(N375="sníž. přenesená",J375,0)</f>
        <v>0</v>
      </c>
      <c r="BI375" s="228">
        <f>IF(N375="nulová",J375,0)</f>
        <v>0</v>
      </c>
      <c r="BJ375" s="20" t="s">
        <v>82</v>
      </c>
      <c r="BK375" s="228">
        <f>ROUND(I375*H375,2)</f>
        <v>0</v>
      </c>
      <c r="BL375" s="20" t="s">
        <v>177</v>
      </c>
      <c r="BM375" s="227" t="s">
        <v>1888</v>
      </c>
    </row>
    <row r="376" s="2" customFormat="1">
      <c r="A376" s="41"/>
      <c r="B376" s="42"/>
      <c r="C376" s="43"/>
      <c r="D376" s="229" t="s">
        <v>179</v>
      </c>
      <c r="E376" s="43"/>
      <c r="F376" s="230" t="s">
        <v>4490</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179</v>
      </c>
      <c r="AU376" s="20" t="s">
        <v>82</v>
      </c>
    </row>
    <row r="377" s="2" customFormat="1">
      <c r="A377" s="41"/>
      <c r="B377" s="42"/>
      <c r="C377" s="43"/>
      <c r="D377" s="229" t="s">
        <v>231</v>
      </c>
      <c r="E377" s="43"/>
      <c r="F377" s="268" t="s">
        <v>4314</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231</v>
      </c>
      <c r="AU377" s="20" t="s">
        <v>82</v>
      </c>
    </row>
    <row r="378" s="2" customFormat="1" ht="21.75" customHeight="1">
      <c r="A378" s="41"/>
      <c r="B378" s="42"/>
      <c r="C378" s="216" t="s">
        <v>1212</v>
      </c>
      <c r="D378" s="216" t="s">
        <v>172</v>
      </c>
      <c r="E378" s="217" t="s">
        <v>4491</v>
      </c>
      <c r="F378" s="218" t="s">
        <v>4492</v>
      </c>
      <c r="G378" s="219" t="s">
        <v>4317</v>
      </c>
      <c r="H378" s="220">
        <v>1</v>
      </c>
      <c r="I378" s="221"/>
      <c r="J378" s="222">
        <f>ROUND(I378*H378,2)</f>
        <v>0</v>
      </c>
      <c r="K378" s="218" t="s">
        <v>19</v>
      </c>
      <c r="L378" s="47"/>
      <c r="M378" s="223" t="s">
        <v>19</v>
      </c>
      <c r="N378" s="224" t="s">
        <v>46</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177</v>
      </c>
      <c r="AT378" s="227" t="s">
        <v>172</v>
      </c>
      <c r="AU378" s="227" t="s">
        <v>82</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177</v>
      </c>
      <c r="BM378" s="227" t="s">
        <v>1900</v>
      </c>
    </row>
    <row r="379" s="2" customFormat="1">
      <c r="A379" s="41"/>
      <c r="B379" s="42"/>
      <c r="C379" s="43"/>
      <c r="D379" s="229" t="s">
        <v>179</v>
      </c>
      <c r="E379" s="43"/>
      <c r="F379" s="230" t="s">
        <v>4492</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179</v>
      </c>
      <c r="AU379" s="20" t="s">
        <v>82</v>
      </c>
    </row>
    <row r="380" s="2" customFormat="1">
      <c r="A380" s="41"/>
      <c r="B380" s="42"/>
      <c r="C380" s="43"/>
      <c r="D380" s="229" t="s">
        <v>231</v>
      </c>
      <c r="E380" s="43"/>
      <c r="F380" s="268" t="s">
        <v>4314</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231</v>
      </c>
      <c r="AU380" s="20" t="s">
        <v>82</v>
      </c>
    </row>
    <row r="381" s="2" customFormat="1" ht="16.5" customHeight="1">
      <c r="A381" s="41"/>
      <c r="B381" s="42"/>
      <c r="C381" s="216" t="s">
        <v>1218</v>
      </c>
      <c r="D381" s="216" t="s">
        <v>172</v>
      </c>
      <c r="E381" s="217" t="s">
        <v>4493</v>
      </c>
      <c r="F381" s="218" t="s">
        <v>4494</v>
      </c>
      <c r="G381" s="219" t="s">
        <v>4317</v>
      </c>
      <c r="H381" s="220">
        <v>1</v>
      </c>
      <c r="I381" s="221"/>
      <c r="J381" s="222">
        <f>ROUND(I381*H381,2)</f>
        <v>0</v>
      </c>
      <c r="K381" s="218" t="s">
        <v>19</v>
      </c>
      <c r="L381" s="47"/>
      <c r="M381" s="223" t="s">
        <v>19</v>
      </c>
      <c r="N381" s="224" t="s">
        <v>46</v>
      </c>
      <c r="O381" s="87"/>
      <c r="P381" s="225">
        <f>O381*H381</f>
        <v>0</v>
      </c>
      <c r="Q381" s="225">
        <v>0</v>
      </c>
      <c r="R381" s="225">
        <f>Q381*H381</f>
        <v>0</v>
      </c>
      <c r="S381" s="225">
        <v>0</v>
      </c>
      <c r="T381" s="226">
        <f>S381*H381</f>
        <v>0</v>
      </c>
      <c r="U381" s="41"/>
      <c r="V381" s="41"/>
      <c r="W381" s="41"/>
      <c r="X381" s="41"/>
      <c r="Y381" s="41"/>
      <c r="Z381" s="41"/>
      <c r="AA381" s="41"/>
      <c r="AB381" s="41"/>
      <c r="AC381" s="41"/>
      <c r="AD381" s="41"/>
      <c r="AE381" s="41"/>
      <c r="AR381" s="227" t="s">
        <v>177</v>
      </c>
      <c r="AT381" s="227" t="s">
        <v>172</v>
      </c>
      <c r="AU381" s="227" t="s">
        <v>82</v>
      </c>
      <c r="AY381" s="20" t="s">
        <v>170</v>
      </c>
      <c r="BE381" s="228">
        <f>IF(N381="základní",J381,0)</f>
        <v>0</v>
      </c>
      <c r="BF381" s="228">
        <f>IF(N381="snížená",J381,0)</f>
        <v>0</v>
      </c>
      <c r="BG381" s="228">
        <f>IF(N381="zákl. přenesená",J381,0)</f>
        <v>0</v>
      </c>
      <c r="BH381" s="228">
        <f>IF(N381="sníž. přenesená",J381,0)</f>
        <v>0</v>
      </c>
      <c r="BI381" s="228">
        <f>IF(N381="nulová",J381,0)</f>
        <v>0</v>
      </c>
      <c r="BJ381" s="20" t="s">
        <v>82</v>
      </c>
      <c r="BK381" s="228">
        <f>ROUND(I381*H381,2)</f>
        <v>0</v>
      </c>
      <c r="BL381" s="20" t="s">
        <v>177</v>
      </c>
      <c r="BM381" s="227" t="s">
        <v>1912</v>
      </c>
    </row>
    <row r="382" s="2" customFormat="1">
      <c r="A382" s="41"/>
      <c r="B382" s="42"/>
      <c r="C382" s="43"/>
      <c r="D382" s="229" t="s">
        <v>179</v>
      </c>
      <c r="E382" s="43"/>
      <c r="F382" s="230" t="s">
        <v>4494</v>
      </c>
      <c r="G382" s="43"/>
      <c r="H382" s="43"/>
      <c r="I382" s="231"/>
      <c r="J382" s="43"/>
      <c r="K382" s="43"/>
      <c r="L382" s="47"/>
      <c r="M382" s="232"/>
      <c r="N382" s="233"/>
      <c r="O382" s="87"/>
      <c r="P382" s="87"/>
      <c r="Q382" s="87"/>
      <c r="R382" s="87"/>
      <c r="S382" s="87"/>
      <c r="T382" s="88"/>
      <c r="U382" s="41"/>
      <c r="V382" s="41"/>
      <c r="W382" s="41"/>
      <c r="X382" s="41"/>
      <c r="Y382" s="41"/>
      <c r="Z382" s="41"/>
      <c r="AA382" s="41"/>
      <c r="AB382" s="41"/>
      <c r="AC382" s="41"/>
      <c r="AD382" s="41"/>
      <c r="AE382" s="41"/>
      <c r="AT382" s="20" t="s">
        <v>179</v>
      </c>
      <c r="AU382" s="20" t="s">
        <v>82</v>
      </c>
    </row>
    <row r="383" s="2" customFormat="1">
      <c r="A383" s="41"/>
      <c r="B383" s="42"/>
      <c r="C383" s="43"/>
      <c r="D383" s="229" t="s">
        <v>231</v>
      </c>
      <c r="E383" s="43"/>
      <c r="F383" s="268" t="s">
        <v>4314</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231</v>
      </c>
      <c r="AU383" s="20" t="s">
        <v>82</v>
      </c>
    </row>
    <row r="384" s="2" customFormat="1" ht="16.5" customHeight="1">
      <c r="A384" s="41"/>
      <c r="B384" s="42"/>
      <c r="C384" s="216" t="s">
        <v>1225</v>
      </c>
      <c r="D384" s="216" t="s">
        <v>172</v>
      </c>
      <c r="E384" s="217" t="s">
        <v>4495</v>
      </c>
      <c r="F384" s="218" t="s">
        <v>4496</v>
      </c>
      <c r="G384" s="219" t="s">
        <v>4317</v>
      </c>
      <c r="H384" s="220">
        <v>3</v>
      </c>
      <c r="I384" s="221"/>
      <c r="J384" s="222">
        <f>ROUND(I384*H384,2)</f>
        <v>0</v>
      </c>
      <c r="K384" s="218" t="s">
        <v>19</v>
      </c>
      <c r="L384" s="47"/>
      <c r="M384" s="223" t="s">
        <v>19</v>
      </c>
      <c r="N384" s="224" t="s">
        <v>46</v>
      </c>
      <c r="O384" s="87"/>
      <c r="P384" s="225">
        <f>O384*H384</f>
        <v>0</v>
      </c>
      <c r="Q384" s="225">
        <v>0</v>
      </c>
      <c r="R384" s="225">
        <f>Q384*H384</f>
        <v>0</v>
      </c>
      <c r="S384" s="225">
        <v>0</v>
      </c>
      <c r="T384" s="226">
        <f>S384*H384</f>
        <v>0</v>
      </c>
      <c r="U384" s="41"/>
      <c r="V384" s="41"/>
      <c r="W384" s="41"/>
      <c r="X384" s="41"/>
      <c r="Y384" s="41"/>
      <c r="Z384" s="41"/>
      <c r="AA384" s="41"/>
      <c r="AB384" s="41"/>
      <c r="AC384" s="41"/>
      <c r="AD384" s="41"/>
      <c r="AE384" s="41"/>
      <c r="AR384" s="227" t="s">
        <v>177</v>
      </c>
      <c r="AT384" s="227" t="s">
        <v>172</v>
      </c>
      <c r="AU384" s="227" t="s">
        <v>82</v>
      </c>
      <c r="AY384" s="20" t="s">
        <v>170</v>
      </c>
      <c r="BE384" s="228">
        <f>IF(N384="základní",J384,0)</f>
        <v>0</v>
      </c>
      <c r="BF384" s="228">
        <f>IF(N384="snížená",J384,0)</f>
        <v>0</v>
      </c>
      <c r="BG384" s="228">
        <f>IF(N384="zákl. přenesená",J384,0)</f>
        <v>0</v>
      </c>
      <c r="BH384" s="228">
        <f>IF(N384="sníž. přenesená",J384,0)</f>
        <v>0</v>
      </c>
      <c r="BI384" s="228">
        <f>IF(N384="nulová",J384,0)</f>
        <v>0</v>
      </c>
      <c r="BJ384" s="20" t="s">
        <v>82</v>
      </c>
      <c r="BK384" s="228">
        <f>ROUND(I384*H384,2)</f>
        <v>0</v>
      </c>
      <c r="BL384" s="20" t="s">
        <v>177</v>
      </c>
      <c r="BM384" s="227" t="s">
        <v>1926</v>
      </c>
    </row>
    <row r="385" s="2" customFormat="1">
      <c r="A385" s="41"/>
      <c r="B385" s="42"/>
      <c r="C385" s="43"/>
      <c r="D385" s="229" t="s">
        <v>179</v>
      </c>
      <c r="E385" s="43"/>
      <c r="F385" s="230" t="s">
        <v>4496</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179</v>
      </c>
      <c r="AU385" s="20" t="s">
        <v>82</v>
      </c>
    </row>
    <row r="386" s="2" customFormat="1">
      <c r="A386" s="41"/>
      <c r="B386" s="42"/>
      <c r="C386" s="43"/>
      <c r="D386" s="229" t="s">
        <v>231</v>
      </c>
      <c r="E386" s="43"/>
      <c r="F386" s="268" t="s">
        <v>4314</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231</v>
      </c>
      <c r="AU386" s="20" t="s">
        <v>82</v>
      </c>
    </row>
    <row r="387" s="2" customFormat="1" ht="16.5" customHeight="1">
      <c r="A387" s="41"/>
      <c r="B387" s="42"/>
      <c r="C387" s="216" t="s">
        <v>1234</v>
      </c>
      <c r="D387" s="216" t="s">
        <v>172</v>
      </c>
      <c r="E387" s="217" t="s">
        <v>4497</v>
      </c>
      <c r="F387" s="218" t="s">
        <v>4498</v>
      </c>
      <c r="G387" s="219" t="s">
        <v>4317</v>
      </c>
      <c r="H387" s="220">
        <v>2</v>
      </c>
      <c r="I387" s="221"/>
      <c r="J387" s="222">
        <f>ROUND(I387*H387,2)</f>
        <v>0</v>
      </c>
      <c r="K387" s="218" t="s">
        <v>19</v>
      </c>
      <c r="L387" s="47"/>
      <c r="M387" s="223" t="s">
        <v>19</v>
      </c>
      <c r="N387" s="224" t="s">
        <v>46</v>
      </c>
      <c r="O387" s="87"/>
      <c r="P387" s="225">
        <f>O387*H387</f>
        <v>0</v>
      </c>
      <c r="Q387" s="225">
        <v>0</v>
      </c>
      <c r="R387" s="225">
        <f>Q387*H387</f>
        <v>0</v>
      </c>
      <c r="S387" s="225">
        <v>0</v>
      </c>
      <c r="T387" s="226">
        <f>S387*H387</f>
        <v>0</v>
      </c>
      <c r="U387" s="41"/>
      <c r="V387" s="41"/>
      <c r="W387" s="41"/>
      <c r="X387" s="41"/>
      <c r="Y387" s="41"/>
      <c r="Z387" s="41"/>
      <c r="AA387" s="41"/>
      <c r="AB387" s="41"/>
      <c r="AC387" s="41"/>
      <c r="AD387" s="41"/>
      <c r="AE387" s="41"/>
      <c r="AR387" s="227" t="s">
        <v>177</v>
      </c>
      <c r="AT387" s="227" t="s">
        <v>172</v>
      </c>
      <c r="AU387" s="227" t="s">
        <v>82</v>
      </c>
      <c r="AY387" s="20" t="s">
        <v>170</v>
      </c>
      <c r="BE387" s="228">
        <f>IF(N387="základní",J387,0)</f>
        <v>0</v>
      </c>
      <c r="BF387" s="228">
        <f>IF(N387="snížená",J387,0)</f>
        <v>0</v>
      </c>
      <c r="BG387" s="228">
        <f>IF(N387="zákl. přenesená",J387,0)</f>
        <v>0</v>
      </c>
      <c r="BH387" s="228">
        <f>IF(N387="sníž. přenesená",J387,0)</f>
        <v>0</v>
      </c>
      <c r="BI387" s="228">
        <f>IF(N387="nulová",J387,0)</f>
        <v>0</v>
      </c>
      <c r="BJ387" s="20" t="s">
        <v>82</v>
      </c>
      <c r="BK387" s="228">
        <f>ROUND(I387*H387,2)</f>
        <v>0</v>
      </c>
      <c r="BL387" s="20" t="s">
        <v>177</v>
      </c>
      <c r="BM387" s="227" t="s">
        <v>1939</v>
      </c>
    </row>
    <row r="388" s="2" customFormat="1">
      <c r="A388" s="41"/>
      <c r="B388" s="42"/>
      <c r="C388" s="43"/>
      <c r="D388" s="229" t="s">
        <v>179</v>
      </c>
      <c r="E388" s="43"/>
      <c r="F388" s="230" t="s">
        <v>4498</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179</v>
      </c>
      <c r="AU388" s="20" t="s">
        <v>82</v>
      </c>
    </row>
    <row r="389" s="2" customFormat="1">
      <c r="A389" s="41"/>
      <c r="B389" s="42"/>
      <c r="C389" s="43"/>
      <c r="D389" s="229" t="s">
        <v>231</v>
      </c>
      <c r="E389" s="43"/>
      <c r="F389" s="268" t="s">
        <v>4314</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231</v>
      </c>
      <c r="AU389" s="20" t="s">
        <v>82</v>
      </c>
    </row>
    <row r="390" s="2" customFormat="1" ht="16.5" customHeight="1">
      <c r="A390" s="41"/>
      <c r="B390" s="42"/>
      <c r="C390" s="216" t="s">
        <v>1294</v>
      </c>
      <c r="D390" s="216" t="s">
        <v>172</v>
      </c>
      <c r="E390" s="217" t="s">
        <v>4499</v>
      </c>
      <c r="F390" s="218" t="s">
        <v>4346</v>
      </c>
      <c r="G390" s="219" t="s">
        <v>175</v>
      </c>
      <c r="H390" s="220">
        <v>30</v>
      </c>
      <c r="I390" s="221"/>
      <c r="J390" s="222">
        <f>ROUND(I390*H390,2)</f>
        <v>0</v>
      </c>
      <c r="K390" s="218" t="s">
        <v>19</v>
      </c>
      <c r="L390" s="47"/>
      <c r="M390" s="223" t="s">
        <v>19</v>
      </c>
      <c r="N390" s="224" t="s">
        <v>46</v>
      </c>
      <c r="O390" s="87"/>
      <c r="P390" s="225">
        <f>O390*H390</f>
        <v>0</v>
      </c>
      <c r="Q390" s="225">
        <v>0</v>
      </c>
      <c r="R390" s="225">
        <f>Q390*H390</f>
        <v>0</v>
      </c>
      <c r="S390" s="225">
        <v>0</v>
      </c>
      <c r="T390" s="226">
        <f>S390*H390</f>
        <v>0</v>
      </c>
      <c r="U390" s="41"/>
      <c r="V390" s="41"/>
      <c r="W390" s="41"/>
      <c r="X390" s="41"/>
      <c r="Y390" s="41"/>
      <c r="Z390" s="41"/>
      <c r="AA390" s="41"/>
      <c r="AB390" s="41"/>
      <c r="AC390" s="41"/>
      <c r="AD390" s="41"/>
      <c r="AE390" s="41"/>
      <c r="AR390" s="227" t="s">
        <v>177</v>
      </c>
      <c r="AT390" s="227" t="s">
        <v>172</v>
      </c>
      <c r="AU390" s="227" t="s">
        <v>82</v>
      </c>
      <c r="AY390" s="20" t="s">
        <v>170</v>
      </c>
      <c r="BE390" s="228">
        <f>IF(N390="základní",J390,0)</f>
        <v>0</v>
      </c>
      <c r="BF390" s="228">
        <f>IF(N390="snížená",J390,0)</f>
        <v>0</v>
      </c>
      <c r="BG390" s="228">
        <f>IF(N390="zákl. přenesená",J390,0)</f>
        <v>0</v>
      </c>
      <c r="BH390" s="228">
        <f>IF(N390="sníž. přenesená",J390,0)</f>
        <v>0</v>
      </c>
      <c r="BI390" s="228">
        <f>IF(N390="nulová",J390,0)</f>
        <v>0</v>
      </c>
      <c r="BJ390" s="20" t="s">
        <v>82</v>
      </c>
      <c r="BK390" s="228">
        <f>ROUND(I390*H390,2)</f>
        <v>0</v>
      </c>
      <c r="BL390" s="20" t="s">
        <v>177</v>
      </c>
      <c r="BM390" s="227" t="s">
        <v>1952</v>
      </c>
    </row>
    <row r="391" s="2" customFormat="1">
      <c r="A391" s="41"/>
      <c r="B391" s="42"/>
      <c r="C391" s="43"/>
      <c r="D391" s="229" t="s">
        <v>179</v>
      </c>
      <c r="E391" s="43"/>
      <c r="F391" s="230" t="s">
        <v>4346</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179</v>
      </c>
      <c r="AU391" s="20" t="s">
        <v>82</v>
      </c>
    </row>
    <row r="392" s="2" customFormat="1">
      <c r="A392" s="41"/>
      <c r="B392" s="42"/>
      <c r="C392" s="43"/>
      <c r="D392" s="229" t="s">
        <v>231</v>
      </c>
      <c r="E392" s="43"/>
      <c r="F392" s="268" t="s">
        <v>4314</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231</v>
      </c>
      <c r="AU392" s="20" t="s">
        <v>82</v>
      </c>
    </row>
    <row r="393" s="2" customFormat="1" ht="16.5" customHeight="1">
      <c r="A393" s="41"/>
      <c r="B393" s="42"/>
      <c r="C393" s="216" t="s">
        <v>1300</v>
      </c>
      <c r="D393" s="216" t="s">
        <v>172</v>
      </c>
      <c r="E393" s="217" t="s">
        <v>4500</v>
      </c>
      <c r="F393" s="218" t="s">
        <v>4348</v>
      </c>
      <c r="G393" s="219" t="s">
        <v>175</v>
      </c>
      <c r="H393" s="220">
        <v>10</v>
      </c>
      <c r="I393" s="221"/>
      <c r="J393" s="222">
        <f>ROUND(I393*H393,2)</f>
        <v>0</v>
      </c>
      <c r="K393" s="218" t="s">
        <v>19</v>
      </c>
      <c r="L393" s="47"/>
      <c r="M393" s="223" t="s">
        <v>19</v>
      </c>
      <c r="N393" s="224" t="s">
        <v>46</v>
      </c>
      <c r="O393" s="87"/>
      <c r="P393" s="225">
        <f>O393*H393</f>
        <v>0</v>
      </c>
      <c r="Q393" s="225">
        <v>0</v>
      </c>
      <c r="R393" s="225">
        <f>Q393*H393</f>
        <v>0</v>
      </c>
      <c r="S393" s="225">
        <v>0</v>
      </c>
      <c r="T393" s="226">
        <f>S393*H393</f>
        <v>0</v>
      </c>
      <c r="U393" s="41"/>
      <c r="V393" s="41"/>
      <c r="W393" s="41"/>
      <c r="X393" s="41"/>
      <c r="Y393" s="41"/>
      <c r="Z393" s="41"/>
      <c r="AA393" s="41"/>
      <c r="AB393" s="41"/>
      <c r="AC393" s="41"/>
      <c r="AD393" s="41"/>
      <c r="AE393" s="41"/>
      <c r="AR393" s="227" t="s">
        <v>177</v>
      </c>
      <c r="AT393" s="227" t="s">
        <v>172</v>
      </c>
      <c r="AU393" s="227" t="s">
        <v>82</v>
      </c>
      <c r="AY393" s="20" t="s">
        <v>170</v>
      </c>
      <c r="BE393" s="228">
        <f>IF(N393="základní",J393,0)</f>
        <v>0</v>
      </c>
      <c r="BF393" s="228">
        <f>IF(N393="snížená",J393,0)</f>
        <v>0</v>
      </c>
      <c r="BG393" s="228">
        <f>IF(N393="zákl. přenesená",J393,0)</f>
        <v>0</v>
      </c>
      <c r="BH393" s="228">
        <f>IF(N393="sníž. přenesená",J393,0)</f>
        <v>0</v>
      </c>
      <c r="BI393" s="228">
        <f>IF(N393="nulová",J393,0)</f>
        <v>0</v>
      </c>
      <c r="BJ393" s="20" t="s">
        <v>82</v>
      </c>
      <c r="BK393" s="228">
        <f>ROUND(I393*H393,2)</f>
        <v>0</v>
      </c>
      <c r="BL393" s="20" t="s">
        <v>177</v>
      </c>
      <c r="BM393" s="227" t="s">
        <v>1967</v>
      </c>
    </row>
    <row r="394" s="2" customFormat="1">
      <c r="A394" s="41"/>
      <c r="B394" s="42"/>
      <c r="C394" s="43"/>
      <c r="D394" s="229" t="s">
        <v>179</v>
      </c>
      <c r="E394" s="43"/>
      <c r="F394" s="230" t="s">
        <v>4348</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179</v>
      </c>
      <c r="AU394" s="20" t="s">
        <v>82</v>
      </c>
    </row>
    <row r="395" s="2" customFormat="1">
      <c r="A395" s="41"/>
      <c r="B395" s="42"/>
      <c r="C395" s="43"/>
      <c r="D395" s="229" t="s">
        <v>231</v>
      </c>
      <c r="E395" s="43"/>
      <c r="F395" s="268" t="s">
        <v>4314</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231</v>
      </c>
      <c r="AU395" s="20" t="s">
        <v>82</v>
      </c>
    </row>
    <row r="396" s="2" customFormat="1" ht="16.5" customHeight="1">
      <c r="A396" s="41"/>
      <c r="B396" s="42"/>
      <c r="C396" s="216" t="s">
        <v>1310</v>
      </c>
      <c r="D396" s="216" t="s">
        <v>172</v>
      </c>
      <c r="E396" s="217" t="s">
        <v>4501</v>
      </c>
      <c r="F396" s="218" t="s">
        <v>4502</v>
      </c>
      <c r="G396" s="219" t="s">
        <v>4317</v>
      </c>
      <c r="H396" s="220">
        <v>1</v>
      </c>
      <c r="I396" s="221"/>
      <c r="J396" s="222">
        <f>ROUND(I396*H396,2)</f>
        <v>0</v>
      </c>
      <c r="K396" s="218" t="s">
        <v>19</v>
      </c>
      <c r="L396" s="47"/>
      <c r="M396" s="223" t="s">
        <v>19</v>
      </c>
      <c r="N396" s="224" t="s">
        <v>46</v>
      </c>
      <c r="O396" s="87"/>
      <c r="P396" s="225">
        <f>O396*H396</f>
        <v>0</v>
      </c>
      <c r="Q396" s="225">
        <v>0</v>
      </c>
      <c r="R396" s="225">
        <f>Q396*H396</f>
        <v>0</v>
      </c>
      <c r="S396" s="225">
        <v>0</v>
      </c>
      <c r="T396" s="226">
        <f>S396*H396</f>
        <v>0</v>
      </c>
      <c r="U396" s="41"/>
      <c r="V396" s="41"/>
      <c r="W396" s="41"/>
      <c r="X396" s="41"/>
      <c r="Y396" s="41"/>
      <c r="Z396" s="41"/>
      <c r="AA396" s="41"/>
      <c r="AB396" s="41"/>
      <c r="AC396" s="41"/>
      <c r="AD396" s="41"/>
      <c r="AE396" s="41"/>
      <c r="AR396" s="227" t="s">
        <v>177</v>
      </c>
      <c r="AT396" s="227" t="s">
        <v>172</v>
      </c>
      <c r="AU396" s="227" t="s">
        <v>82</v>
      </c>
      <c r="AY396" s="20" t="s">
        <v>170</v>
      </c>
      <c r="BE396" s="228">
        <f>IF(N396="základní",J396,0)</f>
        <v>0</v>
      </c>
      <c r="BF396" s="228">
        <f>IF(N396="snížená",J396,0)</f>
        <v>0</v>
      </c>
      <c r="BG396" s="228">
        <f>IF(N396="zákl. přenesená",J396,0)</f>
        <v>0</v>
      </c>
      <c r="BH396" s="228">
        <f>IF(N396="sníž. přenesená",J396,0)</f>
        <v>0</v>
      </c>
      <c r="BI396" s="228">
        <f>IF(N396="nulová",J396,0)</f>
        <v>0</v>
      </c>
      <c r="BJ396" s="20" t="s">
        <v>82</v>
      </c>
      <c r="BK396" s="228">
        <f>ROUND(I396*H396,2)</f>
        <v>0</v>
      </c>
      <c r="BL396" s="20" t="s">
        <v>177</v>
      </c>
      <c r="BM396" s="227" t="s">
        <v>1980</v>
      </c>
    </row>
    <row r="397" s="2" customFormat="1">
      <c r="A397" s="41"/>
      <c r="B397" s="42"/>
      <c r="C397" s="43"/>
      <c r="D397" s="229" t="s">
        <v>179</v>
      </c>
      <c r="E397" s="43"/>
      <c r="F397" s="230" t="s">
        <v>4502</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179</v>
      </c>
      <c r="AU397" s="20" t="s">
        <v>82</v>
      </c>
    </row>
    <row r="398" s="2" customFormat="1">
      <c r="A398" s="41"/>
      <c r="B398" s="42"/>
      <c r="C398" s="43"/>
      <c r="D398" s="229" t="s">
        <v>231</v>
      </c>
      <c r="E398" s="43"/>
      <c r="F398" s="268" t="s">
        <v>4314</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231</v>
      </c>
      <c r="AU398" s="20" t="s">
        <v>82</v>
      </c>
    </row>
    <row r="399" s="2" customFormat="1" ht="16.5" customHeight="1">
      <c r="A399" s="41"/>
      <c r="B399" s="42"/>
      <c r="C399" s="216" t="s">
        <v>1319</v>
      </c>
      <c r="D399" s="216" t="s">
        <v>172</v>
      </c>
      <c r="E399" s="217" t="s">
        <v>4503</v>
      </c>
      <c r="F399" s="218" t="s">
        <v>4504</v>
      </c>
      <c r="G399" s="219" t="s">
        <v>4317</v>
      </c>
      <c r="H399" s="220">
        <v>1</v>
      </c>
      <c r="I399" s="221"/>
      <c r="J399" s="222">
        <f>ROUND(I399*H399,2)</f>
        <v>0</v>
      </c>
      <c r="K399" s="218" t="s">
        <v>19</v>
      </c>
      <c r="L399" s="47"/>
      <c r="M399" s="223" t="s">
        <v>19</v>
      </c>
      <c r="N399" s="224" t="s">
        <v>46</v>
      </c>
      <c r="O399" s="87"/>
      <c r="P399" s="225">
        <f>O399*H399</f>
        <v>0</v>
      </c>
      <c r="Q399" s="225">
        <v>0</v>
      </c>
      <c r="R399" s="225">
        <f>Q399*H399</f>
        <v>0</v>
      </c>
      <c r="S399" s="225">
        <v>0</v>
      </c>
      <c r="T399" s="226">
        <f>S399*H399</f>
        <v>0</v>
      </c>
      <c r="U399" s="41"/>
      <c r="V399" s="41"/>
      <c r="W399" s="41"/>
      <c r="X399" s="41"/>
      <c r="Y399" s="41"/>
      <c r="Z399" s="41"/>
      <c r="AA399" s="41"/>
      <c r="AB399" s="41"/>
      <c r="AC399" s="41"/>
      <c r="AD399" s="41"/>
      <c r="AE399" s="41"/>
      <c r="AR399" s="227" t="s">
        <v>177</v>
      </c>
      <c r="AT399" s="227" t="s">
        <v>172</v>
      </c>
      <c r="AU399" s="227" t="s">
        <v>82</v>
      </c>
      <c r="AY399" s="20" t="s">
        <v>170</v>
      </c>
      <c r="BE399" s="228">
        <f>IF(N399="základní",J399,0)</f>
        <v>0</v>
      </c>
      <c r="BF399" s="228">
        <f>IF(N399="snížená",J399,0)</f>
        <v>0</v>
      </c>
      <c r="BG399" s="228">
        <f>IF(N399="zákl. přenesená",J399,0)</f>
        <v>0</v>
      </c>
      <c r="BH399" s="228">
        <f>IF(N399="sníž. přenesená",J399,0)</f>
        <v>0</v>
      </c>
      <c r="BI399" s="228">
        <f>IF(N399="nulová",J399,0)</f>
        <v>0</v>
      </c>
      <c r="BJ399" s="20" t="s">
        <v>82</v>
      </c>
      <c r="BK399" s="228">
        <f>ROUND(I399*H399,2)</f>
        <v>0</v>
      </c>
      <c r="BL399" s="20" t="s">
        <v>177</v>
      </c>
      <c r="BM399" s="227" t="s">
        <v>1994</v>
      </c>
    </row>
    <row r="400" s="2" customFormat="1">
      <c r="A400" s="41"/>
      <c r="B400" s="42"/>
      <c r="C400" s="43"/>
      <c r="D400" s="229" t="s">
        <v>179</v>
      </c>
      <c r="E400" s="43"/>
      <c r="F400" s="230" t="s">
        <v>4504</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179</v>
      </c>
      <c r="AU400" s="20" t="s">
        <v>82</v>
      </c>
    </row>
    <row r="401" s="2" customFormat="1">
      <c r="A401" s="41"/>
      <c r="B401" s="42"/>
      <c r="C401" s="43"/>
      <c r="D401" s="229" t="s">
        <v>231</v>
      </c>
      <c r="E401" s="43"/>
      <c r="F401" s="268" t="s">
        <v>4314</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231</v>
      </c>
      <c r="AU401" s="20" t="s">
        <v>82</v>
      </c>
    </row>
    <row r="402" s="12" customFormat="1" ht="25.92" customHeight="1">
      <c r="A402" s="12"/>
      <c r="B402" s="200"/>
      <c r="C402" s="201"/>
      <c r="D402" s="202" t="s">
        <v>74</v>
      </c>
      <c r="E402" s="203" t="s">
        <v>209</v>
      </c>
      <c r="F402" s="203" t="s">
        <v>4505</v>
      </c>
      <c r="G402" s="201"/>
      <c r="H402" s="201"/>
      <c r="I402" s="204"/>
      <c r="J402" s="205">
        <f>BK402</f>
        <v>0</v>
      </c>
      <c r="K402" s="201"/>
      <c r="L402" s="206"/>
      <c r="M402" s="207"/>
      <c r="N402" s="208"/>
      <c r="O402" s="208"/>
      <c r="P402" s="209">
        <f>SUM(P403:P414)</f>
        <v>0</v>
      </c>
      <c r="Q402" s="208"/>
      <c r="R402" s="209">
        <f>SUM(R403:R414)</f>
        <v>0</v>
      </c>
      <c r="S402" s="208"/>
      <c r="T402" s="210">
        <f>SUM(T403:T414)</f>
        <v>0</v>
      </c>
      <c r="U402" s="12"/>
      <c r="V402" s="12"/>
      <c r="W402" s="12"/>
      <c r="X402" s="12"/>
      <c r="Y402" s="12"/>
      <c r="Z402" s="12"/>
      <c r="AA402" s="12"/>
      <c r="AB402" s="12"/>
      <c r="AC402" s="12"/>
      <c r="AD402" s="12"/>
      <c r="AE402" s="12"/>
      <c r="AR402" s="211" t="s">
        <v>82</v>
      </c>
      <c r="AT402" s="212" t="s">
        <v>74</v>
      </c>
      <c r="AU402" s="212" t="s">
        <v>75</v>
      </c>
      <c r="AY402" s="211" t="s">
        <v>170</v>
      </c>
      <c r="BK402" s="213">
        <f>SUM(BK403:BK414)</f>
        <v>0</v>
      </c>
    </row>
    <row r="403" s="2" customFormat="1" ht="16.5" customHeight="1">
      <c r="A403" s="41"/>
      <c r="B403" s="42"/>
      <c r="C403" s="285" t="s">
        <v>1324</v>
      </c>
      <c r="D403" s="285" t="s">
        <v>461</v>
      </c>
      <c r="E403" s="286" t="s">
        <v>4506</v>
      </c>
      <c r="F403" s="287" t="s">
        <v>4507</v>
      </c>
      <c r="G403" s="288" t="s">
        <v>4317</v>
      </c>
      <c r="H403" s="289">
        <v>1</v>
      </c>
      <c r="I403" s="290"/>
      <c r="J403" s="291">
        <f>ROUND(I403*H403,2)</f>
        <v>0</v>
      </c>
      <c r="K403" s="287" t="s">
        <v>19</v>
      </c>
      <c r="L403" s="292"/>
      <c r="M403" s="293" t="s">
        <v>19</v>
      </c>
      <c r="N403" s="294" t="s">
        <v>46</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234</v>
      </c>
      <c r="AT403" s="227" t="s">
        <v>461</v>
      </c>
      <c r="AU403" s="227" t="s">
        <v>82</v>
      </c>
      <c r="AY403" s="20" t="s">
        <v>170</v>
      </c>
      <c r="BE403" s="228">
        <f>IF(N403="základní",J403,0)</f>
        <v>0</v>
      </c>
      <c r="BF403" s="228">
        <f>IF(N403="snížená",J403,0)</f>
        <v>0</v>
      </c>
      <c r="BG403" s="228">
        <f>IF(N403="zákl. přenesená",J403,0)</f>
        <v>0</v>
      </c>
      <c r="BH403" s="228">
        <f>IF(N403="sníž. přenesená",J403,0)</f>
        <v>0</v>
      </c>
      <c r="BI403" s="228">
        <f>IF(N403="nulová",J403,0)</f>
        <v>0</v>
      </c>
      <c r="BJ403" s="20" t="s">
        <v>82</v>
      </c>
      <c r="BK403" s="228">
        <f>ROUND(I403*H403,2)</f>
        <v>0</v>
      </c>
      <c r="BL403" s="20" t="s">
        <v>177</v>
      </c>
      <c r="BM403" s="227" t="s">
        <v>4508</v>
      </c>
    </row>
    <row r="404" s="2" customFormat="1">
      <c r="A404" s="41"/>
      <c r="B404" s="42"/>
      <c r="C404" s="43"/>
      <c r="D404" s="229" t="s">
        <v>179</v>
      </c>
      <c r="E404" s="43"/>
      <c r="F404" s="230" t="s">
        <v>4507</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179</v>
      </c>
      <c r="AU404" s="20" t="s">
        <v>82</v>
      </c>
    </row>
    <row r="405" s="2" customFormat="1">
      <c r="A405" s="41"/>
      <c r="B405" s="42"/>
      <c r="C405" s="43"/>
      <c r="D405" s="229" t="s">
        <v>231</v>
      </c>
      <c r="E405" s="43"/>
      <c r="F405" s="268" t="s">
        <v>4509</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231</v>
      </c>
      <c r="AU405" s="20" t="s">
        <v>82</v>
      </c>
    </row>
    <row r="406" s="2" customFormat="1" ht="16.5" customHeight="1">
      <c r="A406" s="41"/>
      <c r="B406" s="42"/>
      <c r="C406" s="216" t="s">
        <v>1330</v>
      </c>
      <c r="D406" s="216" t="s">
        <v>172</v>
      </c>
      <c r="E406" s="217" t="s">
        <v>4510</v>
      </c>
      <c r="F406" s="218" t="s">
        <v>4511</v>
      </c>
      <c r="G406" s="219" t="s">
        <v>4317</v>
      </c>
      <c r="H406" s="220">
        <v>1</v>
      </c>
      <c r="I406" s="221"/>
      <c r="J406" s="222">
        <f>ROUND(I406*H406,2)</f>
        <v>0</v>
      </c>
      <c r="K406" s="218" t="s">
        <v>19</v>
      </c>
      <c r="L406" s="47"/>
      <c r="M406" s="223" t="s">
        <v>19</v>
      </c>
      <c r="N406" s="224" t="s">
        <v>46</v>
      </c>
      <c r="O406" s="87"/>
      <c r="P406" s="225">
        <f>O406*H406</f>
        <v>0</v>
      </c>
      <c r="Q406" s="225">
        <v>0</v>
      </c>
      <c r="R406" s="225">
        <f>Q406*H406</f>
        <v>0</v>
      </c>
      <c r="S406" s="225">
        <v>0</v>
      </c>
      <c r="T406" s="226">
        <f>S406*H406</f>
        <v>0</v>
      </c>
      <c r="U406" s="41"/>
      <c r="V406" s="41"/>
      <c r="W406" s="41"/>
      <c r="X406" s="41"/>
      <c r="Y406" s="41"/>
      <c r="Z406" s="41"/>
      <c r="AA406" s="41"/>
      <c r="AB406" s="41"/>
      <c r="AC406" s="41"/>
      <c r="AD406" s="41"/>
      <c r="AE406" s="41"/>
      <c r="AR406" s="227" t="s">
        <v>177</v>
      </c>
      <c r="AT406" s="227" t="s">
        <v>172</v>
      </c>
      <c r="AU406" s="227" t="s">
        <v>82</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177</v>
      </c>
      <c r="BM406" s="227" t="s">
        <v>4512</v>
      </c>
    </row>
    <row r="407" s="2" customFormat="1">
      <c r="A407" s="41"/>
      <c r="B407" s="42"/>
      <c r="C407" s="43"/>
      <c r="D407" s="229" t="s">
        <v>179</v>
      </c>
      <c r="E407" s="43"/>
      <c r="F407" s="230" t="s">
        <v>4511</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179</v>
      </c>
      <c r="AU407" s="20" t="s">
        <v>82</v>
      </c>
    </row>
    <row r="408" s="2" customFormat="1">
      <c r="A408" s="41"/>
      <c r="B408" s="42"/>
      <c r="C408" s="43"/>
      <c r="D408" s="229" t="s">
        <v>231</v>
      </c>
      <c r="E408" s="43"/>
      <c r="F408" s="268" t="s">
        <v>4314</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231</v>
      </c>
      <c r="AU408" s="20" t="s">
        <v>82</v>
      </c>
    </row>
    <row r="409" s="2" customFormat="1" ht="16.5" customHeight="1">
      <c r="A409" s="41"/>
      <c r="B409" s="42"/>
      <c r="C409" s="216" t="s">
        <v>1335</v>
      </c>
      <c r="D409" s="216" t="s">
        <v>172</v>
      </c>
      <c r="E409" s="217" t="s">
        <v>4513</v>
      </c>
      <c r="F409" s="218" t="s">
        <v>4344</v>
      </c>
      <c r="G409" s="219" t="s">
        <v>4317</v>
      </c>
      <c r="H409" s="220">
        <v>2</v>
      </c>
      <c r="I409" s="221"/>
      <c r="J409" s="222">
        <f>ROUND(I409*H409,2)</f>
        <v>0</v>
      </c>
      <c r="K409" s="218" t="s">
        <v>19</v>
      </c>
      <c r="L409" s="47"/>
      <c r="M409" s="223" t="s">
        <v>19</v>
      </c>
      <c r="N409" s="224" t="s">
        <v>46</v>
      </c>
      <c r="O409" s="87"/>
      <c r="P409" s="225">
        <f>O409*H409</f>
        <v>0</v>
      </c>
      <c r="Q409" s="225">
        <v>0</v>
      </c>
      <c r="R409" s="225">
        <f>Q409*H409</f>
        <v>0</v>
      </c>
      <c r="S409" s="225">
        <v>0</v>
      </c>
      <c r="T409" s="226">
        <f>S409*H409</f>
        <v>0</v>
      </c>
      <c r="U409" s="41"/>
      <c r="V409" s="41"/>
      <c r="W409" s="41"/>
      <c r="X409" s="41"/>
      <c r="Y409" s="41"/>
      <c r="Z409" s="41"/>
      <c r="AA409" s="41"/>
      <c r="AB409" s="41"/>
      <c r="AC409" s="41"/>
      <c r="AD409" s="41"/>
      <c r="AE409" s="41"/>
      <c r="AR409" s="227" t="s">
        <v>177</v>
      </c>
      <c r="AT409" s="227" t="s">
        <v>172</v>
      </c>
      <c r="AU409" s="227" t="s">
        <v>82</v>
      </c>
      <c r="AY409" s="20" t="s">
        <v>170</v>
      </c>
      <c r="BE409" s="228">
        <f>IF(N409="základní",J409,0)</f>
        <v>0</v>
      </c>
      <c r="BF409" s="228">
        <f>IF(N409="snížená",J409,0)</f>
        <v>0</v>
      </c>
      <c r="BG409" s="228">
        <f>IF(N409="zákl. přenesená",J409,0)</f>
        <v>0</v>
      </c>
      <c r="BH409" s="228">
        <f>IF(N409="sníž. přenesená",J409,0)</f>
        <v>0</v>
      </c>
      <c r="BI409" s="228">
        <f>IF(N409="nulová",J409,0)</f>
        <v>0</v>
      </c>
      <c r="BJ409" s="20" t="s">
        <v>82</v>
      </c>
      <c r="BK409" s="228">
        <f>ROUND(I409*H409,2)</f>
        <v>0</v>
      </c>
      <c r="BL409" s="20" t="s">
        <v>177</v>
      </c>
      <c r="BM409" s="227" t="s">
        <v>2024</v>
      </c>
    </row>
    <row r="410" s="2" customFormat="1">
      <c r="A410" s="41"/>
      <c r="B410" s="42"/>
      <c r="C410" s="43"/>
      <c r="D410" s="229" t="s">
        <v>179</v>
      </c>
      <c r="E410" s="43"/>
      <c r="F410" s="230" t="s">
        <v>4344</v>
      </c>
      <c r="G410" s="43"/>
      <c r="H410" s="43"/>
      <c r="I410" s="231"/>
      <c r="J410" s="43"/>
      <c r="K410" s="43"/>
      <c r="L410" s="47"/>
      <c r="M410" s="232"/>
      <c r="N410" s="233"/>
      <c r="O410" s="87"/>
      <c r="P410" s="87"/>
      <c r="Q410" s="87"/>
      <c r="R410" s="87"/>
      <c r="S410" s="87"/>
      <c r="T410" s="88"/>
      <c r="U410" s="41"/>
      <c r="V410" s="41"/>
      <c r="W410" s="41"/>
      <c r="X410" s="41"/>
      <c r="Y410" s="41"/>
      <c r="Z410" s="41"/>
      <c r="AA410" s="41"/>
      <c r="AB410" s="41"/>
      <c r="AC410" s="41"/>
      <c r="AD410" s="41"/>
      <c r="AE410" s="41"/>
      <c r="AT410" s="20" t="s">
        <v>179</v>
      </c>
      <c r="AU410" s="20" t="s">
        <v>82</v>
      </c>
    </row>
    <row r="411" s="2" customFormat="1">
      <c r="A411" s="41"/>
      <c r="B411" s="42"/>
      <c r="C411" s="43"/>
      <c r="D411" s="229" t="s">
        <v>231</v>
      </c>
      <c r="E411" s="43"/>
      <c r="F411" s="268" t="s">
        <v>4314</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231</v>
      </c>
      <c r="AU411" s="20" t="s">
        <v>82</v>
      </c>
    </row>
    <row r="412" s="2" customFormat="1" ht="16.5" customHeight="1">
      <c r="A412" s="41"/>
      <c r="B412" s="42"/>
      <c r="C412" s="216" t="s">
        <v>1342</v>
      </c>
      <c r="D412" s="216" t="s">
        <v>172</v>
      </c>
      <c r="E412" s="217" t="s">
        <v>4514</v>
      </c>
      <c r="F412" s="218" t="s">
        <v>4515</v>
      </c>
      <c r="G412" s="219" t="s">
        <v>4417</v>
      </c>
      <c r="H412" s="220">
        <v>15</v>
      </c>
      <c r="I412" s="221"/>
      <c r="J412" s="222">
        <f>ROUND(I412*H412,2)</f>
        <v>0</v>
      </c>
      <c r="K412" s="218" t="s">
        <v>19</v>
      </c>
      <c r="L412" s="47"/>
      <c r="M412" s="223" t="s">
        <v>19</v>
      </c>
      <c r="N412" s="224" t="s">
        <v>46</v>
      </c>
      <c r="O412" s="87"/>
      <c r="P412" s="225">
        <f>O412*H412</f>
        <v>0</v>
      </c>
      <c r="Q412" s="225">
        <v>0</v>
      </c>
      <c r="R412" s="225">
        <f>Q412*H412</f>
        <v>0</v>
      </c>
      <c r="S412" s="225">
        <v>0</v>
      </c>
      <c r="T412" s="226">
        <f>S412*H412</f>
        <v>0</v>
      </c>
      <c r="U412" s="41"/>
      <c r="V412" s="41"/>
      <c r="W412" s="41"/>
      <c r="X412" s="41"/>
      <c r="Y412" s="41"/>
      <c r="Z412" s="41"/>
      <c r="AA412" s="41"/>
      <c r="AB412" s="41"/>
      <c r="AC412" s="41"/>
      <c r="AD412" s="41"/>
      <c r="AE412" s="41"/>
      <c r="AR412" s="227" t="s">
        <v>177</v>
      </c>
      <c r="AT412" s="227" t="s">
        <v>172</v>
      </c>
      <c r="AU412" s="227" t="s">
        <v>82</v>
      </c>
      <c r="AY412" s="20" t="s">
        <v>170</v>
      </c>
      <c r="BE412" s="228">
        <f>IF(N412="základní",J412,0)</f>
        <v>0</v>
      </c>
      <c r="BF412" s="228">
        <f>IF(N412="snížená",J412,0)</f>
        <v>0</v>
      </c>
      <c r="BG412" s="228">
        <f>IF(N412="zákl. přenesená",J412,0)</f>
        <v>0</v>
      </c>
      <c r="BH412" s="228">
        <f>IF(N412="sníž. přenesená",J412,0)</f>
        <v>0</v>
      </c>
      <c r="BI412" s="228">
        <f>IF(N412="nulová",J412,0)</f>
        <v>0</v>
      </c>
      <c r="BJ412" s="20" t="s">
        <v>82</v>
      </c>
      <c r="BK412" s="228">
        <f>ROUND(I412*H412,2)</f>
        <v>0</v>
      </c>
      <c r="BL412" s="20" t="s">
        <v>177</v>
      </c>
      <c r="BM412" s="227" t="s">
        <v>2037</v>
      </c>
    </row>
    <row r="413" s="2" customFormat="1">
      <c r="A413" s="41"/>
      <c r="B413" s="42"/>
      <c r="C413" s="43"/>
      <c r="D413" s="229" t="s">
        <v>179</v>
      </c>
      <c r="E413" s="43"/>
      <c r="F413" s="230" t="s">
        <v>4515</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179</v>
      </c>
      <c r="AU413" s="20" t="s">
        <v>82</v>
      </c>
    </row>
    <row r="414" s="2" customFormat="1">
      <c r="A414" s="41"/>
      <c r="B414" s="42"/>
      <c r="C414" s="43"/>
      <c r="D414" s="229" t="s">
        <v>231</v>
      </c>
      <c r="E414" s="43"/>
      <c r="F414" s="268" t="s">
        <v>4314</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231</v>
      </c>
      <c r="AU414" s="20" t="s">
        <v>82</v>
      </c>
    </row>
    <row r="415" s="12" customFormat="1" ht="25.92" customHeight="1">
      <c r="A415" s="12"/>
      <c r="B415" s="200"/>
      <c r="C415" s="201"/>
      <c r="D415" s="202" t="s">
        <v>74</v>
      </c>
      <c r="E415" s="203" t="s">
        <v>216</v>
      </c>
      <c r="F415" s="203" t="s">
        <v>4516</v>
      </c>
      <c r="G415" s="201"/>
      <c r="H415" s="201"/>
      <c r="I415" s="204"/>
      <c r="J415" s="205">
        <f>BK415</f>
        <v>0</v>
      </c>
      <c r="K415" s="201"/>
      <c r="L415" s="206"/>
      <c r="M415" s="207"/>
      <c r="N415" s="208"/>
      <c r="O415" s="208"/>
      <c r="P415" s="209">
        <f>SUM(P416:P427)</f>
        <v>0</v>
      </c>
      <c r="Q415" s="208"/>
      <c r="R415" s="209">
        <f>SUM(R416:R427)</f>
        <v>0</v>
      </c>
      <c r="S415" s="208"/>
      <c r="T415" s="210">
        <f>SUM(T416:T427)</f>
        <v>0</v>
      </c>
      <c r="U415" s="12"/>
      <c r="V415" s="12"/>
      <c r="W415" s="12"/>
      <c r="X415" s="12"/>
      <c r="Y415" s="12"/>
      <c r="Z415" s="12"/>
      <c r="AA415" s="12"/>
      <c r="AB415" s="12"/>
      <c r="AC415" s="12"/>
      <c r="AD415" s="12"/>
      <c r="AE415" s="12"/>
      <c r="AR415" s="211" t="s">
        <v>82</v>
      </c>
      <c r="AT415" s="212" t="s">
        <v>74</v>
      </c>
      <c r="AU415" s="212" t="s">
        <v>75</v>
      </c>
      <c r="AY415" s="211" t="s">
        <v>170</v>
      </c>
      <c r="BK415" s="213">
        <f>SUM(BK416:BK427)</f>
        <v>0</v>
      </c>
    </row>
    <row r="416" s="2" customFormat="1" ht="16.5" customHeight="1">
      <c r="A416" s="41"/>
      <c r="B416" s="42"/>
      <c r="C416" s="216" t="s">
        <v>1347</v>
      </c>
      <c r="D416" s="216" t="s">
        <v>172</v>
      </c>
      <c r="E416" s="217" t="s">
        <v>4517</v>
      </c>
      <c r="F416" s="218" t="s">
        <v>4518</v>
      </c>
      <c r="G416" s="219" t="s">
        <v>509</v>
      </c>
      <c r="H416" s="220">
        <v>200</v>
      </c>
      <c r="I416" s="221"/>
      <c r="J416" s="222">
        <f>ROUND(I416*H416,2)</f>
        <v>0</v>
      </c>
      <c r="K416" s="218" t="s">
        <v>19</v>
      </c>
      <c r="L416" s="47"/>
      <c r="M416" s="223" t="s">
        <v>19</v>
      </c>
      <c r="N416" s="224" t="s">
        <v>46</v>
      </c>
      <c r="O416" s="87"/>
      <c r="P416" s="225">
        <f>O416*H416</f>
        <v>0</v>
      </c>
      <c r="Q416" s="225">
        <v>0</v>
      </c>
      <c r="R416" s="225">
        <f>Q416*H416</f>
        <v>0</v>
      </c>
      <c r="S416" s="225">
        <v>0</v>
      </c>
      <c r="T416" s="226">
        <f>S416*H416</f>
        <v>0</v>
      </c>
      <c r="U416" s="41"/>
      <c r="V416" s="41"/>
      <c r="W416" s="41"/>
      <c r="X416" s="41"/>
      <c r="Y416" s="41"/>
      <c r="Z416" s="41"/>
      <c r="AA416" s="41"/>
      <c r="AB416" s="41"/>
      <c r="AC416" s="41"/>
      <c r="AD416" s="41"/>
      <c r="AE416" s="41"/>
      <c r="AR416" s="227" t="s">
        <v>177</v>
      </c>
      <c r="AT416" s="227" t="s">
        <v>172</v>
      </c>
      <c r="AU416" s="227" t="s">
        <v>82</v>
      </c>
      <c r="AY416" s="20" t="s">
        <v>170</v>
      </c>
      <c r="BE416" s="228">
        <f>IF(N416="základní",J416,0)</f>
        <v>0</v>
      </c>
      <c r="BF416" s="228">
        <f>IF(N416="snížená",J416,0)</f>
        <v>0</v>
      </c>
      <c r="BG416" s="228">
        <f>IF(N416="zákl. přenesená",J416,0)</f>
        <v>0</v>
      </c>
      <c r="BH416" s="228">
        <f>IF(N416="sníž. přenesená",J416,0)</f>
        <v>0</v>
      </c>
      <c r="BI416" s="228">
        <f>IF(N416="nulová",J416,0)</f>
        <v>0</v>
      </c>
      <c r="BJ416" s="20" t="s">
        <v>82</v>
      </c>
      <c r="BK416" s="228">
        <f>ROUND(I416*H416,2)</f>
        <v>0</v>
      </c>
      <c r="BL416" s="20" t="s">
        <v>177</v>
      </c>
      <c r="BM416" s="227" t="s">
        <v>2045</v>
      </c>
    </row>
    <row r="417" s="2" customFormat="1">
      <c r="A417" s="41"/>
      <c r="B417" s="42"/>
      <c r="C417" s="43"/>
      <c r="D417" s="229" t="s">
        <v>179</v>
      </c>
      <c r="E417" s="43"/>
      <c r="F417" s="230" t="s">
        <v>4518</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179</v>
      </c>
      <c r="AU417" s="20" t="s">
        <v>82</v>
      </c>
    </row>
    <row r="418" s="2" customFormat="1" ht="16.5" customHeight="1">
      <c r="A418" s="41"/>
      <c r="B418" s="42"/>
      <c r="C418" s="216" t="s">
        <v>1364</v>
      </c>
      <c r="D418" s="216" t="s">
        <v>172</v>
      </c>
      <c r="E418" s="217" t="s">
        <v>4519</v>
      </c>
      <c r="F418" s="218" t="s">
        <v>4520</v>
      </c>
      <c r="G418" s="219" t="s">
        <v>4310</v>
      </c>
      <c r="H418" s="220">
        <v>1</v>
      </c>
      <c r="I418" s="221"/>
      <c r="J418" s="222">
        <f>ROUND(I418*H418,2)</f>
        <v>0</v>
      </c>
      <c r="K418" s="218" t="s">
        <v>19</v>
      </c>
      <c r="L418" s="47"/>
      <c r="M418" s="223" t="s">
        <v>19</v>
      </c>
      <c r="N418" s="224" t="s">
        <v>46</v>
      </c>
      <c r="O418" s="87"/>
      <c r="P418" s="225">
        <f>O418*H418</f>
        <v>0</v>
      </c>
      <c r="Q418" s="225">
        <v>0</v>
      </c>
      <c r="R418" s="225">
        <f>Q418*H418</f>
        <v>0</v>
      </c>
      <c r="S418" s="225">
        <v>0</v>
      </c>
      <c r="T418" s="226">
        <f>S418*H418</f>
        <v>0</v>
      </c>
      <c r="U418" s="41"/>
      <c r="V418" s="41"/>
      <c r="W418" s="41"/>
      <c r="X418" s="41"/>
      <c r="Y418" s="41"/>
      <c r="Z418" s="41"/>
      <c r="AA418" s="41"/>
      <c r="AB418" s="41"/>
      <c r="AC418" s="41"/>
      <c r="AD418" s="41"/>
      <c r="AE418" s="41"/>
      <c r="AR418" s="227" t="s">
        <v>177</v>
      </c>
      <c r="AT418" s="227" t="s">
        <v>172</v>
      </c>
      <c r="AU418" s="227" t="s">
        <v>82</v>
      </c>
      <c r="AY418" s="20" t="s">
        <v>170</v>
      </c>
      <c r="BE418" s="228">
        <f>IF(N418="základní",J418,0)</f>
        <v>0</v>
      </c>
      <c r="BF418" s="228">
        <f>IF(N418="snížená",J418,0)</f>
        <v>0</v>
      </c>
      <c r="BG418" s="228">
        <f>IF(N418="zákl. přenesená",J418,0)</f>
        <v>0</v>
      </c>
      <c r="BH418" s="228">
        <f>IF(N418="sníž. přenesená",J418,0)</f>
        <v>0</v>
      </c>
      <c r="BI418" s="228">
        <f>IF(N418="nulová",J418,0)</f>
        <v>0</v>
      </c>
      <c r="BJ418" s="20" t="s">
        <v>82</v>
      </c>
      <c r="BK418" s="228">
        <f>ROUND(I418*H418,2)</f>
        <v>0</v>
      </c>
      <c r="BL418" s="20" t="s">
        <v>177</v>
      </c>
      <c r="BM418" s="227" t="s">
        <v>2053</v>
      </c>
    </row>
    <row r="419" s="2" customFormat="1">
      <c r="A419" s="41"/>
      <c r="B419" s="42"/>
      <c r="C419" s="43"/>
      <c r="D419" s="229" t="s">
        <v>179</v>
      </c>
      <c r="E419" s="43"/>
      <c r="F419" s="230" t="s">
        <v>4520</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179</v>
      </c>
      <c r="AU419" s="20" t="s">
        <v>82</v>
      </c>
    </row>
    <row r="420" s="2" customFormat="1" ht="16.5" customHeight="1">
      <c r="A420" s="41"/>
      <c r="B420" s="42"/>
      <c r="C420" s="216" t="s">
        <v>1373</v>
      </c>
      <c r="D420" s="216" t="s">
        <v>172</v>
      </c>
      <c r="E420" s="217" t="s">
        <v>4521</v>
      </c>
      <c r="F420" s="218" t="s">
        <v>4522</v>
      </c>
      <c r="G420" s="219" t="s">
        <v>4310</v>
      </c>
      <c r="H420" s="220">
        <v>1</v>
      </c>
      <c r="I420" s="221"/>
      <c r="J420" s="222">
        <f>ROUND(I420*H420,2)</f>
        <v>0</v>
      </c>
      <c r="K420" s="218" t="s">
        <v>19</v>
      </c>
      <c r="L420" s="47"/>
      <c r="M420" s="223" t="s">
        <v>19</v>
      </c>
      <c r="N420" s="224" t="s">
        <v>46</v>
      </c>
      <c r="O420" s="87"/>
      <c r="P420" s="225">
        <f>O420*H420</f>
        <v>0</v>
      </c>
      <c r="Q420" s="225">
        <v>0</v>
      </c>
      <c r="R420" s="225">
        <f>Q420*H420</f>
        <v>0</v>
      </c>
      <c r="S420" s="225">
        <v>0</v>
      </c>
      <c r="T420" s="226">
        <f>S420*H420</f>
        <v>0</v>
      </c>
      <c r="U420" s="41"/>
      <c r="V420" s="41"/>
      <c r="W420" s="41"/>
      <c r="X420" s="41"/>
      <c r="Y420" s="41"/>
      <c r="Z420" s="41"/>
      <c r="AA420" s="41"/>
      <c r="AB420" s="41"/>
      <c r="AC420" s="41"/>
      <c r="AD420" s="41"/>
      <c r="AE420" s="41"/>
      <c r="AR420" s="227" t="s">
        <v>177</v>
      </c>
      <c r="AT420" s="227" t="s">
        <v>172</v>
      </c>
      <c r="AU420" s="227" t="s">
        <v>82</v>
      </c>
      <c r="AY420" s="20" t="s">
        <v>170</v>
      </c>
      <c r="BE420" s="228">
        <f>IF(N420="základní",J420,0)</f>
        <v>0</v>
      </c>
      <c r="BF420" s="228">
        <f>IF(N420="snížená",J420,0)</f>
        <v>0</v>
      </c>
      <c r="BG420" s="228">
        <f>IF(N420="zákl. přenesená",J420,0)</f>
        <v>0</v>
      </c>
      <c r="BH420" s="228">
        <f>IF(N420="sníž. přenesená",J420,0)</f>
        <v>0</v>
      </c>
      <c r="BI420" s="228">
        <f>IF(N420="nulová",J420,0)</f>
        <v>0</v>
      </c>
      <c r="BJ420" s="20" t="s">
        <v>82</v>
      </c>
      <c r="BK420" s="228">
        <f>ROUND(I420*H420,2)</f>
        <v>0</v>
      </c>
      <c r="BL420" s="20" t="s">
        <v>177</v>
      </c>
      <c r="BM420" s="227" t="s">
        <v>2083</v>
      </c>
    </row>
    <row r="421" s="2" customFormat="1">
      <c r="A421" s="41"/>
      <c r="B421" s="42"/>
      <c r="C421" s="43"/>
      <c r="D421" s="229" t="s">
        <v>179</v>
      </c>
      <c r="E421" s="43"/>
      <c r="F421" s="230" t="s">
        <v>4522</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179</v>
      </c>
      <c r="AU421" s="20" t="s">
        <v>82</v>
      </c>
    </row>
    <row r="422" s="2" customFormat="1" ht="16.5" customHeight="1">
      <c r="A422" s="41"/>
      <c r="B422" s="42"/>
      <c r="C422" s="216" t="s">
        <v>1382</v>
      </c>
      <c r="D422" s="216" t="s">
        <v>172</v>
      </c>
      <c r="E422" s="217" t="s">
        <v>4523</v>
      </c>
      <c r="F422" s="218" t="s">
        <v>4524</v>
      </c>
      <c r="G422" s="219" t="s">
        <v>4310</v>
      </c>
      <c r="H422" s="220">
        <v>1</v>
      </c>
      <c r="I422" s="221"/>
      <c r="J422" s="222">
        <f>ROUND(I422*H422,2)</f>
        <v>0</v>
      </c>
      <c r="K422" s="218" t="s">
        <v>19</v>
      </c>
      <c r="L422" s="47"/>
      <c r="M422" s="223" t="s">
        <v>19</v>
      </c>
      <c r="N422" s="224" t="s">
        <v>46</v>
      </c>
      <c r="O422" s="87"/>
      <c r="P422" s="225">
        <f>O422*H422</f>
        <v>0</v>
      </c>
      <c r="Q422" s="225">
        <v>0</v>
      </c>
      <c r="R422" s="225">
        <f>Q422*H422</f>
        <v>0</v>
      </c>
      <c r="S422" s="225">
        <v>0</v>
      </c>
      <c r="T422" s="226">
        <f>S422*H422</f>
        <v>0</v>
      </c>
      <c r="U422" s="41"/>
      <c r="V422" s="41"/>
      <c r="W422" s="41"/>
      <c r="X422" s="41"/>
      <c r="Y422" s="41"/>
      <c r="Z422" s="41"/>
      <c r="AA422" s="41"/>
      <c r="AB422" s="41"/>
      <c r="AC422" s="41"/>
      <c r="AD422" s="41"/>
      <c r="AE422" s="41"/>
      <c r="AR422" s="227" t="s">
        <v>177</v>
      </c>
      <c r="AT422" s="227" t="s">
        <v>172</v>
      </c>
      <c r="AU422" s="227" t="s">
        <v>82</v>
      </c>
      <c r="AY422" s="20" t="s">
        <v>170</v>
      </c>
      <c r="BE422" s="228">
        <f>IF(N422="základní",J422,0)</f>
        <v>0</v>
      </c>
      <c r="BF422" s="228">
        <f>IF(N422="snížená",J422,0)</f>
        <v>0</v>
      </c>
      <c r="BG422" s="228">
        <f>IF(N422="zákl. přenesená",J422,0)</f>
        <v>0</v>
      </c>
      <c r="BH422" s="228">
        <f>IF(N422="sníž. přenesená",J422,0)</f>
        <v>0</v>
      </c>
      <c r="BI422" s="228">
        <f>IF(N422="nulová",J422,0)</f>
        <v>0</v>
      </c>
      <c r="BJ422" s="20" t="s">
        <v>82</v>
      </c>
      <c r="BK422" s="228">
        <f>ROUND(I422*H422,2)</f>
        <v>0</v>
      </c>
      <c r="BL422" s="20" t="s">
        <v>177</v>
      </c>
      <c r="BM422" s="227" t="s">
        <v>2092</v>
      </c>
    </row>
    <row r="423" s="2" customFormat="1">
      <c r="A423" s="41"/>
      <c r="B423" s="42"/>
      <c r="C423" s="43"/>
      <c r="D423" s="229" t="s">
        <v>179</v>
      </c>
      <c r="E423" s="43"/>
      <c r="F423" s="230" t="s">
        <v>4524</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179</v>
      </c>
      <c r="AU423" s="20" t="s">
        <v>82</v>
      </c>
    </row>
    <row r="424" s="2" customFormat="1" ht="24.15" customHeight="1">
      <c r="A424" s="41"/>
      <c r="B424" s="42"/>
      <c r="C424" s="216" t="s">
        <v>1386</v>
      </c>
      <c r="D424" s="216" t="s">
        <v>172</v>
      </c>
      <c r="E424" s="217" t="s">
        <v>4525</v>
      </c>
      <c r="F424" s="218" t="s">
        <v>4526</v>
      </c>
      <c r="G424" s="219" t="s">
        <v>4310</v>
      </c>
      <c r="H424" s="220">
        <v>1</v>
      </c>
      <c r="I424" s="221"/>
      <c r="J424" s="222">
        <f>ROUND(I424*H424,2)</f>
        <v>0</v>
      </c>
      <c r="K424" s="218" t="s">
        <v>19</v>
      </c>
      <c r="L424" s="47"/>
      <c r="M424" s="223" t="s">
        <v>19</v>
      </c>
      <c r="N424" s="224" t="s">
        <v>46</v>
      </c>
      <c r="O424" s="87"/>
      <c r="P424" s="225">
        <f>O424*H424</f>
        <v>0</v>
      </c>
      <c r="Q424" s="225">
        <v>0</v>
      </c>
      <c r="R424" s="225">
        <f>Q424*H424</f>
        <v>0</v>
      </c>
      <c r="S424" s="225">
        <v>0</v>
      </c>
      <c r="T424" s="226">
        <f>S424*H424</f>
        <v>0</v>
      </c>
      <c r="U424" s="41"/>
      <c r="V424" s="41"/>
      <c r="W424" s="41"/>
      <c r="X424" s="41"/>
      <c r="Y424" s="41"/>
      <c r="Z424" s="41"/>
      <c r="AA424" s="41"/>
      <c r="AB424" s="41"/>
      <c r="AC424" s="41"/>
      <c r="AD424" s="41"/>
      <c r="AE424" s="41"/>
      <c r="AR424" s="227" t="s">
        <v>177</v>
      </c>
      <c r="AT424" s="227" t="s">
        <v>172</v>
      </c>
      <c r="AU424" s="227" t="s">
        <v>82</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177</v>
      </c>
      <c r="BM424" s="227" t="s">
        <v>2102</v>
      </c>
    </row>
    <row r="425" s="2" customFormat="1">
      <c r="A425" s="41"/>
      <c r="B425" s="42"/>
      <c r="C425" s="43"/>
      <c r="D425" s="229" t="s">
        <v>179</v>
      </c>
      <c r="E425" s="43"/>
      <c r="F425" s="230" t="s">
        <v>4526</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179</v>
      </c>
      <c r="AU425" s="20" t="s">
        <v>82</v>
      </c>
    </row>
    <row r="426" s="2" customFormat="1" ht="16.5" customHeight="1">
      <c r="A426" s="41"/>
      <c r="B426" s="42"/>
      <c r="C426" s="216" t="s">
        <v>1402</v>
      </c>
      <c r="D426" s="216" t="s">
        <v>172</v>
      </c>
      <c r="E426" s="217" t="s">
        <v>4527</v>
      </c>
      <c r="F426" s="218" t="s">
        <v>4528</v>
      </c>
      <c r="G426" s="219" t="s">
        <v>1823</v>
      </c>
      <c r="H426" s="295"/>
      <c r="I426" s="221"/>
      <c r="J426" s="222">
        <f>ROUND(I426*H426,2)</f>
        <v>0</v>
      </c>
      <c r="K426" s="218" t="s">
        <v>19</v>
      </c>
      <c r="L426" s="47"/>
      <c r="M426" s="223" t="s">
        <v>19</v>
      </c>
      <c r="N426" s="224" t="s">
        <v>46</v>
      </c>
      <c r="O426" s="87"/>
      <c r="P426" s="225">
        <f>O426*H426</f>
        <v>0</v>
      </c>
      <c r="Q426" s="225">
        <v>0</v>
      </c>
      <c r="R426" s="225">
        <f>Q426*H426</f>
        <v>0</v>
      </c>
      <c r="S426" s="225">
        <v>0</v>
      </c>
      <c r="T426" s="226">
        <f>S426*H426</f>
        <v>0</v>
      </c>
      <c r="U426" s="41"/>
      <c r="V426" s="41"/>
      <c r="W426" s="41"/>
      <c r="X426" s="41"/>
      <c r="Y426" s="41"/>
      <c r="Z426" s="41"/>
      <c r="AA426" s="41"/>
      <c r="AB426" s="41"/>
      <c r="AC426" s="41"/>
      <c r="AD426" s="41"/>
      <c r="AE426" s="41"/>
      <c r="AR426" s="227" t="s">
        <v>177</v>
      </c>
      <c r="AT426" s="227" t="s">
        <v>172</v>
      </c>
      <c r="AU426" s="227" t="s">
        <v>82</v>
      </c>
      <c r="AY426" s="20" t="s">
        <v>170</v>
      </c>
      <c r="BE426" s="228">
        <f>IF(N426="základní",J426,0)</f>
        <v>0</v>
      </c>
      <c r="BF426" s="228">
        <f>IF(N426="snížená",J426,0)</f>
        <v>0</v>
      </c>
      <c r="BG426" s="228">
        <f>IF(N426="zákl. přenesená",J426,0)</f>
        <v>0</v>
      </c>
      <c r="BH426" s="228">
        <f>IF(N426="sníž. přenesená",J426,0)</f>
        <v>0</v>
      </c>
      <c r="BI426" s="228">
        <f>IF(N426="nulová",J426,0)</f>
        <v>0</v>
      </c>
      <c r="BJ426" s="20" t="s">
        <v>82</v>
      </c>
      <c r="BK426" s="228">
        <f>ROUND(I426*H426,2)</f>
        <v>0</v>
      </c>
      <c r="BL426" s="20" t="s">
        <v>177</v>
      </c>
      <c r="BM426" s="227" t="s">
        <v>2111</v>
      </c>
    </row>
    <row r="427" s="2" customFormat="1">
      <c r="A427" s="41"/>
      <c r="B427" s="42"/>
      <c r="C427" s="43"/>
      <c r="D427" s="229" t="s">
        <v>179</v>
      </c>
      <c r="E427" s="43"/>
      <c r="F427" s="230" t="s">
        <v>4528</v>
      </c>
      <c r="G427" s="43"/>
      <c r="H427" s="43"/>
      <c r="I427" s="231"/>
      <c r="J427" s="43"/>
      <c r="K427" s="43"/>
      <c r="L427" s="47"/>
      <c r="M427" s="269"/>
      <c r="N427" s="270"/>
      <c r="O427" s="271"/>
      <c r="P427" s="271"/>
      <c r="Q427" s="271"/>
      <c r="R427" s="271"/>
      <c r="S427" s="271"/>
      <c r="T427" s="272"/>
      <c r="U427" s="41"/>
      <c r="V427" s="41"/>
      <c r="W427" s="41"/>
      <c r="X427" s="41"/>
      <c r="Y427" s="41"/>
      <c r="Z427" s="41"/>
      <c r="AA427" s="41"/>
      <c r="AB427" s="41"/>
      <c r="AC427" s="41"/>
      <c r="AD427" s="41"/>
      <c r="AE427" s="41"/>
      <c r="AT427" s="20" t="s">
        <v>179</v>
      </c>
      <c r="AU427" s="20" t="s">
        <v>82</v>
      </c>
    </row>
    <row r="428" s="2" customFormat="1" ht="6.96" customHeight="1">
      <c r="A428" s="41"/>
      <c r="B428" s="62"/>
      <c r="C428" s="63"/>
      <c r="D428" s="63"/>
      <c r="E428" s="63"/>
      <c r="F428" s="63"/>
      <c r="G428" s="63"/>
      <c r="H428" s="63"/>
      <c r="I428" s="63"/>
      <c r="J428" s="63"/>
      <c r="K428" s="63"/>
      <c r="L428" s="47"/>
      <c r="M428" s="41"/>
      <c r="O428" s="41"/>
      <c r="P428" s="41"/>
      <c r="Q428" s="41"/>
      <c r="R428" s="41"/>
      <c r="S428" s="41"/>
      <c r="T428" s="41"/>
      <c r="U428" s="41"/>
      <c r="V428" s="41"/>
      <c r="W428" s="41"/>
      <c r="X428" s="41"/>
      <c r="Y428" s="41"/>
      <c r="Z428" s="41"/>
      <c r="AA428" s="41"/>
      <c r="AB428" s="41"/>
      <c r="AC428" s="41"/>
      <c r="AD428" s="41"/>
      <c r="AE428" s="41"/>
    </row>
  </sheetData>
  <sheetProtection sheet="1" autoFilter="0" formatColumns="0" formatRows="0" objects="1" scenarios="1" spinCount="100000" saltValue="nNx9X6FstgJZuvodUYVMNQIuMptCcUqE/VWvENZ+t/5nZt6adMb/kDNqEzxctUczp+2eW48P5kn1H8rwx+rE2g==" hashValue="V1vId4ARfRK4Kdx1EUtlTfW+HfBSucPcFxfxgH8aoadRQOtYWB17GpbpwvS+Q5jsE2lsOfgm5r9GEAcJ2Q2Gqg==" algorithmName="SHA-512" password="CBFB"/>
  <autoFilter ref="C96:K42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105</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4529</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ROUND(J93,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ROUND((SUM(BE93:BE287)),  2)</f>
        <v>0</v>
      </c>
      <c r="G37" s="41"/>
      <c r="H37" s="41"/>
      <c r="I37" s="161">
        <v>0.20999999999999999</v>
      </c>
      <c r="J37" s="160">
        <f>ROUND(((SUM(BE93:BE287))*I37),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ROUND((SUM(BF93:BF287)),  2)</f>
        <v>0</v>
      </c>
      <c r="G38" s="41"/>
      <c r="H38" s="41"/>
      <c r="I38" s="161">
        <v>0.12</v>
      </c>
      <c r="J38" s="160">
        <f>ROUND(((SUM(BF93:BF287))*I38),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ROUND((SUM(BG93:BG287)),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ROUND((SUM(BH93:BH287)),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ROUND((SUM(BI93:BI287)),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02.6 - ÚT</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J93</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390</v>
      </c>
      <c r="E68" s="181"/>
      <c r="F68" s="181"/>
      <c r="G68" s="181"/>
      <c r="H68" s="181"/>
      <c r="I68" s="181"/>
      <c r="J68" s="182">
        <f>J94</f>
        <v>0</v>
      </c>
      <c r="K68" s="179"/>
      <c r="L68" s="183"/>
      <c r="S68" s="9"/>
      <c r="T68" s="9"/>
      <c r="U68" s="9"/>
      <c r="V68" s="9"/>
      <c r="W68" s="9"/>
      <c r="X68" s="9"/>
      <c r="Y68" s="9"/>
      <c r="Z68" s="9"/>
      <c r="AA68" s="9"/>
      <c r="AB68" s="9"/>
      <c r="AC68" s="9"/>
      <c r="AD68" s="9"/>
      <c r="AE68" s="9"/>
    </row>
    <row r="69" s="10" customFormat="1" ht="19.92" customHeight="1">
      <c r="A69" s="10"/>
      <c r="B69" s="184"/>
      <c r="C69" s="128"/>
      <c r="D69" s="185" t="s">
        <v>4530</v>
      </c>
      <c r="E69" s="186"/>
      <c r="F69" s="186"/>
      <c r="G69" s="186"/>
      <c r="H69" s="186"/>
      <c r="I69" s="186"/>
      <c r="J69" s="187">
        <f>J95</f>
        <v>0</v>
      </c>
      <c r="K69" s="128"/>
      <c r="L69" s="188"/>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8"/>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8"/>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8"/>
      <c r="S75" s="41"/>
      <c r="T75" s="41"/>
      <c r="U75" s="41"/>
      <c r="V75" s="41"/>
      <c r="W75" s="41"/>
      <c r="X75" s="41"/>
      <c r="Y75" s="41"/>
      <c r="Z75" s="41"/>
      <c r="AA75" s="41"/>
      <c r="AB75" s="41"/>
      <c r="AC75" s="41"/>
      <c r="AD75" s="41"/>
      <c r="AE75" s="41"/>
    </row>
    <row r="76" s="2" customFormat="1" ht="24.96" customHeight="1">
      <c r="A76" s="41"/>
      <c r="B76" s="42"/>
      <c r="C76" s="26" t="s">
        <v>155</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173" t="str">
        <f>E7</f>
        <v>Základní a mateřská škola Petra Strozziho</v>
      </c>
      <c r="F79" s="35"/>
      <c r="G79" s="35"/>
      <c r="H79" s="35"/>
      <c r="I79" s="43"/>
      <c r="J79" s="43"/>
      <c r="K79" s="43"/>
      <c r="L79" s="148"/>
      <c r="S79" s="41"/>
      <c r="T79" s="41"/>
      <c r="U79" s="41"/>
      <c r="V79" s="41"/>
      <c r="W79" s="41"/>
      <c r="X79" s="41"/>
      <c r="Y79" s="41"/>
      <c r="Z79" s="41"/>
      <c r="AA79" s="41"/>
      <c r="AB79" s="41"/>
      <c r="AC79" s="41"/>
      <c r="AD79" s="41"/>
      <c r="AE79" s="41"/>
    </row>
    <row r="80" s="1" customFormat="1" ht="12" customHeight="1">
      <c r="B80" s="24"/>
      <c r="C80" s="35" t="s">
        <v>140</v>
      </c>
      <c r="D80" s="25"/>
      <c r="E80" s="25"/>
      <c r="F80" s="25"/>
      <c r="G80" s="25"/>
      <c r="H80" s="25"/>
      <c r="I80" s="25"/>
      <c r="J80" s="25"/>
      <c r="K80" s="25"/>
      <c r="L80" s="23"/>
    </row>
    <row r="81" s="1" customFormat="1" ht="16.5" customHeight="1">
      <c r="B81" s="24"/>
      <c r="C81" s="25"/>
      <c r="D81" s="25"/>
      <c r="E81" s="173" t="s">
        <v>141</v>
      </c>
      <c r="F81" s="25"/>
      <c r="G81" s="25"/>
      <c r="H81" s="25"/>
      <c r="I81" s="25"/>
      <c r="J81" s="25"/>
      <c r="K81" s="25"/>
      <c r="L81" s="23"/>
    </row>
    <row r="82" s="1" customFormat="1" ht="12" customHeight="1">
      <c r="B82" s="24"/>
      <c r="C82" s="35" t="s">
        <v>142</v>
      </c>
      <c r="D82" s="25"/>
      <c r="E82" s="25"/>
      <c r="F82" s="25"/>
      <c r="G82" s="25"/>
      <c r="H82" s="25"/>
      <c r="I82" s="25"/>
      <c r="J82" s="25"/>
      <c r="K82" s="25"/>
      <c r="L82" s="23"/>
    </row>
    <row r="83" s="2" customFormat="1" ht="16.5" customHeight="1">
      <c r="A83" s="41"/>
      <c r="B83" s="42"/>
      <c r="C83" s="43"/>
      <c r="D83" s="43"/>
      <c r="E83" s="273" t="s">
        <v>383</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384</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E13</f>
        <v>SO 02.6 - ÚT</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F16</f>
        <v>Praha 8</v>
      </c>
      <c r="G87" s="43"/>
      <c r="H87" s="43"/>
      <c r="I87" s="35" t="s">
        <v>23</v>
      </c>
      <c r="J87" s="75" t="str">
        <f>IF(J16="","",J16)</f>
        <v>1. 10. 2025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E19</f>
        <v>Servisní středisko MČ Praha 8</v>
      </c>
      <c r="G89" s="43"/>
      <c r="H89" s="43"/>
      <c r="I89" s="35" t="s">
        <v>33</v>
      </c>
      <c r="J89" s="39" t="str">
        <f>E25</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IF(E22="","",E22)</f>
        <v>Vyplň údaj</v>
      </c>
      <c r="G90" s="43"/>
      <c r="H90" s="43"/>
      <c r="I90" s="35" t="s">
        <v>38</v>
      </c>
      <c r="J90" s="39" t="str">
        <f>E28</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0.0010499999999999999</v>
      </c>
      <c r="S93" s="99"/>
      <c r="T93" s="198">
        <f>T94</f>
        <v>0</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1753</v>
      </c>
      <c r="F94" s="203" t="s">
        <v>1754</v>
      </c>
      <c r="G94" s="201"/>
      <c r="H94" s="201"/>
      <c r="I94" s="204"/>
      <c r="J94" s="205">
        <f>BK94</f>
        <v>0</v>
      </c>
      <c r="K94" s="201"/>
      <c r="L94" s="206"/>
      <c r="M94" s="207"/>
      <c r="N94" s="208"/>
      <c r="O94" s="208"/>
      <c r="P94" s="209">
        <f>P95</f>
        <v>0</v>
      </c>
      <c r="Q94" s="208"/>
      <c r="R94" s="209">
        <f>R95</f>
        <v>0.0010499999999999999</v>
      </c>
      <c r="S94" s="208"/>
      <c r="T94" s="210">
        <f>T95</f>
        <v>0</v>
      </c>
      <c r="U94" s="12"/>
      <c r="V94" s="12"/>
      <c r="W94" s="12"/>
      <c r="X94" s="12"/>
      <c r="Y94" s="12"/>
      <c r="Z94" s="12"/>
      <c r="AA94" s="12"/>
      <c r="AB94" s="12"/>
      <c r="AC94" s="12"/>
      <c r="AD94" s="12"/>
      <c r="AE94" s="12"/>
      <c r="AR94" s="211" t="s">
        <v>84</v>
      </c>
      <c r="AT94" s="212" t="s">
        <v>74</v>
      </c>
      <c r="AU94" s="212" t="s">
        <v>75</v>
      </c>
      <c r="AY94" s="211" t="s">
        <v>170</v>
      </c>
      <c r="BK94" s="213">
        <f>BK95</f>
        <v>0</v>
      </c>
    </row>
    <row r="95" s="12" customFormat="1" ht="22.8" customHeight="1">
      <c r="A95" s="12"/>
      <c r="B95" s="200"/>
      <c r="C95" s="201"/>
      <c r="D95" s="202" t="s">
        <v>74</v>
      </c>
      <c r="E95" s="214" t="s">
        <v>4531</v>
      </c>
      <c r="F95" s="214" t="s">
        <v>4532</v>
      </c>
      <c r="G95" s="201"/>
      <c r="H95" s="201"/>
      <c r="I95" s="204"/>
      <c r="J95" s="215">
        <f>BK95</f>
        <v>0</v>
      </c>
      <c r="K95" s="201"/>
      <c r="L95" s="206"/>
      <c r="M95" s="207"/>
      <c r="N95" s="208"/>
      <c r="O95" s="208"/>
      <c r="P95" s="209">
        <f>SUM(P96:P287)</f>
        <v>0</v>
      </c>
      <c r="Q95" s="208"/>
      <c r="R95" s="209">
        <f>SUM(R96:R287)</f>
        <v>0.0010499999999999999</v>
      </c>
      <c r="S95" s="208"/>
      <c r="T95" s="210">
        <f>SUM(T96:T287)</f>
        <v>0</v>
      </c>
      <c r="U95" s="12"/>
      <c r="V95" s="12"/>
      <c r="W95" s="12"/>
      <c r="X95" s="12"/>
      <c r="Y95" s="12"/>
      <c r="Z95" s="12"/>
      <c r="AA95" s="12"/>
      <c r="AB95" s="12"/>
      <c r="AC95" s="12"/>
      <c r="AD95" s="12"/>
      <c r="AE95" s="12"/>
      <c r="AR95" s="211" t="s">
        <v>84</v>
      </c>
      <c r="AT95" s="212" t="s">
        <v>74</v>
      </c>
      <c r="AU95" s="212" t="s">
        <v>82</v>
      </c>
      <c r="AY95" s="211" t="s">
        <v>170</v>
      </c>
      <c r="BK95" s="213">
        <f>SUM(BK96:BK287)</f>
        <v>0</v>
      </c>
    </row>
    <row r="96" s="2" customFormat="1" ht="16.5" customHeight="1">
      <c r="A96" s="41"/>
      <c r="B96" s="42"/>
      <c r="C96" s="216" t="s">
        <v>82</v>
      </c>
      <c r="D96" s="216" t="s">
        <v>172</v>
      </c>
      <c r="E96" s="217" t="s">
        <v>4533</v>
      </c>
      <c r="F96" s="218" t="s">
        <v>4534</v>
      </c>
      <c r="G96" s="219" t="s">
        <v>2817</v>
      </c>
      <c r="H96" s="220">
        <v>1</v>
      </c>
      <c r="I96" s="221"/>
      <c r="J96" s="222">
        <f>ROUND(I96*H96,2)</f>
        <v>0</v>
      </c>
      <c r="K96" s="218" t="s">
        <v>19</v>
      </c>
      <c r="L96" s="47"/>
      <c r="M96" s="223" t="s">
        <v>19</v>
      </c>
      <c r="N96" s="224" t="s">
        <v>46</v>
      </c>
      <c r="O96" s="87"/>
      <c r="P96" s="225">
        <f>O96*H96</f>
        <v>0</v>
      </c>
      <c r="Q96" s="225">
        <v>0.0010499999999999999</v>
      </c>
      <c r="R96" s="225">
        <f>Q96*H96</f>
        <v>0.0010499999999999999</v>
      </c>
      <c r="S96" s="225">
        <v>0</v>
      </c>
      <c r="T96" s="226">
        <f>S96*H96</f>
        <v>0</v>
      </c>
      <c r="U96" s="41"/>
      <c r="V96" s="41"/>
      <c r="W96" s="41"/>
      <c r="X96" s="41"/>
      <c r="Y96" s="41"/>
      <c r="Z96" s="41"/>
      <c r="AA96" s="41"/>
      <c r="AB96" s="41"/>
      <c r="AC96" s="41"/>
      <c r="AD96" s="41"/>
      <c r="AE96" s="41"/>
      <c r="AR96" s="227" t="s">
        <v>287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287</v>
      </c>
      <c r="BM96" s="227" t="s">
        <v>4535</v>
      </c>
    </row>
    <row r="97" s="2" customFormat="1">
      <c r="A97" s="41"/>
      <c r="B97" s="42"/>
      <c r="C97" s="43"/>
      <c r="D97" s="229" t="s">
        <v>179</v>
      </c>
      <c r="E97" s="43"/>
      <c r="F97" s="230" t="s">
        <v>4534</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2" customFormat="1">
      <c r="A98" s="41"/>
      <c r="B98" s="42"/>
      <c r="C98" s="43"/>
      <c r="D98" s="229" t="s">
        <v>231</v>
      </c>
      <c r="E98" s="43"/>
      <c r="F98" s="268" t="s">
        <v>4536</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231</v>
      </c>
      <c r="AU98" s="20" t="s">
        <v>84</v>
      </c>
    </row>
    <row r="99" s="2" customFormat="1" ht="24.15" customHeight="1">
      <c r="A99" s="41"/>
      <c r="B99" s="42"/>
      <c r="C99" s="285" t="s">
        <v>84</v>
      </c>
      <c r="D99" s="285" t="s">
        <v>461</v>
      </c>
      <c r="E99" s="286" t="s">
        <v>4537</v>
      </c>
      <c r="F99" s="287" t="s">
        <v>4538</v>
      </c>
      <c r="G99" s="288" t="s">
        <v>4539</v>
      </c>
      <c r="H99" s="289">
        <v>1</v>
      </c>
      <c r="I99" s="290"/>
      <c r="J99" s="291">
        <f>ROUND(I99*H99,2)</f>
        <v>0</v>
      </c>
      <c r="K99" s="287" t="s">
        <v>19</v>
      </c>
      <c r="L99" s="292"/>
      <c r="M99" s="293" t="s">
        <v>19</v>
      </c>
      <c r="N99" s="294" t="s">
        <v>46</v>
      </c>
      <c r="O99" s="87"/>
      <c r="P99" s="225">
        <f>O99*H99</f>
        <v>0</v>
      </c>
      <c r="Q99" s="225">
        <v>0</v>
      </c>
      <c r="R99" s="225">
        <f>Q99*H99</f>
        <v>0</v>
      </c>
      <c r="S99" s="225">
        <v>0</v>
      </c>
      <c r="T99" s="226">
        <f>S99*H99</f>
        <v>0</v>
      </c>
      <c r="U99" s="41"/>
      <c r="V99" s="41"/>
      <c r="W99" s="41"/>
      <c r="X99" s="41"/>
      <c r="Y99" s="41"/>
      <c r="Z99" s="41"/>
      <c r="AA99" s="41"/>
      <c r="AB99" s="41"/>
      <c r="AC99" s="41"/>
      <c r="AD99" s="41"/>
      <c r="AE99" s="41"/>
      <c r="AR99" s="227" t="s">
        <v>629</v>
      </c>
      <c r="AT99" s="227" t="s">
        <v>461</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287</v>
      </c>
      <c r="BM99" s="227" t="s">
        <v>4540</v>
      </c>
    </row>
    <row r="100" s="2" customFormat="1">
      <c r="A100" s="41"/>
      <c r="B100" s="42"/>
      <c r="C100" s="43"/>
      <c r="D100" s="229" t="s">
        <v>179</v>
      </c>
      <c r="E100" s="43"/>
      <c r="F100" s="230" t="s">
        <v>4538</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2" customFormat="1">
      <c r="A101" s="41"/>
      <c r="B101" s="42"/>
      <c r="C101" s="43"/>
      <c r="D101" s="229" t="s">
        <v>231</v>
      </c>
      <c r="E101" s="43"/>
      <c r="F101" s="268" t="s">
        <v>4536</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231</v>
      </c>
      <c r="AU101" s="20" t="s">
        <v>84</v>
      </c>
    </row>
    <row r="102" s="2" customFormat="1" ht="16.5" customHeight="1">
      <c r="A102" s="41"/>
      <c r="B102" s="42"/>
      <c r="C102" s="285" t="s">
        <v>95</v>
      </c>
      <c r="D102" s="285" t="s">
        <v>461</v>
      </c>
      <c r="E102" s="286" t="s">
        <v>4541</v>
      </c>
      <c r="F102" s="287" t="s">
        <v>4542</v>
      </c>
      <c r="G102" s="288" t="s">
        <v>4317</v>
      </c>
      <c r="H102" s="289">
        <v>1</v>
      </c>
      <c r="I102" s="290"/>
      <c r="J102" s="291">
        <f>ROUND(I102*H102,2)</f>
        <v>0</v>
      </c>
      <c r="K102" s="287" t="s">
        <v>19</v>
      </c>
      <c r="L102" s="292"/>
      <c r="M102" s="293" t="s">
        <v>19</v>
      </c>
      <c r="N102" s="294" t="s">
        <v>46</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629</v>
      </c>
      <c r="AT102" s="227" t="s">
        <v>461</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287</v>
      </c>
      <c r="BM102" s="227" t="s">
        <v>4543</v>
      </c>
    </row>
    <row r="103" s="2" customFormat="1">
      <c r="A103" s="41"/>
      <c r="B103" s="42"/>
      <c r="C103" s="43"/>
      <c r="D103" s="229" t="s">
        <v>179</v>
      </c>
      <c r="E103" s="43"/>
      <c r="F103" s="230" t="s">
        <v>4542</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84</v>
      </c>
    </row>
    <row r="104" s="2" customFormat="1">
      <c r="A104" s="41"/>
      <c r="B104" s="42"/>
      <c r="C104" s="43"/>
      <c r="D104" s="229" t="s">
        <v>231</v>
      </c>
      <c r="E104" s="43"/>
      <c r="F104" s="268" t="s">
        <v>4536</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231</v>
      </c>
      <c r="AU104" s="20" t="s">
        <v>84</v>
      </c>
    </row>
    <row r="105" s="2" customFormat="1" ht="16.5" customHeight="1">
      <c r="A105" s="41"/>
      <c r="B105" s="42"/>
      <c r="C105" s="285" t="s">
        <v>177</v>
      </c>
      <c r="D105" s="285" t="s">
        <v>461</v>
      </c>
      <c r="E105" s="286" t="s">
        <v>4544</v>
      </c>
      <c r="F105" s="287" t="s">
        <v>4545</v>
      </c>
      <c r="G105" s="288" t="s">
        <v>4317</v>
      </c>
      <c r="H105" s="289">
        <v>4</v>
      </c>
      <c r="I105" s="290"/>
      <c r="J105" s="291">
        <f>ROUND(I105*H105,2)</f>
        <v>0</v>
      </c>
      <c r="K105" s="287" t="s">
        <v>19</v>
      </c>
      <c r="L105" s="292"/>
      <c r="M105" s="293" t="s">
        <v>19</v>
      </c>
      <c r="N105" s="29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629</v>
      </c>
      <c r="AT105" s="227" t="s">
        <v>461</v>
      </c>
      <c r="AU105" s="227" t="s">
        <v>84</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287</v>
      </c>
      <c r="BM105" s="227" t="s">
        <v>4546</v>
      </c>
    </row>
    <row r="106" s="2" customFormat="1">
      <c r="A106" s="41"/>
      <c r="B106" s="42"/>
      <c r="C106" s="43"/>
      <c r="D106" s="229" t="s">
        <v>179</v>
      </c>
      <c r="E106" s="43"/>
      <c r="F106" s="230" t="s">
        <v>4545</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84</v>
      </c>
    </row>
    <row r="107" s="2" customFormat="1">
      <c r="A107" s="41"/>
      <c r="B107" s="42"/>
      <c r="C107" s="43"/>
      <c r="D107" s="229" t="s">
        <v>231</v>
      </c>
      <c r="E107" s="43"/>
      <c r="F107" s="268" t="s">
        <v>4536</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231</v>
      </c>
      <c r="AU107" s="20" t="s">
        <v>84</v>
      </c>
    </row>
    <row r="108" s="2" customFormat="1" ht="16.5" customHeight="1">
      <c r="A108" s="41"/>
      <c r="B108" s="42"/>
      <c r="C108" s="285" t="s">
        <v>209</v>
      </c>
      <c r="D108" s="285" t="s">
        <v>461</v>
      </c>
      <c r="E108" s="286" t="s">
        <v>4547</v>
      </c>
      <c r="F108" s="287" t="s">
        <v>4548</v>
      </c>
      <c r="G108" s="288" t="s">
        <v>4317</v>
      </c>
      <c r="H108" s="289">
        <v>3</v>
      </c>
      <c r="I108" s="290"/>
      <c r="J108" s="291">
        <f>ROUND(I108*H108,2)</f>
        <v>0</v>
      </c>
      <c r="K108" s="287" t="s">
        <v>19</v>
      </c>
      <c r="L108" s="292"/>
      <c r="M108" s="293" t="s">
        <v>19</v>
      </c>
      <c r="N108" s="294"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629</v>
      </c>
      <c r="AT108" s="227" t="s">
        <v>461</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287</v>
      </c>
      <c r="BM108" s="227" t="s">
        <v>4549</v>
      </c>
    </row>
    <row r="109" s="2" customFormat="1">
      <c r="A109" s="41"/>
      <c r="B109" s="42"/>
      <c r="C109" s="43"/>
      <c r="D109" s="229" t="s">
        <v>179</v>
      </c>
      <c r="E109" s="43"/>
      <c r="F109" s="230" t="s">
        <v>4548</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2" customFormat="1">
      <c r="A110" s="41"/>
      <c r="B110" s="42"/>
      <c r="C110" s="43"/>
      <c r="D110" s="229" t="s">
        <v>231</v>
      </c>
      <c r="E110" s="43"/>
      <c r="F110" s="268" t="s">
        <v>4536</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231</v>
      </c>
      <c r="AU110" s="20" t="s">
        <v>84</v>
      </c>
    </row>
    <row r="111" s="2" customFormat="1" ht="16.5" customHeight="1">
      <c r="A111" s="41"/>
      <c r="B111" s="42"/>
      <c r="C111" s="285" t="s">
        <v>216</v>
      </c>
      <c r="D111" s="285" t="s">
        <v>461</v>
      </c>
      <c r="E111" s="286" t="s">
        <v>4550</v>
      </c>
      <c r="F111" s="287" t="s">
        <v>4551</v>
      </c>
      <c r="G111" s="288" t="s">
        <v>4317</v>
      </c>
      <c r="H111" s="289">
        <v>2</v>
      </c>
      <c r="I111" s="290"/>
      <c r="J111" s="291">
        <f>ROUND(I111*H111,2)</f>
        <v>0</v>
      </c>
      <c r="K111" s="287" t="s">
        <v>19</v>
      </c>
      <c r="L111" s="292"/>
      <c r="M111" s="293" t="s">
        <v>19</v>
      </c>
      <c r="N111" s="29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629</v>
      </c>
      <c r="AT111" s="227" t="s">
        <v>461</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287</v>
      </c>
      <c r="BM111" s="227" t="s">
        <v>4552</v>
      </c>
    </row>
    <row r="112" s="2" customFormat="1">
      <c r="A112" s="41"/>
      <c r="B112" s="42"/>
      <c r="C112" s="43"/>
      <c r="D112" s="229" t="s">
        <v>179</v>
      </c>
      <c r="E112" s="43"/>
      <c r="F112" s="230" t="s">
        <v>4551</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2" customFormat="1">
      <c r="A113" s="41"/>
      <c r="B113" s="42"/>
      <c r="C113" s="43"/>
      <c r="D113" s="229" t="s">
        <v>231</v>
      </c>
      <c r="E113" s="43"/>
      <c r="F113" s="268" t="s">
        <v>4536</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231</v>
      </c>
      <c r="AU113" s="20" t="s">
        <v>84</v>
      </c>
    </row>
    <row r="114" s="2" customFormat="1" ht="16.5" customHeight="1">
      <c r="A114" s="41"/>
      <c r="B114" s="42"/>
      <c r="C114" s="285" t="s">
        <v>227</v>
      </c>
      <c r="D114" s="285" t="s">
        <v>461</v>
      </c>
      <c r="E114" s="286" t="s">
        <v>4553</v>
      </c>
      <c r="F114" s="287" t="s">
        <v>4554</v>
      </c>
      <c r="G114" s="288" t="s">
        <v>4317</v>
      </c>
      <c r="H114" s="289">
        <v>5</v>
      </c>
      <c r="I114" s="290"/>
      <c r="J114" s="291">
        <f>ROUND(I114*H114,2)</f>
        <v>0</v>
      </c>
      <c r="K114" s="287" t="s">
        <v>19</v>
      </c>
      <c r="L114" s="292"/>
      <c r="M114" s="293" t="s">
        <v>19</v>
      </c>
      <c r="N114" s="29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629</v>
      </c>
      <c r="AT114" s="227" t="s">
        <v>461</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287</v>
      </c>
      <c r="BM114" s="227" t="s">
        <v>4555</v>
      </c>
    </row>
    <row r="115" s="2" customFormat="1">
      <c r="A115" s="41"/>
      <c r="B115" s="42"/>
      <c r="C115" s="43"/>
      <c r="D115" s="229" t="s">
        <v>179</v>
      </c>
      <c r="E115" s="43"/>
      <c r="F115" s="230" t="s">
        <v>4554</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c r="A116" s="41"/>
      <c r="B116" s="42"/>
      <c r="C116" s="43"/>
      <c r="D116" s="229" t="s">
        <v>231</v>
      </c>
      <c r="E116" s="43"/>
      <c r="F116" s="268" t="s">
        <v>4536</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231</v>
      </c>
      <c r="AU116" s="20" t="s">
        <v>84</v>
      </c>
    </row>
    <row r="117" s="2" customFormat="1" ht="16.5" customHeight="1">
      <c r="A117" s="41"/>
      <c r="B117" s="42"/>
      <c r="C117" s="285" t="s">
        <v>234</v>
      </c>
      <c r="D117" s="285" t="s">
        <v>461</v>
      </c>
      <c r="E117" s="286" t="s">
        <v>4556</v>
      </c>
      <c r="F117" s="287" t="s">
        <v>4557</v>
      </c>
      <c r="G117" s="288" t="s">
        <v>4317</v>
      </c>
      <c r="H117" s="289">
        <v>3</v>
      </c>
      <c r="I117" s="290"/>
      <c r="J117" s="291">
        <f>ROUND(I117*H117,2)</f>
        <v>0</v>
      </c>
      <c r="K117" s="287" t="s">
        <v>19</v>
      </c>
      <c r="L117" s="292"/>
      <c r="M117" s="293" t="s">
        <v>19</v>
      </c>
      <c r="N117" s="29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629</v>
      </c>
      <c r="AT117" s="227" t="s">
        <v>461</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287</v>
      </c>
      <c r="BM117" s="227" t="s">
        <v>4558</v>
      </c>
    </row>
    <row r="118" s="2" customFormat="1">
      <c r="A118" s="41"/>
      <c r="B118" s="42"/>
      <c r="C118" s="43"/>
      <c r="D118" s="229" t="s">
        <v>179</v>
      </c>
      <c r="E118" s="43"/>
      <c r="F118" s="230" t="s">
        <v>4557</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29" t="s">
        <v>231</v>
      </c>
      <c r="E119" s="43"/>
      <c r="F119" s="268" t="s">
        <v>4536</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231</v>
      </c>
      <c r="AU119" s="20" t="s">
        <v>84</v>
      </c>
    </row>
    <row r="120" s="2" customFormat="1" ht="16.5" customHeight="1">
      <c r="A120" s="41"/>
      <c r="B120" s="42"/>
      <c r="C120" s="285" t="s">
        <v>244</v>
      </c>
      <c r="D120" s="285" t="s">
        <v>461</v>
      </c>
      <c r="E120" s="286" t="s">
        <v>4559</v>
      </c>
      <c r="F120" s="287" t="s">
        <v>4560</v>
      </c>
      <c r="G120" s="288" t="s">
        <v>4317</v>
      </c>
      <c r="H120" s="289">
        <v>1</v>
      </c>
      <c r="I120" s="290"/>
      <c r="J120" s="291">
        <f>ROUND(I120*H120,2)</f>
        <v>0</v>
      </c>
      <c r="K120" s="287" t="s">
        <v>19</v>
      </c>
      <c r="L120" s="292"/>
      <c r="M120" s="293" t="s">
        <v>19</v>
      </c>
      <c r="N120" s="29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629</v>
      </c>
      <c r="AT120" s="227" t="s">
        <v>461</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287</v>
      </c>
      <c r="BM120" s="227" t="s">
        <v>4561</v>
      </c>
    </row>
    <row r="121" s="2" customFormat="1">
      <c r="A121" s="41"/>
      <c r="B121" s="42"/>
      <c r="C121" s="43"/>
      <c r="D121" s="229" t="s">
        <v>179</v>
      </c>
      <c r="E121" s="43"/>
      <c r="F121" s="230" t="s">
        <v>4560</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c r="A122" s="41"/>
      <c r="B122" s="42"/>
      <c r="C122" s="43"/>
      <c r="D122" s="229" t="s">
        <v>231</v>
      </c>
      <c r="E122" s="43"/>
      <c r="F122" s="268" t="s">
        <v>4536</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231</v>
      </c>
      <c r="AU122" s="20" t="s">
        <v>84</v>
      </c>
    </row>
    <row r="123" s="2" customFormat="1" ht="16.5" customHeight="1">
      <c r="A123" s="41"/>
      <c r="B123" s="42"/>
      <c r="C123" s="285" t="s">
        <v>253</v>
      </c>
      <c r="D123" s="285" t="s">
        <v>461</v>
      </c>
      <c r="E123" s="286" t="s">
        <v>4562</v>
      </c>
      <c r="F123" s="287" t="s">
        <v>4563</v>
      </c>
      <c r="G123" s="288" t="s">
        <v>4317</v>
      </c>
      <c r="H123" s="289">
        <v>2</v>
      </c>
      <c r="I123" s="290"/>
      <c r="J123" s="291">
        <f>ROUND(I123*H123,2)</f>
        <v>0</v>
      </c>
      <c r="K123" s="287" t="s">
        <v>19</v>
      </c>
      <c r="L123" s="292"/>
      <c r="M123" s="293" t="s">
        <v>19</v>
      </c>
      <c r="N123" s="29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629</v>
      </c>
      <c r="AT123" s="227" t="s">
        <v>461</v>
      </c>
      <c r="AU123" s="227" t="s">
        <v>84</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287</v>
      </c>
      <c r="BM123" s="227" t="s">
        <v>4564</v>
      </c>
    </row>
    <row r="124" s="2" customFormat="1">
      <c r="A124" s="41"/>
      <c r="B124" s="42"/>
      <c r="C124" s="43"/>
      <c r="D124" s="229" t="s">
        <v>179</v>
      </c>
      <c r="E124" s="43"/>
      <c r="F124" s="230" t="s">
        <v>4563</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84</v>
      </c>
    </row>
    <row r="125" s="2" customFormat="1">
      <c r="A125" s="41"/>
      <c r="B125" s="42"/>
      <c r="C125" s="43"/>
      <c r="D125" s="229" t="s">
        <v>231</v>
      </c>
      <c r="E125" s="43"/>
      <c r="F125" s="268" t="s">
        <v>4536</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231</v>
      </c>
      <c r="AU125" s="20" t="s">
        <v>84</v>
      </c>
    </row>
    <row r="126" s="2" customFormat="1" ht="16.5" customHeight="1">
      <c r="A126" s="41"/>
      <c r="B126" s="42"/>
      <c r="C126" s="285" t="s">
        <v>263</v>
      </c>
      <c r="D126" s="285" t="s">
        <v>461</v>
      </c>
      <c r="E126" s="286" t="s">
        <v>4565</v>
      </c>
      <c r="F126" s="287" t="s">
        <v>4566</v>
      </c>
      <c r="G126" s="288" t="s">
        <v>4317</v>
      </c>
      <c r="H126" s="289">
        <v>1</v>
      </c>
      <c r="I126" s="290"/>
      <c r="J126" s="291">
        <f>ROUND(I126*H126,2)</f>
        <v>0</v>
      </c>
      <c r="K126" s="287" t="s">
        <v>19</v>
      </c>
      <c r="L126" s="292"/>
      <c r="M126" s="293" t="s">
        <v>19</v>
      </c>
      <c r="N126" s="29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629</v>
      </c>
      <c r="AT126" s="227" t="s">
        <v>461</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287</v>
      </c>
      <c r="BM126" s="227" t="s">
        <v>4567</v>
      </c>
    </row>
    <row r="127" s="2" customFormat="1">
      <c r="A127" s="41"/>
      <c r="B127" s="42"/>
      <c r="C127" s="43"/>
      <c r="D127" s="229" t="s">
        <v>179</v>
      </c>
      <c r="E127" s="43"/>
      <c r="F127" s="230" t="s">
        <v>4566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84</v>
      </c>
    </row>
    <row r="128" s="2" customFormat="1">
      <c r="A128" s="41"/>
      <c r="B128" s="42"/>
      <c r="C128" s="43"/>
      <c r="D128" s="229" t="s">
        <v>231</v>
      </c>
      <c r="E128" s="43"/>
      <c r="F128" s="268" t="s">
        <v>4536</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231</v>
      </c>
      <c r="AU128" s="20" t="s">
        <v>84</v>
      </c>
    </row>
    <row r="129" s="2" customFormat="1" ht="16.5" customHeight="1">
      <c r="A129" s="41"/>
      <c r="B129" s="42"/>
      <c r="C129" s="285" t="s">
        <v>8</v>
      </c>
      <c r="D129" s="285" t="s">
        <v>461</v>
      </c>
      <c r="E129" s="286" t="s">
        <v>4568</v>
      </c>
      <c r="F129" s="287" t="s">
        <v>4569</v>
      </c>
      <c r="G129" s="288" t="s">
        <v>4317</v>
      </c>
      <c r="H129" s="289">
        <v>1</v>
      </c>
      <c r="I129" s="290"/>
      <c r="J129" s="291">
        <f>ROUND(I129*H129,2)</f>
        <v>0</v>
      </c>
      <c r="K129" s="287" t="s">
        <v>19</v>
      </c>
      <c r="L129" s="292"/>
      <c r="M129" s="293" t="s">
        <v>19</v>
      </c>
      <c r="N129" s="29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629</v>
      </c>
      <c r="AT129" s="227" t="s">
        <v>461</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287</v>
      </c>
      <c r="BM129" s="227" t="s">
        <v>4570</v>
      </c>
    </row>
    <row r="130" s="2" customFormat="1">
      <c r="A130" s="41"/>
      <c r="B130" s="42"/>
      <c r="C130" s="43"/>
      <c r="D130" s="229" t="s">
        <v>179</v>
      </c>
      <c r="E130" s="43"/>
      <c r="F130" s="230" t="s">
        <v>4569</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2" customFormat="1">
      <c r="A131" s="41"/>
      <c r="B131" s="42"/>
      <c r="C131" s="43"/>
      <c r="D131" s="229" t="s">
        <v>231</v>
      </c>
      <c r="E131" s="43"/>
      <c r="F131" s="268" t="s">
        <v>4536</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231</v>
      </c>
      <c r="AU131" s="20" t="s">
        <v>84</v>
      </c>
    </row>
    <row r="132" s="2" customFormat="1" ht="16.5" customHeight="1">
      <c r="A132" s="41"/>
      <c r="B132" s="42"/>
      <c r="C132" s="285" t="s">
        <v>271</v>
      </c>
      <c r="D132" s="285" t="s">
        <v>461</v>
      </c>
      <c r="E132" s="286" t="s">
        <v>4571</v>
      </c>
      <c r="F132" s="287" t="s">
        <v>4572</v>
      </c>
      <c r="G132" s="288" t="s">
        <v>4317</v>
      </c>
      <c r="H132" s="289">
        <v>14</v>
      </c>
      <c r="I132" s="290"/>
      <c r="J132" s="291">
        <f>ROUND(I132*H132,2)</f>
        <v>0</v>
      </c>
      <c r="K132" s="287" t="s">
        <v>19</v>
      </c>
      <c r="L132" s="292"/>
      <c r="M132" s="293" t="s">
        <v>19</v>
      </c>
      <c r="N132" s="29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629</v>
      </c>
      <c r="AT132" s="227" t="s">
        <v>461</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287</v>
      </c>
      <c r="BM132" s="227" t="s">
        <v>4573</v>
      </c>
    </row>
    <row r="133" s="2" customFormat="1">
      <c r="A133" s="41"/>
      <c r="B133" s="42"/>
      <c r="C133" s="43"/>
      <c r="D133" s="229" t="s">
        <v>179</v>
      </c>
      <c r="E133" s="43"/>
      <c r="F133" s="230" t="s">
        <v>4572</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2" customFormat="1">
      <c r="A134" s="41"/>
      <c r="B134" s="42"/>
      <c r="C134" s="43"/>
      <c r="D134" s="229" t="s">
        <v>231</v>
      </c>
      <c r="E134" s="43"/>
      <c r="F134" s="268" t="s">
        <v>4536</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231</v>
      </c>
      <c r="AU134" s="20" t="s">
        <v>84</v>
      </c>
    </row>
    <row r="135" s="2" customFormat="1" ht="16.5" customHeight="1">
      <c r="A135" s="41"/>
      <c r="B135" s="42"/>
      <c r="C135" s="285" t="s">
        <v>276</v>
      </c>
      <c r="D135" s="285" t="s">
        <v>461</v>
      </c>
      <c r="E135" s="286" t="s">
        <v>4574</v>
      </c>
      <c r="F135" s="287" t="s">
        <v>4575</v>
      </c>
      <c r="G135" s="288" t="s">
        <v>4317</v>
      </c>
      <c r="H135" s="289">
        <v>10</v>
      </c>
      <c r="I135" s="290"/>
      <c r="J135" s="291">
        <f>ROUND(I135*H135,2)</f>
        <v>0</v>
      </c>
      <c r="K135" s="287" t="s">
        <v>19</v>
      </c>
      <c r="L135" s="292"/>
      <c r="M135" s="293" t="s">
        <v>19</v>
      </c>
      <c r="N135" s="29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629</v>
      </c>
      <c r="AT135" s="227" t="s">
        <v>461</v>
      </c>
      <c r="AU135" s="227" t="s">
        <v>84</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287</v>
      </c>
      <c r="BM135" s="227" t="s">
        <v>4576</v>
      </c>
    </row>
    <row r="136" s="2" customFormat="1">
      <c r="A136" s="41"/>
      <c r="B136" s="42"/>
      <c r="C136" s="43"/>
      <c r="D136" s="229" t="s">
        <v>179</v>
      </c>
      <c r="E136" s="43"/>
      <c r="F136" s="230" t="s">
        <v>4575</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84</v>
      </c>
    </row>
    <row r="137" s="2" customFormat="1">
      <c r="A137" s="41"/>
      <c r="B137" s="42"/>
      <c r="C137" s="43"/>
      <c r="D137" s="229" t="s">
        <v>231</v>
      </c>
      <c r="E137" s="43"/>
      <c r="F137" s="268" t="s">
        <v>4536</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231</v>
      </c>
      <c r="AU137" s="20" t="s">
        <v>84</v>
      </c>
    </row>
    <row r="138" s="2" customFormat="1" ht="16.5" customHeight="1">
      <c r="A138" s="41"/>
      <c r="B138" s="42"/>
      <c r="C138" s="285" t="s">
        <v>283</v>
      </c>
      <c r="D138" s="285" t="s">
        <v>461</v>
      </c>
      <c r="E138" s="286" t="s">
        <v>4577</v>
      </c>
      <c r="F138" s="287" t="s">
        <v>4578</v>
      </c>
      <c r="G138" s="288" t="s">
        <v>4317</v>
      </c>
      <c r="H138" s="289">
        <v>6</v>
      </c>
      <c r="I138" s="290"/>
      <c r="J138" s="291">
        <f>ROUND(I138*H138,2)</f>
        <v>0</v>
      </c>
      <c r="K138" s="287" t="s">
        <v>19</v>
      </c>
      <c r="L138" s="292"/>
      <c r="M138" s="293" t="s">
        <v>19</v>
      </c>
      <c r="N138" s="294" t="s">
        <v>46</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629</v>
      </c>
      <c r="AT138" s="227" t="s">
        <v>461</v>
      </c>
      <c r="AU138" s="227" t="s">
        <v>84</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287</v>
      </c>
      <c r="BM138" s="227" t="s">
        <v>4579</v>
      </c>
    </row>
    <row r="139" s="2" customFormat="1">
      <c r="A139" s="41"/>
      <c r="B139" s="42"/>
      <c r="C139" s="43"/>
      <c r="D139" s="229" t="s">
        <v>179</v>
      </c>
      <c r="E139" s="43"/>
      <c r="F139" s="230" t="s">
        <v>4578</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179</v>
      </c>
      <c r="AU139" s="20" t="s">
        <v>84</v>
      </c>
    </row>
    <row r="140" s="2" customFormat="1">
      <c r="A140" s="41"/>
      <c r="B140" s="42"/>
      <c r="C140" s="43"/>
      <c r="D140" s="229" t="s">
        <v>231</v>
      </c>
      <c r="E140" s="43"/>
      <c r="F140" s="268" t="s">
        <v>4536</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231</v>
      </c>
      <c r="AU140" s="20" t="s">
        <v>84</v>
      </c>
    </row>
    <row r="141" s="2" customFormat="1" ht="16.5" customHeight="1">
      <c r="A141" s="41"/>
      <c r="B141" s="42"/>
      <c r="C141" s="285" t="s">
        <v>287</v>
      </c>
      <c r="D141" s="285" t="s">
        <v>461</v>
      </c>
      <c r="E141" s="286" t="s">
        <v>4580</v>
      </c>
      <c r="F141" s="287" t="s">
        <v>4581</v>
      </c>
      <c r="G141" s="288" t="s">
        <v>4317</v>
      </c>
      <c r="H141" s="289">
        <v>14</v>
      </c>
      <c r="I141" s="290"/>
      <c r="J141" s="291">
        <f>ROUND(I141*H141,2)</f>
        <v>0</v>
      </c>
      <c r="K141" s="287" t="s">
        <v>19</v>
      </c>
      <c r="L141" s="292"/>
      <c r="M141" s="293" t="s">
        <v>19</v>
      </c>
      <c r="N141" s="29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629</v>
      </c>
      <c r="AT141" s="227" t="s">
        <v>461</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287</v>
      </c>
      <c r="BM141" s="227" t="s">
        <v>4582</v>
      </c>
    </row>
    <row r="142" s="2" customFormat="1">
      <c r="A142" s="41"/>
      <c r="B142" s="42"/>
      <c r="C142" s="43"/>
      <c r="D142" s="229" t="s">
        <v>179</v>
      </c>
      <c r="E142" s="43"/>
      <c r="F142" s="230" t="s">
        <v>4581</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2" customFormat="1">
      <c r="A143" s="41"/>
      <c r="B143" s="42"/>
      <c r="C143" s="43"/>
      <c r="D143" s="229" t="s">
        <v>231</v>
      </c>
      <c r="E143" s="43"/>
      <c r="F143" s="268" t="s">
        <v>4536</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231</v>
      </c>
      <c r="AU143" s="20" t="s">
        <v>84</v>
      </c>
    </row>
    <row r="144" s="2" customFormat="1" ht="16.5" customHeight="1">
      <c r="A144" s="41"/>
      <c r="B144" s="42"/>
      <c r="C144" s="285" t="s">
        <v>291</v>
      </c>
      <c r="D144" s="285" t="s">
        <v>461</v>
      </c>
      <c r="E144" s="286" t="s">
        <v>4583</v>
      </c>
      <c r="F144" s="287" t="s">
        <v>4584</v>
      </c>
      <c r="G144" s="288" t="s">
        <v>4317</v>
      </c>
      <c r="H144" s="289">
        <v>8</v>
      </c>
      <c r="I144" s="290"/>
      <c r="J144" s="291">
        <f>ROUND(I144*H144,2)</f>
        <v>0</v>
      </c>
      <c r="K144" s="287" t="s">
        <v>19</v>
      </c>
      <c r="L144" s="292"/>
      <c r="M144" s="293" t="s">
        <v>19</v>
      </c>
      <c r="N144" s="294" t="s">
        <v>46</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629</v>
      </c>
      <c r="AT144" s="227" t="s">
        <v>461</v>
      </c>
      <c r="AU144" s="227" t="s">
        <v>84</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287</v>
      </c>
      <c r="BM144" s="227" t="s">
        <v>4585</v>
      </c>
    </row>
    <row r="145" s="2" customFormat="1">
      <c r="A145" s="41"/>
      <c r="B145" s="42"/>
      <c r="C145" s="43"/>
      <c r="D145" s="229" t="s">
        <v>179</v>
      </c>
      <c r="E145" s="43"/>
      <c r="F145" s="230" t="s">
        <v>4584</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179</v>
      </c>
      <c r="AU145" s="20" t="s">
        <v>84</v>
      </c>
    </row>
    <row r="146" s="2" customFormat="1">
      <c r="A146" s="41"/>
      <c r="B146" s="42"/>
      <c r="C146" s="43"/>
      <c r="D146" s="229" t="s">
        <v>231</v>
      </c>
      <c r="E146" s="43"/>
      <c r="F146" s="268" t="s">
        <v>4536</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231</v>
      </c>
      <c r="AU146" s="20" t="s">
        <v>84</v>
      </c>
    </row>
    <row r="147" s="2" customFormat="1" ht="16.5" customHeight="1">
      <c r="A147" s="41"/>
      <c r="B147" s="42"/>
      <c r="C147" s="285" t="s">
        <v>295</v>
      </c>
      <c r="D147" s="285" t="s">
        <v>461</v>
      </c>
      <c r="E147" s="286" t="s">
        <v>4586</v>
      </c>
      <c r="F147" s="287" t="s">
        <v>4587</v>
      </c>
      <c r="G147" s="288" t="s">
        <v>4317</v>
      </c>
      <c r="H147" s="289">
        <v>8</v>
      </c>
      <c r="I147" s="290"/>
      <c r="J147" s="291">
        <f>ROUND(I147*H147,2)</f>
        <v>0</v>
      </c>
      <c r="K147" s="287" t="s">
        <v>19</v>
      </c>
      <c r="L147" s="292"/>
      <c r="M147" s="293" t="s">
        <v>19</v>
      </c>
      <c r="N147" s="29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629</v>
      </c>
      <c r="AT147" s="227" t="s">
        <v>461</v>
      </c>
      <c r="AU147" s="227" t="s">
        <v>84</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287</v>
      </c>
      <c r="BM147" s="227" t="s">
        <v>4588</v>
      </c>
    </row>
    <row r="148" s="2" customFormat="1">
      <c r="A148" s="41"/>
      <c r="B148" s="42"/>
      <c r="C148" s="43"/>
      <c r="D148" s="229" t="s">
        <v>179</v>
      </c>
      <c r="E148" s="43"/>
      <c r="F148" s="230" t="s">
        <v>4587</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84</v>
      </c>
    </row>
    <row r="149" s="2" customFormat="1">
      <c r="A149" s="41"/>
      <c r="B149" s="42"/>
      <c r="C149" s="43"/>
      <c r="D149" s="229" t="s">
        <v>231</v>
      </c>
      <c r="E149" s="43"/>
      <c r="F149" s="268" t="s">
        <v>4536</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231</v>
      </c>
      <c r="AU149" s="20" t="s">
        <v>84</v>
      </c>
    </row>
    <row r="150" s="2" customFormat="1" ht="16.5" customHeight="1">
      <c r="A150" s="41"/>
      <c r="B150" s="42"/>
      <c r="C150" s="285" t="s">
        <v>299</v>
      </c>
      <c r="D150" s="285" t="s">
        <v>461</v>
      </c>
      <c r="E150" s="286" t="s">
        <v>4589</v>
      </c>
      <c r="F150" s="287" t="s">
        <v>4590</v>
      </c>
      <c r="G150" s="288" t="s">
        <v>4317</v>
      </c>
      <c r="H150" s="289">
        <v>8</v>
      </c>
      <c r="I150" s="290"/>
      <c r="J150" s="291">
        <f>ROUND(I150*H150,2)</f>
        <v>0</v>
      </c>
      <c r="K150" s="287" t="s">
        <v>19</v>
      </c>
      <c r="L150" s="292"/>
      <c r="M150" s="293" t="s">
        <v>19</v>
      </c>
      <c r="N150" s="29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629</v>
      </c>
      <c r="AT150" s="227" t="s">
        <v>461</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287</v>
      </c>
      <c r="BM150" s="227" t="s">
        <v>4591</v>
      </c>
    </row>
    <row r="151" s="2" customFormat="1">
      <c r="A151" s="41"/>
      <c r="B151" s="42"/>
      <c r="C151" s="43"/>
      <c r="D151" s="229" t="s">
        <v>179</v>
      </c>
      <c r="E151" s="43"/>
      <c r="F151" s="230" t="s">
        <v>4590</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84</v>
      </c>
    </row>
    <row r="152" s="2" customFormat="1">
      <c r="A152" s="41"/>
      <c r="B152" s="42"/>
      <c r="C152" s="43"/>
      <c r="D152" s="229" t="s">
        <v>231</v>
      </c>
      <c r="E152" s="43"/>
      <c r="F152" s="268" t="s">
        <v>4536</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231</v>
      </c>
      <c r="AU152" s="20" t="s">
        <v>84</v>
      </c>
    </row>
    <row r="153" s="2" customFormat="1" ht="16.5" customHeight="1">
      <c r="A153" s="41"/>
      <c r="B153" s="42"/>
      <c r="C153" s="285" t="s">
        <v>303</v>
      </c>
      <c r="D153" s="285" t="s">
        <v>461</v>
      </c>
      <c r="E153" s="286" t="s">
        <v>4592</v>
      </c>
      <c r="F153" s="287" t="s">
        <v>4593</v>
      </c>
      <c r="G153" s="288" t="s">
        <v>4317</v>
      </c>
      <c r="H153" s="289">
        <v>16</v>
      </c>
      <c r="I153" s="290"/>
      <c r="J153" s="291">
        <f>ROUND(I153*H153,2)</f>
        <v>0</v>
      </c>
      <c r="K153" s="287" t="s">
        <v>19</v>
      </c>
      <c r="L153" s="292"/>
      <c r="M153" s="293" t="s">
        <v>19</v>
      </c>
      <c r="N153" s="29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629</v>
      </c>
      <c r="AT153" s="227" t="s">
        <v>461</v>
      </c>
      <c r="AU153" s="227" t="s">
        <v>84</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287</v>
      </c>
      <c r="BM153" s="227" t="s">
        <v>4594</v>
      </c>
    </row>
    <row r="154" s="2" customFormat="1">
      <c r="A154" s="41"/>
      <c r="B154" s="42"/>
      <c r="C154" s="43"/>
      <c r="D154" s="229" t="s">
        <v>179</v>
      </c>
      <c r="E154" s="43"/>
      <c r="F154" s="230" t="s">
        <v>4593</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179</v>
      </c>
      <c r="AU154" s="20" t="s">
        <v>84</v>
      </c>
    </row>
    <row r="155" s="2" customFormat="1">
      <c r="A155" s="41"/>
      <c r="B155" s="42"/>
      <c r="C155" s="43"/>
      <c r="D155" s="229" t="s">
        <v>231</v>
      </c>
      <c r="E155" s="43"/>
      <c r="F155" s="268" t="s">
        <v>4536</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231</v>
      </c>
      <c r="AU155" s="20" t="s">
        <v>84</v>
      </c>
    </row>
    <row r="156" s="2" customFormat="1" ht="16.5" customHeight="1">
      <c r="A156" s="41"/>
      <c r="B156" s="42"/>
      <c r="C156" s="285" t="s">
        <v>7</v>
      </c>
      <c r="D156" s="285" t="s">
        <v>461</v>
      </c>
      <c r="E156" s="286" t="s">
        <v>4595</v>
      </c>
      <c r="F156" s="287" t="s">
        <v>4596</v>
      </c>
      <c r="G156" s="288" t="s">
        <v>4317</v>
      </c>
      <c r="H156" s="289">
        <v>1</v>
      </c>
      <c r="I156" s="290"/>
      <c r="J156" s="291">
        <f>ROUND(I156*H156,2)</f>
        <v>0</v>
      </c>
      <c r="K156" s="287" t="s">
        <v>19</v>
      </c>
      <c r="L156" s="292"/>
      <c r="M156" s="293" t="s">
        <v>19</v>
      </c>
      <c r="N156" s="29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629</v>
      </c>
      <c r="AT156" s="227" t="s">
        <v>461</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287</v>
      </c>
      <c r="BM156" s="227" t="s">
        <v>4597</v>
      </c>
    </row>
    <row r="157" s="2" customFormat="1">
      <c r="A157" s="41"/>
      <c r="B157" s="42"/>
      <c r="C157" s="43"/>
      <c r="D157" s="229" t="s">
        <v>179</v>
      </c>
      <c r="E157" s="43"/>
      <c r="F157" s="230" t="s">
        <v>4596</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84</v>
      </c>
    </row>
    <row r="158" s="2" customFormat="1">
      <c r="A158" s="41"/>
      <c r="B158" s="42"/>
      <c r="C158" s="43"/>
      <c r="D158" s="229" t="s">
        <v>231</v>
      </c>
      <c r="E158" s="43"/>
      <c r="F158" s="268" t="s">
        <v>4536</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231</v>
      </c>
      <c r="AU158" s="20" t="s">
        <v>84</v>
      </c>
    </row>
    <row r="159" s="2" customFormat="1" ht="16.5" customHeight="1">
      <c r="A159" s="41"/>
      <c r="B159" s="42"/>
      <c r="C159" s="285" t="s">
        <v>315</v>
      </c>
      <c r="D159" s="285" t="s">
        <v>461</v>
      </c>
      <c r="E159" s="286" t="s">
        <v>4598</v>
      </c>
      <c r="F159" s="287" t="s">
        <v>4599</v>
      </c>
      <c r="G159" s="288" t="s">
        <v>4317</v>
      </c>
      <c r="H159" s="289">
        <v>1</v>
      </c>
      <c r="I159" s="290"/>
      <c r="J159" s="291">
        <f>ROUND(I159*H159,2)</f>
        <v>0</v>
      </c>
      <c r="K159" s="287" t="s">
        <v>19</v>
      </c>
      <c r="L159" s="292"/>
      <c r="M159" s="293" t="s">
        <v>19</v>
      </c>
      <c r="N159" s="29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629</v>
      </c>
      <c r="AT159" s="227" t="s">
        <v>461</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287</v>
      </c>
      <c r="BM159" s="227" t="s">
        <v>4600</v>
      </c>
    </row>
    <row r="160" s="2" customFormat="1">
      <c r="A160" s="41"/>
      <c r="B160" s="42"/>
      <c r="C160" s="43"/>
      <c r="D160" s="229" t="s">
        <v>179</v>
      </c>
      <c r="E160" s="43"/>
      <c r="F160" s="230" t="s">
        <v>4599</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84</v>
      </c>
    </row>
    <row r="161" s="2" customFormat="1">
      <c r="A161" s="41"/>
      <c r="B161" s="42"/>
      <c r="C161" s="43"/>
      <c r="D161" s="229" t="s">
        <v>231</v>
      </c>
      <c r="E161" s="43"/>
      <c r="F161" s="268" t="s">
        <v>4536</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84</v>
      </c>
    </row>
    <row r="162" s="2" customFormat="1" ht="16.5" customHeight="1">
      <c r="A162" s="41"/>
      <c r="B162" s="42"/>
      <c r="C162" s="285" t="s">
        <v>322</v>
      </c>
      <c r="D162" s="285" t="s">
        <v>461</v>
      </c>
      <c r="E162" s="286" t="s">
        <v>4601</v>
      </c>
      <c r="F162" s="287" t="s">
        <v>4602</v>
      </c>
      <c r="G162" s="288" t="s">
        <v>4317</v>
      </c>
      <c r="H162" s="289">
        <v>12</v>
      </c>
      <c r="I162" s="290"/>
      <c r="J162" s="291">
        <f>ROUND(I162*H162,2)</f>
        <v>0</v>
      </c>
      <c r="K162" s="287" t="s">
        <v>19</v>
      </c>
      <c r="L162" s="292"/>
      <c r="M162" s="293" t="s">
        <v>19</v>
      </c>
      <c r="N162" s="29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629</v>
      </c>
      <c r="AT162" s="227" t="s">
        <v>461</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287</v>
      </c>
      <c r="BM162" s="227" t="s">
        <v>4603</v>
      </c>
    </row>
    <row r="163" s="2" customFormat="1">
      <c r="A163" s="41"/>
      <c r="B163" s="42"/>
      <c r="C163" s="43"/>
      <c r="D163" s="229" t="s">
        <v>179</v>
      </c>
      <c r="E163" s="43"/>
      <c r="F163" s="230" t="s">
        <v>4602</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84</v>
      </c>
    </row>
    <row r="164" s="2" customFormat="1">
      <c r="A164" s="41"/>
      <c r="B164" s="42"/>
      <c r="C164" s="43"/>
      <c r="D164" s="229" t="s">
        <v>231</v>
      </c>
      <c r="E164" s="43"/>
      <c r="F164" s="268" t="s">
        <v>4536</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231</v>
      </c>
      <c r="AU164" s="20" t="s">
        <v>84</v>
      </c>
    </row>
    <row r="165" s="2" customFormat="1" ht="16.5" customHeight="1">
      <c r="A165" s="41"/>
      <c r="B165" s="42"/>
      <c r="C165" s="285" t="s">
        <v>331</v>
      </c>
      <c r="D165" s="285" t="s">
        <v>461</v>
      </c>
      <c r="E165" s="286" t="s">
        <v>4604</v>
      </c>
      <c r="F165" s="287" t="s">
        <v>4605</v>
      </c>
      <c r="G165" s="288" t="s">
        <v>4317</v>
      </c>
      <c r="H165" s="289">
        <v>14</v>
      </c>
      <c r="I165" s="290"/>
      <c r="J165" s="291">
        <f>ROUND(I165*H165,2)</f>
        <v>0</v>
      </c>
      <c r="K165" s="287" t="s">
        <v>19</v>
      </c>
      <c r="L165" s="292"/>
      <c r="M165" s="293" t="s">
        <v>19</v>
      </c>
      <c r="N165" s="29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629</v>
      </c>
      <c r="AT165" s="227" t="s">
        <v>461</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287</v>
      </c>
      <c r="BM165" s="227" t="s">
        <v>4606</v>
      </c>
    </row>
    <row r="166" s="2" customFormat="1">
      <c r="A166" s="41"/>
      <c r="B166" s="42"/>
      <c r="C166" s="43"/>
      <c r="D166" s="229" t="s">
        <v>179</v>
      </c>
      <c r="E166" s="43"/>
      <c r="F166" s="230" t="s">
        <v>4605</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2" customFormat="1">
      <c r="A167" s="41"/>
      <c r="B167" s="42"/>
      <c r="C167" s="43"/>
      <c r="D167" s="229" t="s">
        <v>231</v>
      </c>
      <c r="E167" s="43"/>
      <c r="F167" s="268" t="s">
        <v>4536</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231</v>
      </c>
      <c r="AU167" s="20" t="s">
        <v>84</v>
      </c>
    </row>
    <row r="168" s="2" customFormat="1" ht="16.5" customHeight="1">
      <c r="A168" s="41"/>
      <c r="B168" s="42"/>
      <c r="C168" s="285" t="s">
        <v>337</v>
      </c>
      <c r="D168" s="285" t="s">
        <v>461</v>
      </c>
      <c r="E168" s="286" t="s">
        <v>4607</v>
      </c>
      <c r="F168" s="287" t="s">
        <v>4608</v>
      </c>
      <c r="G168" s="288" t="s">
        <v>4317</v>
      </c>
      <c r="H168" s="289">
        <v>1</v>
      </c>
      <c r="I168" s="290"/>
      <c r="J168" s="291">
        <f>ROUND(I168*H168,2)</f>
        <v>0</v>
      </c>
      <c r="K168" s="287" t="s">
        <v>19</v>
      </c>
      <c r="L168" s="292"/>
      <c r="M168" s="293" t="s">
        <v>19</v>
      </c>
      <c r="N168" s="294"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629</v>
      </c>
      <c r="AT168" s="227" t="s">
        <v>461</v>
      </c>
      <c r="AU168" s="227" t="s">
        <v>84</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287</v>
      </c>
      <c r="BM168" s="227" t="s">
        <v>4609</v>
      </c>
    </row>
    <row r="169" s="2" customFormat="1">
      <c r="A169" s="41"/>
      <c r="B169" s="42"/>
      <c r="C169" s="43"/>
      <c r="D169" s="229" t="s">
        <v>179</v>
      </c>
      <c r="E169" s="43"/>
      <c r="F169" s="230" t="s">
        <v>4608</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179</v>
      </c>
      <c r="AU169" s="20" t="s">
        <v>84</v>
      </c>
    </row>
    <row r="170" s="2" customFormat="1">
      <c r="A170" s="41"/>
      <c r="B170" s="42"/>
      <c r="C170" s="43"/>
      <c r="D170" s="229" t="s">
        <v>231</v>
      </c>
      <c r="E170" s="43"/>
      <c r="F170" s="268" t="s">
        <v>4536</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231</v>
      </c>
      <c r="AU170" s="20" t="s">
        <v>84</v>
      </c>
    </row>
    <row r="171" s="2" customFormat="1" ht="16.5" customHeight="1">
      <c r="A171" s="41"/>
      <c r="B171" s="42"/>
      <c r="C171" s="285" t="s">
        <v>344</v>
      </c>
      <c r="D171" s="285" t="s">
        <v>461</v>
      </c>
      <c r="E171" s="286" t="s">
        <v>4610</v>
      </c>
      <c r="F171" s="287" t="s">
        <v>4611</v>
      </c>
      <c r="G171" s="288" t="s">
        <v>4317</v>
      </c>
      <c r="H171" s="289">
        <v>3</v>
      </c>
      <c r="I171" s="290"/>
      <c r="J171" s="291">
        <f>ROUND(I171*H171,2)</f>
        <v>0</v>
      </c>
      <c r="K171" s="287" t="s">
        <v>19</v>
      </c>
      <c r="L171" s="292"/>
      <c r="M171" s="293" t="s">
        <v>19</v>
      </c>
      <c r="N171" s="294" t="s">
        <v>46</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629</v>
      </c>
      <c r="AT171" s="227" t="s">
        <v>461</v>
      </c>
      <c r="AU171" s="227" t="s">
        <v>84</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287</v>
      </c>
      <c r="BM171" s="227" t="s">
        <v>4612</v>
      </c>
    </row>
    <row r="172" s="2" customFormat="1">
      <c r="A172" s="41"/>
      <c r="B172" s="42"/>
      <c r="C172" s="43"/>
      <c r="D172" s="229" t="s">
        <v>179</v>
      </c>
      <c r="E172" s="43"/>
      <c r="F172" s="230" t="s">
        <v>4611</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179</v>
      </c>
      <c r="AU172" s="20" t="s">
        <v>84</v>
      </c>
    </row>
    <row r="173" s="2" customFormat="1">
      <c r="A173" s="41"/>
      <c r="B173" s="42"/>
      <c r="C173" s="43"/>
      <c r="D173" s="229" t="s">
        <v>231</v>
      </c>
      <c r="E173" s="43"/>
      <c r="F173" s="268" t="s">
        <v>4536</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231</v>
      </c>
      <c r="AU173" s="20" t="s">
        <v>84</v>
      </c>
    </row>
    <row r="174" s="2" customFormat="1" ht="16.5" customHeight="1">
      <c r="A174" s="41"/>
      <c r="B174" s="42"/>
      <c r="C174" s="285" t="s">
        <v>350</v>
      </c>
      <c r="D174" s="285" t="s">
        <v>461</v>
      </c>
      <c r="E174" s="286" t="s">
        <v>4613</v>
      </c>
      <c r="F174" s="287" t="s">
        <v>4614</v>
      </c>
      <c r="G174" s="288" t="s">
        <v>4317</v>
      </c>
      <c r="H174" s="289">
        <v>1</v>
      </c>
      <c r="I174" s="290"/>
      <c r="J174" s="291">
        <f>ROUND(I174*H174,2)</f>
        <v>0</v>
      </c>
      <c r="K174" s="287" t="s">
        <v>19</v>
      </c>
      <c r="L174" s="292"/>
      <c r="M174" s="293" t="s">
        <v>19</v>
      </c>
      <c r="N174" s="29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629</v>
      </c>
      <c r="AT174" s="227" t="s">
        <v>461</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287</v>
      </c>
      <c r="BM174" s="227" t="s">
        <v>4615</v>
      </c>
    </row>
    <row r="175" s="2" customFormat="1">
      <c r="A175" s="41"/>
      <c r="B175" s="42"/>
      <c r="C175" s="43"/>
      <c r="D175" s="229" t="s">
        <v>179</v>
      </c>
      <c r="E175" s="43"/>
      <c r="F175" s="230" t="s">
        <v>4614</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84</v>
      </c>
    </row>
    <row r="176" s="2" customFormat="1">
      <c r="A176" s="41"/>
      <c r="B176" s="42"/>
      <c r="C176" s="43"/>
      <c r="D176" s="229" t="s">
        <v>231</v>
      </c>
      <c r="E176" s="43"/>
      <c r="F176" s="268" t="s">
        <v>4536</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231</v>
      </c>
      <c r="AU176" s="20" t="s">
        <v>84</v>
      </c>
    </row>
    <row r="177" s="2" customFormat="1" ht="16.5" customHeight="1">
      <c r="A177" s="41"/>
      <c r="B177" s="42"/>
      <c r="C177" s="285" t="s">
        <v>356</v>
      </c>
      <c r="D177" s="285" t="s">
        <v>461</v>
      </c>
      <c r="E177" s="286" t="s">
        <v>4616</v>
      </c>
      <c r="F177" s="287" t="s">
        <v>4617</v>
      </c>
      <c r="G177" s="288" t="s">
        <v>4317</v>
      </c>
      <c r="H177" s="289">
        <v>1</v>
      </c>
      <c r="I177" s="290"/>
      <c r="J177" s="291">
        <f>ROUND(I177*H177,2)</f>
        <v>0</v>
      </c>
      <c r="K177" s="287" t="s">
        <v>19</v>
      </c>
      <c r="L177" s="292"/>
      <c r="M177" s="293" t="s">
        <v>19</v>
      </c>
      <c r="N177" s="29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629</v>
      </c>
      <c r="AT177" s="227" t="s">
        <v>461</v>
      </c>
      <c r="AU177" s="227" t="s">
        <v>84</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287</v>
      </c>
      <c r="BM177" s="227" t="s">
        <v>4618</v>
      </c>
    </row>
    <row r="178" s="2" customFormat="1">
      <c r="A178" s="41"/>
      <c r="B178" s="42"/>
      <c r="C178" s="43"/>
      <c r="D178" s="229" t="s">
        <v>179</v>
      </c>
      <c r="E178" s="43"/>
      <c r="F178" s="230" t="s">
        <v>4617</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84</v>
      </c>
    </row>
    <row r="179" s="2" customFormat="1">
      <c r="A179" s="41"/>
      <c r="B179" s="42"/>
      <c r="C179" s="43"/>
      <c r="D179" s="229" t="s">
        <v>231</v>
      </c>
      <c r="E179" s="43"/>
      <c r="F179" s="268" t="s">
        <v>4536</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231</v>
      </c>
      <c r="AU179" s="20" t="s">
        <v>84</v>
      </c>
    </row>
    <row r="180" s="2" customFormat="1" ht="16.5" customHeight="1">
      <c r="A180" s="41"/>
      <c r="B180" s="42"/>
      <c r="C180" s="285" t="s">
        <v>363</v>
      </c>
      <c r="D180" s="285" t="s">
        <v>461</v>
      </c>
      <c r="E180" s="286" t="s">
        <v>4619</v>
      </c>
      <c r="F180" s="287" t="s">
        <v>4620</v>
      </c>
      <c r="G180" s="288" t="s">
        <v>4317</v>
      </c>
      <c r="H180" s="289">
        <v>6</v>
      </c>
      <c r="I180" s="290"/>
      <c r="J180" s="291">
        <f>ROUND(I180*H180,2)</f>
        <v>0</v>
      </c>
      <c r="K180" s="287" t="s">
        <v>19</v>
      </c>
      <c r="L180" s="292"/>
      <c r="M180" s="293" t="s">
        <v>19</v>
      </c>
      <c r="N180" s="294"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629</v>
      </c>
      <c r="AT180" s="227" t="s">
        <v>461</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287</v>
      </c>
      <c r="BM180" s="227" t="s">
        <v>4621</v>
      </c>
    </row>
    <row r="181" s="2" customFormat="1">
      <c r="A181" s="41"/>
      <c r="B181" s="42"/>
      <c r="C181" s="43"/>
      <c r="D181" s="229" t="s">
        <v>179</v>
      </c>
      <c r="E181" s="43"/>
      <c r="F181" s="230" t="s">
        <v>4620</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84</v>
      </c>
    </row>
    <row r="182" s="2" customFormat="1">
      <c r="A182" s="41"/>
      <c r="B182" s="42"/>
      <c r="C182" s="43"/>
      <c r="D182" s="229" t="s">
        <v>231</v>
      </c>
      <c r="E182" s="43"/>
      <c r="F182" s="268" t="s">
        <v>4536</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231</v>
      </c>
      <c r="AU182" s="20" t="s">
        <v>84</v>
      </c>
    </row>
    <row r="183" s="2" customFormat="1" ht="16.5" customHeight="1">
      <c r="A183" s="41"/>
      <c r="B183" s="42"/>
      <c r="C183" s="285" t="s">
        <v>370</v>
      </c>
      <c r="D183" s="285" t="s">
        <v>461</v>
      </c>
      <c r="E183" s="286" t="s">
        <v>4622</v>
      </c>
      <c r="F183" s="287" t="s">
        <v>4623</v>
      </c>
      <c r="G183" s="288" t="s">
        <v>4317</v>
      </c>
      <c r="H183" s="289">
        <v>2</v>
      </c>
      <c r="I183" s="290"/>
      <c r="J183" s="291">
        <f>ROUND(I183*H183,2)</f>
        <v>0</v>
      </c>
      <c r="K183" s="287" t="s">
        <v>19</v>
      </c>
      <c r="L183" s="292"/>
      <c r="M183" s="293" t="s">
        <v>19</v>
      </c>
      <c r="N183" s="29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629</v>
      </c>
      <c r="AT183" s="227" t="s">
        <v>461</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287</v>
      </c>
      <c r="BM183" s="227" t="s">
        <v>4624</v>
      </c>
    </row>
    <row r="184" s="2" customFormat="1">
      <c r="A184" s="41"/>
      <c r="B184" s="42"/>
      <c r="C184" s="43"/>
      <c r="D184" s="229" t="s">
        <v>179</v>
      </c>
      <c r="E184" s="43"/>
      <c r="F184" s="230" t="s">
        <v>4623</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179</v>
      </c>
      <c r="AU184" s="20" t="s">
        <v>84</v>
      </c>
    </row>
    <row r="185" s="2" customFormat="1">
      <c r="A185" s="41"/>
      <c r="B185" s="42"/>
      <c r="C185" s="43"/>
      <c r="D185" s="229" t="s">
        <v>231</v>
      </c>
      <c r="E185" s="43"/>
      <c r="F185" s="268" t="s">
        <v>4536</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231</v>
      </c>
      <c r="AU185" s="20" t="s">
        <v>84</v>
      </c>
    </row>
    <row r="186" s="2" customFormat="1" ht="16.5" customHeight="1">
      <c r="A186" s="41"/>
      <c r="B186" s="42"/>
      <c r="C186" s="285" t="s">
        <v>377</v>
      </c>
      <c r="D186" s="285" t="s">
        <v>461</v>
      </c>
      <c r="E186" s="286" t="s">
        <v>4625</v>
      </c>
      <c r="F186" s="287" t="s">
        <v>4626</v>
      </c>
      <c r="G186" s="288" t="s">
        <v>4317</v>
      </c>
      <c r="H186" s="289">
        <v>1</v>
      </c>
      <c r="I186" s="290"/>
      <c r="J186" s="291">
        <f>ROUND(I186*H186,2)</f>
        <v>0</v>
      </c>
      <c r="K186" s="287" t="s">
        <v>19</v>
      </c>
      <c r="L186" s="292"/>
      <c r="M186" s="293" t="s">
        <v>19</v>
      </c>
      <c r="N186" s="29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629</v>
      </c>
      <c r="AT186" s="227" t="s">
        <v>461</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287</v>
      </c>
      <c r="BM186" s="227" t="s">
        <v>4627</v>
      </c>
    </row>
    <row r="187" s="2" customFormat="1">
      <c r="A187" s="41"/>
      <c r="B187" s="42"/>
      <c r="C187" s="43"/>
      <c r="D187" s="229" t="s">
        <v>179</v>
      </c>
      <c r="E187" s="43"/>
      <c r="F187" s="230" t="s">
        <v>4626</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84</v>
      </c>
    </row>
    <row r="188" s="2" customFormat="1">
      <c r="A188" s="41"/>
      <c r="B188" s="42"/>
      <c r="C188" s="43"/>
      <c r="D188" s="229" t="s">
        <v>231</v>
      </c>
      <c r="E188" s="43"/>
      <c r="F188" s="268" t="s">
        <v>4536</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231</v>
      </c>
      <c r="AU188" s="20" t="s">
        <v>84</v>
      </c>
    </row>
    <row r="189" s="2" customFormat="1" ht="16.5" customHeight="1">
      <c r="A189" s="41"/>
      <c r="B189" s="42"/>
      <c r="C189" s="285" t="s">
        <v>629</v>
      </c>
      <c r="D189" s="285" t="s">
        <v>461</v>
      </c>
      <c r="E189" s="286" t="s">
        <v>4628</v>
      </c>
      <c r="F189" s="287" t="s">
        <v>4629</v>
      </c>
      <c r="G189" s="288" t="s">
        <v>4317</v>
      </c>
      <c r="H189" s="289">
        <v>1</v>
      </c>
      <c r="I189" s="290"/>
      <c r="J189" s="291">
        <f>ROUND(I189*H189,2)</f>
        <v>0</v>
      </c>
      <c r="K189" s="287" t="s">
        <v>19</v>
      </c>
      <c r="L189" s="292"/>
      <c r="M189" s="293" t="s">
        <v>19</v>
      </c>
      <c r="N189" s="29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629</v>
      </c>
      <c r="AT189" s="227" t="s">
        <v>461</v>
      </c>
      <c r="AU189" s="227" t="s">
        <v>84</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287</v>
      </c>
      <c r="BM189" s="227" t="s">
        <v>4630</v>
      </c>
    </row>
    <row r="190" s="2" customFormat="1">
      <c r="A190" s="41"/>
      <c r="B190" s="42"/>
      <c r="C190" s="43"/>
      <c r="D190" s="229" t="s">
        <v>179</v>
      </c>
      <c r="E190" s="43"/>
      <c r="F190" s="230" t="s">
        <v>4629</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179</v>
      </c>
      <c r="AU190" s="20" t="s">
        <v>84</v>
      </c>
    </row>
    <row r="191" s="2" customFormat="1">
      <c r="A191" s="41"/>
      <c r="B191" s="42"/>
      <c r="C191" s="43"/>
      <c r="D191" s="229" t="s">
        <v>231</v>
      </c>
      <c r="E191" s="43"/>
      <c r="F191" s="268" t="s">
        <v>4536</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231</v>
      </c>
      <c r="AU191" s="20" t="s">
        <v>84</v>
      </c>
    </row>
    <row r="192" s="2" customFormat="1" ht="16.5" customHeight="1">
      <c r="A192" s="41"/>
      <c r="B192" s="42"/>
      <c r="C192" s="285" t="s">
        <v>637</v>
      </c>
      <c r="D192" s="285" t="s">
        <v>461</v>
      </c>
      <c r="E192" s="286" t="s">
        <v>4631</v>
      </c>
      <c r="F192" s="287" t="s">
        <v>4632</v>
      </c>
      <c r="G192" s="288" t="s">
        <v>4317</v>
      </c>
      <c r="H192" s="289">
        <v>1</v>
      </c>
      <c r="I192" s="290"/>
      <c r="J192" s="291">
        <f>ROUND(I192*H192,2)</f>
        <v>0</v>
      </c>
      <c r="K192" s="287" t="s">
        <v>19</v>
      </c>
      <c r="L192" s="292"/>
      <c r="M192" s="293" t="s">
        <v>19</v>
      </c>
      <c r="N192" s="294" t="s">
        <v>46</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629</v>
      </c>
      <c r="AT192" s="227" t="s">
        <v>461</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287</v>
      </c>
      <c r="BM192" s="227" t="s">
        <v>4633</v>
      </c>
    </row>
    <row r="193" s="2" customFormat="1">
      <c r="A193" s="41"/>
      <c r="B193" s="42"/>
      <c r="C193" s="43"/>
      <c r="D193" s="229" t="s">
        <v>179</v>
      </c>
      <c r="E193" s="43"/>
      <c r="F193" s="230" t="s">
        <v>4632</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84</v>
      </c>
    </row>
    <row r="194" s="2" customFormat="1">
      <c r="A194" s="41"/>
      <c r="B194" s="42"/>
      <c r="C194" s="43"/>
      <c r="D194" s="229" t="s">
        <v>231</v>
      </c>
      <c r="E194" s="43"/>
      <c r="F194" s="268" t="s">
        <v>4536</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231</v>
      </c>
      <c r="AU194" s="20" t="s">
        <v>84</v>
      </c>
    </row>
    <row r="195" s="2" customFormat="1" ht="16.5" customHeight="1">
      <c r="A195" s="41"/>
      <c r="B195" s="42"/>
      <c r="C195" s="285" t="s">
        <v>644</v>
      </c>
      <c r="D195" s="285" t="s">
        <v>461</v>
      </c>
      <c r="E195" s="286" t="s">
        <v>4634</v>
      </c>
      <c r="F195" s="287" t="s">
        <v>4635</v>
      </c>
      <c r="G195" s="288" t="s">
        <v>4317</v>
      </c>
      <c r="H195" s="289">
        <v>2</v>
      </c>
      <c r="I195" s="290"/>
      <c r="J195" s="291">
        <f>ROUND(I195*H195,2)</f>
        <v>0</v>
      </c>
      <c r="K195" s="287" t="s">
        <v>19</v>
      </c>
      <c r="L195" s="292"/>
      <c r="M195" s="293" t="s">
        <v>19</v>
      </c>
      <c r="N195" s="29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629</v>
      </c>
      <c r="AT195" s="227" t="s">
        <v>461</v>
      </c>
      <c r="AU195" s="227" t="s">
        <v>84</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287</v>
      </c>
      <c r="BM195" s="227" t="s">
        <v>4636</v>
      </c>
    </row>
    <row r="196" s="2" customFormat="1">
      <c r="A196" s="41"/>
      <c r="B196" s="42"/>
      <c r="C196" s="43"/>
      <c r="D196" s="229" t="s">
        <v>179</v>
      </c>
      <c r="E196" s="43"/>
      <c r="F196" s="230" t="s">
        <v>4635</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179</v>
      </c>
      <c r="AU196" s="20" t="s">
        <v>84</v>
      </c>
    </row>
    <row r="197" s="2" customFormat="1">
      <c r="A197" s="41"/>
      <c r="B197" s="42"/>
      <c r="C197" s="43"/>
      <c r="D197" s="229" t="s">
        <v>231</v>
      </c>
      <c r="E197" s="43"/>
      <c r="F197" s="268" t="s">
        <v>4536</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231</v>
      </c>
      <c r="AU197" s="20" t="s">
        <v>84</v>
      </c>
    </row>
    <row r="198" s="2" customFormat="1" ht="16.5" customHeight="1">
      <c r="A198" s="41"/>
      <c r="B198" s="42"/>
      <c r="C198" s="285" t="s">
        <v>651</v>
      </c>
      <c r="D198" s="285" t="s">
        <v>461</v>
      </c>
      <c r="E198" s="286" t="s">
        <v>4637</v>
      </c>
      <c r="F198" s="287" t="s">
        <v>4638</v>
      </c>
      <c r="G198" s="288" t="s">
        <v>4317</v>
      </c>
      <c r="H198" s="289">
        <v>2</v>
      </c>
      <c r="I198" s="290"/>
      <c r="J198" s="291">
        <f>ROUND(I198*H198,2)</f>
        <v>0</v>
      </c>
      <c r="K198" s="287" t="s">
        <v>19</v>
      </c>
      <c r="L198" s="292"/>
      <c r="M198" s="293" t="s">
        <v>19</v>
      </c>
      <c r="N198" s="294"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629</v>
      </c>
      <c r="AT198" s="227" t="s">
        <v>461</v>
      </c>
      <c r="AU198" s="227" t="s">
        <v>84</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287</v>
      </c>
      <c r="BM198" s="227" t="s">
        <v>4639</v>
      </c>
    </row>
    <row r="199" s="2" customFormat="1">
      <c r="A199" s="41"/>
      <c r="B199" s="42"/>
      <c r="C199" s="43"/>
      <c r="D199" s="229" t="s">
        <v>179</v>
      </c>
      <c r="E199" s="43"/>
      <c r="F199" s="230" t="s">
        <v>4638</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179</v>
      </c>
      <c r="AU199" s="20" t="s">
        <v>84</v>
      </c>
    </row>
    <row r="200" s="2" customFormat="1">
      <c r="A200" s="41"/>
      <c r="B200" s="42"/>
      <c r="C200" s="43"/>
      <c r="D200" s="229" t="s">
        <v>231</v>
      </c>
      <c r="E200" s="43"/>
      <c r="F200" s="268" t="s">
        <v>4536</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231</v>
      </c>
      <c r="AU200" s="20" t="s">
        <v>84</v>
      </c>
    </row>
    <row r="201" s="2" customFormat="1" ht="16.5" customHeight="1">
      <c r="A201" s="41"/>
      <c r="B201" s="42"/>
      <c r="C201" s="285" t="s">
        <v>656</v>
      </c>
      <c r="D201" s="285" t="s">
        <v>461</v>
      </c>
      <c r="E201" s="286" t="s">
        <v>4640</v>
      </c>
      <c r="F201" s="287" t="s">
        <v>4641</v>
      </c>
      <c r="G201" s="288" t="s">
        <v>4317</v>
      </c>
      <c r="H201" s="289">
        <v>2</v>
      </c>
      <c r="I201" s="290"/>
      <c r="J201" s="291">
        <f>ROUND(I201*H201,2)</f>
        <v>0</v>
      </c>
      <c r="K201" s="287" t="s">
        <v>19</v>
      </c>
      <c r="L201" s="292"/>
      <c r="M201" s="293" t="s">
        <v>19</v>
      </c>
      <c r="N201" s="294" t="s">
        <v>46</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629</v>
      </c>
      <c r="AT201" s="227" t="s">
        <v>461</v>
      </c>
      <c r="AU201" s="227" t="s">
        <v>84</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287</v>
      </c>
      <c r="BM201" s="227" t="s">
        <v>4642</v>
      </c>
    </row>
    <row r="202" s="2" customFormat="1">
      <c r="A202" s="41"/>
      <c r="B202" s="42"/>
      <c r="C202" s="43"/>
      <c r="D202" s="229" t="s">
        <v>179</v>
      </c>
      <c r="E202" s="43"/>
      <c r="F202" s="230" t="s">
        <v>4641</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179</v>
      </c>
      <c r="AU202" s="20" t="s">
        <v>84</v>
      </c>
    </row>
    <row r="203" s="2" customFormat="1">
      <c r="A203" s="41"/>
      <c r="B203" s="42"/>
      <c r="C203" s="43"/>
      <c r="D203" s="229" t="s">
        <v>231</v>
      </c>
      <c r="E203" s="43"/>
      <c r="F203" s="268" t="s">
        <v>4536</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231</v>
      </c>
      <c r="AU203" s="20" t="s">
        <v>84</v>
      </c>
    </row>
    <row r="204" s="2" customFormat="1" ht="16.5" customHeight="1">
      <c r="A204" s="41"/>
      <c r="B204" s="42"/>
      <c r="C204" s="285" t="s">
        <v>664</v>
      </c>
      <c r="D204" s="285" t="s">
        <v>461</v>
      </c>
      <c r="E204" s="286" t="s">
        <v>4643</v>
      </c>
      <c r="F204" s="287" t="s">
        <v>4644</v>
      </c>
      <c r="G204" s="288" t="s">
        <v>4317</v>
      </c>
      <c r="H204" s="289">
        <v>2</v>
      </c>
      <c r="I204" s="290"/>
      <c r="J204" s="291">
        <f>ROUND(I204*H204,2)</f>
        <v>0</v>
      </c>
      <c r="K204" s="287" t="s">
        <v>19</v>
      </c>
      <c r="L204" s="292"/>
      <c r="M204" s="293" t="s">
        <v>19</v>
      </c>
      <c r="N204" s="29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629</v>
      </c>
      <c r="AT204" s="227" t="s">
        <v>461</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287</v>
      </c>
      <c r="BM204" s="227" t="s">
        <v>4645</v>
      </c>
    </row>
    <row r="205" s="2" customFormat="1">
      <c r="A205" s="41"/>
      <c r="B205" s="42"/>
      <c r="C205" s="43"/>
      <c r="D205" s="229" t="s">
        <v>179</v>
      </c>
      <c r="E205" s="43"/>
      <c r="F205" s="230" t="s">
        <v>4644</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84</v>
      </c>
    </row>
    <row r="206" s="2" customFormat="1">
      <c r="A206" s="41"/>
      <c r="B206" s="42"/>
      <c r="C206" s="43"/>
      <c r="D206" s="229" t="s">
        <v>231</v>
      </c>
      <c r="E206" s="43"/>
      <c r="F206" s="268" t="s">
        <v>4536</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231</v>
      </c>
      <c r="AU206" s="20" t="s">
        <v>84</v>
      </c>
    </row>
    <row r="207" s="2" customFormat="1" ht="16.5" customHeight="1">
      <c r="A207" s="41"/>
      <c r="B207" s="42"/>
      <c r="C207" s="285" t="s">
        <v>672</v>
      </c>
      <c r="D207" s="285" t="s">
        <v>461</v>
      </c>
      <c r="E207" s="286" t="s">
        <v>4646</v>
      </c>
      <c r="F207" s="287" t="s">
        <v>4647</v>
      </c>
      <c r="G207" s="288" t="s">
        <v>4317</v>
      </c>
      <c r="H207" s="289">
        <v>1</v>
      </c>
      <c r="I207" s="290"/>
      <c r="J207" s="291">
        <f>ROUND(I207*H207,2)</f>
        <v>0</v>
      </c>
      <c r="K207" s="287" t="s">
        <v>19</v>
      </c>
      <c r="L207" s="292"/>
      <c r="M207" s="293" t="s">
        <v>19</v>
      </c>
      <c r="N207" s="29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629</v>
      </c>
      <c r="AT207" s="227" t="s">
        <v>461</v>
      </c>
      <c r="AU207" s="227" t="s">
        <v>84</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287</v>
      </c>
      <c r="BM207" s="227" t="s">
        <v>4648</v>
      </c>
    </row>
    <row r="208" s="2" customFormat="1">
      <c r="A208" s="41"/>
      <c r="B208" s="42"/>
      <c r="C208" s="43"/>
      <c r="D208" s="229" t="s">
        <v>179</v>
      </c>
      <c r="E208" s="43"/>
      <c r="F208" s="230" t="s">
        <v>4647</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84</v>
      </c>
    </row>
    <row r="209" s="2" customFormat="1">
      <c r="A209" s="41"/>
      <c r="B209" s="42"/>
      <c r="C209" s="43"/>
      <c r="D209" s="229" t="s">
        <v>231</v>
      </c>
      <c r="E209" s="43"/>
      <c r="F209" s="268" t="s">
        <v>4536</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231</v>
      </c>
      <c r="AU209" s="20" t="s">
        <v>84</v>
      </c>
    </row>
    <row r="210" s="2" customFormat="1" ht="16.5" customHeight="1">
      <c r="A210" s="41"/>
      <c r="B210" s="42"/>
      <c r="C210" s="285" t="s">
        <v>680</v>
      </c>
      <c r="D210" s="285" t="s">
        <v>461</v>
      </c>
      <c r="E210" s="286" t="s">
        <v>4649</v>
      </c>
      <c r="F210" s="287" t="s">
        <v>4650</v>
      </c>
      <c r="G210" s="288" t="s">
        <v>4317</v>
      </c>
      <c r="H210" s="289">
        <v>1</v>
      </c>
      <c r="I210" s="290"/>
      <c r="J210" s="291">
        <f>ROUND(I210*H210,2)</f>
        <v>0</v>
      </c>
      <c r="K210" s="287" t="s">
        <v>19</v>
      </c>
      <c r="L210" s="292"/>
      <c r="M210" s="293" t="s">
        <v>19</v>
      </c>
      <c r="N210" s="29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629</v>
      </c>
      <c r="AT210" s="227" t="s">
        <v>461</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287</v>
      </c>
      <c r="BM210" s="227" t="s">
        <v>4651</v>
      </c>
    </row>
    <row r="211" s="2" customFormat="1">
      <c r="A211" s="41"/>
      <c r="B211" s="42"/>
      <c r="C211" s="43"/>
      <c r="D211" s="229" t="s">
        <v>179</v>
      </c>
      <c r="E211" s="43"/>
      <c r="F211" s="230" t="s">
        <v>4650</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c r="A212" s="41"/>
      <c r="B212" s="42"/>
      <c r="C212" s="43"/>
      <c r="D212" s="229" t="s">
        <v>231</v>
      </c>
      <c r="E212" s="43"/>
      <c r="F212" s="268" t="s">
        <v>4536</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231</v>
      </c>
      <c r="AU212" s="20" t="s">
        <v>84</v>
      </c>
    </row>
    <row r="213" s="2" customFormat="1" ht="16.5" customHeight="1">
      <c r="A213" s="41"/>
      <c r="B213" s="42"/>
      <c r="C213" s="285" t="s">
        <v>691</v>
      </c>
      <c r="D213" s="285" t="s">
        <v>461</v>
      </c>
      <c r="E213" s="286" t="s">
        <v>4652</v>
      </c>
      <c r="F213" s="287" t="s">
        <v>4653</v>
      </c>
      <c r="G213" s="288" t="s">
        <v>4317</v>
      </c>
      <c r="H213" s="289">
        <v>1</v>
      </c>
      <c r="I213" s="290"/>
      <c r="J213" s="291">
        <f>ROUND(I213*H213,2)</f>
        <v>0</v>
      </c>
      <c r="K213" s="287" t="s">
        <v>19</v>
      </c>
      <c r="L213" s="292"/>
      <c r="M213" s="293" t="s">
        <v>19</v>
      </c>
      <c r="N213" s="294" t="s">
        <v>46</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629</v>
      </c>
      <c r="AT213" s="227" t="s">
        <v>461</v>
      </c>
      <c r="AU213" s="227" t="s">
        <v>84</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287</v>
      </c>
      <c r="BM213" s="227" t="s">
        <v>4654</v>
      </c>
    </row>
    <row r="214" s="2" customFormat="1">
      <c r="A214" s="41"/>
      <c r="B214" s="42"/>
      <c r="C214" s="43"/>
      <c r="D214" s="229" t="s">
        <v>179</v>
      </c>
      <c r="E214" s="43"/>
      <c r="F214" s="230" t="s">
        <v>4653</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179</v>
      </c>
      <c r="AU214" s="20" t="s">
        <v>84</v>
      </c>
    </row>
    <row r="215" s="2" customFormat="1">
      <c r="A215" s="41"/>
      <c r="B215" s="42"/>
      <c r="C215" s="43"/>
      <c r="D215" s="229" t="s">
        <v>231</v>
      </c>
      <c r="E215" s="43"/>
      <c r="F215" s="268" t="s">
        <v>4536</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231</v>
      </c>
      <c r="AU215" s="20" t="s">
        <v>84</v>
      </c>
    </row>
    <row r="216" s="2" customFormat="1" ht="16.5" customHeight="1">
      <c r="A216" s="41"/>
      <c r="B216" s="42"/>
      <c r="C216" s="285" t="s">
        <v>698</v>
      </c>
      <c r="D216" s="285" t="s">
        <v>461</v>
      </c>
      <c r="E216" s="286" t="s">
        <v>4655</v>
      </c>
      <c r="F216" s="287" t="s">
        <v>4656</v>
      </c>
      <c r="G216" s="288" t="s">
        <v>4317</v>
      </c>
      <c r="H216" s="289">
        <v>30</v>
      </c>
      <c r="I216" s="290"/>
      <c r="J216" s="291">
        <f>ROUND(I216*H216,2)</f>
        <v>0</v>
      </c>
      <c r="K216" s="287" t="s">
        <v>19</v>
      </c>
      <c r="L216" s="292"/>
      <c r="M216" s="293" t="s">
        <v>19</v>
      </c>
      <c r="N216" s="294"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629</v>
      </c>
      <c r="AT216" s="227" t="s">
        <v>461</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287</v>
      </c>
      <c r="BM216" s="227" t="s">
        <v>4657</v>
      </c>
    </row>
    <row r="217" s="2" customFormat="1">
      <c r="A217" s="41"/>
      <c r="B217" s="42"/>
      <c r="C217" s="43"/>
      <c r="D217" s="229" t="s">
        <v>179</v>
      </c>
      <c r="E217" s="43"/>
      <c r="F217" s="230" t="s">
        <v>4656</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179</v>
      </c>
      <c r="AU217" s="20" t="s">
        <v>84</v>
      </c>
    </row>
    <row r="218" s="2" customFormat="1">
      <c r="A218" s="41"/>
      <c r="B218" s="42"/>
      <c r="C218" s="43"/>
      <c r="D218" s="229" t="s">
        <v>231</v>
      </c>
      <c r="E218" s="43"/>
      <c r="F218" s="268" t="s">
        <v>4536</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231</v>
      </c>
      <c r="AU218" s="20" t="s">
        <v>84</v>
      </c>
    </row>
    <row r="219" s="2" customFormat="1" ht="16.5" customHeight="1">
      <c r="A219" s="41"/>
      <c r="B219" s="42"/>
      <c r="C219" s="285" t="s">
        <v>704</v>
      </c>
      <c r="D219" s="285" t="s">
        <v>461</v>
      </c>
      <c r="E219" s="286" t="s">
        <v>4658</v>
      </c>
      <c r="F219" s="287" t="s">
        <v>4659</v>
      </c>
      <c r="G219" s="288" t="s">
        <v>4317</v>
      </c>
      <c r="H219" s="289">
        <v>26</v>
      </c>
      <c r="I219" s="290"/>
      <c r="J219" s="291">
        <f>ROUND(I219*H219,2)</f>
        <v>0</v>
      </c>
      <c r="K219" s="287" t="s">
        <v>19</v>
      </c>
      <c r="L219" s="292"/>
      <c r="M219" s="293" t="s">
        <v>19</v>
      </c>
      <c r="N219" s="29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629</v>
      </c>
      <c r="AT219" s="227" t="s">
        <v>461</v>
      </c>
      <c r="AU219" s="227" t="s">
        <v>84</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287</v>
      </c>
      <c r="BM219" s="227" t="s">
        <v>4660</v>
      </c>
    </row>
    <row r="220" s="2" customFormat="1">
      <c r="A220" s="41"/>
      <c r="B220" s="42"/>
      <c r="C220" s="43"/>
      <c r="D220" s="229" t="s">
        <v>179</v>
      </c>
      <c r="E220" s="43"/>
      <c r="F220" s="230" t="s">
        <v>4659</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84</v>
      </c>
    </row>
    <row r="221" s="2" customFormat="1">
      <c r="A221" s="41"/>
      <c r="B221" s="42"/>
      <c r="C221" s="43"/>
      <c r="D221" s="229" t="s">
        <v>231</v>
      </c>
      <c r="E221" s="43"/>
      <c r="F221" s="268" t="s">
        <v>4536</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231</v>
      </c>
      <c r="AU221" s="20" t="s">
        <v>84</v>
      </c>
    </row>
    <row r="222" s="2" customFormat="1" ht="16.5" customHeight="1">
      <c r="A222" s="41"/>
      <c r="B222" s="42"/>
      <c r="C222" s="285" t="s">
        <v>712</v>
      </c>
      <c r="D222" s="285" t="s">
        <v>461</v>
      </c>
      <c r="E222" s="286" t="s">
        <v>4661</v>
      </c>
      <c r="F222" s="287" t="s">
        <v>4662</v>
      </c>
      <c r="G222" s="288" t="s">
        <v>4317</v>
      </c>
      <c r="H222" s="289">
        <v>8</v>
      </c>
      <c r="I222" s="290"/>
      <c r="J222" s="291">
        <f>ROUND(I222*H222,2)</f>
        <v>0</v>
      </c>
      <c r="K222" s="287" t="s">
        <v>19</v>
      </c>
      <c r="L222" s="292"/>
      <c r="M222" s="293" t="s">
        <v>19</v>
      </c>
      <c r="N222" s="29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629</v>
      </c>
      <c r="AT222" s="227" t="s">
        <v>461</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287</v>
      </c>
      <c r="BM222" s="227" t="s">
        <v>4663</v>
      </c>
    </row>
    <row r="223" s="2" customFormat="1">
      <c r="A223" s="41"/>
      <c r="B223" s="42"/>
      <c r="C223" s="43"/>
      <c r="D223" s="229" t="s">
        <v>179</v>
      </c>
      <c r="E223" s="43"/>
      <c r="F223" s="230" t="s">
        <v>4662</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179</v>
      </c>
      <c r="AU223" s="20" t="s">
        <v>84</v>
      </c>
    </row>
    <row r="224" s="2" customFormat="1">
      <c r="A224" s="41"/>
      <c r="B224" s="42"/>
      <c r="C224" s="43"/>
      <c r="D224" s="229" t="s">
        <v>231</v>
      </c>
      <c r="E224" s="43"/>
      <c r="F224" s="268" t="s">
        <v>4536</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231</v>
      </c>
      <c r="AU224" s="20" t="s">
        <v>84</v>
      </c>
    </row>
    <row r="225" s="2" customFormat="1" ht="16.5" customHeight="1">
      <c r="A225" s="41"/>
      <c r="B225" s="42"/>
      <c r="C225" s="285" t="s">
        <v>726</v>
      </c>
      <c r="D225" s="285" t="s">
        <v>461</v>
      </c>
      <c r="E225" s="286" t="s">
        <v>4664</v>
      </c>
      <c r="F225" s="287" t="s">
        <v>4665</v>
      </c>
      <c r="G225" s="288" t="s">
        <v>4317</v>
      </c>
      <c r="H225" s="289">
        <v>56</v>
      </c>
      <c r="I225" s="290"/>
      <c r="J225" s="291">
        <f>ROUND(I225*H225,2)</f>
        <v>0</v>
      </c>
      <c r="K225" s="287" t="s">
        <v>19</v>
      </c>
      <c r="L225" s="292"/>
      <c r="M225" s="293" t="s">
        <v>19</v>
      </c>
      <c r="N225" s="29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629</v>
      </c>
      <c r="AT225" s="227" t="s">
        <v>461</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287</v>
      </c>
      <c r="BM225" s="227" t="s">
        <v>4666</v>
      </c>
    </row>
    <row r="226" s="2" customFormat="1">
      <c r="A226" s="41"/>
      <c r="B226" s="42"/>
      <c r="C226" s="43"/>
      <c r="D226" s="229" t="s">
        <v>179</v>
      </c>
      <c r="E226" s="43"/>
      <c r="F226" s="230" t="s">
        <v>4665</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2" customFormat="1">
      <c r="A227" s="41"/>
      <c r="B227" s="42"/>
      <c r="C227" s="43"/>
      <c r="D227" s="229" t="s">
        <v>231</v>
      </c>
      <c r="E227" s="43"/>
      <c r="F227" s="268" t="s">
        <v>4536</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231</v>
      </c>
      <c r="AU227" s="20" t="s">
        <v>84</v>
      </c>
    </row>
    <row r="228" s="2" customFormat="1" ht="16.5" customHeight="1">
      <c r="A228" s="41"/>
      <c r="B228" s="42"/>
      <c r="C228" s="285" t="s">
        <v>740</v>
      </c>
      <c r="D228" s="285" t="s">
        <v>461</v>
      </c>
      <c r="E228" s="286" t="s">
        <v>4667</v>
      </c>
      <c r="F228" s="287" t="s">
        <v>4668</v>
      </c>
      <c r="G228" s="288" t="s">
        <v>4317</v>
      </c>
      <c r="H228" s="289">
        <v>56</v>
      </c>
      <c r="I228" s="290"/>
      <c r="J228" s="291">
        <f>ROUND(I228*H228,2)</f>
        <v>0</v>
      </c>
      <c r="K228" s="287" t="s">
        <v>19</v>
      </c>
      <c r="L228" s="292"/>
      <c r="M228" s="293" t="s">
        <v>19</v>
      </c>
      <c r="N228" s="294" t="s">
        <v>46</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629</v>
      </c>
      <c r="AT228" s="227" t="s">
        <v>461</v>
      </c>
      <c r="AU228" s="227" t="s">
        <v>84</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287</v>
      </c>
      <c r="BM228" s="227" t="s">
        <v>4669</v>
      </c>
    </row>
    <row r="229" s="2" customFormat="1">
      <c r="A229" s="41"/>
      <c r="B229" s="42"/>
      <c r="C229" s="43"/>
      <c r="D229" s="229" t="s">
        <v>179</v>
      </c>
      <c r="E229" s="43"/>
      <c r="F229" s="230" t="s">
        <v>4668</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179</v>
      </c>
      <c r="AU229" s="20" t="s">
        <v>84</v>
      </c>
    </row>
    <row r="230" s="2" customFormat="1">
      <c r="A230" s="41"/>
      <c r="B230" s="42"/>
      <c r="C230" s="43"/>
      <c r="D230" s="229" t="s">
        <v>231</v>
      </c>
      <c r="E230" s="43"/>
      <c r="F230" s="268" t="s">
        <v>4536</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231</v>
      </c>
      <c r="AU230" s="20" t="s">
        <v>84</v>
      </c>
    </row>
    <row r="231" s="2" customFormat="1" ht="24.15" customHeight="1">
      <c r="A231" s="41"/>
      <c r="B231" s="42"/>
      <c r="C231" s="285" t="s">
        <v>746</v>
      </c>
      <c r="D231" s="285" t="s">
        <v>461</v>
      </c>
      <c r="E231" s="286" t="s">
        <v>4670</v>
      </c>
      <c r="F231" s="287" t="s">
        <v>4671</v>
      </c>
      <c r="G231" s="288" t="s">
        <v>201</v>
      </c>
      <c r="H231" s="289">
        <v>36</v>
      </c>
      <c r="I231" s="290"/>
      <c r="J231" s="291">
        <f>ROUND(I231*H231,2)</f>
        <v>0</v>
      </c>
      <c r="K231" s="287" t="s">
        <v>19</v>
      </c>
      <c r="L231" s="292"/>
      <c r="M231" s="293" t="s">
        <v>19</v>
      </c>
      <c r="N231" s="29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629</v>
      </c>
      <c r="AT231" s="227" t="s">
        <v>461</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287</v>
      </c>
      <c r="BM231" s="227" t="s">
        <v>4672</v>
      </c>
    </row>
    <row r="232" s="2" customFormat="1">
      <c r="A232" s="41"/>
      <c r="B232" s="42"/>
      <c r="C232" s="43"/>
      <c r="D232" s="229" t="s">
        <v>179</v>
      </c>
      <c r="E232" s="43"/>
      <c r="F232" s="230" t="s">
        <v>4671</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179</v>
      </c>
      <c r="AU232" s="20" t="s">
        <v>84</v>
      </c>
    </row>
    <row r="233" s="2" customFormat="1">
      <c r="A233" s="41"/>
      <c r="B233" s="42"/>
      <c r="C233" s="43"/>
      <c r="D233" s="229" t="s">
        <v>231</v>
      </c>
      <c r="E233" s="43"/>
      <c r="F233" s="268" t="s">
        <v>4536</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231</v>
      </c>
      <c r="AU233" s="20" t="s">
        <v>84</v>
      </c>
    </row>
    <row r="234" s="2" customFormat="1" ht="24.15" customHeight="1">
      <c r="A234" s="41"/>
      <c r="B234" s="42"/>
      <c r="C234" s="285" t="s">
        <v>754</v>
      </c>
      <c r="D234" s="285" t="s">
        <v>461</v>
      </c>
      <c r="E234" s="286" t="s">
        <v>4673</v>
      </c>
      <c r="F234" s="287" t="s">
        <v>4674</v>
      </c>
      <c r="G234" s="288" t="s">
        <v>201</v>
      </c>
      <c r="H234" s="289">
        <v>62</v>
      </c>
      <c r="I234" s="290"/>
      <c r="J234" s="291">
        <f>ROUND(I234*H234,2)</f>
        <v>0</v>
      </c>
      <c r="K234" s="287" t="s">
        <v>19</v>
      </c>
      <c r="L234" s="292"/>
      <c r="M234" s="293" t="s">
        <v>19</v>
      </c>
      <c r="N234" s="294" t="s">
        <v>46</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629</v>
      </c>
      <c r="AT234" s="227" t="s">
        <v>461</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287</v>
      </c>
      <c r="BM234" s="227" t="s">
        <v>4675</v>
      </c>
    </row>
    <row r="235" s="2" customFormat="1">
      <c r="A235" s="41"/>
      <c r="B235" s="42"/>
      <c r="C235" s="43"/>
      <c r="D235" s="229" t="s">
        <v>179</v>
      </c>
      <c r="E235" s="43"/>
      <c r="F235" s="230" t="s">
        <v>4674</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179</v>
      </c>
      <c r="AU235" s="20" t="s">
        <v>84</v>
      </c>
    </row>
    <row r="236" s="2" customFormat="1">
      <c r="A236" s="41"/>
      <c r="B236" s="42"/>
      <c r="C236" s="43"/>
      <c r="D236" s="229" t="s">
        <v>231</v>
      </c>
      <c r="E236" s="43"/>
      <c r="F236" s="268" t="s">
        <v>4536</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231</v>
      </c>
      <c r="AU236" s="20" t="s">
        <v>84</v>
      </c>
    </row>
    <row r="237" s="2" customFormat="1" ht="24.15" customHeight="1">
      <c r="A237" s="41"/>
      <c r="B237" s="42"/>
      <c r="C237" s="285" t="s">
        <v>770</v>
      </c>
      <c r="D237" s="285" t="s">
        <v>461</v>
      </c>
      <c r="E237" s="286" t="s">
        <v>4676</v>
      </c>
      <c r="F237" s="287" t="s">
        <v>4677</v>
      </c>
      <c r="G237" s="288" t="s">
        <v>201</v>
      </c>
      <c r="H237" s="289">
        <v>140</v>
      </c>
      <c r="I237" s="290"/>
      <c r="J237" s="291">
        <f>ROUND(I237*H237,2)</f>
        <v>0</v>
      </c>
      <c r="K237" s="287" t="s">
        <v>19</v>
      </c>
      <c r="L237" s="292"/>
      <c r="M237" s="293" t="s">
        <v>19</v>
      </c>
      <c r="N237" s="29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629</v>
      </c>
      <c r="AT237" s="227" t="s">
        <v>461</v>
      </c>
      <c r="AU237" s="227" t="s">
        <v>84</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287</v>
      </c>
      <c r="BM237" s="227" t="s">
        <v>4678</v>
      </c>
    </row>
    <row r="238" s="2" customFormat="1">
      <c r="A238" s="41"/>
      <c r="B238" s="42"/>
      <c r="C238" s="43"/>
      <c r="D238" s="229" t="s">
        <v>179</v>
      </c>
      <c r="E238" s="43"/>
      <c r="F238" s="230" t="s">
        <v>4677</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179</v>
      </c>
      <c r="AU238" s="20" t="s">
        <v>84</v>
      </c>
    </row>
    <row r="239" s="2" customFormat="1">
      <c r="A239" s="41"/>
      <c r="B239" s="42"/>
      <c r="C239" s="43"/>
      <c r="D239" s="229" t="s">
        <v>231</v>
      </c>
      <c r="E239" s="43"/>
      <c r="F239" s="268" t="s">
        <v>4536</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231</v>
      </c>
      <c r="AU239" s="20" t="s">
        <v>84</v>
      </c>
    </row>
    <row r="240" s="2" customFormat="1" ht="24.15" customHeight="1">
      <c r="A240" s="41"/>
      <c r="B240" s="42"/>
      <c r="C240" s="285" t="s">
        <v>785</v>
      </c>
      <c r="D240" s="285" t="s">
        <v>461</v>
      </c>
      <c r="E240" s="286" t="s">
        <v>4679</v>
      </c>
      <c r="F240" s="287" t="s">
        <v>4680</v>
      </c>
      <c r="G240" s="288" t="s">
        <v>201</v>
      </c>
      <c r="H240" s="289">
        <v>49</v>
      </c>
      <c r="I240" s="290"/>
      <c r="J240" s="291">
        <f>ROUND(I240*H240,2)</f>
        <v>0</v>
      </c>
      <c r="K240" s="287" t="s">
        <v>19</v>
      </c>
      <c r="L240" s="292"/>
      <c r="M240" s="293" t="s">
        <v>19</v>
      </c>
      <c r="N240" s="294" t="s">
        <v>46</v>
      </c>
      <c r="O240" s="87"/>
      <c r="P240" s="225">
        <f>O240*H240</f>
        <v>0</v>
      </c>
      <c r="Q240" s="225">
        <v>0</v>
      </c>
      <c r="R240" s="225">
        <f>Q240*H240</f>
        <v>0</v>
      </c>
      <c r="S240" s="225">
        <v>0</v>
      </c>
      <c r="T240" s="226">
        <f>S240*H240</f>
        <v>0</v>
      </c>
      <c r="U240" s="41"/>
      <c r="V240" s="41"/>
      <c r="W240" s="41"/>
      <c r="X240" s="41"/>
      <c r="Y240" s="41"/>
      <c r="Z240" s="41"/>
      <c r="AA240" s="41"/>
      <c r="AB240" s="41"/>
      <c r="AC240" s="41"/>
      <c r="AD240" s="41"/>
      <c r="AE240" s="41"/>
      <c r="AR240" s="227" t="s">
        <v>629</v>
      </c>
      <c r="AT240" s="227" t="s">
        <v>461</v>
      </c>
      <c r="AU240" s="227" t="s">
        <v>84</v>
      </c>
      <c r="AY240" s="20" t="s">
        <v>170</v>
      </c>
      <c r="BE240" s="228">
        <f>IF(N240="základní",J240,0)</f>
        <v>0</v>
      </c>
      <c r="BF240" s="228">
        <f>IF(N240="snížená",J240,0)</f>
        <v>0</v>
      </c>
      <c r="BG240" s="228">
        <f>IF(N240="zákl. přenesená",J240,0)</f>
        <v>0</v>
      </c>
      <c r="BH240" s="228">
        <f>IF(N240="sníž. přenesená",J240,0)</f>
        <v>0</v>
      </c>
      <c r="BI240" s="228">
        <f>IF(N240="nulová",J240,0)</f>
        <v>0</v>
      </c>
      <c r="BJ240" s="20" t="s">
        <v>82</v>
      </c>
      <c r="BK240" s="228">
        <f>ROUND(I240*H240,2)</f>
        <v>0</v>
      </c>
      <c r="BL240" s="20" t="s">
        <v>287</v>
      </c>
      <c r="BM240" s="227" t="s">
        <v>4681</v>
      </c>
    </row>
    <row r="241" s="2" customFormat="1">
      <c r="A241" s="41"/>
      <c r="B241" s="42"/>
      <c r="C241" s="43"/>
      <c r="D241" s="229" t="s">
        <v>179</v>
      </c>
      <c r="E241" s="43"/>
      <c r="F241" s="230" t="s">
        <v>4680</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179</v>
      </c>
      <c r="AU241" s="20" t="s">
        <v>84</v>
      </c>
    </row>
    <row r="242" s="2" customFormat="1">
      <c r="A242" s="41"/>
      <c r="B242" s="42"/>
      <c r="C242" s="43"/>
      <c r="D242" s="229" t="s">
        <v>231</v>
      </c>
      <c r="E242" s="43"/>
      <c r="F242" s="268" t="s">
        <v>4536</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231</v>
      </c>
      <c r="AU242" s="20" t="s">
        <v>84</v>
      </c>
    </row>
    <row r="243" s="2" customFormat="1" ht="24.15" customHeight="1">
      <c r="A243" s="41"/>
      <c r="B243" s="42"/>
      <c r="C243" s="285" t="s">
        <v>808</v>
      </c>
      <c r="D243" s="285" t="s">
        <v>461</v>
      </c>
      <c r="E243" s="286" t="s">
        <v>4682</v>
      </c>
      <c r="F243" s="287" t="s">
        <v>4683</v>
      </c>
      <c r="G243" s="288" t="s">
        <v>201</v>
      </c>
      <c r="H243" s="289">
        <v>42</v>
      </c>
      <c r="I243" s="290"/>
      <c r="J243" s="291">
        <f>ROUND(I243*H243,2)</f>
        <v>0</v>
      </c>
      <c r="K243" s="287" t="s">
        <v>19</v>
      </c>
      <c r="L243" s="292"/>
      <c r="M243" s="293" t="s">
        <v>19</v>
      </c>
      <c r="N243" s="294" t="s">
        <v>46</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629</v>
      </c>
      <c r="AT243" s="227" t="s">
        <v>461</v>
      </c>
      <c r="AU243" s="227" t="s">
        <v>84</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287</v>
      </c>
      <c r="BM243" s="227" t="s">
        <v>4684</v>
      </c>
    </row>
    <row r="244" s="2" customFormat="1">
      <c r="A244" s="41"/>
      <c r="B244" s="42"/>
      <c r="C244" s="43"/>
      <c r="D244" s="229" t="s">
        <v>179</v>
      </c>
      <c r="E244" s="43"/>
      <c r="F244" s="230" t="s">
        <v>4683</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84</v>
      </c>
    </row>
    <row r="245" s="2" customFormat="1">
      <c r="A245" s="41"/>
      <c r="B245" s="42"/>
      <c r="C245" s="43"/>
      <c r="D245" s="229" t="s">
        <v>231</v>
      </c>
      <c r="E245" s="43"/>
      <c r="F245" s="268" t="s">
        <v>4536</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231</v>
      </c>
      <c r="AU245" s="20" t="s">
        <v>84</v>
      </c>
    </row>
    <row r="246" s="2" customFormat="1" ht="24.15" customHeight="1">
      <c r="A246" s="41"/>
      <c r="B246" s="42"/>
      <c r="C246" s="285" t="s">
        <v>828</v>
      </c>
      <c r="D246" s="285" t="s">
        <v>461</v>
      </c>
      <c r="E246" s="286" t="s">
        <v>4685</v>
      </c>
      <c r="F246" s="287" t="s">
        <v>4686</v>
      </c>
      <c r="G246" s="288" t="s">
        <v>201</v>
      </c>
      <c r="H246" s="289">
        <v>161</v>
      </c>
      <c r="I246" s="290"/>
      <c r="J246" s="291">
        <f>ROUND(I246*H246,2)</f>
        <v>0</v>
      </c>
      <c r="K246" s="287" t="s">
        <v>19</v>
      </c>
      <c r="L246" s="292"/>
      <c r="M246" s="293" t="s">
        <v>19</v>
      </c>
      <c r="N246" s="294" t="s">
        <v>46</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629</v>
      </c>
      <c r="AT246" s="227" t="s">
        <v>461</v>
      </c>
      <c r="AU246" s="227" t="s">
        <v>84</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287</v>
      </c>
      <c r="BM246" s="227" t="s">
        <v>4687</v>
      </c>
    </row>
    <row r="247" s="2" customFormat="1">
      <c r="A247" s="41"/>
      <c r="B247" s="42"/>
      <c r="C247" s="43"/>
      <c r="D247" s="229" t="s">
        <v>179</v>
      </c>
      <c r="E247" s="43"/>
      <c r="F247" s="230" t="s">
        <v>4686</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179</v>
      </c>
      <c r="AU247" s="20" t="s">
        <v>84</v>
      </c>
    </row>
    <row r="248" s="2" customFormat="1">
      <c r="A248" s="41"/>
      <c r="B248" s="42"/>
      <c r="C248" s="43"/>
      <c r="D248" s="229" t="s">
        <v>231</v>
      </c>
      <c r="E248" s="43"/>
      <c r="F248" s="268" t="s">
        <v>4536</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231</v>
      </c>
      <c r="AU248" s="20" t="s">
        <v>84</v>
      </c>
    </row>
    <row r="249" s="2" customFormat="1" ht="24.15" customHeight="1">
      <c r="A249" s="41"/>
      <c r="B249" s="42"/>
      <c r="C249" s="285" t="s">
        <v>834</v>
      </c>
      <c r="D249" s="285" t="s">
        <v>461</v>
      </c>
      <c r="E249" s="286" t="s">
        <v>4688</v>
      </c>
      <c r="F249" s="287" t="s">
        <v>4689</v>
      </c>
      <c r="G249" s="288" t="s">
        <v>201</v>
      </c>
      <c r="H249" s="289">
        <v>86</v>
      </c>
      <c r="I249" s="290"/>
      <c r="J249" s="291">
        <f>ROUND(I249*H249,2)</f>
        <v>0</v>
      </c>
      <c r="K249" s="287" t="s">
        <v>19</v>
      </c>
      <c r="L249" s="292"/>
      <c r="M249" s="293" t="s">
        <v>19</v>
      </c>
      <c r="N249" s="294" t="s">
        <v>46</v>
      </c>
      <c r="O249" s="87"/>
      <c r="P249" s="225">
        <f>O249*H249</f>
        <v>0</v>
      </c>
      <c r="Q249" s="225">
        <v>0</v>
      </c>
      <c r="R249" s="225">
        <f>Q249*H249</f>
        <v>0</v>
      </c>
      <c r="S249" s="225">
        <v>0</v>
      </c>
      <c r="T249" s="226">
        <f>S249*H249</f>
        <v>0</v>
      </c>
      <c r="U249" s="41"/>
      <c r="V249" s="41"/>
      <c r="W249" s="41"/>
      <c r="X249" s="41"/>
      <c r="Y249" s="41"/>
      <c r="Z249" s="41"/>
      <c r="AA249" s="41"/>
      <c r="AB249" s="41"/>
      <c r="AC249" s="41"/>
      <c r="AD249" s="41"/>
      <c r="AE249" s="41"/>
      <c r="AR249" s="227" t="s">
        <v>629</v>
      </c>
      <c r="AT249" s="227" t="s">
        <v>461</v>
      </c>
      <c r="AU249" s="227" t="s">
        <v>84</v>
      </c>
      <c r="AY249" s="20" t="s">
        <v>170</v>
      </c>
      <c r="BE249" s="228">
        <f>IF(N249="základní",J249,0)</f>
        <v>0</v>
      </c>
      <c r="BF249" s="228">
        <f>IF(N249="snížená",J249,0)</f>
        <v>0</v>
      </c>
      <c r="BG249" s="228">
        <f>IF(N249="zákl. přenesená",J249,0)</f>
        <v>0</v>
      </c>
      <c r="BH249" s="228">
        <f>IF(N249="sníž. přenesená",J249,0)</f>
        <v>0</v>
      </c>
      <c r="BI249" s="228">
        <f>IF(N249="nulová",J249,0)</f>
        <v>0</v>
      </c>
      <c r="BJ249" s="20" t="s">
        <v>82</v>
      </c>
      <c r="BK249" s="228">
        <f>ROUND(I249*H249,2)</f>
        <v>0</v>
      </c>
      <c r="BL249" s="20" t="s">
        <v>287</v>
      </c>
      <c r="BM249" s="227" t="s">
        <v>4690</v>
      </c>
    </row>
    <row r="250" s="2" customFormat="1">
      <c r="A250" s="41"/>
      <c r="B250" s="42"/>
      <c r="C250" s="43"/>
      <c r="D250" s="229" t="s">
        <v>179</v>
      </c>
      <c r="E250" s="43"/>
      <c r="F250" s="230" t="s">
        <v>4689</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179</v>
      </c>
      <c r="AU250" s="20" t="s">
        <v>84</v>
      </c>
    </row>
    <row r="251" s="2" customFormat="1">
      <c r="A251" s="41"/>
      <c r="B251" s="42"/>
      <c r="C251" s="43"/>
      <c r="D251" s="229" t="s">
        <v>231</v>
      </c>
      <c r="E251" s="43"/>
      <c r="F251" s="268" t="s">
        <v>4536</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231</v>
      </c>
      <c r="AU251" s="20" t="s">
        <v>84</v>
      </c>
    </row>
    <row r="252" s="2" customFormat="1" ht="16.5" customHeight="1">
      <c r="A252" s="41"/>
      <c r="B252" s="42"/>
      <c r="C252" s="285" t="s">
        <v>841</v>
      </c>
      <c r="D252" s="285" t="s">
        <v>461</v>
      </c>
      <c r="E252" s="286" t="s">
        <v>4691</v>
      </c>
      <c r="F252" s="287" t="s">
        <v>4692</v>
      </c>
      <c r="G252" s="288" t="s">
        <v>201</v>
      </c>
      <c r="H252" s="289">
        <v>194</v>
      </c>
      <c r="I252" s="290"/>
      <c r="J252" s="291">
        <f>ROUND(I252*H252,2)</f>
        <v>0</v>
      </c>
      <c r="K252" s="287" t="s">
        <v>19</v>
      </c>
      <c r="L252" s="292"/>
      <c r="M252" s="293" t="s">
        <v>19</v>
      </c>
      <c r="N252" s="294" t="s">
        <v>46</v>
      </c>
      <c r="O252" s="87"/>
      <c r="P252" s="225">
        <f>O252*H252</f>
        <v>0</v>
      </c>
      <c r="Q252" s="225">
        <v>0</v>
      </c>
      <c r="R252" s="225">
        <f>Q252*H252</f>
        <v>0</v>
      </c>
      <c r="S252" s="225">
        <v>0</v>
      </c>
      <c r="T252" s="226">
        <f>S252*H252</f>
        <v>0</v>
      </c>
      <c r="U252" s="41"/>
      <c r="V252" s="41"/>
      <c r="W252" s="41"/>
      <c r="X252" s="41"/>
      <c r="Y252" s="41"/>
      <c r="Z252" s="41"/>
      <c r="AA252" s="41"/>
      <c r="AB252" s="41"/>
      <c r="AC252" s="41"/>
      <c r="AD252" s="41"/>
      <c r="AE252" s="41"/>
      <c r="AR252" s="227" t="s">
        <v>629</v>
      </c>
      <c r="AT252" s="227" t="s">
        <v>461</v>
      </c>
      <c r="AU252" s="227" t="s">
        <v>84</v>
      </c>
      <c r="AY252" s="20" t="s">
        <v>170</v>
      </c>
      <c r="BE252" s="228">
        <f>IF(N252="základní",J252,0)</f>
        <v>0</v>
      </c>
      <c r="BF252" s="228">
        <f>IF(N252="snížená",J252,0)</f>
        <v>0</v>
      </c>
      <c r="BG252" s="228">
        <f>IF(N252="zákl. přenesená",J252,0)</f>
        <v>0</v>
      </c>
      <c r="BH252" s="228">
        <f>IF(N252="sníž. přenesená",J252,0)</f>
        <v>0</v>
      </c>
      <c r="BI252" s="228">
        <f>IF(N252="nulová",J252,0)</f>
        <v>0</v>
      </c>
      <c r="BJ252" s="20" t="s">
        <v>82</v>
      </c>
      <c r="BK252" s="228">
        <f>ROUND(I252*H252,2)</f>
        <v>0</v>
      </c>
      <c r="BL252" s="20" t="s">
        <v>287</v>
      </c>
      <c r="BM252" s="227" t="s">
        <v>4693</v>
      </c>
    </row>
    <row r="253" s="2" customFormat="1">
      <c r="A253" s="41"/>
      <c r="B253" s="42"/>
      <c r="C253" s="43"/>
      <c r="D253" s="229" t="s">
        <v>179</v>
      </c>
      <c r="E253" s="43"/>
      <c r="F253" s="230" t="s">
        <v>4692</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179</v>
      </c>
      <c r="AU253" s="20" t="s">
        <v>84</v>
      </c>
    </row>
    <row r="254" s="2" customFormat="1">
      <c r="A254" s="41"/>
      <c r="B254" s="42"/>
      <c r="C254" s="43"/>
      <c r="D254" s="229" t="s">
        <v>231</v>
      </c>
      <c r="E254" s="43"/>
      <c r="F254" s="268" t="s">
        <v>4536</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231</v>
      </c>
      <c r="AU254" s="20" t="s">
        <v>84</v>
      </c>
    </row>
    <row r="255" s="2" customFormat="1" ht="16.5" customHeight="1">
      <c r="A255" s="41"/>
      <c r="B255" s="42"/>
      <c r="C255" s="285" t="s">
        <v>848</v>
      </c>
      <c r="D255" s="285" t="s">
        <v>461</v>
      </c>
      <c r="E255" s="286" t="s">
        <v>4694</v>
      </c>
      <c r="F255" s="287" t="s">
        <v>4695</v>
      </c>
      <c r="G255" s="288" t="s">
        <v>201</v>
      </c>
      <c r="H255" s="289">
        <v>127</v>
      </c>
      <c r="I255" s="290"/>
      <c r="J255" s="291">
        <f>ROUND(I255*H255,2)</f>
        <v>0</v>
      </c>
      <c r="K255" s="287" t="s">
        <v>19</v>
      </c>
      <c r="L255" s="292"/>
      <c r="M255" s="293" t="s">
        <v>19</v>
      </c>
      <c r="N255" s="294" t="s">
        <v>46</v>
      </c>
      <c r="O255" s="87"/>
      <c r="P255" s="225">
        <f>O255*H255</f>
        <v>0</v>
      </c>
      <c r="Q255" s="225">
        <v>0</v>
      </c>
      <c r="R255" s="225">
        <f>Q255*H255</f>
        <v>0</v>
      </c>
      <c r="S255" s="225">
        <v>0</v>
      </c>
      <c r="T255" s="226">
        <f>S255*H255</f>
        <v>0</v>
      </c>
      <c r="U255" s="41"/>
      <c r="V255" s="41"/>
      <c r="W255" s="41"/>
      <c r="X255" s="41"/>
      <c r="Y255" s="41"/>
      <c r="Z255" s="41"/>
      <c r="AA255" s="41"/>
      <c r="AB255" s="41"/>
      <c r="AC255" s="41"/>
      <c r="AD255" s="41"/>
      <c r="AE255" s="41"/>
      <c r="AR255" s="227" t="s">
        <v>629</v>
      </c>
      <c r="AT255" s="227" t="s">
        <v>461</v>
      </c>
      <c r="AU255" s="227" t="s">
        <v>84</v>
      </c>
      <c r="AY255" s="20" t="s">
        <v>170</v>
      </c>
      <c r="BE255" s="228">
        <f>IF(N255="základní",J255,0)</f>
        <v>0</v>
      </c>
      <c r="BF255" s="228">
        <f>IF(N255="snížená",J255,0)</f>
        <v>0</v>
      </c>
      <c r="BG255" s="228">
        <f>IF(N255="zákl. přenesená",J255,0)</f>
        <v>0</v>
      </c>
      <c r="BH255" s="228">
        <f>IF(N255="sníž. přenesená",J255,0)</f>
        <v>0</v>
      </c>
      <c r="BI255" s="228">
        <f>IF(N255="nulová",J255,0)</f>
        <v>0</v>
      </c>
      <c r="BJ255" s="20" t="s">
        <v>82</v>
      </c>
      <c r="BK255" s="228">
        <f>ROUND(I255*H255,2)</f>
        <v>0</v>
      </c>
      <c r="BL255" s="20" t="s">
        <v>287</v>
      </c>
      <c r="BM255" s="227" t="s">
        <v>4696</v>
      </c>
    </row>
    <row r="256" s="2" customFormat="1">
      <c r="A256" s="41"/>
      <c r="B256" s="42"/>
      <c r="C256" s="43"/>
      <c r="D256" s="229" t="s">
        <v>179</v>
      </c>
      <c r="E256" s="43"/>
      <c r="F256" s="230" t="s">
        <v>4695</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179</v>
      </c>
      <c r="AU256" s="20" t="s">
        <v>84</v>
      </c>
    </row>
    <row r="257" s="2" customFormat="1">
      <c r="A257" s="41"/>
      <c r="B257" s="42"/>
      <c r="C257" s="43"/>
      <c r="D257" s="229" t="s">
        <v>231</v>
      </c>
      <c r="E257" s="43"/>
      <c r="F257" s="268" t="s">
        <v>4536</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231</v>
      </c>
      <c r="AU257" s="20" t="s">
        <v>84</v>
      </c>
    </row>
    <row r="258" s="2" customFormat="1" ht="16.5" customHeight="1">
      <c r="A258" s="41"/>
      <c r="B258" s="42"/>
      <c r="C258" s="285" t="s">
        <v>857</v>
      </c>
      <c r="D258" s="285" t="s">
        <v>461</v>
      </c>
      <c r="E258" s="286" t="s">
        <v>4697</v>
      </c>
      <c r="F258" s="287" t="s">
        <v>4698</v>
      </c>
      <c r="G258" s="288" t="s">
        <v>201</v>
      </c>
      <c r="H258" s="289">
        <v>114</v>
      </c>
      <c r="I258" s="290"/>
      <c r="J258" s="291">
        <f>ROUND(I258*H258,2)</f>
        <v>0</v>
      </c>
      <c r="K258" s="287" t="s">
        <v>19</v>
      </c>
      <c r="L258" s="292"/>
      <c r="M258" s="293" t="s">
        <v>19</v>
      </c>
      <c r="N258" s="294" t="s">
        <v>46</v>
      </c>
      <c r="O258" s="87"/>
      <c r="P258" s="225">
        <f>O258*H258</f>
        <v>0</v>
      </c>
      <c r="Q258" s="225">
        <v>0</v>
      </c>
      <c r="R258" s="225">
        <f>Q258*H258</f>
        <v>0</v>
      </c>
      <c r="S258" s="225">
        <v>0</v>
      </c>
      <c r="T258" s="226">
        <f>S258*H258</f>
        <v>0</v>
      </c>
      <c r="U258" s="41"/>
      <c r="V258" s="41"/>
      <c r="W258" s="41"/>
      <c r="X258" s="41"/>
      <c r="Y258" s="41"/>
      <c r="Z258" s="41"/>
      <c r="AA258" s="41"/>
      <c r="AB258" s="41"/>
      <c r="AC258" s="41"/>
      <c r="AD258" s="41"/>
      <c r="AE258" s="41"/>
      <c r="AR258" s="227" t="s">
        <v>629</v>
      </c>
      <c r="AT258" s="227" t="s">
        <v>461</v>
      </c>
      <c r="AU258" s="227" t="s">
        <v>84</v>
      </c>
      <c r="AY258" s="20" t="s">
        <v>170</v>
      </c>
      <c r="BE258" s="228">
        <f>IF(N258="základní",J258,0)</f>
        <v>0</v>
      </c>
      <c r="BF258" s="228">
        <f>IF(N258="snížená",J258,0)</f>
        <v>0</v>
      </c>
      <c r="BG258" s="228">
        <f>IF(N258="zákl. přenesená",J258,0)</f>
        <v>0</v>
      </c>
      <c r="BH258" s="228">
        <f>IF(N258="sníž. přenesená",J258,0)</f>
        <v>0</v>
      </c>
      <c r="BI258" s="228">
        <f>IF(N258="nulová",J258,0)</f>
        <v>0</v>
      </c>
      <c r="BJ258" s="20" t="s">
        <v>82</v>
      </c>
      <c r="BK258" s="228">
        <f>ROUND(I258*H258,2)</f>
        <v>0</v>
      </c>
      <c r="BL258" s="20" t="s">
        <v>287</v>
      </c>
      <c r="BM258" s="227" t="s">
        <v>4699</v>
      </c>
    </row>
    <row r="259" s="2" customFormat="1">
      <c r="A259" s="41"/>
      <c r="B259" s="42"/>
      <c r="C259" s="43"/>
      <c r="D259" s="229" t="s">
        <v>179</v>
      </c>
      <c r="E259" s="43"/>
      <c r="F259" s="230" t="s">
        <v>4698</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179</v>
      </c>
      <c r="AU259" s="20" t="s">
        <v>84</v>
      </c>
    </row>
    <row r="260" s="2" customFormat="1">
      <c r="A260" s="41"/>
      <c r="B260" s="42"/>
      <c r="C260" s="43"/>
      <c r="D260" s="229" t="s">
        <v>231</v>
      </c>
      <c r="E260" s="43"/>
      <c r="F260" s="268" t="s">
        <v>4536</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231</v>
      </c>
      <c r="AU260" s="20" t="s">
        <v>84</v>
      </c>
    </row>
    <row r="261" s="2" customFormat="1" ht="16.5" customHeight="1">
      <c r="A261" s="41"/>
      <c r="B261" s="42"/>
      <c r="C261" s="285" t="s">
        <v>864</v>
      </c>
      <c r="D261" s="285" t="s">
        <v>461</v>
      </c>
      <c r="E261" s="286" t="s">
        <v>4700</v>
      </c>
      <c r="F261" s="287" t="s">
        <v>4701</v>
      </c>
      <c r="G261" s="288" t="s">
        <v>4317</v>
      </c>
      <c r="H261" s="289">
        <v>4</v>
      </c>
      <c r="I261" s="290"/>
      <c r="J261" s="291">
        <f>ROUND(I261*H261,2)</f>
        <v>0</v>
      </c>
      <c r="K261" s="287" t="s">
        <v>19</v>
      </c>
      <c r="L261" s="292"/>
      <c r="M261" s="293" t="s">
        <v>19</v>
      </c>
      <c r="N261" s="294" t="s">
        <v>46</v>
      </c>
      <c r="O261" s="87"/>
      <c r="P261" s="225">
        <f>O261*H261</f>
        <v>0</v>
      </c>
      <c r="Q261" s="225">
        <v>0</v>
      </c>
      <c r="R261" s="225">
        <f>Q261*H261</f>
        <v>0</v>
      </c>
      <c r="S261" s="225">
        <v>0</v>
      </c>
      <c r="T261" s="226">
        <f>S261*H261</f>
        <v>0</v>
      </c>
      <c r="U261" s="41"/>
      <c r="V261" s="41"/>
      <c r="W261" s="41"/>
      <c r="X261" s="41"/>
      <c r="Y261" s="41"/>
      <c r="Z261" s="41"/>
      <c r="AA261" s="41"/>
      <c r="AB261" s="41"/>
      <c r="AC261" s="41"/>
      <c r="AD261" s="41"/>
      <c r="AE261" s="41"/>
      <c r="AR261" s="227" t="s">
        <v>629</v>
      </c>
      <c r="AT261" s="227" t="s">
        <v>461</v>
      </c>
      <c r="AU261" s="227" t="s">
        <v>84</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287</v>
      </c>
      <c r="BM261" s="227" t="s">
        <v>4702</v>
      </c>
    </row>
    <row r="262" s="2" customFormat="1">
      <c r="A262" s="41"/>
      <c r="B262" s="42"/>
      <c r="C262" s="43"/>
      <c r="D262" s="229" t="s">
        <v>179</v>
      </c>
      <c r="E262" s="43"/>
      <c r="F262" s="230" t="s">
        <v>4701</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179</v>
      </c>
      <c r="AU262" s="20" t="s">
        <v>84</v>
      </c>
    </row>
    <row r="263" s="2" customFormat="1">
      <c r="A263" s="41"/>
      <c r="B263" s="42"/>
      <c r="C263" s="43"/>
      <c r="D263" s="229" t="s">
        <v>231</v>
      </c>
      <c r="E263" s="43"/>
      <c r="F263" s="268" t="s">
        <v>4536</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231</v>
      </c>
      <c r="AU263" s="20" t="s">
        <v>84</v>
      </c>
    </row>
    <row r="264" s="2" customFormat="1" ht="16.5" customHeight="1">
      <c r="A264" s="41"/>
      <c r="B264" s="42"/>
      <c r="C264" s="285" t="s">
        <v>870</v>
      </c>
      <c r="D264" s="285" t="s">
        <v>461</v>
      </c>
      <c r="E264" s="286" t="s">
        <v>4703</v>
      </c>
      <c r="F264" s="287" t="s">
        <v>4704</v>
      </c>
      <c r="G264" s="288" t="s">
        <v>4317</v>
      </c>
      <c r="H264" s="289">
        <v>2</v>
      </c>
      <c r="I264" s="290"/>
      <c r="J264" s="291">
        <f>ROUND(I264*H264,2)</f>
        <v>0</v>
      </c>
      <c r="K264" s="287" t="s">
        <v>19</v>
      </c>
      <c r="L264" s="292"/>
      <c r="M264" s="293" t="s">
        <v>19</v>
      </c>
      <c r="N264" s="294" t="s">
        <v>46</v>
      </c>
      <c r="O264" s="87"/>
      <c r="P264" s="225">
        <f>O264*H264</f>
        <v>0</v>
      </c>
      <c r="Q264" s="225">
        <v>0</v>
      </c>
      <c r="R264" s="225">
        <f>Q264*H264</f>
        <v>0</v>
      </c>
      <c r="S264" s="225">
        <v>0</v>
      </c>
      <c r="T264" s="226">
        <f>S264*H264</f>
        <v>0</v>
      </c>
      <c r="U264" s="41"/>
      <c r="V264" s="41"/>
      <c r="W264" s="41"/>
      <c r="X264" s="41"/>
      <c r="Y264" s="41"/>
      <c r="Z264" s="41"/>
      <c r="AA264" s="41"/>
      <c r="AB264" s="41"/>
      <c r="AC264" s="41"/>
      <c r="AD264" s="41"/>
      <c r="AE264" s="41"/>
      <c r="AR264" s="227" t="s">
        <v>629</v>
      </c>
      <c r="AT264" s="227" t="s">
        <v>461</v>
      </c>
      <c r="AU264" s="227" t="s">
        <v>84</v>
      </c>
      <c r="AY264" s="20" t="s">
        <v>170</v>
      </c>
      <c r="BE264" s="228">
        <f>IF(N264="základní",J264,0)</f>
        <v>0</v>
      </c>
      <c r="BF264" s="228">
        <f>IF(N264="snížená",J264,0)</f>
        <v>0</v>
      </c>
      <c r="BG264" s="228">
        <f>IF(N264="zákl. přenesená",J264,0)</f>
        <v>0</v>
      </c>
      <c r="BH264" s="228">
        <f>IF(N264="sníž. přenesená",J264,0)</f>
        <v>0</v>
      </c>
      <c r="BI264" s="228">
        <f>IF(N264="nulová",J264,0)</f>
        <v>0</v>
      </c>
      <c r="BJ264" s="20" t="s">
        <v>82</v>
      </c>
      <c r="BK264" s="228">
        <f>ROUND(I264*H264,2)</f>
        <v>0</v>
      </c>
      <c r="BL264" s="20" t="s">
        <v>287</v>
      </c>
      <c r="BM264" s="227" t="s">
        <v>4705</v>
      </c>
    </row>
    <row r="265" s="2" customFormat="1">
      <c r="A265" s="41"/>
      <c r="B265" s="42"/>
      <c r="C265" s="43"/>
      <c r="D265" s="229" t="s">
        <v>179</v>
      </c>
      <c r="E265" s="43"/>
      <c r="F265" s="230" t="s">
        <v>4704</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179</v>
      </c>
      <c r="AU265" s="20" t="s">
        <v>84</v>
      </c>
    </row>
    <row r="266" s="2" customFormat="1">
      <c r="A266" s="41"/>
      <c r="B266" s="42"/>
      <c r="C266" s="43"/>
      <c r="D266" s="229" t="s">
        <v>231</v>
      </c>
      <c r="E266" s="43"/>
      <c r="F266" s="268" t="s">
        <v>4536</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231</v>
      </c>
      <c r="AU266" s="20" t="s">
        <v>84</v>
      </c>
    </row>
    <row r="267" s="2" customFormat="1" ht="16.5" customHeight="1">
      <c r="A267" s="41"/>
      <c r="B267" s="42"/>
      <c r="C267" s="285" t="s">
        <v>878</v>
      </c>
      <c r="D267" s="285" t="s">
        <v>461</v>
      </c>
      <c r="E267" s="286" t="s">
        <v>4706</v>
      </c>
      <c r="F267" s="287" t="s">
        <v>4707</v>
      </c>
      <c r="G267" s="288" t="s">
        <v>4317</v>
      </c>
      <c r="H267" s="289">
        <v>2</v>
      </c>
      <c r="I267" s="290"/>
      <c r="J267" s="291">
        <f>ROUND(I267*H267,2)</f>
        <v>0</v>
      </c>
      <c r="K267" s="287" t="s">
        <v>19</v>
      </c>
      <c r="L267" s="292"/>
      <c r="M267" s="293" t="s">
        <v>19</v>
      </c>
      <c r="N267" s="294" t="s">
        <v>46</v>
      </c>
      <c r="O267" s="87"/>
      <c r="P267" s="225">
        <f>O267*H267</f>
        <v>0</v>
      </c>
      <c r="Q267" s="225">
        <v>0</v>
      </c>
      <c r="R267" s="225">
        <f>Q267*H267</f>
        <v>0</v>
      </c>
      <c r="S267" s="225">
        <v>0</v>
      </c>
      <c r="T267" s="226">
        <f>S267*H267</f>
        <v>0</v>
      </c>
      <c r="U267" s="41"/>
      <c r="V267" s="41"/>
      <c r="W267" s="41"/>
      <c r="X267" s="41"/>
      <c r="Y267" s="41"/>
      <c r="Z267" s="41"/>
      <c r="AA267" s="41"/>
      <c r="AB267" s="41"/>
      <c r="AC267" s="41"/>
      <c r="AD267" s="41"/>
      <c r="AE267" s="41"/>
      <c r="AR267" s="227" t="s">
        <v>629</v>
      </c>
      <c r="AT267" s="227" t="s">
        <v>461</v>
      </c>
      <c r="AU267" s="227" t="s">
        <v>84</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287</v>
      </c>
      <c r="BM267" s="227" t="s">
        <v>4708</v>
      </c>
    </row>
    <row r="268" s="2" customFormat="1">
      <c r="A268" s="41"/>
      <c r="B268" s="42"/>
      <c r="C268" s="43"/>
      <c r="D268" s="229" t="s">
        <v>179</v>
      </c>
      <c r="E268" s="43"/>
      <c r="F268" s="230" t="s">
        <v>4707</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179</v>
      </c>
      <c r="AU268" s="20" t="s">
        <v>84</v>
      </c>
    </row>
    <row r="269" s="2" customFormat="1">
      <c r="A269" s="41"/>
      <c r="B269" s="42"/>
      <c r="C269" s="43"/>
      <c r="D269" s="229" t="s">
        <v>231</v>
      </c>
      <c r="E269" s="43"/>
      <c r="F269" s="268" t="s">
        <v>4536</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231</v>
      </c>
      <c r="AU269" s="20" t="s">
        <v>84</v>
      </c>
    </row>
    <row r="270" s="2" customFormat="1" ht="16.5" customHeight="1">
      <c r="A270" s="41"/>
      <c r="B270" s="42"/>
      <c r="C270" s="285" t="s">
        <v>885</v>
      </c>
      <c r="D270" s="285" t="s">
        <v>461</v>
      </c>
      <c r="E270" s="286" t="s">
        <v>4709</v>
      </c>
      <c r="F270" s="287" t="s">
        <v>4710</v>
      </c>
      <c r="G270" s="288" t="s">
        <v>4317</v>
      </c>
      <c r="H270" s="289">
        <v>4</v>
      </c>
      <c r="I270" s="290"/>
      <c r="J270" s="291">
        <f>ROUND(I270*H270,2)</f>
        <v>0</v>
      </c>
      <c r="K270" s="287" t="s">
        <v>19</v>
      </c>
      <c r="L270" s="292"/>
      <c r="M270" s="293" t="s">
        <v>19</v>
      </c>
      <c r="N270" s="294" t="s">
        <v>46</v>
      </c>
      <c r="O270" s="87"/>
      <c r="P270" s="225">
        <f>O270*H270</f>
        <v>0</v>
      </c>
      <c r="Q270" s="225">
        <v>0</v>
      </c>
      <c r="R270" s="225">
        <f>Q270*H270</f>
        <v>0</v>
      </c>
      <c r="S270" s="225">
        <v>0</v>
      </c>
      <c r="T270" s="226">
        <f>S270*H270</f>
        <v>0</v>
      </c>
      <c r="U270" s="41"/>
      <c r="V270" s="41"/>
      <c r="W270" s="41"/>
      <c r="X270" s="41"/>
      <c r="Y270" s="41"/>
      <c r="Z270" s="41"/>
      <c r="AA270" s="41"/>
      <c r="AB270" s="41"/>
      <c r="AC270" s="41"/>
      <c r="AD270" s="41"/>
      <c r="AE270" s="41"/>
      <c r="AR270" s="227" t="s">
        <v>629</v>
      </c>
      <c r="AT270" s="227" t="s">
        <v>461</v>
      </c>
      <c r="AU270" s="227" t="s">
        <v>84</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287</v>
      </c>
      <c r="BM270" s="227" t="s">
        <v>4711</v>
      </c>
    </row>
    <row r="271" s="2" customFormat="1">
      <c r="A271" s="41"/>
      <c r="B271" s="42"/>
      <c r="C271" s="43"/>
      <c r="D271" s="229" t="s">
        <v>179</v>
      </c>
      <c r="E271" s="43"/>
      <c r="F271" s="230" t="s">
        <v>4710</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179</v>
      </c>
      <c r="AU271" s="20" t="s">
        <v>84</v>
      </c>
    </row>
    <row r="272" s="2" customFormat="1">
      <c r="A272" s="41"/>
      <c r="B272" s="42"/>
      <c r="C272" s="43"/>
      <c r="D272" s="229" t="s">
        <v>231</v>
      </c>
      <c r="E272" s="43"/>
      <c r="F272" s="268" t="s">
        <v>4536</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231</v>
      </c>
      <c r="AU272" s="20" t="s">
        <v>84</v>
      </c>
    </row>
    <row r="273" s="2" customFormat="1" ht="16.5" customHeight="1">
      <c r="A273" s="41"/>
      <c r="B273" s="42"/>
      <c r="C273" s="285" t="s">
        <v>892</v>
      </c>
      <c r="D273" s="285" t="s">
        <v>461</v>
      </c>
      <c r="E273" s="286" t="s">
        <v>4712</v>
      </c>
      <c r="F273" s="287" t="s">
        <v>4713</v>
      </c>
      <c r="G273" s="288" t="s">
        <v>201</v>
      </c>
      <c r="H273" s="289">
        <v>100</v>
      </c>
      <c r="I273" s="290"/>
      <c r="J273" s="291">
        <f>ROUND(I273*H273,2)</f>
        <v>0</v>
      </c>
      <c r="K273" s="287" t="s">
        <v>19</v>
      </c>
      <c r="L273" s="292"/>
      <c r="M273" s="293" t="s">
        <v>19</v>
      </c>
      <c r="N273" s="294" t="s">
        <v>46</v>
      </c>
      <c r="O273" s="87"/>
      <c r="P273" s="225">
        <f>O273*H273</f>
        <v>0</v>
      </c>
      <c r="Q273" s="225">
        <v>0</v>
      </c>
      <c r="R273" s="225">
        <f>Q273*H273</f>
        <v>0</v>
      </c>
      <c r="S273" s="225">
        <v>0</v>
      </c>
      <c r="T273" s="226">
        <f>S273*H273</f>
        <v>0</v>
      </c>
      <c r="U273" s="41"/>
      <c r="V273" s="41"/>
      <c r="W273" s="41"/>
      <c r="X273" s="41"/>
      <c r="Y273" s="41"/>
      <c r="Z273" s="41"/>
      <c r="AA273" s="41"/>
      <c r="AB273" s="41"/>
      <c r="AC273" s="41"/>
      <c r="AD273" s="41"/>
      <c r="AE273" s="41"/>
      <c r="AR273" s="227" t="s">
        <v>629</v>
      </c>
      <c r="AT273" s="227" t="s">
        <v>461</v>
      </c>
      <c r="AU273" s="227" t="s">
        <v>84</v>
      </c>
      <c r="AY273" s="20" t="s">
        <v>170</v>
      </c>
      <c r="BE273" s="228">
        <f>IF(N273="základní",J273,0)</f>
        <v>0</v>
      </c>
      <c r="BF273" s="228">
        <f>IF(N273="snížená",J273,0)</f>
        <v>0</v>
      </c>
      <c r="BG273" s="228">
        <f>IF(N273="zákl. přenesená",J273,0)</f>
        <v>0</v>
      </c>
      <c r="BH273" s="228">
        <f>IF(N273="sníž. přenesená",J273,0)</f>
        <v>0</v>
      </c>
      <c r="BI273" s="228">
        <f>IF(N273="nulová",J273,0)</f>
        <v>0</v>
      </c>
      <c r="BJ273" s="20" t="s">
        <v>82</v>
      </c>
      <c r="BK273" s="228">
        <f>ROUND(I273*H273,2)</f>
        <v>0</v>
      </c>
      <c r="BL273" s="20" t="s">
        <v>287</v>
      </c>
      <c r="BM273" s="227" t="s">
        <v>4714</v>
      </c>
    </row>
    <row r="274" s="2" customFormat="1">
      <c r="A274" s="41"/>
      <c r="B274" s="42"/>
      <c r="C274" s="43"/>
      <c r="D274" s="229" t="s">
        <v>179</v>
      </c>
      <c r="E274" s="43"/>
      <c r="F274" s="230" t="s">
        <v>4713</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179</v>
      </c>
      <c r="AU274" s="20" t="s">
        <v>84</v>
      </c>
    </row>
    <row r="275" s="2" customFormat="1">
      <c r="A275" s="41"/>
      <c r="B275" s="42"/>
      <c r="C275" s="43"/>
      <c r="D275" s="229" t="s">
        <v>231</v>
      </c>
      <c r="E275" s="43"/>
      <c r="F275" s="268" t="s">
        <v>4536</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231</v>
      </c>
      <c r="AU275" s="20" t="s">
        <v>84</v>
      </c>
    </row>
    <row r="276" s="2" customFormat="1" ht="16.5" customHeight="1">
      <c r="A276" s="41"/>
      <c r="B276" s="42"/>
      <c r="C276" s="285" t="s">
        <v>898</v>
      </c>
      <c r="D276" s="285" t="s">
        <v>461</v>
      </c>
      <c r="E276" s="286" t="s">
        <v>4715</v>
      </c>
      <c r="F276" s="287" t="s">
        <v>4716</v>
      </c>
      <c r="G276" s="288" t="s">
        <v>4317</v>
      </c>
      <c r="H276" s="289">
        <v>4</v>
      </c>
      <c r="I276" s="290"/>
      <c r="J276" s="291">
        <f>ROUND(I276*H276,2)</f>
        <v>0</v>
      </c>
      <c r="K276" s="287" t="s">
        <v>19</v>
      </c>
      <c r="L276" s="292"/>
      <c r="M276" s="293" t="s">
        <v>19</v>
      </c>
      <c r="N276" s="294" t="s">
        <v>46</v>
      </c>
      <c r="O276" s="87"/>
      <c r="P276" s="225">
        <f>O276*H276</f>
        <v>0</v>
      </c>
      <c r="Q276" s="225">
        <v>0</v>
      </c>
      <c r="R276" s="225">
        <f>Q276*H276</f>
        <v>0</v>
      </c>
      <c r="S276" s="225">
        <v>0</v>
      </c>
      <c r="T276" s="226">
        <f>S276*H276</f>
        <v>0</v>
      </c>
      <c r="U276" s="41"/>
      <c r="V276" s="41"/>
      <c r="W276" s="41"/>
      <c r="X276" s="41"/>
      <c r="Y276" s="41"/>
      <c r="Z276" s="41"/>
      <c r="AA276" s="41"/>
      <c r="AB276" s="41"/>
      <c r="AC276" s="41"/>
      <c r="AD276" s="41"/>
      <c r="AE276" s="41"/>
      <c r="AR276" s="227" t="s">
        <v>629</v>
      </c>
      <c r="AT276" s="227" t="s">
        <v>461</v>
      </c>
      <c r="AU276" s="227" t="s">
        <v>84</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287</v>
      </c>
      <c r="BM276" s="227" t="s">
        <v>4717</v>
      </c>
    </row>
    <row r="277" s="2" customFormat="1">
      <c r="A277" s="41"/>
      <c r="B277" s="42"/>
      <c r="C277" s="43"/>
      <c r="D277" s="229" t="s">
        <v>179</v>
      </c>
      <c r="E277" s="43"/>
      <c r="F277" s="230" t="s">
        <v>4716</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179</v>
      </c>
      <c r="AU277" s="20" t="s">
        <v>84</v>
      </c>
    </row>
    <row r="278" s="2" customFormat="1">
      <c r="A278" s="41"/>
      <c r="B278" s="42"/>
      <c r="C278" s="43"/>
      <c r="D278" s="229" t="s">
        <v>231</v>
      </c>
      <c r="E278" s="43"/>
      <c r="F278" s="268" t="s">
        <v>4536</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231</v>
      </c>
      <c r="AU278" s="20" t="s">
        <v>84</v>
      </c>
    </row>
    <row r="279" s="2" customFormat="1" ht="16.5" customHeight="1">
      <c r="A279" s="41"/>
      <c r="B279" s="42"/>
      <c r="C279" s="285" t="s">
        <v>916</v>
      </c>
      <c r="D279" s="285" t="s">
        <v>461</v>
      </c>
      <c r="E279" s="286" t="s">
        <v>4718</v>
      </c>
      <c r="F279" s="287" t="s">
        <v>4719</v>
      </c>
      <c r="G279" s="288" t="s">
        <v>201</v>
      </c>
      <c r="H279" s="289">
        <v>50</v>
      </c>
      <c r="I279" s="290"/>
      <c r="J279" s="291">
        <f>ROUND(I279*H279,2)</f>
        <v>0</v>
      </c>
      <c r="K279" s="287" t="s">
        <v>19</v>
      </c>
      <c r="L279" s="292"/>
      <c r="M279" s="293" t="s">
        <v>19</v>
      </c>
      <c r="N279" s="294" t="s">
        <v>46</v>
      </c>
      <c r="O279" s="87"/>
      <c r="P279" s="225">
        <f>O279*H279</f>
        <v>0</v>
      </c>
      <c r="Q279" s="225">
        <v>0</v>
      </c>
      <c r="R279" s="225">
        <f>Q279*H279</f>
        <v>0</v>
      </c>
      <c r="S279" s="225">
        <v>0</v>
      </c>
      <c r="T279" s="226">
        <f>S279*H279</f>
        <v>0</v>
      </c>
      <c r="U279" s="41"/>
      <c r="V279" s="41"/>
      <c r="W279" s="41"/>
      <c r="X279" s="41"/>
      <c r="Y279" s="41"/>
      <c r="Z279" s="41"/>
      <c r="AA279" s="41"/>
      <c r="AB279" s="41"/>
      <c r="AC279" s="41"/>
      <c r="AD279" s="41"/>
      <c r="AE279" s="41"/>
      <c r="AR279" s="227" t="s">
        <v>629</v>
      </c>
      <c r="AT279" s="227" t="s">
        <v>461</v>
      </c>
      <c r="AU279" s="227" t="s">
        <v>84</v>
      </c>
      <c r="AY279" s="20" t="s">
        <v>170</v>
      </c>
      <c r="BE279" s="228">
        <f>IF(N279="základní",J279,0)</f>
        <v>0</v>
      </c>
      <c r="BF279" s="228">
        <f>IF(N279="snížená",J279,0)</f>
        <v>0</v>
      </c>
      <c r="BG279" s="228">
        <f>IF(N279="zákl. přenesená",J279,0)</f>
        <v>0</v>
      </c>
      <c r="BH279" s="228">
        <f>IF(N279="sníž. přenesená",J279,0)</f>
        <v>0</v>
      </c>
      <c r="BI279" s="228">
        <f>IF(N279="nulová",J279,0)</f>
        <v>0</v>
      </c>
      <c r="BJ279" s="20" t="s">
        <v>82</v>
      </c>
      <c r="BK279" s="228">
        <f>ROUND(I279*H279,2)</f>
        <v>0</v>
      </c>
      <c r="BL279" s="20" t="s">
        <v>287</v>
      </c>
      <c r="BM279" s="227" t="s">
        <v>4720</v>
      </c>
    </row>
    <row r="280" s="2" customFormat="1">
      <c r="A280" s="41"/>
      <c r="B280" s="42"/>
      <c r="C280" s="43"/>
      <c r="D280" s="229" t="s">
        <v>179</v>
      </c>
      <c r="E280" s="43"/>
      <c r="F280" s="230" t="s">
        <v>4719</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179</v>
      </c>
      <c r="AU280" s="20" t="s">
        <v>84</v>
      </c>
    </row>
    <row r="281" s="2" customFormat="1">
      <c r="A281" s="41"/>
      <c r="B281" s="42"/>
      <c r="C281" s="43"/>
      <c r="D281" s="229" t="s">
        <v>231</v>
      </c>
      <c r="E281" s="43"/>
      <c r="F281" s="268" t="s">
        <v>4536</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231</v>
      </c>
      <c r="AU281" s="20" t="s">
        <v>84</v>
      </c>
    </row>
    <row r="282" s="2" customFormat="1" ht="16.5" customHeight="1">
      <c r="A282" s="41"/>
      <c r="B282" s="42"/>
      <c r="C282" s="216" t="s">
        <v>951</v>
      </c>
      <c r="D282" s="216" t="s">
        <v>172</v>
      </c>
      <c r="E282" s="217" t="s">
        <v>4721</v>
      </c>
      <c r="F282" s="218" t="s">
        <v>4722</v>
      </c>
      <c r="G282" s="219" t="s">
        <v>2817</v>
      </c>
      <c r="H282" s="220">
        <v>1</v>
      </c>
      <c r="I282" s="221"/>
      <c r="J282" s="222">
        <f>ROUND(I282*H282,2)</f>
        <v>0</v>
      </c>
      <c r="K282" s="218" t="s">
        <v>19</v>
      </c>
      <c r="L282" s="47"/>
      <c r="M282" s="223" t="s">
        <v>19</v>
      </c>
      <c r="N282" s="224" t="s">
        <v>46</v>
      </c>
      <c r="O282" s="87"/>
      <c r="P282" s="225">
        <f>O282*H282</f>
        <v>0</v>
      </c>
      <c r="Q282" s="225">
        <v>0</v>
      </c>
      <c r="R282" s="225">
        <f>Q282*H282</f>
        <v>0</v>
      </c>
      <c r="S282" s="225">
        <v>0</v>
      </c>
      <c r="T282" s="226">
        <f>S282*H282</f>
        <v>0</v>
      </c>
      <c r="U282" s="41"/>
      <c r="V282" s="41"/>
      <c r="W282" s="41"/>
      <c r="X282" s="41"/>
      <c r="Y282" s="41"/>
      <c r="Z282" s="41"/>
      <c r="AA282" s="41"/>
      <c r="AB282" s="41"/>
      <c r="AC282" s="41"/>
      <c r="AD282" s="41"/>
      <c r="AE282" s="41"/>
      <c r="AR282" s="227" t="s">
        <v>287</v>
      </c>
      <c r="AT282" s="227" t="s">
        <v>172</v>
      </c>
      <c r="AU282" s="227" t="s">
        <v>84</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287</v>
      </c>
      <c r="BM282" s="227" t="s">
        <v>4723</v>
      </c>
    </row>
    <row r="283" s="2" customFormat="1">
      <c r="A283" s="41"/>
      <c r="B283" s="42"/>
      <c r="C283" s="43"/>
      <c r="D283" s="229" t="s">
        <v>179</v>
      </c>
      <c r="E283" s="43"/>
      <c r="F283" s="230" t="s">
        <v>4722</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179</v>
      </c>
      <c r="AU283" s="20" t="s">
        <v>84</v>
      </c>
    </row>
    <row r="284" s="2" customFormat="1" ht="16.5" customHeight="1">
      <c r="A284" s="41"/>
      <c r="B284" s="42"/>
      <c r="C284" s="216" t="s">
        <v>961</v>
      </c>
      <c r="D284" s="216" t="s">
        <v>172</v>
      </c>
      <c r="E284" s="217" t="s">
        <v>4724</v>
      </c>
      <c r="F284" s="218" t="s">
        <v>4725</v>
      </c>
      <c r="G284" s="219" t="s">
        <v>2817</v>
      </c>
      <c r="H284" s="220">
        <v>1</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287</v>
      </c>
      <c r="AT284" s="227" t="s">
        <v>172</v>
      </c>
      <c r="AU284" s="227" t="s">
        <v>84</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287</v>
      </c>
      <c r="BM284" s="227" t="s">
        <v>4726</v>
      </c>
    </row>
    <row r="285" s="2" customFormat="1">
      <c r="A285" s="41"/>
      <c r="B285" s="42"/>
      <c r="C285" s="43"/>
      <c r="D285" s="229" t="s">
        <v>179</v>
      </c>
      <c r="E285" s="43"/>
      <c r="F285" s="230" t="s">
        <v>4725</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179</v>
      </c>
      <c r="AU285" s="20" t="s">
        <v>84</v>
      </c>
    </row>
    <row r="286" s="2" customFormat="1" ht="16.5" customHeight="1">
      <c r="A286" s="41"/>
      <c r="B286" s="42"/>
      <c r="C286" s="216" t="s">
        <v>970</v>
      </c>
      <c r="D286" s="216" t="s">
        <v>172</v>
      </c>
      <c r="E286" s="217" t="s">
        <v>4727</v>
      </c>
      <c r="F286" s="218" t="s">
        <v>4728</v>
      </c>
      <c r="G286" s="219" t="s">
        <v>2817</v>
      </c>
      <c r="H286" s="220">
        <v>1</v>
      </c>
      <c r="I286" s="221"/>
      <c r="J286" s="222">
        <f>ROUND(I286*H286,2)</f>
        <v>0</v>
      </c>
      <c r="K286" s="218" t="s">
        <v>19</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287</v>
      </c>
      <c r="AT286" s="227" t="s">
        <v>172</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287</v>
      </c>
      <c r="BM286" s="227" t="s">
        <v>4729</v>
      </c>
    </row>
    <row r="287" s="2" customFormat="1">
      <c r="A287" s="41"/>
      <c r="B287" s="42"/>
      <c r="C287" s="43"/>
      <c r="D287" s="229" t="s">
        <v>179</v>
      </c>
      <c r="E287" s="43"/>
      <c r="F287" s="230" t="s">
        <v>4728</v>
      </c>
      <c r="G287" s="43"/>
      <c r="H287" s="43"/>
      <c r="I287" s="231"/>
      <c r="J287" s="43"/>
      <c r="K287" s="43"/>
      <c r="L287" s="47"/>
      <c r="M287" s="269"/>
      <c r="N287" s="270"/>
      <c r="O287" s="271"/>
      <c r="P287" s="271"/>
      <c r="Q287" s="271"/>
      <c r="R287" s="271"/>
      <c r="S287" s="271"/>
      <c r="T287" s="272"/>
      <c r="U287" s="41"/>
      <c r="V287" s="41"/>
      <c r="W287" s="41"/>
      <c r="X287" s="41"/>
      <c r="Y287" s="41"/>
      <c r="Z287" s="41"/>
      <c r="AA287" s="41"/>
      <c r="AB287" s="41"/>
      <c r="AC287" s="41"/>
      <c r="AD287" s="41"/>
      <c r="AE287" s="41"/>
      <c r="AT287" s="20" t="s">
        <v>179</v>
      </c>
      <c r="AU287" s="20" t="s">
        <v>84</v>
      </c>
    </row>
    <row r="288" s="2" customFormat="1" ht="6.96" customHeight="1">
      <c r="A288" s="41"/>
      <c r="B288" s="62"/>
      <c r="C288" s="63"/>
      <c r="D288" s="63"/>
      <c r="E288" s="63"/>
      <c r="F288" s="63"/>
      <c r="G288" s="63"/>
      <c r="H288" s="63"/>
      <c r="I288" s="63"/>
      <c r="J288" s="63"/>
      <c r="K288" s="63"/>
      <c r="L288" s="47"/>
      <c r="M288" s="41"/>
      <c r="O288" s="41"/>
      <c r="P288" s="41"/>
      <c r="Q288" s="41"/>
      <c r="R288" s="41"/>
      <c r="S288" s="41"/>
      <c r="T288" s="41"/>
      <c r="U288" s="41"/>
      <c r="V288" s="41"/>
      <c r="W288" s="41"/>
      <c r="X288" s="41"/>
      <c r="Y288" s="41"/>
      <c r="Z288" s="41"/>
      <c r="AA288" s="41"/>
      <c r="AB288" s="41"/>
      <c r="AC288" s="41"/>
      <c r="AD288" s="41"/>
      <c r="AE288" s="41"/>
    </row>
  </sheetData>
  <sheetProtection sheet="1" autoFilter="0" formatColumns="0" formatRows="0" objects="1" scenarios="1" spinCount="100000" saltValue="Oqp9SQaG5Gk0cj9FyO72MLru6VfGENzCfw9IN+AwtlUzkyvhqPSwd8jDAbOo6GdST+1gOaR3IKD+D+N+A8HAWw==" hashValue="QkULE0YluciSYSzNTPBsfQ5nsnAMaHlgna8i+rjuEzTnMVzSNkPYqdLrsiezaIQx3+pV1u8Vte16NGnuGCxzxA==" algorithmName="SHA-512" password="CBFB"/>
  <autoFilter ref="C92:K287"/>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108</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4730</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ROUND(J102,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ROUND((SUM(BE102:BE404)),  2)</f>
        <v>0</v>
      </c>
      <c r="G37" s="41"/>
      <c r="H37" s="41"/>
      <c r="I37" s="161">
        <v>0.20999999999999999</v>
      </c>
      <c r="J37" s="160">
        <f>ROUND(((SUM(BE102:BE404))*I37),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ROUND((SUM(BF102:BF404)),  2)</f>
        <v>0</v>
      </c>
      <c r="G38" s="41"/>
      <c r="H38" s="41"/>
      <c r="I38" s="161">
        <v>0.12</v>
      </c>
      <c r="J38" s="160">
        <f>ROUND(((SUM(BF102:BF404))*I38),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ROUND((SUM(BG102:BG404)),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ROUND((SUM(BH102:BH404)),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ROUND((SUM(BI102:BI404)),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02.7.1 - Silnoproud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J102</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410</v>
      </c>
      <c r="E68" s="181"/>
      <c r="F68" s="181"/>
      <c r="G68" s="181"/>
      <c r="H68" s="181"/>
      <c r="I68" s="181"/>
      <c r="J68" s="182">
        <f>J103</f>
        <v>0</v>
      </c>
      <c r="K68" s="179"/>
      <c r="L68" s="183"/>
      <c r="S68" s="9"/>
      <c r="T68" s="9"/>
      <c r="U68" s="9"/>
      <c r="V68" s="9"/>
      <c r="W68" s="9"/>
      <c r="X68" s="9"/>
      <c r="Y68" s="9"/>
      <c r="Z68" s="9"/>
      <c r="AA68" s="9"/>
      <c r="AB68" s="9"/>
      <c r="AC68" s="9"/>
      <c r="AD68" s="9"/>
      <c r="AE68" s="9"/>
    </row>
    <row r="69" s="10" customFormat="1" ht="19.92" customHeight="1">
      <c r="A69" s="10"/>
      <c r="B69" s="184"/>
      <c r="C69" s="128"/>
      <c r="D69" s="185" t="s">
        <v>4731</v>
      </c>
      <c r="E69" s="186"/>
      <c r="F69" s="186"/>
      <c r="G69" s="186"/>
      <c r="H69" s="186"/>
      <c r="I69" s="186"/>
      <c r="J69" s="187">
        <f>J104</f>
        <v>0</v>
      </c>
      <c r="K69" s="128"/>
      <c r="L69" s="188"/>
      <c r="S69" s="10"/>
      <c r="T69" s="10"/>
      <c r="U69" s="10"/>
      <c r="V69" s="10"/>
      <c r="W69" s="10"/>
      <c r="X69" s="10"/>
      <c r="Y69" s="10"/>
      <c r="Z69" s="10"/>
      <c r="AA69" s="10"/>
      <c r="AB69" s="10"/>
      <c r="AC69" s="10"/>
      <c r="AD69" s="10"/>
      <c r="AE69" s="10"/>
    </row>
    <row r="70" s="10" customFormat="1" ht="14.88" customHeight="1">
      <c r="A70" s="10"/>
      <c r="B70" s="184"/>
      <c r="C70" s="128"/>
      <c r="D70" s="185" t="s">
        <v>4732</v>
      </c>
      <c r="E70" s="186"/>
      <c r="F70" s="186"/>
      <c r="G70" s="186"/>
      <c r="H70" s="186"/>
      <c r="I70" s="186"/>
      <c r="J70" s="187">
        <f>J105</f>
        <v>0</v>
      </c>
      <c r="K70" s="128"/>
      <c r="L70" s="188"/>
      <c r="S70" s="10"/>
      <c r="T70" s="10"/>
      <c r="U70" s="10"/>
      <c r="V70" s="10"/>
      <c r="W70" s="10"/>
      <c r="X70" s="10"/>
      <c r="Y70" s="10"/>
      <c r="Z70" s="10"/>
      <c r="AA70" s="10"/>
      <c r="AB70" s="10"/>
      <c r="AC70" s="10"/>
      <c r="AD70" s="10"/>
      <c r="AE70" s="10"/>
    </row>
    <row r="71" s="10" customFormat="1" ht="14.88" customHeight="1">
      <c r="A71" s="10"/>
      <c r="B71" s="184"/>
      <c r="C71" s="128"/>
      <c r="D71" s="185" t="s">
        <v>4733</v>
      </c>
      <c r="E71" s="186"/>
      <c r="F71" s="186"/>
      <c r="G71" s="186"/>
      <c r="H71" s="186"/>
      <c r="I71" s="186"/>
      <c r="J71" s="187">
        <f>J147</f>
        <v>0</v>
      </c>
      <c r="K71" s="128"/>
      <c r="L71" s="188"/>
      <c r="S71" s="10"/>
      <c r="T71" s="10"/>
      <c r="U71" s="10"/>
      <c r="V71" s="10"/>
      <c r="W71" s="10"/>
      <c r="X71" s="10"/>
      <c r="Y71" s="10"/>
      <c r="Z71" s="10"/>
      <c r="AA71" s="10"/>
      <c r="AB71" s="10"/>
      <c r="AC71" s="10"/>
      <c r="AD71" s="10"/>
      <c r="AE71" s="10"/>
    </row>
    <row r="72" s="10" customFormat="1" ht="14.88" customHeight="1">
      <c r="A72" s="10"/>
      <c r="B72" s="184"/>
      <c r="C72" s="128"/>
      <c r="D72" s="185" t="s">
        <v>4734</v>
      </c>
      <c r="E72" s="186"/>
      <c r="F72" s="186"/>
      <c r="G72" s="186"/>
      <c r="H72" s="186"/>
      <c r="I72" s="186"/>
      <c r="J72" s="187">
        <f>J183</f>
        <v>0</v>
      </c>
      <c r="K72" s="128"/>
      <c r="L72" s="188"/>
      <c r="S72" s="10"/>
      <c r="T72" s="10"/>
      <c r="U72" s="10"/>
      <c r="V72" s="10"/>
      <c r="W72" s="10"/>
      <c r="X72" s="10"/>
      <c r="Y72" s="10"/>
      <c r="Z72" s="10"/>
      <c r="AA72" s="10"/>
      <c r="AB72" s="10"/>
      <c r="AC72" s="10"/>
      <c r="AD72" s="10"/>
      <c r="AE72" s="10"/>
    </row>
    <row r="73" s="10" customFormat="1" ht="14.88" customHeight="1">
      <c r="A73" s="10"/>
      <c r="B73" s="184"/>
      <c r="C73" s="128"/>
      <c r="D73" s="185" t="s">
        <v>4735</v>
      </c>
      <c r="E73" s="186"/>
      <c r="F73" s="186"/>
      <c r="G73" s="186"/>
      <c r="H73" s="186"/>
      <c r="I73" s="186"/>
      <c r="J73" s="187">
        <f>J220</f>
        <v>0</v>
      </c>
      <c r="K73" s="128"/>
      <c r="L73" s="188"/>
      <c r="S73" s="10"/>
      <c r="T73" s="10"/>
      <c r="U73" s="10"/>
      <c r="V73" s="10"/>
      <c r="W73" s="10"/>
      <c r="X73" s="10"/>
      <c r="Y73" s="10"/>
      <c r="Z73" s="10"/>
      <c r="AA73" s="10"/>
      <c r="AB73" s="10"/>
      <c r="AC73" s="10"/>
      <c r="AD73" s="10"/>
      <c r="AE73" s="10"/>
    </row>
    <row r="74" s="10" customFormat="1" ht="14.88" customHeight="1">
      <c r="A74" s="10"/>
      <c r="B74" s="184"/>
      <c r="C74" s="128"/>
      <c r="D74" s="185" t="s">
        <v>4736</v>
      </c>
      <c r="E74" s="186"/>
      <c r="F74" s="186"/>
      <c r="G74" s="186"/>
      <c r="H74" s="186"/>
      <c r="I74" s="186"/>
      <c r="J74" s="187">
        <f>J275</f>
        <v>0</v>
      </c>
      <c r="K74" s="128"/>
      <c r="L74" s="188"/>
      <c r="S74" s="10"/>
      <c r="T74" s="10"/>
      <c r="U74" s="10"/>
      <c r="V74" s="10"/>
      <c r="W74" s="10"/>
      <c r="X74" s="10"/>
      <c r="Y74" s="10"/>
      <c r="Z74" s="10"/>
      <c r="AA74" s="10"/>
      <c r="AB74" s="10"/>
      <c r="AC74" s="10"/>
      <c r="AD74" s="10"/>
      <c r="AE74" s="10"/>
    </row>
    <row r="75" s="10" customFormat="1" ht="14.88" customHeight="1">
      <c r="A75" s="10"/>
      <c r="B75" s="184"/>
      <c r="C75" s="128"/>
      <c r="D75" s="185" t="s">
        <v>4737</v>
      </c>
      <c r="E75" s="186"/>
      <c r="F75" s="186"/>
      <c r="G75" s="186"/>
      <c r="H75" s="186"/>
      <c r="I75" s="186"/>
      <c r="J75" s="187">
        <f>J319</f>
        <v>0</v>
      </c>
      <c r="K75" s="128"/>
      <c r="L75" s="188"/>
      <c r="S75" s="10"/>
      <c r="T75" s="10"/>
      <c r="U75" s="10"/>
      <c r="V75" s="10"/>
      <c r="W75" s="10"/>
      <c r="X75" s="10"/>
      <c r="Y75" s="10"/>
      <c r="Z75" s="10"/>
      <c r="AA75" s="10"/>
      <c r="AB75" s="10"/>
      <c r="AC75" s="10"/>
      <c r="AD75" s="10"/>
      <c r="AE75" s="10"/>
    </row>
    <row r="76" s="10" customFormat="1" ht="14.88" customHeight="1">
      <c r="A76" s="10"/>
      <c r="B76" s="184"/>
      <c r="C76" s="128"/>
      <c r="D76" s="185" t="s">
        <v>4738</v>
      </c>
      <c r="E76" s="186"/>
      <c r="F76" s="186"/>
      <c r="G76" s="186"/>
      <c r="H76" s="186"/>
      <c r="I76" s="186"/>
      <c r="J76" s="187">
        <f>J333</f>
        <v>0</v>
      </c>
      <c r="K76" s="128"/>
      <c r="L76" s="188"/>
      <c r="S76" s="10"/>
      <c r="T76" s="10"/>
      <c r="U76" s="10"/>
      <c r="V76" s="10"/>
      <c r="W76" s="10"/>
      <c r="X76" s="10"/>
      <c r="Y76" s="10"/>
      <c r="Z76" s="10"/>
      <c r="AA76" s="10"/>
      <c r="AB76" s="10"/>
      <c r="AC76" s="10"/>
      <c r="AD76" s="10"/>
      <c r="AE76" s="10"/>
    </row>
    <row r="77" s="10" customFormat="1" ht="14.88" customHeight="1">
      <c r="A77" s="10"/>
      <c r="B77" s="184"/>
      <c r="C77" s="128"/>
      <c r="D77" s="185" t="s">
        <v>4739</v>
      </c>
      <c r="E77" s="186"/>
      <c r="F77" s="186"/>
      <c r="G77" s="186"/>
      <c r="H77" s="186"/>
      <c r="I77" s="186"/>
      <c r="J77" s="187">
        <f>J364</f>
        <v>0</v>
      </c>
      <c r="K77" s="128"/>
      <c r="L77" s="188"/>
      <c r="S77" s="10"/>
      <c r="T77" s="10"/>
      <c r="U77" s="10"/>
      <c r="V77" s="10"/>
      <c r="W77" s="10"/>
      <c r="X77" s="10"/>
      <c r="Y77" s="10"/>
      <c r="Z77" s="10"/>
      <c r="AA77" s="10"/>
      <c r="AB77" s="10"/>
      <c r="AC77" s="10"/>
      <c r="AD77" s="10"/>
      <c r="AE77" s="10"/>
    </row>
    <row r="78" s="10" customFormat="1" ht="14.88" customHeight="1">
      <c r="A78" s="10"/>
      <c r="B78" s="184"/>
      <c r="C78" s="128"/>
      <c r="D78" s="185" t="s">
        <v>4740</v>
      </c>
      <c r="E78" s="186"/>
      <c r="F78" s="186"/>
      <c r="G78" s="186"/>
      <c r="H78" s="186"/>
      <c r="I78" s="186"/>
      <c r="J78" s="187">
        <f>J374</f>
        <v>0</v>
      </c>
      <c r="K78" s="128"/>
      <c r="L78" s="188"/>
      <c r="S78" s="10"/>
      <c r="T78" s="10"/>
      <c r="U78" s="10"/>
      <c r="V78" s="10"/>
      <c r="W78" s="10"/>
      <c r="X78" s="10"/>
      <c r="Y78" s="10"/>
      <c r="Z78" s="10"/>
      <c r="AA78" s="10"/>
      <c r="AB78" s="10"/>
      <c r="AC78" s="10"/>
      <c r="AD78" s="10"/>
      <c r="AE78" s="10"/>
    </row>
    <row r="79" s="2" customFormat="1" ht="21.84"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148"/>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148"/>
      <c r="S84" s="41"/>
      <c r="T84" s="41"/>
      <c r="U84" s="41"/>
      <c r="V84" s="41"/>
      <c r="W84" s="41"/>
      <c r="X84" s="41"/>
      <c r="Y84" s="41"/>
      <c r="Z84" s="41"/>
      <c r="AA84" s="41"/>
      <c r="AB84" s="41"/>
      <c r="AC84" s="41"/>
      <c r="AD84" s="41"/>
      <c r="AE84" s="41"/>
    </row>
    <row r="85" s="2" customFormat="1" ht="24.96" customHeight="1">
      <c r="A85" s="41"/>
      <c r="B85" s="42"/>
      <c r="C85" s="26" t="s">
        <v>155</v>
      </c>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16</v>
      </c>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16.5" customHeight="1">
      <c r="A88" s="41"/>
      <c r="B88" s="42"/>
      <c r="C88" s="43"/>
      <c r="D88" s="43"/>
      <c r="E88" s="173" t="str">
        <f>E7</f>
        <v>Základní a mateřská škola Petra Strozziho</v>
      </c>
      <c r="F88" s="35"/>
      <c r="G88" s="35"/>
      <c r="H88" s="35"/>
      <c r="I88" s="43"/>
      <c r="J88" s="43"/>
      <c r="K88" s="43"/>
      <c r="L88" s="148"/>
      <c r="S88" s="41"/>
      <c r="T88" s="41"/>
      <c r="U88" s="41"/>
      <c r="V88" s="41"/>
      <c r="W88" s="41"/>
      <c r="X88" s="41"/>
      <c r="Y88" s="41"/>
      <c r="Z88" s="41"/>
      <c r="AA88" s="41"/>
      <c r="AB88" s="41"/>
      <c r="AC88" s="41"/>
      <c r="AD88" s="41"/>
      <c r="AE88" s="41"/>
    </row>
    <row r="89" s="1" customFormat="1" ht="12" customHeight="1">
      <c r="B89" s="24"/>
      <c r="C89" s="35" t="s">
        <v>140</v>
      </c>
      <c r="D89" s="25"/>
      <c r="E89" s="25"/>
      <c r="F89" s="25"/>
      <c r="G89" s="25"/>
      <c r="H89" s="25"/>
      <c r="I89" s="25"/>
      <c r="J89" s="25"/>
      <c r="K89" s="25"/>
      <c r="L89" s="23"/>
    </row>
    <row r="90" s="1" customFormat="1" ht="16.5" customHeight="1">
      <c r="B90" s="24"/>
      <c r="C90" s="25"/>
      <c r="D90" s="25"/>
      <c r="E90" s="173" t="s">
        <v>141</v>
      </c>
      <c r="F90" s="25"/>
      <c r="G90" s="25"/>
      <c r="H90" s="25"/>
      <c r="I90" s="25"/>
      <c r="J90" s="25"/>
      <c r="K90" s="25"/>
      <c r="L90" s="23"/>
    </row>
    <row r="91" s="1" customFormat="1" ht="12" customHeight="1">
      <c r="B91" s="24"/>
      <c r="C91" s="35" t="s">
        <v>142</v>
      </c>
      <c r="D91" s="25"/>
      <c r="E91" s="25"/>
      <c r="F91" s="25"/>
      <c r="G91" s="25"/>
      <c r="H91" s="25"/>
      <c r="I91" s="25"/>
      <c r="J91" s="25"/>
      <c r="K91" s="25"/>
      <c r="L91" s="23"/>
    </row>
    <row r="92" s="2" customFormat="1" ht="16.5" customHeight="1">
      <c r="A92" s="41"/>
      <c r="B92" s="42"/>
      <c r="C92" s="43"/>
      <c r="D92" s="43"/>
      <c r="E92" s="273" t="s">
        <v>383</v>
      </c>
      <c r="F92" s="43"/>
      <c r="G92" s="43"/>
      <c r="H92" s="43"/>
      <c r="I92" s="43"/>
      <c r="J92" s="43"/>
      <c r="K92" s="43"/>
      <c r="L92" s="148"/>
      <c r="S92" s="41"/>
      <c r="T92" s="41"/>
      <c r="U92" s="41"/>
      <c r="V92" s="41"/>
      <c r="W92" s="41"/>
      <c r="X92" s="41"/>
      <c r="Y92" s="41"/>
      <c r="Z92" s="41"/>
      <c r="AA92" s="41"/>
      <c r="AB92" s="41"/>
      <c r="AC92" s="41"/>
      <c r="AD92" s="41"/>
      <c r="AE92" s="41"/>
    </row>
    <row r="93" s="2" customFormat="1" ht="12" customHeight="1">
      <c r="A93" s="41"/>
      <c r="B93" s="42"/>
      <c r="C93" s="35" t="s">
        <v>384</v>
      </c>
      <c r="D93" s="43"/>
      <c r="E93" s="43"/>
      <c r="F93" s="43"/>
      <c r="G93" s="43"/>
      <c r="H93" s="43"/>
      <c r="I93" s="43"/>
      <c r="J93" s="43"/>
      <c r="K93" s="43"/>
      <c r="L93" s="148"/>
      <c r="S93" s="41"/>
      <c r="T93" s="41"/>
      <c r="U93" s="41"/>
      <c r="V93" s="41"/>
      <c r="W93" s="41"/>
      <c r="X93" s="41"/>
      <c r="Y93" s="41"/>
      <c r="Z93" s="41"/>
      <c r="AA93" s="41"/>
      <c r="AB93" s="41"/>
      <c r="AC93" s="41"/>
      <c r="AD93" s="41"/>
      <c r="AE93" s="41"/>
    </row>
    <row r="94" s="2" customFormat="1" ht="16.5" customHeight="1">
      <c r="A94" s="41"/>
      <c r="B94" s="42"/>
      <c r="C94" s="43"/>
      <c r="D94" s="43"/>
      <c r="E94" s="72" t="str">
        <f>E13</f>
        <v>SO 02.7.1 - Silnoproud</v>
      </c>
      <c r="F94" s="43"/>
      <c r="G94" s="43"/>
      <c r="H94" s="43"/>
      <c r="I94" s="43"/>
      <c r="J94" s="43"/>
      <c r="K94" s="43"/>
      <c r="L94" s="148"/>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2" customFormat="1" ht="12" customHeight="1">
      <c r="A96" s="41"/>
      <c r="B96" s="42"/>
      <c r="C96" s="35" t="s">
        <v>21</v>
      </c>
      <c r="D96" s="43"/>
      <c r="E96" s="43"/>
      <c r="F96" s="30" t="str">
        <f>F16</f>
        <v>Praha 8</v>
      </c>
      <c r="G96" s="43"/>
      <c r="H96" s="43"/>
      <c r="I96" s="35" t="s">
        <v>23</v>
      </c>
      <c r="J96" s="75" t="str">
        <f>IF(J16="","",J16)</f>
        <v>1. 10. 2025</v>
      </c>
      <c r="K96" s="43"/>
      <c r="L96" s="148"/>
      <c r="S96" s="41"/>
      <c r="T96" s="41"/>
      <c r="U96" s="41"/>
      <c r="V96" s="41"/>
      <c r="W96" s="41"/>
      <c r="X96" s="41"/>
      <c r="Y96" s="41"/>
      <c r="Z96" s="41"/>
      <c r="AA96" s="41"/>
      <c r="AB96" s="41"/>
      <c r="AC96" s="41"/>
      <c r="AD96" s="41"/>
      <c r="AE96" s="41"/>
    </row>
    <row r="97" s="2" customFormat="1" ht="6.96" customHeight="1">
      <c r="A97" s="41"/>
      <c r="B97" s="42"/>
      <c r="C97" s="43"/>
      <c r="D97" s="43"/>
      <c r="E97" s="43"/>
      <c r="F97" s="43"/>
      <c r="G97" s="43"/>
      <c r="H97" s="43"/>
      <c r="I97" s="43"/>
      <c r="J97" s="43"/>
      <c r="K97" s="43"/>
      <c r="L97" s="148"/>
      <c r="S97" s="41"/>
      <c r="T97" s="41"/>
      <c r="U97" s="41"/>
      <c r="V97" s="41"/>
      <c r="W97" s="41"/>
      <c r="X97" s="41"/>
      <c r="Y97" s="41"/>
      <c r="Z97" s="41"/>
      <c r="AA97" s="41"/>
      <c r="AB97" s="41"/>
      <c r="AC97" s="41"/>
      <c r="AD97" s="41"/>
      <c r="AE97" s="41"/>
    </row>
    <row r="98" s="2" customFormat="1" ht="25.65" customHeight="1">
      <c r="A98" s="41"/>
      <c r="B98" s="42"/>
      <c r="C98" s="35" t="s">
        <v>25</v>
      </c>
      <c r="D98" s="43"/>
      <c r="E98" s="43"/>
      <c r="F98" s="30" t="str">
        <f>E19</f>
        <v>Servisní středisko MČ Praha 8</v>
      </c>
      <c r="G98" s="43"/>
      <c r="H98" s="43"/>
      <c r="I98" s="35" t="s">
        <v>33</v>
      </c>
      <c r="J98" s="39" t="str">
        <f>E25</f>
        <v>d plus projektová a inženýrská a.s.</v>
      </c>
      <c r="K98" s="43"/>
      <c r="L98" s="148"/>
      <c r="S98" s="41"/>
      <c r="T98" s="41"/>
      <c r="U98" s="41"/>
      <c r="V98" s="41"/>
      <c r="W98" s="41"/>
      <c r="X98" s="41"/>
      <c r="Y98" s="41"/>
      <c r="Z98" s="41"/>
      <c r="AA98" s="41"/>
      <c r="AB98" s="41"/>
      <c r="AC98" s="41"/>
      <c r="AD98" s="41"/>
      <c r="AE98" s="41"/>
    </row>
    <row r="99" s="2" customFormat="1" ht="25.65" customHeight="1">
      <c r="A99" s="41"/>
      <c r="B99" s="42"/>
      <c r="C99" s="35" t="s">
        <v>31</v>
      </c>
      <c r="D99" s="43"/>
      <c r="E99" s="43"/>
      <c r="F99" s="30" t="str">
        <f>IF(E22="","",E22)</f>
        <v>Vyplň údaj</v>
      </c>
      <c r="G99" s="43"/>
      <c r="H99" s="43"/>
      <c r="I99" s="35" t="s">
        <v>38</v>
      </c>
      <c r="J99" s="39" t="str">
        <f>E28</f>
        <v>d plus projektová a inženýrská a.s.</v>
      </c>
      <c r="K99" s="43"/>
      <c r="L99" s="148"/>
      <c r="S99" s="41"/>
      <c r="T99" s="41"/>
      <c r="U99" s="41"/>
      <c r="V99" s="41"/>
      <c r="W99" s="41"/>
      <c r="X99" s="41"/>
      <c r="Y99" s="41"/>
      <c r="Z99" s="41"/>
      <c r="AA99" s="41"/>
      <c r="AB99" s="41"/>
      <c r="AC99" s="41"/>
      <c r="AD99" s="41"/>
      <c r="AE99" s="41"/>
    </row>
    <row r="100" s="2" customFormat="1" ht="10.32"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11" customFormat="1" ht="29.28" customHeight="1">
      <c r="A101" s="189"/>
      <c r="B101" s="190"/>
      <c r="C101" s="191" t="s">
        <v>156</v>
      </c>
      <c r="D101" s="192" t="s">
        <v>60</v>
      </c>
      <c r="E101" s="192" t="s">
        <v>56</v>
      </c>
      <c r="F101" s="192" t="s">
        <v>57</v>
      </c>
      <c r="G101" s="192" t="s">
        <v>157</v>
      </c>
      <c r="H101" s="192" t="s">
        <v>158</v>
      </c>
      <c r="I101" s="192" t="s">
        <v>159</v>
      </c>
      <c r="J101" s="192" t="s">
        <v>147</v>
      </c>
      <c r="K101" s="193" t="s">
        <v>160</v>
      </c>
      <c r="L101" s="194"/>
      <c r="M101" s="95" t="s">
        <v>19</v>
      </c>
      <c r="N101" s="96" t="s">
        <v>45</v>
      </c>
      <c r="O101" s="96" t="s">
        <v>161</v>
      </c>
      <c r="P101" s="96" t="s">
        <v>162</v>
      </c>
      <c r="Q101" s="96" t="s">
        <v>163</v>
      </c>
      <c r="R101" s="96" t="s">
        <v>164</v>
      </c>
      <c r="S101" s="96" t="s">
        <v>165</v>
      </c>
      <c r="T101" s="97" t="s">
        <v>166</v>
      </c>
      <c r="U101" s="189"/>
      <c r="V101" s="189"/>
      <c r="W101" s="189"/>
      <c r="X101" s="189"/>
      <c r="Y101" s="189"/>
      <c r="Z101" s="189"/>
      <c r="AA101" s="189"/>
      <c r="AB101" s="189"/>
      <c r="AC101" s="189"/>
      <c r="AD101" s="189"/>
      <c r="AE101" s="189"/>
    </row>
    <row r="102" s="2" customFormat="1" ht="22.8" customHeight="1">
      <c r="A102" s="41"/>
      <c r="B102" s="42"/>
      <c r="C102" s="102" t="s">
        <v>167</v>
      </c>
      <c r="D102" s="43"/>
      <c r="E102" s="43"/>
      <c r="F102" s="43"/>
      <c r="G102" s="43"/>
      <c r="H102" s="43"/>
      <c r="I102" s="43"/>
      <c r="J102" s="195">
        <f>BK102</f>
        <v>0</v>
      </c>
      <c r="K102" s="43"/>
      <c r="L102" s="47"/>
      <c r="M102" s="98"/>
      <c r="N102" s="196"/>
      <c r="O102" s="99"/>
      <c r="P102" s="197">
        <f>P103</f>
        <v>0</v>
      </c>
      <c r="Q102" s="99"/>
      <c r="R102" s="197">
        <f>R103</f>
        <v>0</v>
      </c>
      <c r="S102" s="99"/>
      <c r="T102" s="198">
        <f>T103</f>
        <v>0</v>
      </c>
      <c r="U102" s="41"/>
      <c r="V102" s="41"/>
      <c r="W102" s="41"/>
      <c r="X102" s="41"/>
      <c r="Y102" s="41"/>
      <c r="Z102" s="41"/>
      <c r="AA102" s="41"/>
      <c r="AB102" s="41"/>
      <c r="AC102" s="41"/>
      <c r="AD102" s="41"/>
      <c r="AE102" s="41"/>
      <c r="AT102" s="20" t="s">
        <v>74</v>
      </c>
      <c r="AU102" s="20" t="s">
        <v>148</v>
      </c>
      <c r="BK102" s="199">
        <f>BK103</f>
        <v>0</v>
      </c>
    </row>
    <row r="103" s="12" customFormat="1" ht="25.92" customHeight="1">
      <c r="A103" s="12"/>
      <c r="B103" s="200"/>
      <c r="C103" s="201"/>
      <c r="D103" s="202" t="s">
        <v>74</v>
      </c>
      <c r="E103" s="203" t="s">
        <v>461</v>
      </c>
      <c r="F103" s="203" t="s">
        <v>3464</v>
      </c>
      <c r="G103" s="201"/>
      <c r="H103" s="201"/>
      <c r="I103" s="204"/>
      <c r="J103" s="205">
        <f>BK103</f>
        <v>0</v>
      </c>
      <c r="K103" s="201"/>
      <c r="L103" s="206"/>
      <c r="M103" s="207"/>
      <c r="N103" s="208"/>
      <c r="O103" s="208"/>
      <c r="P103" s="209">
        <f>P104</f>
        <v>0</v>
      </c>
      <c r="Q103" s="208"/>
      <c r="R103" s="209">
        <f>R104</f>
        <v>0</v>
      </c>
      <c r="S103" s="208"/>
      <c r="T103" s="210">
        <f>T104</f>
        <v>0</v>
      </c>
      <c r="U103" s="12"/>
      <c r="V103" s="12"/>
      <c r="W103" s="12"/>
      <c r="X103" s="12"/>
      <c r="Y103" s="12"/>
      <c r="Z103" s="12"/>
      <c r="AA103" s="12"/>
      <c r="AB103" s="12"/>
      <c r="AC103" s="12"/>
      <c r="AD103" s="12"/>
      <c r="AE103" s="12"/>
      <c r="AR103" s="211" t="s">
        <v>95</v>
      </c>
      <c r="AT103" s="212" t="s">
        <v>74</v>
      </c>
      <c r="AU103" s="212" t="s">
        <v>75</v>
      </c>
      <c r="AY103" s="211" t="s">
        <v>170</v>
      </c>
      <c r="BK103" s="213">
        <f>BK104</f>
        <v>0</v>
      </c>
    </row>
    <row r="104" s="12" customFormat="1" ht="22.8" customHeight="1">
      <c r="A104" s="12"/>
      <c r="B104" s="200"/>
      <c r="C104" s="201"/>
      <c r="D104" s="202" t="s">
        <v>74</v>
      </c>
      <c r="E104" s="214" t="s">
        <v>4741</v>
      </c>
      <c r="F104" s="214" t="s">
        <v>4742</v>
      </c>
      <c r="G104" s="201"/>
      <c r="H104" s="201"/>
      <c r="I104" s="204"/>
      <c r="J104" s="215">
        <f>BK104</f>
        <v>0</v>
      </c>
      <c r="K104" s="201"/>
      <c r="L104" s="206"/>
      <c r="M104" s="207"/>
      <c r="N104" s="208"/>
      <c r="O104" s="208"/>
      <c r="P104" s="209">
        <f>P105+P147+P183+P220+P275+P319+P333+P364+P374</f>
        <v>0</v>
      </c>
      <c r="Q104" s="208"/>
      <c r="R104" s="209">
        <f>R105+R147+R183+R220+R275+R319+R333+R364+R374</f>
        <v>0</v>
      </c>
      <c r="S104" s="208"/>
      <c r="T104" s="210">
        <f>T105+T147+T183+T220+T275+T319+T333+T364+T374</f>
        <v>0</v>
      </c>
      <c r="U104" s="12"/>
      <c r="V104" s="12"/>
      <c r="W104" s="12"/>
      <c r="X104" s="12"/>
      <c r="Y104" s="12"/>
      <c r="Z104" s="12"/>
      <c r="AA104" s="12"/>
      <c r="AB104" s="12"/>
      <c r="AC104" s="12"/>
      <c r="AD104" s="12"/>
      <c r="AE104" s="12"/>
      <c r="AR104" s="211" t="s">
        <v>95</v>
      </c>
      <c r="AT104" s="212" t="s">
        <v>74</v>
      </c>
      <c r="AU104" s="212" t="s">
        <v>82</v>
      </c>
      <c r="AY104" s="211" t="s">
        <v>170</v>
      </c>
      <c r="BK104" s="213">
        <f>BK105+BK147+BK183+BK220+BK275+BK319+BK333+BK364+BK374</f>
        <v>0</v>
      </c>
    </row>
    <row r="105" s="12" customFormat="1" ht="20.88" customHeight="1">
      <c r="A105" s="12"/>
      <c r="B105" s="200"/>
      <c r="C105" s="201"/>
      <c r="D105" s="202" t="s">
        <v>74</v>
      </c>
      <c r="E105" s="214" t="s">
        <v>1319</v>
      </c>
      <c r="F105" s="214" t="s">
        <v>4743</v>
      </c>
      <c r="G105" s="201"/>
      <c r="H105" s="201"/>
      <c r="I105" s="204"/>
      <c r="J105" s="215">
        <f>BK105</f>
        <v>0</v>
      </c>
      <c r="K105" s="201"/>
      <c r="L105" s="206"/>
      <c r="M105" s="207"/>
      <c r="N105" s="208"/>
      <c r="O105" s="208"/>
      <c r="P105" s="209">
        <f>SUM(P106:P146)</f>
        <v>0</v>
      </c>
      <c r="Q105" s="208"/>
      <c r="R105" s="209">
        <f>SUM(R106:R146)</f>
        <v>0</v>
      </c>
      <c r="S105" s="208"/>
      <c r="T105" s="210">
        <f>SUM(T106:T146)</f>
        <v>0</v>
      </c>
      <c r="U105" s="12"/>
      <c r="V105" s="12"/>
      <c r="W105" s="12"/>
      <c r="X105" s="12"/>
      <c r="Y105" s="12"/>
      <c r="Z105" s="12"/>
      <c r="AA105" s="12"/>
      <c r="AB105" s="12"/>
      <c r="AC105" s="12"/>
      <c r="AD105" s="12"/>
      <c r="AE105" s="12"/>
      <c r="AR105" s="211" t="s">
        <v>82</v>
      </c>
      <c r="AT105" s="212" t="s">
        <v>74</v>
      </c>
      <c r="AU105" s="212" t="s">
        <v>84</v>
      </c>
      <c r="AY105" s="211" t="s">
        <v>170</v>
      </c>
      <c r="BK105" s="213">
        <f>SUM(BK106:BK146)</f>
        <v>0</v>
      </c>
    </row>
    <row r="106" s="2" customFormat="1" ht="16.5" customHeight="1">
      <c r="A106" s="41"/>
      <c r="B106" s="42"/>
      <c r="C106" s="216" t="s">
        <v>82</v>
      </c>
      <c r="D106" s="216" t="s">
        <v>172</v>
      </c>
      <c r="E106" s="217" t="s">
        <v>1324</v>
      </c>
      <c r="F106" s="218" t="s">
        <v>4744</v>
      </c>
      <c r="G106" s="219" t="s">
        <v>201</v>
      </c>
      <c r="H106" s="220">
        <v>750</v>
      </c>
      <c r="I106" s="221"/>
      <c r="J106" s="222">
        <f>ROUND(I106*H106,2)</f>
        <v>0</v>
      </c>
      <c r="K106" s="218" t="s">
        <v>19</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177</v>
      </c>
      <c r="AT106" s="227" t="s">
        <v>172</v>
      </c>
      <c r="AU106" s="227" t="s">
        <v>95</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84</v>
      </c>
    </row>
    <row r="107" s="2" customFormat="1">
      <c r="A107" s="41"/>
      <c r="B107" s="42"/>
      <c r="C107" s="43"/>
      <c r="D107" s="229" t="s">
        <v>179</v>
      </c>
      <c r="E107" s="43"/>
      <c r="F107" s="230" t="s">
        <v>4744</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95</v>
      </c>
    </row>
    <row r="108" s="2" customFormat="1">
      <c r="A108" s="41"/>
      <c r="B108" s="42"/>
      <c r="C108" s="43"/>
      <c r="D108" s="229" t="s">
        <v>231</v>
      </c>
      <c r="E108" s="43"/>
      <c r="F108" s="268" t="s">
        <v>4745</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231</v>
      </c>
      <c r="AU108" s="20" t="s">
        <v>95</v>
      </c>
    </row>
    <row r="109" s="2" customFormat="1" ht="16.5" customHeight="1">
      <c r="A109" s="41"/>
      <c r="B109" s="42"/>
      <c r="C109" s="216" t="s">
        <v>84</v>
      </c>
      <c r="D109" s="216" t="s">
        <v>172</v>
      </c>
      <c r="E109" s="217" t="s">
        <v>1330</v>
      </c>
      <c r="F109" s="218" t="s">
        <v>4746</v>
      </c>
      <c r="G109" s="219" t="s">
        <v>201</v>
      </c>
      <c r="H109" s="220">
        <v>4275</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95</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177</v>
      </c>
    </row>
    <row r="110" s="2" customFormat="1">
      <c r="A110" s="41"/>
      <c r="B110" s="42"/>
      <c r="C110" s="43"/>
      <c r="D110" s="229" t="s">
        <v>179</v>
      </c>
      <c r="E110" s="43"/>
      <c r="F110" s="230" t="s">
        <v>4746</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179</v>
      </c>
      <c r="AU110" s="20" t="s">
        <v>95</v>
      </c>
    </row>
    <row r="111" s="2" customFormat="1" ht="16.5" customHeight="1">
      <c r="A111" s="41"/>
      <c r="B111" s="42"/>
      <c r="C111" s="216" t="s">
        <v>95</v>
      </c>
      <c r="D111" s="216" t="s">
        <v>172</v>
      </c>
      <c r="E111" s="217" t="s">
        <v>1335</v>
      </c>
      <c r="F111" s="218" t="s">
        <v>4747</v>
      </c>
      <c r="G111" s="219" t="s">
        <v>201</v>
      </c>
      <c r="H111" s="220">
        <v>3640</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95</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216</v>
      </c>
    </row>
    <row r="112" s="2" customFormat="1">
      <c r="A112" s="41"/>
      <c r="B112" s="42"/>
      <c r="C112" s="43"/>
      <c r="D112" s="229" t="s">
        <v>179</v>
      </c>
      <c r="E112" s="43"/>
      <c r="F112" s="230" t="s">
        <v>4747</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95</v>
      </c>
    </row>
    <row r="113" s="2" customFormat="1" ht="16.5" customHeight="1">
      <c r="A113" s="41"/>
      <c r="B113" s="42"/>
      <c r="C113" s="216" t="s">
        <v>177</v>
      </c>
      <c r="D113" s="216" t="s">
        <v>172</v>
      </c>
      <c r="E113" s="217" t="s">
        <v>1342</v>
      </c>
      <c r="F113" s="218" t="s">
        <v>4748</v>
      </c>
      <c r="G113" s="219" t="s">
        <v>201</v>
      </c>
      <c r="H113" s="220">
        <v>38</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95</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234</v>
      </c>
    </row>
    <row r="114" s="2" customFormat="1">
      <c r="A114" s="41"/>
      <c r="B114" s="42"/>
      <c r="C114" s="43"/>
      <c r="D114" s="229" t="s">
        <v>179</v>
      </c>
      <c r="E114" s="43"/>
      <c r="F114" s="230" t="s">
        <v>4748</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179</v>
      </c>
      <c r="AU114" s="20" t="s">
        <v>95</v>
      </c>
    </row>
    <row r="115" s="2" customFormat="1" ht="16.5" customHeight="1">
      <c r="A115" s="41"/>
      <c r="B115" s="42"/>
      <c r="C115" s="216" t="s">
        <v>209</v>
      </c>
      <c r="D115" s="216" t="s">
        <v>172</v>
      </c>
      <c r="E115" s="217" t="s">
        <v>1347</v>
      </c>
      <c r="F115" s="218" t="s">
        <v>4749</v>
      </c>
      <c r="G115" s="219" t="s">
        <v>201</v>
      </c>
      <c r="H115" s="220">
        <v>670</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95</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253</v>
      </c>
    </row>
    <row r="116" s="2" customFormat="1">
      <c r="A116" s="41"/>
      <c r="B116" s="42"/>
      <c r="C116" s="43"/>
      <c r="D116" s="229" t="s">
        <v>179</v>
      </c>
      <c r="E116" s="43"/>
      <c r="F116" s="230" t="s">
        <v>4749</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179</v>
      </c>
      <c r="AU116" s="20" t="s">
        <v>95</v>
      </c>
    </row>
    <row r="117" s="2" customFormat="1" ht="16.5" customHeight="1">
      <c r="A117" s="41"/>
      <c r="B117" s="42"/>
      <c r="C117" s="216" t="s">
        <v>216</v>
      </c>
      <c r="D117" s="216" t="s">
        <v>172</v>
      </c>
      <c r="E117" s="217" t="s">
        <v>1364</v>
      </c>
      <c r="F117" s="218" t="s">
        <v>4750</v>
      </c>
      <c r="G117" s="219" t="s">
        <v>201</v>
      </c>
      <c r="H117" s="220">
        <v>130</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95</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8</v>
      </c>
    </row>
    <row r="118" s="2" customFormat="1">
      <c r="A118" s="41"/>
      <c r="B118" s="42"/>
      <c r="C118" s="43"/>
      <c r="D118" s="229" t="s">
        <v>179</v>
      </c>
      <c r="E118" s="43"/>
      <c r="F118" s="230" t="s">
        <v>4750</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95</v>
      </c>
    </row>
    <row r="119" s="2" customFormat="1" ht="16.5" customHeight="1">
      <c r="A119" s="41"/>
      <c r="B119" s="42"/>
      <c r="C119" s="216" t="s">
        <v>227</v>
      </c>
      <c r="D119" s="216" t="s">
        <v>172</v>
      </c>
      <c r="E119" s="217" t="s">
        <v>1373</v>
      </c>
      <c r="F119" s="218" t="s">
        <v>4751</v>
      </c>
      <c r="G119" s="219" t="s">
        <v>201</v>
      </c>
      <c r="H119" s="220">
        <v>28</v>
      </c>
      <c r="I119" s="221"/>
      <c r="J119" s="222">
        <f>ROUND(I119*H119,2)</f>
        <v>0</v>
      </c>
      <c r="K119" s="218" t="s">
        <v>19</v>
      </c>
      <c r="L119" s="47"/>
      <c r="M119" s="223" t="s">
        <v>19</v>
      </c>
      <c r="N119" s="224" t="s">
        <v>46</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177</v>
      </c>
      <c r="AT119" s="227" t="s">
        <v>172</v>
      </c>
      <c r="AU119" s="227" t="s">
        <v>95</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276</v>
      </c>
    </row>
    <row r="120" s="2" customFormat="1">
      <c r="A120" s="41"/>
      <c r="B120" s="42"/>
      <c r="C120" s="43"/>
      <c r="D120" s="229" t="s">
        <v>179</v>
      </c>
      <c r="E120" s="43"/>
      <c r="F120" s="230" t="s">
        <v>4751</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179</v>
      </c>
      <c r="AU120" s="20" t="s">
        <v>95</v>
      </c>
    </row>
    <row r="121" s="2" customFormat="1" ht="16.5" customHeight="1">
      <c r="A121" s="41"/>
      <c r="B121" s="42"/>
      <c r="C121" s="216" t="s">
        <v>234</v>
      </c>
      <c r="D121" s="216" t="s">
        <v>172</v>
      </c>
      <c r="E121" s="217" t="s">
        <v>1382</v>
      </c>
      <c r="F121" s="218" t="s">
        <v>4752</v>
      </c>
      <c r="G121" s="219" t="s">
        <v>201</v>
      </c>
      <c r="H121" s="220">
        <v>26</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95</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287</v>
      </c>
    </row>
    <row r="122" s="2" customFormat="1">
      <c r="A122" s="41"/>
      <c r="B122" s="42"/>
      <c r="C122" s="43"/>
      <c r="D122" s="229" t="s">
        <v>179</v>
      </c>
      <c r="E122" s="43"/>
      <c r="F122" s="230" t="s">
        <v>4752</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179</v>
      </c>
      <c r="AU122" s="20" t="s">
        <v>95</v>
      </c>
    </row>
    <row r="123" s="2" customFormat="1" ht="16.5" customHeight="1">
      <c r="A123" s="41"/>
      <c r="B123" s="42"/>
      <c r="C123" s="216" t="s">
        <v>244</v>
      </c>
      <c r="D123" s="216" t="s">
        <v>172</v>
      </c>
      <c r="E123" s="217" t="s">
        <v>1386</v>
      </c>
      <c r="F123" s="218" t="s">
        <v>4753</v>
      </c>
      <c r="G123" s="219" t="s">
        <v>201</v>
      </c>
      <c r="H123" s="220">
        <v>3</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95</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295</v>
      </c>
    </row>
    <row r="124" s="2" customFormat="1">
      <c r="A124" s="41"/>
      <c r="B124" s="42"/>
      <c r="C124" s="43"/>
      <c r="D124" s="229" t="s">
        <v>179</v>
      </c>
      <c r="E124" s="43"/>
      <c r="F124" s="230" t="s">
        <v>4753</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95</v>
      </c>
    </row>
    <row r="125" s="2" customFormat="1" ht="16.5" customHeight="1">
      <c r="A125" s="41"/>
      <c r="B125" s="42"/>
      <c r="C125" s="216" t="s">
        <v>253</v>
      </c>
      <c r="D125" s="216" t="s">
        <v>172</v>
      </c>
      <c r="E125" s="217" t="s">
        <v>1402</v>
      </c>
      <c r="F125" s="218" t="s">
        <v>4754</v>
      </c>
      <c r="G125" s="219" t="s">
        <v>201</v>
      </c>
      <c r="H125" s="220">
        <v>25</v>
      </c>
      <c r="I125" s="221"/>
      <c r="J125" s="222">
        <f>ROUND(I125*H125,2)</f>
        <v>0</v>
      </c>
      <c r="K125" s="218" t="s">
        <v>19</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95</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303</v>
      </c>
    </row>
    <row r="126" s="2" customFormat="1">
      <c r="A126" s="41"/>
      <c r="B126" s="42"/>
      <c r="C126" s="43"/>
      <c r="D126" s="229" t="s">
        <v>179</v>
      </c>
      <c r="E126" s="43"/>
      <c r="F126" s="230" t="s">
        <v>4754</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179</v>
      </c>
      <c r="AU126" s="20" t="s">
        <v>95</v>
      </c>
    </row>
    <row r="127" s="2" customFormat="1" ht="16.5" customHeight="1">
      <c r="A127" s="41"/>
      <c r="B127" s="42"/>
      <c r="C127" s="216" t="s">
        <v>263</v>
      </c>
      <c r="D127" s="216" t="s">
        <v>172</v>
      </c>
      <c r="E127" s="217" t="s">
        <v>1408</v>
      </c>
      <c r="F127" s="218" t="s">
        <v>4755</v>
      </c>
      <c r="G127" s="219" t="s">
        <v>201</v>
      </c>
      <c r="H127" s="220">
        <v>160</v>
      </c>
      <c r="I127" s="221"/>
      <c r="J127" s="222">
        <f>ROUND(I127*H127,2)</f>
        <v>0</v>
      </c>
      <c r="K127" s="218" t="s">
        <v>19</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95</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315</v>
      </c>
    </row>
    <row r="128" s="2" customFormat="1">
      <c r="A128" s="41"/>
      <c r="B128" s="42"/>
      <c r="C128" s="43"/>
      <c r="D128" s="229" t="s">
        <v>179</v>
      </c>
      <c r="E128" s="43"/>
      <c r="F128" s="230" t="s">
        <v>4755</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179</v>
      </c>
      <c r="AU128" s="20" t="s">
        <v>95</v>
      </c>
    </row>
    <row r="129" s="2" customFormat="1" ht="16.5" customHeight="1">
      <c r="A129" s="41"/>
      <c r="B129" s="42"/>
      <c r="C129" s="216" t="s">
        <v>8</v>
      </c>
      <c r="D129" s="216" t="s">
        <v>172</v>
      </c>
      <c r="E129" s="217" t="s">
        <v>1414</v>
      </c>
      <c r="F129" s="218" t="s">
        <v>4756</v>
      </c>
      <c r="G129" s="219" t="s">
        <v>201</v>
      </c>
      <c r="H129" s="220">
        <v>45</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95</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331</v>
      </c>
    </row>
    <row r="130" s="2" customFormat="1">
      <c r="A130" s="41"/>
      <c r="B130" s="42"/>
      <c r="C130" s="43"/>
      <c r="D130" s="229" t="s">
        <v>179</v>
      </c>
      <c r="E130" s="43"/>
      <c r="F130" s="230" t="s">
        <v>4756</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95</v>
      </c>
    </row>
    <row r="131" s="2" customFormat="1" ht="16.5" customHeight="1">
      <c r="A131" s="41"/>
      <c r="B131" s="42"/>
      <c r="C131" s="216" t="s">
        <v>271</v>
      </c>
      <c r="D131" s="216" t="s">
        <v>172</v>
      </c>
      <c r="E131" s="217" t="s">
        <v>1420</v>
      </c>
      <c r="F131" s="218" t="s">
        <v>4757</v>
      </c>
      <c r="G131" s="219" t="s">
        <v>201</v>
      </c>
      <c r="H131" s="220">
        <v>50</v>
      </c>
      <c r="I131" s="221"/>
      <c r="J131" s="222">
        <f>ROUND(I131*H131,2)</f>
        <v>0</v>
      </c>
      <c r="K131" s="218" t="s">
        <v>19</v>
      </c>
      <c r="L131" s="47"/>
      <c r="M131" s="223" t="s">
        <v>19</v>
      </c>
      <c r="N131" s="224" t="s">
        <v>46</v>
      </c>
      <c r="O131" s="87"/>
      <c r="P131" s="225">
        <f>O131*H131</f>
        <v>0</v>
      </c>
      <c r="Q131" s="225">
        <v>0</v>
      </c>
      <c r="R131" s="225">
        <f>Q131*H131</f>
        <v>0</v>
      </c>
      <c r="S131" s="225">
        <v>0</v>
      </c>
      <c r="T131" s="226">
        <f>S131*H131</f>
        <v>0</v>
      </c>
      <c r="U131" s="41"/>
      <c r="V131" s="41"/>
      <c r="W131" s="41"/>
      <c r="X131" s="41"/>
      <c r="Y131" s="41"/>
      <c r="Z131" s="41"/>
      <c r="AA131" s="41"/>
      <c r="AB131" s="41"/>
      <c r="AC131" s="41"/>
      <c r="AD131" s="41"/>
      <c r="AE131" s="41"/>
      <c r="AR131" s="227" t="s">
        <v>177</v>
      </c>
      <c r="AT131" s="227" t="s">
        <v>172</v>
      </c>
      <c r="AU131" s="227" t="s">
        <v>95</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344</v>
      </c>
    </row>
    <row r="132" s="2" customFormat="1">
      <c r="A132" s="41"/>
      <c r="B132" s="42"/>
      <c r="C132" s="43"/>
      <c r="D132" s="229" t="s">
        <v>179</v>
      </c>
      <c r="E132" s="43"/>
      <c r="F132" s="230" t="s">
        <v>4757</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179</v>
      </c>
      <c r="AU132" s="20" t="s">
        <v>95</v>
      </c>
    </row>
    <row r="133" s="2" customFormat="1" ht="33" customHeight="1">
      <c r="A133" s="41"/>
      <c r="B133" s="42"/>
      <c r="C133" s="216" t="s">
        <v>276</v>
      </c>
      <c r="D133" s="216" t="s">
        <v>172</v>
      </c>
      <c r="E133" s="217" t="s">
        <v>1427</v>
      </c>
      <c r="F133" s="218" t="s">
        <v>4758</v>
      </c>
      <c r="G133" s="219" t="s">
        <v>201</v>
      </c>
      <c r="H133" s="220">
        <v>35</v>
      </c>
      <c r="I133" s="221"/>
      <c r="J133" s="222">
        <f>ROUND(I133*H133,2)</f>
        <v>0</v>
      </c>
      <c r="K133" s="218" t="s">
        <v>19</v>
      </c>
      <c r="L133" s="47"/>
      <c r="M133" s="223" t="s">
        <v>19</v>
      </c>
      <c r="N133" s="22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177</v>
      </c>
      <c r="AT133" s="227" t="s">
        <v>172</v>
      </c>
      <c r="AU133" s="227" t="s">
        <v>95</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356</v>
      </c>
    </row>
    <row r="134" s="2" customFormat="1">
      <c r="A134" s="41"/>
      <c r="B134" s="42"/>
      <c r="C134" s="43"/>
      <c r="D134" s="229" t="s">
        <v>179</v>
      </c>
      <c r="E134" s="43"/>
      <c r="F134" s="230" t="s">
        <v>4758</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179</v>
      </c>
      <c r="AU134" s="20" t="s">
        <v>95</v>
      </c>
    </row>
    <row r="135" s="2" customFormat="1" ht="33" customHeight="1">
      <c r="A135" s="41"/>
      <c r="B135" s="42"/>
      <c r="C135" s="216" t="s">
        <v>283</v>
      </c>
      <c r="D135" s="216" t="s">
        <v>172</v>
      </c>
      <c r="E135" s="217" t="s">
        <v>1441</v>
      </c>
      <c r="F135" s="218" t="s">
        <v>4759</v>
      </c>
      <c r="G135" s="219" t="s">
        <v>201</v>
      </c>
      <c r="H135" s="220">
        <v>25</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95</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370</v>
      </c>
    </row>
    <row r="136" s="2" customFormat="1">
      <c r="A136" s="41"/>
      <c r="B136" s="42"/>
      <c r="C136" s="43"/>
      <c r="D136" s="229" t="s">
        <v>179</v>
      </c>
      <c r="E136" s="43"/>
      <c r="F136" s="230" t="s">
        <v>4759</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95</v>
      </c>
    </row>
    <row r="137" s="2" customFormat="1" ht="33" customHeight="1">
      <c r="A137" s="41"/>
      <c r="B137" s="42"/>
      <c r="C137" s="216" t="s">
        <v>287</v>
      </c>
      <c r="D137" s="216" t="s">
        <v>172</v>
      </c>
      <c r="E137" s="217" t="s">
        <v>1447</v>
      </c>
      <c r="F137" s="218" t="s">
        <v>4760</v>
      </c>
      <c r="G137" s="219" t="s">
        <v>201</v>
      </c>
      <c r="H137" s="220">
        <v>25</v>
      </c>
      <c r="I137" s="221"/>
      <c r="J137" s="222">
        <f>ROUND(I137*H137,2)</f>
        <v>0</v>
      </c>
      <c r="K137" s="218" t="s">
        <v>19</v>
      </c>
      <c r="L137" s="47"/>
      <c r="M137" s="223" t="s">
        <v>19</v>
      </c>
      <c r="N137" s="22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177</v>
      </c>
      <c r="AT137" s="227" t="s">
        <v>172</v>
      </c>
      <c r="AU137" s="227" t="s">
        <v>95</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629</v>
      </c>
    </row>
    <row r="138" s="2" customFormat="1">
      <c r="A138" s="41"/>
      <c r="B138" s="42"/>
      <c r="C138" s="43"/>
      <c r="D138" s="229" t="s">
        <v>179</v>
      </c>
      <c r="E138" s="43"/>
      <c r="F138" s="230" t="s">
        <v>4760</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179</v>
      </c>
      <c r="AU138" s="20" t="s">
        <v>95</v>
      </c>
    </row>
    <row r="139" s="2" customFormat="1" ht="33" customHeight="1">
      <c r="A139" s="41"/>
      <c r="B139" s="42"/>
      <c r="C139" s="216" t="s">
        <v>291</v>
      </c>
      <c r="D139" s="216" t="s">
        <v>172</v>
      </c>
      <c r="E139" s="217" t="s">
        <v>4761</v>
      </c>
      <c r="F139" s="218" t="s">
        <v>4762</v>
      </c>
      <c r="G139" s="219" t="s">
        <v>201</v>
      </c>
      <c r="H139" s="220">
        <v>55</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95</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644</v>
      </c>
    </row>
    <row r="140" s="2" customFormat="1">
      <c r="A140" s="41"/>
      <c r="B140" s="42"/>
      <c r="C140" s="43"/>
      <c r="D140" s="229" t="s">
        <v>179</v>
      </c>
      <c r="E140" s="43"/>
      <c r="F140" s="230" t="s">
        <v>4762</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95</v>
      </c>
    </row>
    <row r="141" s="2" customFormat="1" ht="16.5" customHeight="1">
      <c r="A141" s="41"/>
      <c r="B141" s="42"/>
      <c r="C141" s="216" t="s">
        <v>295</v>
      </c>
      <c r="D141" s="216" t="s">
        <v>172</v>
      </c>
      <c r="E141" s="217" t="s">
        <v>1460</v>
      </c>
      <c r="F141" s="218" t="s">
        <v>4763</v>
      </c>
      <c r="G141" s="219" t="s">
        <v>201</v>
      </c>
      <c r="H141" s="220">
        <v>140</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95</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656</v>
      </c>
    </row>
    <row r="142" s="2" customFormat="1">
      <c r="A142" s="41"/>
      <c r="B142" s="42"/>
      <c r="C142" s="43"/>
      <c r="D142" s="229" t="s">
        <v>179</v>
      </c>
      <c r="E142" s="43"/>
      <c r="F142" s="230" t="s">
        <v>4763</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95</v>
      </c>
    </row>
    <row r="143" s="2" customFormat="1" ht="16.5" customHeight="1">
      <c r="A143" s="41"/>
      <c r="B143" s="42"/>
      <c r="C143" s="216" t="s">
        <v>299</v>
      </c>
      <c r="D143" s="216" t="s">
        <v>172</v>
      </c>
      <c r="E143" s="217" t="s">
        <v>1472</v>
      </c>
      <c r="F143" s="218" t="s">
        <v>4764</v>
      </c>
      <c r="G143" s="219" t="s">
        <v>201</v>
      </c>
      <c r="H143" s="220">
        <v>50</v>
      </c>
      <c r="I143" s="221"/>
      <c r="J143" s="222">
        <f>ROUND(I143*H143,2)</f>
        <v>0</v>
      </c>
      <c r="K143" s="218" t="s">
        <v>19</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95</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672</v>
      </c>
    </row>
    <row r="144" s="2" customFormat="1">
      <c r="A144" s="41"/>
      <c r="B144" s="42"/>
      <c r="C144" s="43"/>
      <c r="D144" s="229" t="s">
        <v>179</v>
      </c>
      <c r="E144" s="43"/>
      <c r="F144" s="230" t="s">
        <v>4764</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95</v>
      </c>
    </row>
    <row r="145" s="2" customFormat="1" ht="16.5" customHeight="1">
      <c r="A145" s="41"/>
      <c r="B145" s="42"/>
      <c r="C145" s="216" t="s">
        <v>303</v>
      </c>
      <c r="D145" s="216" t="s">
        <v>172</v>
      </c>
      <c r="E145" s="217" t="s">
        <v>1481</v>
      </c>
      <c r="F145" s="218" t="s">
        <v>4765</v>
      </c>
      <c r="G145" s="219" t="s">
        <v>201</v>
      </c>
      <c r="H145" s="220">
        <v>30</v>
      </c>
      <c r="I145" s="221"/>
      <c r="J145" s="222">
        <f>ROUND(I145*H145,2)</f>
        <v>0</v>
      </c>
      <c r="K145" s="218" t="s">
        <v>19</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95</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691</v>
      </c>
    </row>
    <row r="146" s="2" customFormat="1">
      <c r="A146" s="41"/>
      <c r="B146" s="42"/>
      <c r="C146" s="43"/>
      <c r="D146" s="229" t="s">
        <v>179</v>
      </c>
      <c r="E146" s="43"/>
      <c r="F146" s="230" t="s">
        <v>4765</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179</v>
      </c>
      <c r="AU146" s="20" t="s">
        <v>95</v>
      </c>
    </row>
    <row r="147" s="12" customFormat="1" ht="20.88" customHeight="1">
      <c r="A147" s="12"/>
      <c r="B147" s="200"/>
      <c r="C147" s="201"/>
      <c r="D147" s="202" t="s">
        <v>74</v>
      </c>
      <c r="E147" s="214" t="s">
        <v>1994</v>
      </c>
      <c r="F147" s="214" t="s">
        <v>4766</v>
      </c>
      <c r="G147" s="201"/>
      <c r="H147" s="201"/>
      <c r="I147" s="204"/>
      <c r="J147" s="215">
        <f>BK147</f>
        <v>0</v>
      </c>
      <c r="K147" s="201"/>
      <c r="L147" s="206"/>
      <c r="M147" s="207"/>
      <c r="N147" s="208"/>
      <c r="O147" s="208"/>
      <c r="P147" s="209">
        <f>SUM(P148:P182)</f>
        <v>0</v>
      </c>
      <c r="Q147" s="208"/>
      <c r="R147" s="209">
        <f>SUM(R148:R182)</f>
        <v>0</v>
      </c>
      <c r="S147" s="208"/>
      <c r="T147" s="210">
        <f>SUM(T148:T182)</f>
        <v>0</v>
      </c>
      <c r="U147" s="12"/>
      <c r="V147" s="12"/>
      <c r="W147" s="12"/>
      <c r="X147" s="12"/>
      <c r="Y147" s="12"/>
      <c r="Z147" s="12"/>
      <c r="AA147" s="12"/>
      <c r="AB147" s="12"/>
      <c r="AC147" s="12"/>
      <c r="AD147" s="12"/>
      <c r="AE147" s="12"/>
      <c r="AR147" s="211" t="s">
        <v>82</v>
      </c>
      <c r="AT147" s="212" t="s">
        <v>74</v>
      </c>
      <c r="AU147" s="212" t="s">
        <v>84</v>
      </c>
      <c r="AY147" s="211" t="s">
        <v>170</v>
      </c>
      <c r="BK147" s="213">
        <f>SUM(BK148:BK182)</f>
        <v>0</v>
      </c>
    </row>
    <row r="148" s="2" customFormat="1" ht="16.5" customHeight="1">
      <c r="A148" s="41"/>
      <c r="B148" s="42"/>
      <c r="C148" s="216" t="s">
        <v>7</v>
      </c>
      <c r="D148" s="216" t="s">
        <v>172</v>
      </c>
      <c r="E148" s="217" t="s">
        <v>2005</v>
      </c>
      <c r="F148" s="218" t="s">
        <v>4767</v>
      </c>
      <c r="G148" s="219" t="s">
        <v>4317</v>
      </c>
      <c r="H148" s="220">
        <v>31</v>
      </c>
      <c r="I148" s="221"/>
      <c r="J148" s="222">
        <f>ROUND(I148*H148,2)</f>
        <v>0</v>
      </c>
      <c r="K148" s="218" t="s">
        <v>19</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95</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704</v>
      </c>
    </row>
    <row r="149" s="2" customFormat="1">
      <c r="A149" s="41"/>
      <c r="B149" s="42"/>
      <c r="C149" s="43"/>
      <c r="D149" s="229" t="s">
        <v>179</v>
      </c>
      <c r="E149" s="43"/>
      <c r="F149" s="230" t="s">
        <v>4767</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179</v>
      </c>
      <c r="AU149" s="20" t="s">
        <v>95</v>
      </c>
    </row>
    <row r="150" s="2" customFormat="1">
      <c r="A150" s="41"/>
      <c r="B150" s="42"/>
      <c r="C150" s="43"/>
      <c r="D150" s="229" t="s">
        <v>231</v>
      </c>
      <c r="E150" s="43"/>
      <c r="F150" s="268" t="s">
        <v>4768</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231</v>
      </c>
      <c r="AU150" s="20" t="s">
        <v>95</v>
      </c>
    </row>
    <row r="151" s="2" customFormat="1" ht="21.75" customHeight="1">
      <c r="A151" s="41"/>
      <c r="B151" s="42"/>
      <c r="C151" s="216" t="s">
        <v>315</v>
      </c>
      <c r="D151" s="216" t="s">
        <v>172</v>
      </c>
      <c r="E151" s="217" t="s">
        <v>2013</v>
      </c>
      <c r="F151" s="218" t="s">
        <v>4769</v>
      </c>
      <c r="G151" s="219" t="s">
        <v>4317</v>
      </c>
      <c r="H151" s="220">
        <v>90</v>
      </c>
      <c r="I151" s="221"/>
      <c r="J151" s="222">
        <f>ROUND(I151*H151,2)</f>
        <v>0</v>
      </c>
      <c r="K151" s="218" t="s">
        <v>19</v>
      </c>
      <c r="L151" s="47"/>
      <c r="M151" s="223" t="s">
        <v>19</v>
      </c>
      <c r="N151" s="224" t="s">
        <v>46</v>
      </c>
      <c r="O151" s="87"/>
      <c r="P151" s="225">
        <f>O151*H151</f>
        <v>0</v>
      </c>
      <c r="Q151" s="225">
        <v>0</v>
      </c>
      <c r="R151" s="225">
        <f>Q151*H151</f>
        <v>0</v>
      </c>
      <c r="S151" s="225">
        <v>0</v>
      </c>
      <c r="T151" s="226">
        <f>S151*H151</f>
        <v>0</v>
      </c>
      <c r="U151" s="41"/>
      <c r="V151" s="41"/>
      <c r="W151" s="41"/>
      <c r="X151" s="41"/>
      <c r="Y151" s="41"/>
      <c r="Z151" s="41"/>
      <c r="AA151" s="41"/>
      <c r="AB151" s="41"/>
      <c r="AC151" s="41"/>
      <c r="AD151" s="41"/>
      <c r="AE151" s="41"/>
      <c r="AR151" s="227" t="s">
        <v>177</v>
      </c>
      <c r="AT151" s="227" t="s">
        <v>172</v>
      </c>
      <c r="AU151" s="227" t="s">
        <v>95</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726</v>
      </c>
    </row>
    <row r="152" s="2" customFormat="1">
      <c r="A152" s="41"/>
      <c r="B152" s="42"/>
      <c r="C152" s="43"/>
      <c r="D152" s="229" t="s">
        <v>179</v>
      </c>
      <c r="E152" s="43"/>
      <c r="F152" s="230" t="s">
        <v>4769</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179</v>
      </c>
      <c r="AU152" s="20" t="s">
        <v>95</v>
      </c>
    </row>
    <row r="153" s="2" customFormat="1">
      <c r="A153" s="41"/>
      <c r="B153" s="42"/>
      <c r="C153" s="43"/>
      <c r="D153" s="229" t="s">
        <v>231</v>
      </c>
      <c r="E153" s="43"/>
      <c r="F153" s="268" t="s">
        <v>4768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231</v>
      </c>
      <c r="AU153" s="20" t="s">
        <v>95</v>
      </c>
    </row>
    <row r="154" s="2" customFormat="1" ht="16.5" customHeight="1">
      <c r="A154" s="41"/>
      <c r="B154" s="42"/>
      <c r="C154" s="216" t="s">
        <v>322</v>
      </c>
      <c r="D154" s="216" t="s">
        <v>172</v>
      </c>
      <c r="E154" s="217" t="s">
        <v>2018</v>
      </c>
      <c r="F154" s="218" t="s">
        <v>4770</v>
      </c>
      <c r="G154" s="219" t="s">
        <v>4317</v>
      </c>
      <c r="H154" s="220">
        <v>14</v>
      </c>
      <c r="I154" s="221"/>
      <c r="J154" s="222">
        <f>ROUND(I154*H154,2)</f>
        <v>0</v>
      </c>
      <c r="K154" s="218" t="s">
        <v>19</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95</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746</v>
      </c>
    </row>
    <row r="155" s="2" customFormat="1">
      <c r="A155" s="41"/>
      <c r="B155" s="42"/>
      <c r="C155" s="43"/>
      <c r="D155" s="229" t="s">
        <v>179</v>
      </c>
      <c r="E155" s="43"/>
      <c r="F155" s="230" t="s">
        <v>4770</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179</v>
      </c>
      <c r="AU155" s="20" t="s">
        <v>95</v>
      </c>
    </row>
    <row r="156" s="2" customFormat="1" ht="16.5" customHeight="1">
      <c r="A156" s="41"/>
      <c r="B156" s="42"/>
      <c r="C156" s="216" t="s">
        <v>331</v>
      </c>
      <c r="D156" s="216" t="s">
        <v>172</v>
      </c>
      <c r="E156" s="217" t="s">
        <v>2024</v>
      </c>
      <c r="F156" s="218" t="s">
        <v>4771</v>
      </c>
      <c r="G156" s="219" t="s">
        <v>4317</v>
      </c>
      <c r="H156" s="220">
        <v>87</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95</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770</v>
      </c>
    </row>
    <row r="157" s="2" customFormat="1">
      <c r="A157" s="41"/>
      <c r="B157" s="42"/>
      <c r="C157" s="43"/>
      <c r="D157" s="229" t="s">
        <v>179</v>
      </c>
      <c r="E157" s="43"/>
      <c r="F157" s="230" t="s">
        <v>4771</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95</v>
      </c>
    </row>
    <row r="158" s="2" customFormat="1">
      <c r="A158" s="41"/>
      <c r="B158" s="42"/>
      <c r="C158" s="43"/>
      <c r="D158" s="229" t="s">
        <v>231</v>
      </c>
      <c r="E158" s="43"/>
      <c r="F158" s="268" t="s">
        <v>4768</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231</v>
      </c>
      <c r="AU158" s="20" t="s">
        <v>95</v>
      </c>
    </row>
    <row r="159" s="2" customFormat="1" ht="16.5" customHeight="1">
      <c r="A159" s="41"/>
      <c r="B159" s="42"/>
      <c r="C159" s="216" t="s">
        <v>337</v>
      </c>
      <c r="D159" s="216" t="s">
        <v>172</v>
      </c>
      <c r="E159" s="217" t="s">
        <v>2032</v>
      </c>
      <c r="F159" s="218" t="s">
        <v>4772</v>
      </c>
      <c r="G159" s="219" t="s">
        <v>4317</v>
      </c>
      <c r="H159" s="220">
        <v>11</v>
      </c>
      <c r="I159" s="221"/>
      <c r="J159" s="222">
        <f>ROUND(I159*H159,2)</f>
        <v>0</v>
      </c>
      <c r="K159" s="218" t="s">
        <v>19</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177</v>
      </c>
      <c r="AT159" s="227" t="s">
        <v>172</v>
      </c>
      <c r="AU159" s="227" t="s">
        <v>95</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808</v>
      </c>
    </row>
    <row r="160" s="2" customFormat="1">
      <c r="A160" s="41"/>
      <c r="B160" s="42"/>
      <c r="C160" s="43"/>
      <c r="D160" s="229" t="s">
        <v>179</v>
      </c>
      <c r="E160" s="43"/>
      <c r="F160" s="230" t="s">
        <v>4772</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95</v>
      </c>
    </row>
    <row r="161" s="2" customFormat="1">
      <c r="A161" s="41"/>
      <c r="B161" s="42"/>
      <c r="C161" s="43"/>
      <c r="D161" s="229" t="s">
        <v>231</v>
      </c>
      <c r="E161" s="43"/>
      <c r="F161" s="268" t="s">
        <v>4768</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95</v>
      </c>
    </row>
    <row r="162" s="2" customFormat="1" ht="16.5" customHeight="1">
      <c r="A162" s="41"/>
      <c r="B162" s="42"/>
      <c r="C162" s="216" t="s">
        <v>344</v>
      </c>
      <c r="D162" s="216" t="s">
        <v>172</v>
      </c>
      <c r="E162" s="217" t="s">
        <v>2037</v>
      </c>
      <c r="F162" s="218" t="s">
        <v>4773</v>
      </c>
      <c r="G162" s="219" t="s">
        <v>4317</v>
      </c>
      <c r="H162" s="220">
        <v>6</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95</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834</v>
      </c>
    </row>
    <row r="163" s="2" customFormat="1">
      <c r="A163" s="41"/>
      <c r="B163" s="42"/>
      <c r="C163" s="43"/>
      <c r="D163" s="229" t="s">
        <v>179</v>
      </c>
      <c r="E163" s="43"/>
      <c r="F163" s="230" t="s">
        <v>4773</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95</v>
      </c>
    </row>
    <row r="164" s="2" customFormat="1">
      <c r="A164" s="41"/>
      <c r="B164" s="42"/>
      <c r="C164" s="43"/>
      <c r="D164" s="229" t="s">
        <v>231</v>
      </c>
      <c r="E164" s="43"/>
      <c r="F164" s="268" t="s">
        <v>4768</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231</v>
      </c>
      <c r="AU164" s="20" t="s">
        <v>95</v>
      </c>
    </row>
    <row r="165" s="2" customFormat="1" ht="16.5" customHeight="1">
      <c r="A165" s="41"/>
      <c r="B165" s="42"/>
      <c r="C165" s="216" t="s">
        <v>350</v>
      </c>
      <c r="D165" s="216" t="s">
        <v>172</v>
      </c>
      <c r="E165" s="217" t="s">
        <v>2041</v>
      </c>
      <c r="F165" s="218" t="s">
        <v>4774</v>
      </c>
      <c r="G165" s="219" t="s">
        <v>4317</v>
      </c>
      <c r="H165" s="220">
        <v>16</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95</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848</v>
      </c>
    </row>
    <row r="166" s="2" customFormat="1">
      <c r="A166" s="41"/>
      <c r="B166" s="42"/>
      <c r="C166" s="43"/>
      <c r="D166" s="229" t="s">
        <v>179</v>
      </c>
      <c r="E166" s="43"/>
      <c r="F166" s="230" t="s">
        <v>4774</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95</v>
      </c>
    </row>
    <row r="167" s="2" customFormat="1">
      <c r="A167" s="41"/>
      <c r="B167" s="42"/>
      <c r="C167" s="43"/>
      <c r="D167" s="229" t="s">
        <v>231</v>
      </c>
      <c r="E167" s="43"/>
      <c r="F167" s="268" t="s">
        <v>4768</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231</v>
      </c>
      <c r="AU167" s="20" t="s">
        <v>95</v>
      </c>
    </row>
    <row r="168" s="2" customFormat="1" ht="16.5" customHeight="1">
      <c r="A168" s="41"/>
      <c r="B168" s="42"/>
      <c r="C168" s="216" t="s">
        <v>356</v>
      </c>
      <c r="D168" s="216" t="s">
        <v>172</v>
      </c>
      <c r="E168" s="217" t="s">
        <v>2045</v>
      </c>
      <c r="F168" s="218" t="s">
        <v>4775</v>
      </c>
      <c r="G168" s="219" t="s">
        <v>4317</v>
      </c>
      <c r="H168" s="220">
        <v>23</v>
      </c>
      <c r="I168" s="221"/>
      <c r="J168" s="222">
        <f>ROUND(I168*H168,2)</f>
        <v>0</v>
      </c>
      <c r="K168" s="218" t="s">
        <v>19</v>
      </c>
      <c r="L168" s="47"/>
      <c r="M168" s="223" t="s">
        <v>19</v>
      </c>
      <c r="N168" s="224"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177</v>
      </c>
      <c r="AT168" s="227" t="s">
        <v>172</v>
      </c>
      <c r="AU168" s="227" t="s">
        <v>95</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864</v>
      </c>
    </row>
    <row r="169" s="2" customFormat="1">
      <c r="A169" s="41"/>
      <c r="B169" s="42"/>
      <c r="C169" s="43"/>
      <c r="D169" s="229" t="s">
        <v>179</v>
      </c>
      <c r="E169" s="43"/>
      <c r="F169" s="230" t="s">
        <v>4775</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179</v>
      </c>
      <c r="AU169" s="20" t="s">
        <v>95</v>
      </c>
    </row>
    <row r="170" s="2" customFormat="1">
      <c r="A170" s="41"/>
      <c r="B170" s="42"/>
      <c r="C170" s="43"/>
      <c r="D170" s="229" t="s">
        <v>231</v>
      </c>
      <c r="E170" s="43"/>
      <c r="F170" s="268" t="s">
        <v>4768</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231</v>
      </c>
      <c r="AU170" s="20" t="s">
        <v>95</v>
      </c>
    </row>
    <row r="171" s="2" customFormat="1" ht="16.5" customHeight="1">
      <c r="A171" s="41"/>
      <c r="B171" s="42"/>
      <c r="C171" s="216" t="s">
        <v>363</v>
      </c>
      <c r="D171" s="216" t="s">
        <v>172</v>
      </c>
      <c r="E171" s="217" t="s">
        <v>2049</v>
      </c>
      <c r="F171" s="218" t="s">
        <v>4776</v>
      </c>
      <c r="G171" s="219" t="s">
        <v>4317</v>
      </c>
      <c r="H171" s="220">
        <v>9</v>
      </c>
      <c r="I171" s="221"/>
      <c r="J171" s="222">
        <f>ROUND(I171*H171,2)</f>
        <v>0</v>
      </c>
      <c r="K171" s="218" t="s">
        <v>19</v>
      </c>
      <c r="L171" s="47"/>
      <c r="M171" s="223" t="s">
        <v>19</v>
      </c>
      <c r="N171" s="224" t="s">
        <v>46</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177</v>
      </c>
      <c r="AT171" s="227" t="s">
        <v>172</v>
      </c>
      <c r="AU171" s="227" t="s">
        <v>95</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878</v>
      </c>
    </row>
    <row r="172" s="2" customFormat="1">
      <c r="A172" s="41"/>
      <c r="B172" s="42"/>
      <c r="C172" s="43"/>
      <c r="D172" s="229" t="s">
        <v>179</v>
      </c>
      <c r="E172" s="43"/>
      <c r="F172" s="230" t="s">
        <v>4776</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179</v>
      </c>
      <c r="AU172" s="20" t="s">
        <v>95</v>
      </c>
    </row>
    <row r="173" s="2" customFormat="1">
      <c r="A173" s="41"/>
      <c r="B173" s="42"/>
      <c r="C173" s="43"/>
      <c r="D173" s="229" t="s">
        <v>231</v>
      </c>
      <c r="E173" s="43"/>
      <c r="F173" s="268" t="s">
        <v>4768</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231</v>
      </c>
      <c r="AU173" s="20" t="s">
        <v>95</v>
      </c>
    </row>
    <row r="174" s="2" customFormat="1" ht="16.5" customHeight="1">
      <c r="A174" s="41"/>
      <c r="B174" s="42"/>
      <c r="C174" s="216" t="s">
        <v>370</v>
      </c>
      <c r="D174" s="216" t="s">
        <v>172</v>
      </c>
      <c r="E174" s="217" t="s">
        <v>2053</v>
      </c>
      <c r="F174" s="218" t="s">
        <v>4777</v>
      </c>
      <c r="G174" s="219" t="s">
        <v>4317</v>
      </c>
      <c r="H174" s="220">
        <v>3</v>
      </c>
      <c r="I174" s="221"/>
      <c r="J174" s="222">
        <f>ROUND(I174*H174,2)</f>
        <v>0</v>
      </c>
      <c r="K174" s="218" t="s">
        <v>19</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95</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892</v>
      </c>
    </row>
    <row r="175" s="2" customFormat="1">
      <c r="A175" s="41"/>
      <c r="B175" s="42"/>
      <c r="C175" s="43"/>
      <c r="D175" s="229" t="s">
        <v>179</v>
      </c>
      <c r="E175" s="43"/>
      <c r="F175" s="230" t="s">
        <v>4777</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95</v>
      </c>
    </row>
    <row r="176" s="2" customFormat="1">
      <c r="A176" s="41"/>
      <c r="B176" s="42"/>
      <c r="C176" s="43"/>
      <c r="D176" s="229" t="s">
        <v>231</v>
      </c>
      <c r="E176" s="43"/>
      <c r="F176" s="268" t="s">
        <v>4778</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231</v>
      </c>
      <c r="AU176" s="20" t="s">
        <v>95</v>
      </c>
    </row>
    <row r="177" s="2" customFormat="1" ht="16.5" customHeight="1">
      <c r="A177" s="41"/>
      <c r="B177" s="42"/>
      <c r="C177" s="216" t="s">
        <v>377</v>
      </c>
      <c r="D177" s="216" t="s">
        <v>172</v>
      </c>
      <c r="E177" s="217" t="s">
        <v>2059</v>
      </c>
      <c r="F177" s="218" t="s">
        <v>4779</v>
      </c>
      <c r="G177" s="219" t="s">
        <v>4317</v>
      </c>
      <c r="H177" s="220">
        <v>38</v>
      </c>
      <c r="I177" s="221"/>
      <c r="J177" s="222">
        <f>ROUND(I177*H177,2)</f>
        <v>0</v>
      </c>
      <c r="K177" s="218" t="s">
        <v>19</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95</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916</v>
      </c>
    </row>
    <row r="178" s="2" customFormat="1">
      <c r="A178" s="41"/>
      <c r="B178" s="42"/>
      <c r="C178" s="43"/>
      <c r="D178" s="229" t="s">
        <v>179</v>
      </c>
      <c r="E178" s="43"/>
      <c r="F178" s="230" t="s">
        <v>4779</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95</v>
      </c>
    </row>
    <row r="179" s="2" customFormat="1">
      <c r="A179" s="41"/>
      <c r="B179" s="42"/>
      <c r="C179" s="43"/>
      <c r="D179" s="229" t="s">
        <v>231</v>
      </c>
      <c r="E179" s="43"/>
      <c r="F179" s="268" t="s">
        <v>4778</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231</v>
      </c>
      <c r="AU179" s="20" t="s">
        <v>95</v>
      </c>
    </row>
    <row r="180" s="2" customFormat="1" ht="16.5" customHeight="1">
      <c r="A180" s="41"/>
      <c r="B180" s="42"/>
      <c r="C180" s="216" t="s">
        <v>629</v>
      </c>
      <c r="D180" s="216" t="s">
        <v>172</v>
      </c>
      <c r="E180" s="217" t="s">
        <v>2067</v>
      </c>
      <c r="F180" s="218" t="s">
        <v>4780</v>
      </c>
      <c r="G180" s="219" t="s">
        <v>4317</v>
      </c>
      <c r="H180" s="220">
        <v>4</v>
      </c>
      <c r="I180" s="221"/>
      <c r="J180" s="222">
        <f>ROUND(I180*H180,2)</f>
        <v>0</v>
      </c>
      <c r="K180" s="218" t="s">
        <v>19</v>
      </c>
      <c r="L180" s="47"/>
      <c r="M180" s="223" t="s">
        <v>19</v>
      </c>
      <c r="N180" s="224"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177</v>
      </c>
      <c r="AT180" s="227" t="s">
        <v>172</v>
      </c>
      <c r="AU180" s="227" t="s">
        <v>95</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961</v>
      </c>
    </row>
    <row r="181" s="2" customFormat="1">
      <c r="A181" s="41"/>
      <c r="B181" s="42"/>
      <c r="C181" s="43"/>
      <c r="D181" s="229" t="s">
        <v>179</v>
      </c>
      <c r="E181" s="43"/>
      <c r="F181" s="230" t="s">
        <v>4780</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95</v>
      </c>
    </row>
    <row r="182" s="2" customFormat="1">
      <c r="A182" s="41"/>
      <c r="B182" s="42"/>
      <c r="C182" s="43"/>
      <c r="D182" s="229" t="s">
        <v>231</v>
      </c>
      <c r="E182" s="43"/>
      <c r="F182" s="268" t="s">
        <v>4778</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231</v>
      </c>
      <c r="AU182" s="20" t="s">
        <v>95</v>
      </c>
    </row>
    <row r="183" s="12" customFormat="1" ht="20.88" customHeight="1">
      <c r="A183" s="12"/>
      <c r="B183" s="200"/>
      <c r="C183" s="201"/>
      <c r="D183" s="202" t="s">
        <v>74</v>
      </c>
      <c r="E183" s="214" t="s">
        <v>2558</v>
      </c>
      <c r="F183" s="214" t="s">
        <v>4781</v>
      </c>
      <c r="G183" s="201"/>
      <c r="H183" s="201"/>
      <c r="I183" s="204"/>
      <c r="J183" s="215">
        <f>BK183</f>
        <v>0</v>
      </c>
      <c r="K183" s="201"/>
      <c r="L183" s="206"/>
      <c r="M183" s="207"/>
      <c r="N183" s="208"/>
      <c r="O183" s="208"/>
      <c r="P183" s="209">
        <f>SUM(P184:P219)</f>
        <v>0</v>
      </c>
      <c r="Q183" s="208"/>
      <c r="R183" s="209">
        <f>SUM(R184:R219)</f>
        <v>0</v>
      </c>
      <c r="S183" s="208"/>
      <c r="T183" s="210">
        <f>SUM(T184:T219)</f>
        <v>0</v>
      </c>
      <c r="U183" s="12"/>
      <c r="V183" s="12"/>
      <c r="W183" s="12"/>
      <c r="X183" s="12"/>
      <c r="Y183" s="12"/>
      <c r="Z183" s="12"/>
      <c r="AA183" s="12"/>
      <c r="AB183" s="12"/>
      <c r="AC183" s="12"/>
      <c r="AD183" s="12"/>
      <c r="AE183" s="12"/>
      <c r="AR183" s="211" t="s">
        <v>82</v>
      </c>
      <c r="AT183" s="212" t="s">
        <v>74</v>
      </c>
      <c r="AU183" s="212" t="s">
        <v>84</v>
      </c>
      <c r="AY183" s="211" t="s">
        <v>170</v>
      </c>
      <c r="BK183" s="213">
        <f>SUM(BK184:BK219)</f>
        <v>0</v>
      </c>
    </row>
    <row r="184" s="2" customFormat="1" ht="16.5" customHeight="1">
      <c r="A184" s="41"/>
      <c r="B184" s="42"/>
      <c r="C184" s="216" t="s">
        <v>637</v>
      </c>
      <c r="D184" s="216" t="s">
        <v>172</v>
      </c>
      <c r="E184" s="217" t="s">
        <v>2566</v>
      </c>
      <c r="F184" s="218" t="s">
        <v>4782</v>
      </c>
      <c r="G184" s="219" t="s">
        <v>4317</v>
      </c>
      <c r="H184" s="220">
        <v>39</v>
      </c>
      <c r="I184" s="221"/>
      <c r="J184" s="222">
        <f>ROUND(I184*H184,2)</f>
        <v>0</v>
      </c>
      <c r="K184" s="218" t="s">
        <v>19</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95</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976</v>
      </c>
    </row>
    <row r="185" s="2" customFormat="1">
      <c r="A185" s="41"/>
      <c r="B185" s="42"/>
      <c r="C185" s="43"/>
      <c r="D185" s="229" t="s">
        <v>179</v>
      </c>
      <c r="E185" s="43"/>
      <c r="F185" s="230" t="s">
        <v>4782</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95</v>
      </c>
    </row>
    <row r="186" s="2" customFormat="1">
      <c r="A186" s="41"/>
      <c r="B186" s="42"/>
      <c r="C186" s="43"/>
      <c r="D186" s="229" t="s">
        <v>231</v>
      </c>
      <c r="E186" s="43"/>
      <c r="F186" s="268" t="s">
        <v>4745</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231</v>
      </c>
      <c r="AU186" s="20" t="s">
        <v>95</v>
      </c>
    </row>
    <row r="187" s="2" customFormat="1" ht="16.5" customHeight="1">
      <c r="A187" s="41"/>
      <c r="B187" s="42"/>
      <c r="C187" s="216" t="s">
        <v>644</v>
      </c>
      <c r="D187" s="216" t="s">
        <v>172</v>
      </c>
      <c r="E187" s="217" t="s">
        <v>2574</v>
      </c>
      <c r="F187" s="218" t="s">
        <v>4783</v>
      </c>
      <c r="G187" s="219" t="s">
        <v>4317</v>
      </c>
      <c r="H187" s="220">
        <v>4</v>
      </c>
      <c r="I187" s="221"/>
      <c r="J187" s="222">
        <f>ROUND(I187*H187,2)</f>
        <v>0</v>
      </c>
      <c r="K187" s="218" t="s">
        <v>19</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95</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1004</v>
      </c>
    </row>
    <row r="188" s="2" customFormat="1">
      <c r="A188" s="41"/>
      <c r="B188" s="42"/>
      <c r="C188" s="43"/>
      <c r="D188" s="229" t="s">
        <v>179</v>
      </c>
      <c r="E188" s="43"/>
      <c r="F188" s="230" t="s">
        <v>4783</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95</v>
      </c>
    </row>
    <row r="189" s="2" customFormat="1">
      <c r="A189" s="41"/>
      <c r="B189" s="42"/>
      <c r="C189" s="43"/>
      <c r="D189" s="229" t="s">
        <v>231</v>
      </c>
      <c r="E189" s="43"/>
      <c r="F189" s="268" t="s">
        <v>4745</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231</v>
      </c>
      <c r="AU189" s="20" t="s">
        <v>95</v>
      </c>
    </row>
    <row r="190" s="2" customFormat="1" ht="16.5" customHeight="1">
      <c r="A190" s="41"/>
      <c r="B190" s="42"/>
      <c r="C190" s="216" t="s">
        <v>651</v>
      </c>
      <c r="D190" s="216" t="s">
        <v>172</v>
      </c>
      <c r="E190" s="217" t="s">
        <v>2581</v>
      </c>
      <c r="F190" s="218" t="s">
        <v>4784</v>
      </c>
      <c r="G190" s="219" t="s">
        <v>4317</v>
      </c>
      <c r="H190" s="220">
        <v>10</v>
      </c>
      <c r="I190" s="221"/>
      <c r="J190" s="222">
        <f>ROUND(I190*H190,2)</f>
        <v>0</v>
      </c>
      <c r="K190" s="218" t="s">
        <v>19</v>
      </c>
      <c r="L190" s="47"/>
      <c r="M190" s="223" t="s">
        <v>19</v>
      </c>
      <c r="N190" s="224" t="s">
        <v>46</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177</v>
      </c>
      <c r="AT190" s="227" t="s">
        <v>172</v>
      </c>
      <c r="AU190" s="227" t="s">
        <v>95</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1029</v>
      </c>
    </row>
    <row r="191" s="2" customFormat="1">
      <c r="A191" s="41"/>
      <c r="B191" s="42"/>
      <c r="C191" s="43"/>
      <c r="D191" s="229" t="s">
        <v>179</v>
      </c>
      <c r="E191" s="43"/>
      <c r="F191" s="230" t="s">
        <v>4784</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179</v>
      </c>
      <c r="AU191" s="20" t="s">
        <v>95</v>
      </c>
    </row>
    <row r="192" s="2" customFormat="1">
      <c r="A192" s="41"/>
      <c r="B192" s="42"/>
      <c r="C192" s="43"/>
      <c r="D192" s="229" t="s">
        <v>231</v>
      </c>
      <c r="E192" s="43"/>
      <c r="F192" s="268" t="s">
        <v>4745</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231</v>
      </c>
      <c r="AU192" s="20" t="s">
        <v>95</v>
      </c>
    </row>
    <row r="193" s="2" customFormat="1" ht="16.5" customHeight="1">
      <c r="A193" s="41"/>
      <c r="B193" s="42"/>
      <c r="C193" s="216" t="s">
        <v>656</v>
      </c>
      <c r="D193" s="216" t="s">
        <v>172</v>
      </c>
      <c r="E193" s="217" t="s">
        <v>2589</v>
      </c>
      <c r="F193" s="218" t="s">
        <v>4785</v>
      </c>
      <c r="G193" s="219" t="s">
        <v>4317</v>
      </c>
      <c r="H193" s="220">
        <v>54</v>
      </c>
      <c r="I193" s="221"/>
      <c r="J193" s="222">
        <f>ROUND(I193*H193,2)</f>
        <v>0</v>
      </c>
      <c r="K193" s="218" t="s">
        <v>19</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95</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1041</v>
      </c>
    </row>
    <row r="194" s="2" customFormat="1">
      <c r="A194" s="41"/>
      <c r="B194" s="42"/>
      <c r="C194" s="43"/>
      <c r="D194" s="229" t="s">
        <v>179</v>
      </c>
      <c r="E194" s="43"/>
      <c r="F194" s="230" t="s">
        <v>4785</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95</v>
      </c>
    </row>
    <row r="195" s="2" customFormat="1">
      <c r="A195" s="41"/>
      <c r="B195" s="42"/>
      <c r="C195" s="43"/>
      <c r="D195" s="229" t="s">
        <v>231</v>
      </c>
      <c r="E195" s="43"/>
      <c r="F195" s="268" t="s">
        <v>4745</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231</v>
      </c>
      <c r="AU195" s="20" t="s">
        <v>95</v>
      </c>
    </row>
    <row r="196" s="2" customFormat="1" ht="16.5" customHeight="1">
      <c r="A196" s="41"/>
      <c r="B196" s="42"/>
      <c r="C196" s="216" t="s">
        <v>664</v>
      </c>
      <c r="D196" s="216" t="s">
        <v>172</v>
      </c>
      <c r="E196" s="217" t="s">
        <v>2595</v>
      </c>
      <c r="F196" s="218" t="s">
        <v>4786</v>
      </c>
      <c r="G196" s="219" t="s">
        <v>4317</v>
      </c>
      <c r="H196" s="220">
        <v>3</v>
      </c>
      <c r="I196" s="221"/>
      <c r="J196" s="222">
        <f>ROUND(I196*H196,2)</f>
        <v>0</v>
      </c>
      <c r="K196" s="218" t="s">
        <v>19</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95</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1063</v>
      </c>
    </row>
    <row r="197" s="2" customFormat="1">
      <c r="A197" s="41"/>
      <c r="B197" s="42"/>
      <c r="C197" s="43"/>
      <c r="D197" s="229" t="s">
        <v>179</v>
      </c>
      <c r="E197" s="43"/>
      <c r="F197" s="230" t="s">
        <v>4786</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95</v>
      </c>
    </row>
    <row r="198" s="2" customFormat="1">
      <c r="A198" s="41"/>
      <c r="B198" s="42"/>
      <c r="C198" s="43"/>
      <c r="D198" s="229" t="s">
        <v>231</v>
      </c>
      <c r="E198" s="43"/>
      <c r="F198" s="268" t="s">
        <v>4745</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231</v>
      </c>
      <c r="AU198" s="20" t="s">
        <v>95</v>
      </c>
    </row>
    <row r="199" s="2" customFormat="1" ht="16.5" customHeight="1">
      <c r="A199" s="41"/>
      <c r="B199" s="42"/>
      <c r="C199" s="216" t="s">
        <v>672</v>
      </c>
      <c r="D199" s="216" t="s">
        <v>172</v>
      </c>
      <c r="E199" s="217" t="s">
        <v>2603</v>
      </c>
      <c r="F199" s="218" t="s">
        <v>4787</v>
      </c>
      <c r="G199" s="219" t="s">
        <v>4317</v>
      </c>
      <c r="H199" s="220">
        <v>24</v>
      </c>
      <c r="I199" s="221"/>
      <c r="J199" s="222">
        <f>ROUND(I199*H199,2)</f>
        <v>0</v>
      </c>
      <c r="K199" s="218" t="s">
        <v>19</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95</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1076</v>
      </c>
    </row>
    <row r="200" s="2" customFormat="1">
      <c r="A200" s="41"/>
      <c r="B200" s="42"/>
      <c r="C200" s="43"/>
      <c r="D200" s="229" t="s">
        <v>179</v>
      </c>
      <c r="E200" s="43"/>
      <c r="F200" s="230" t="s">
        <v>4787</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179</v>
      </c>
      <c r="AU200" s="20" t="s">
        <v>95</v>
      </c>
    </row>
    <row r="201" s="2" customFormat="1">
      <c r="A201" s="41"/>
      <c r="B201" s="42"/>
      <c r="C201" s="43"/>
      <c r="D201" s="229" t="s">
        <v>231</v>
      </c>
      <c r="E201" s="43"/>
      <c r="F201" s="268" t="s">
        <v>4745</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231</v>
      </c>
      <c r="AU201" s="20" t="s">
        <v>95</v>
      </c>
    </row>
    <row r="202" s="2" customFormat="1" ht="16.5" customHeight="1">
      <c r="A202" s="41"/>
      <c r="B202" s="42"/>
      <c r="C202" s="216" t="s">
        <v>680</v>
      </c>
      <c r="D202" s="216" t="s">
        <v>172</v>
      </c>
      <c r="E202" s="217" t="s">
        <v>2607</v>
      </c>
      <c r="F202" s="218" t="s">
        <v>4788</v>
      </c>
      <c r="G202" s="219" t="s">
        <v>4317</v>
      </c>
      <c r="H202" s="220">
        <v>2</v>
      </c>
      <c r="I202" s="221"/>
      <c r="J202" s="222">
        <f>ROUND(I202*H202,2)</f>
        <v>0</v>
      </c>
      <c r="K202" s="218" t="s">
        <v>19</v>
      </c>
      <c r="L202" s="47"/>
      <c r="M202" s="223" t="s">
        <v>19</v>
      </c>
      <c r="N202" s="224"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177</v>
      </c>
      <c r="AT202" s="227" t="s">
        <v>172</v>
      </c>
      <c r="AU202" s="227" t="s">
        <v>95</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1089</v>
      </c>
    </row>
    <row r="203" s="2" customFormat="1">
      <c r="A203" s="41"/>
      <c r="B203" s="42"/>
      <c r="C203" s="43"/>
      <c r="D203" s="229" t="s">
        <v>179</v>
      </c>
      <c r="E203" s="43"/>
      <c r="F203" s="230" t="s">
        <v>4788</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179</v>
      </c>
      <c r="AU203" s="20" t="s">
        <v>95</v>
      </c>
    </row>
    <row r="204" s="2" customFormat="1">
      <c r="A204" s="41"/>
      <c r="B204" s="42"/>
      <c r="C204" s="43"/>
      <c r="D204" s="229" t="s">
        <v>231</v>
      </c>
      <c r="E204" s="43"/>
      <c r="F204" s="268" t="s">
        <v>4745</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231</v>
      </c>
      <c r="AU204" s="20" t="s">
        <v>95</v>
      </c>
    </row>
    <row r="205" s="2" customFormat="1" ht="16.5" customHeight="1">
      <c r="A205" s="41"/>
      <c r="B205" s="42"/>
      <c r="C205" s="216" t="s">
        <v>691</v>
      </c>
      <c r="D205" s="216" t="s">
        <v>172</v>
      </c>
      <c r="E205" s="217" t="s">
        <v>2614</v>
      </c>
      <c r="F205" s="218" t="s">
        <v>4789</v>
      </c>
      <c r="G205" s="219" t="s">
        <v>4317</v>
      </c>
      <c r="H205" s="220">
        <v>25</v>
      </c>
      <c r="I205" s="221"/>
      <c r="J205" s="222">
        <f>ROUND(I205*H205,2)</f>
        <v>0</v>
      </c>
      <c r="K205" s="218" t="s">
        <v>19</v>
      </c>
      <c r="L205" s="47"/>
      <c r="M205" s="223" t="s">
        <v>19</v>
      </c>
      <c r="N205" s="224" t="s">
        <v>46</v>
      </c>
      <c r="O205" s="87"/>
      <c r="P205" s="225">
        <f>O205*H205</f>
        <v>0</v>
      </c>
      <c r="Q205" s="225">
        <v>0</v>
      </c>
      <c r="R205" s="225">
        <f>Q205*H205</f>
        <v>0</v>
      </c>
      <c r="S205" s="225">
        <v>0</v>
      </c>
      <c r="T205" s="226">
        <f>S205*H205</f>
        <v>0</v>
      </c>
      <c r="U205" s="41"/>
      <c r="V205" s="41"/>
      <c r="W205" s="41"/>
      <c r="X205" s="41"/>
      <c r="Y205" s="41"/>
      <c r="Z205" s="41"/>
      <c r="AA205" s="41"/>
      <c r="AB205" s="41"/>
      <c r="AC205" s="41"/>
      <c r="AD205" s="41"/>
      <c r="AE205" s="41"/>
      <c r="AR205" s="227" t="s">
        <v>177</v>
      </c>
      <c r="AT205" s="227" t="s">
        <v>172</v>
      </c>
      <c r="AU205" s="227" t="s">
        <v>95</v>
      </c>
      <c r="AY205" s="20" t="s">
        <v>170</v>
      </c>
      <c r="BE205" s="228">
        <f>IF(N205="základní",J205,0)</f>
        <v>0</v>
      </c>
      <c r="BF205" s="228">
        <f>IF(N205="snížená",J205,0)</f>
        <v>0</v>
      </c>
      <c r="BG205" s="228">
        <f>IF(N205="zákl. přenesená",J205,0)</f>
        <v>0</v>
      </c>
      <c r="BH205" s="228">
        <f>IF(N205="sníž. přenesená",J205,0)</f>
        <v>0</v>
      </c>
      <c r="BI205" s="228">
        <f>IF(N205="nulová",J205,0)</f>
        <v>0</v>
      </c>
      <c r="BJ205" s="20" t="s">
        <v>82</v>
      </c>
      <c r="BK205" s="228">
        <f>ROUND(I205*H205,2)</f>
        <v>0</v>
      </c>
      <c r="BL205" s="20" t="s">
        <v>177</v>
      </c>
      <c r="BM205" s="227" t="s">
        <v>1110</v>
      </c>
    </row>
    <row r="206" s="2" customFormat="1">
      <c r="A206" s="41"/>
      <c r="B206" s="42"/>
      <c r="C206" s="43"/>
      <c r="D206" s="229" t="s">
        <v>179</v>
      </c>
      <c r="E206" s="43"/>
      <c r="F206" s="230" t="s">
        <v>4789</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179</v>
      </c>
      <c r="AU206" s="20" t="s">
        <v>95</v>
      </c>
    </row>
    <row r="207" s="2" customFormat="1">
      <c r="A207" s="41"/>
      <c r="B207" s="42"/>
      <c r="C207" s="43"/>
      <c r="D207" s="229" t="s">
        <v>231</v>
      </c>
      <c r="E207" s="43"/>
      <c r="F207" s="268" t="s">
        <v>4745</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231</v>
      </c>
      <c r="AU207" s="20" t="s">
        <v>95</v>
      </c>
    </row>
    <row r="208" s="2" customFormat="1" ht="16.5" customHeight="1">
      <c r="A208" s="41"/>
      <c r="B208" s="42"/>
      <c r="C208" s="216" t="s">
        <v>698</v>
      </c>
      <c r="D208" s="216" t="s">
        <v>172</v>
      </c>
      <c r="E208" s="217" t="s">
        <v>2619</v>
      </c>
      <c r="F208" s="218" t="s">
        <v>4790</v>
      </c>
      <c r="G208" s="219" t="s">
        <v>4317</v>
      </c>
      <c r="H208" s="220">
        <v>202</v>
      </c>
      <c r="I208" s="221"/>
      <c r="J208" s="222">
        <f>ROUND(I208*H208,2)</f>
        <v>0</v>
      </c>
      <c r="K208" s="218" t="s">
        <v>19</v>
      </c>
      <c r="L208" s="47"/>
      <c r="M208" s="223" t="s">
        <v>19</v>
      </c>
      <c r="N208" s="224" t="s">
        <v>46</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177</v>
      </c>
      <c r="AT208" s="227" t="s">
        <v>172</v>
      </c>
      <c r="AU208" s="227" t="s">
        <v>95</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177</v>
      </c>
      <c r="BM208" s="227" t="s">
        <v>1128</v>
      </c>
    </row>
    <row r="209" s="2" customFormat="1">
      <c r="A209" s="41"/>
      <c r="B209" s="42"/>
      <c r="C209" s="43"/>
      <c r="D209" s="229" t="s">
        <v>179</v>
      </c>
      <c r="E209" s="43"/>
      <c r="F209" s="230" t="s">
        <v>4790</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179</v>
      </c>
      <c r="AU209" s="20" t="s">
        <v>95</v>
      </c>
    </row>
    <row r="210" s="2" customFormat="1">
      <c r="A210" s="41"/>
      <c r="B210" s="42"/>
      <c r="C210" s="43"/>
      <c r="D210" s="229" t="s">
        <v>231</v>
      </c>
      <c r="E210" s="43"/>
      <c r="F210" s="268" t="s">
        <v>4745</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231</v>
      </c>
      <c r="AU210" s="20" t="s">
        <v>95</v>
      </c>
    </row>
    <row r="211" s="2" customFormat="1" ht="16.5" customHeight="1">
      <c r="A211" s="41"/>
      <c r="B211" s="42"/>
      <c r="C211" s="216" t="s">
        <v>704</v>
      </c>
      <c r="D211" s="216" t="s">
        <v>172</v>
      </c>
      <c r="E211" s="217" t="s">
        <v>2625</v>
      </c>
      <c r="F211" s="218" t="s">
        <v>4791</v>
      </c>
      <c r="G211" s="219" t="s">
        <v>4317</v>
      </c>
      <c r="H211" s="220">
        <v>9</v>
      </c>
      <c r="I211" s="221"/>
      <c r="J211" s="222">
        <f>ROUND(I211*H211,2)</f>
        <v>0</v>
      </c>
      <c r="K211" s="218" t="s">
        <v>19</v>
      </c>
      <c r="L211" s="47"/>
      <c r="M211" s="223" t="s">
        <v>19</v>
      </c>
      <c r="N211" s="224" t="s">
        <v>46</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177</v>
      </c>
      <c r="AT211" s="227" t="s">
        <v>172</v>
      </c>
      <c r="AU211" s="227" t="s">
        <v>95</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1143</v>
      </c>
    </row>
    <row r="212" s="2" customFormat="1">
      <c r="A212" s="41"/>
      <c r="B212" s="42"/>
      <c r="C212" s="43"/>
      <c r="D212" s="229" t="s">
        <v>179</v>
      </c>
      <c r="E212" s="43"/>
      <c r="F212" s="230" t="s">
        <v>4791</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179</v>
      </c>
      <c r="AU212" s="20" t="s">
        <v>95</v>
      </c>
    </row>
    <row r="213" s="2" customFormat="1">
      <c r="A213" s="41"/>
      <c r="B213" s="42"/>
      <c r="C213" s="43"/>
      <c r="D213" s="229" t="s">
        <v>231</v>
      </c>
      <c r="E213" s="43"/>
      <c r="F213" s="268" t="s">
        <v>4745</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231</v>
      </c>
      <c r="AU213" s="20" t="s">
        <v>95</v>
      </c>
    </row>
    <row r="214" s="2" customFormat="1" ht="16.5" customHeight="1">
      <c r="A214" s="41"/>
      <c r="B214" s="42"/>
      <c r="C214" s="216" t="s">
        <v>712</v>
      </c>
      <c r="D214" s="216" t="s">
        <v>172</v>
      </c>
      <c r="E214" s="217" t="s">
        <v>2634</v>
      </c>
      <c r="F214" s="218" t="s">
        <v>4792</v>
      </c>
      <c r="G214" s="219" t="s">
        <v>4317</v>
      </c>
      <c r="H214" s="220">
        <v>1</v>
      </c>
      <c r="I214" s="221"/>
      <c r="J214" s="222">
        <f>ROUND(I214*H214,2)</f>
        <v>0</v>
      </c>
      <c r="K214" s="218" t="s">
        <v>19</v>
      </c>
      <c r="L214" s="47"/>
      <c r="M214" s="223" t="s">
        <v>19</v>
      </c>
      <c r="N214" s="224"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177</v>
      </c>
      <c r="AT214" s="227" t="s">
        <v>172</v>
      </c>
      <c r="AU214" s="227" t="s">
        <v>95</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1159</v>
      </c>
    </row>
    <row r="215" s="2" customFormat="1">
      <c r="A215" s="41"/>
      <c r="B215" s="42"/>
      <c r="C215" s="43"/>
      <c r="D215" s="229" t="s">
        <v>179</v>
      </c>
      <c r="E215" s="43"/>
      <c r="F215" s="230" t="s">
        <v>4792</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95</v>
      </c>
    </row>
    <row r="216" s="2" customFormat="1">
      <c r="A216" s="41"/>
      <c r="B216" s="42"/>
      <c r="C216" s="43"/>
      <c r="D216" s="229" t="s">
        <v>231</v>
      </c>
      <c r="E216" s="43"/>
      <c r="F216" s="268" t="s">
        <v>4745</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231</v>
      </c>
      <c r="AU216" s="20" t="s">
        <v>95</v>
      </c>
    </row>
    <row r="217" s="2" customFormat="1" ht="16.5" customHeight="1">
      <c r="A217" s="41"/>
      <c r="B217" s="42"/>
      <c r="C217" s="216" t="s">
        <v>726</v>
      </c>
      <c r="D217" s="216" t="s">
        <v>172</v>
      </c>
      <c r="E217" s="217" t="s">
        <v>2643</v>
      </c>
      <c r="F217" s="218" t="s">
        <v>4793</v>
      </c>
      <c r="G217" s="219" t="s">
        <v>4317</v>
      </c>
      <c r="H217" s="220">
        <v>1</v>
      </c>
      <c r="I217" s="221"/>
      <c r="J217" s="222">
        <f>ROUND(I217*H217,2)</f>
        <v>0</v>
      </c>
      <c r="K217" s="218" t="s">
        <v>19</v>
      </c>
      <c r="L217" s="47"/>
      <c r="M217" s="223" t="s">
        <v>19</v>
      </c>
      <c r="N217" s="224" t="s">
        <v>46</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177</v>
      </c>
      <c r="AT217" s="227" t="s">
        <v>172</v>
      </c>
      <c r="AU217" s="227" t="s">
        <v>95</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177</v>
      </c>
      <c r="BM217" s="227" t="s">
        <v>1174</v>
      </c>
    </row>
    <row r="218" s="2" customFormat="1">
      <c r="A218" s="41"/>
      <c r="B218" s="42"/>
      <c r="C218" s="43"/>
      <c r="D218" s="229" t="s">
        <v>179</v>
      </c>
      <c r="E218" s="43"/>
      <c r="F218" s="230" t="s">
        <v>4793</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179</v>
      </c>
      <c r="AU218" s="20" t="s">
        <v>95</v>
      </c>
    </row>
    <row r="219" s="2" customFormat="1">
      <c r="A219" s="41"/>
      <c r="B219" s="42"/>
      <c r="C219" s="43"/>
      <c r="D219" s="229" t="s">
        <v>231</v>
      </c>
      <c r="E219" s="43"/>
      <c r="F219" s="268" t="s">
        <v>4745</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231</v>
      </c>
      <c r="AU219" s="20" t="s">
        <v>95</v>
      </c>
    </row>
    <row r="220" s="12" customFormat="1" ht="20.88" customHeight="1">
      <c r="A220" s="12"/>
      <c r="B220" s="200"/>
      <c r="C220" s="201"/>
      <c r="D220" s="202" t="s">
        <v>74</v>
      </c>
      <c r="E220" s="214" t="s">
        <v>3272</v>
      </c>
      <c r="F220" s="214" t="s">
        <v>4794</v>
      </c>
      <c r="G220" s="201"/>
      <c r="H220" s="201"/>
      <c r="I220" s="204"/>
      <c r="J220" s="215">
        <f>BK220</f>
        <v>0</v>
      </c>
      <c r="K220" s="201"/>
      <c r="L220" s="206"/>
      <c r="M220" s="207"/>
      <c r="N220" s="208"/>
      <c r="O220" s="208"/>
      <c r="P220" s="209">
        <f>SUM(P221:P274)</f>
        <v>0</v>
      </c>
      <c r="Q220" s="208"/>
      <c r="R220" s="209">
        <f>SUM(R221:R274)</f>
        <v>0</v>
      </c>
      <c r="S220" s="208"/>
      <c r="T220" s="210">
        <f>SUM(T221:T274)</f>
        <v>0</v>
      </c>
      <c r="U220" s="12"/>
      <c r="V220" s="12"/>
      <c r="W220" s="12"/>
      <c r="X220" s="12"/>
      <c r="Y220" s="12"/>
      <c r="Z220" s="12"/>
      <c r="AA220" s="12"/>
      <c r="AB220" s="12"/>
      <c r="AC220" s="12"/>
      <c r="AD220" s="12"/>
      <c r="AE220" s="12"/>
      <c r="AR220" s="211" t="s">
        <v>82</v>
      </c>
      <c r="AT220" s="212" t="s">
        <v>74</v>
      </c>
      <c r="AU220" s="212" t="s">
        <v>84</v>
      </c>
      <c r="AY220" s="211" t="s">
        <v>170</v>
      </c>
      <c r="BK220" s="213">
        <f>SUM(BK221:BK274)</f>
        <v>0</v>
      </c>
    </row>
    <row r="221" s="2" customFormat="1" ht="16.5" customHeight="1">
      <c r="A221" s="41"/>
      <c r="B221" s="42"/>
      <c r="C221" s="216" t="s">
        <v>740</v>
      </c>
      <c r="D221" s="216" t="s">
        <v>172</v>
      </c>
      <c r="E221" s="217" t="s">
        <v>3278</v>
      </c>
      <c r="F221" s="218" t="s">
        <v>4795</v>
      </c>
      <c r="G221" s="219" t="s">
        <v>4317</v>
      </c>
      <c r="H221" s="220">
        <v>80</v>
      </c>
      <c r="I221" s="221"/>
      <c r="J221" s="222">
        <f>ROUND(I221*H221,2)</f>
        <v>0</v>
      </c>
      <c r="K221" s="218" t="s">
        <v>19</v>
      </c>
      <c r="L221" s="47"/>
      <c r="M221" s="223" t="s">
        <v>19</v>
      </c>
      <c r="N221" s="224" t="s">
        <v>46</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177</v>
      </c>
      <c r="AT221" s="227" t="s">
        <v>172</v>
      </c>
      <c r="AU221" s="227" t="s">
        <v>95</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177</v>
      </c>
      <c r="BM221" s="227" t="s">
        <v>1187</v>
      </c>
    </row>
    <row r="222" s="2" customFormat="1">
      <c r="A222" s="41"/>
      <c r="B222" s="42"/>
      <c r="C222" s="43"/>
      <c r="D222" s="229" t="s">
        <v>179</v>
      </c>
      <c r="E222" s="43"/>
      <c r="F222" s="230" t="s">
        <v>4795</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179</v>
      </c>
      <c r="AU222" s="20" t="s">
        <v>95</v>
      </c>
    </row>
    <row r="223" s="2" customFormat="1">
      <c r="A223" s="41"/>
      <c r="B223" s="42"/>
      <c r="C223" s="43"/>
      <c r="D223" s="229" t="s">
        <v>231</v>
      </c>
      <c r="E223" s="43"/>
      <c r="F223" s="268" t="s">
        <v>4745</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231</v>
      </c>
      <c r="AU223" s="20" t="s">
        <v>95</v>
      </c>
    </row>
    <row r="224" s="2" customFormat="1" ht="16.5" customHeight="1">
      <c r="A224" s="41"/>
      <c r="B224" s="42"/>
      <c r="C224" s="216" t="s">
        <v>746</v>
      </c>
      <c r="D224" s="216" t="s">
        <v>172</v>
      </c>
      <c r="E224" s="217" t="s">
        <v>3283</v>
      </c>
      <c r="F224" s="218" t="s">
        <v>4796</v>
      </c>
      <c r="G224" s="219" t="s">
        <v>4317</v>
      </c>
      <c r="H224" s="220">
        <v>20</v>
      </c>
      <c r="I224" s="221"/>
      <c r="J224" s="222">
        <f>ROUND(I224*H224,2)</f>
        <v>0</v>
      </c>
      <c r="K224" s="218" t="s">
        <v>19</v>
      </c>
      <c r="L224" s="47"/>
      <c r="M224" s="223" t="s">
        <v>19</v>
      </c>
      <c r="N224" s="224" t="s">
        <v>46</v>
      </c>
      <c r="O224" s="87"/>
      <c r="P224" s="225">
        <f>O224*H224</f>
        <v>0</v>
      </c>
      <c r="Q224" s="225">
        <v>0</v>
      </c>
      <c r="R224" s="225">
        <f>Q224*H224</f>
        <v>0</v>
      </c>
      <c r="S224" s="225">
        <v>0</v>
      </c>
      <c r="T224" s="226">
        <f>S224*H224</f>
        <v>0</v>
      </c>
      <c r="U224" s="41"/>
      <c r="V224" s="41"/>
      <c r="W224" s="41"/>
      <c r="X224" s="41"/>
      <c r="Y224" s="41"/>
      <c r="Z224" s="41"/>
      <c r="AA224" s="41"/>
      <c r="AB224" s="41"/>
      <c r="AC224" s="41"/>
      <c r="AD224" s="41"/>
      <c r="AE224" s="41"/>
      <c r="AR224" s="227" t="s">
        <v>177</v>
      </c>
      <c r="AT224" s="227" t="s">
        <v>172</v>
      </c>
      <c r="AU224" s="227" t="s">
        <v>95</v>
      </c>
      <c r="AY224" s="20" t="s">
        <v>170</v>
      </c>
      <c r="BE224" s="228">
        <f>IF(N224="základní",J224,0)</f>
        <v>0</v>
      </c>
      <c r="BF224" s="228">
        <f>IF(N224="snížená",J224,0)</f>
        <v>0</v>
      </c>
      <c r="BG224" s="228">
        <f>IF(N224="zákl. přenesená",J224,0)</f>
        <v>0</v>
      </c>
      <c r="BH224" s="228">
        <f>IF(N224="sníž. přenesená",J224,0)</f>
        <v>0</v>
      </c>
      <c r="BI224" s="228">
        <f>IF(N224="nulová",J224,0)</f>
        <v>0</v>
      </c>
      <c r="BJ224" s="20" t="s">
        <v>82</v>
      </c>
      <c r="BK224" s="228">
        <f>ROUND(I224*H224,2)</f>
        <v>0</v>
      </c>
      <c r="BL224" s="20" t="s">
        <v>177</v>
      </c>
      <c r="BM224" s="227" t="s">
        <v>1206</v>
      </c>
    </row>
    <row r="225" s="2" customFormat="1">
      <c r="A225" s="41"/>
      <c r="B225" s="42"/>
      <c r="C225" s="43"/>
      <c r="D225" s="229" t="s">
        <v>179</v>
      </c>
      <c r="E225" s="43"/>
      <c r="F225" s="230" t="s">
        <v>4796</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179</v>
      </c>
      <c r="AU225" s="20" t="s">
        <v>95</v>
      </c>
    </row>
    <row r="226" s="2" customFormat="1">
      <c r="A226" s="41"/>
      <c r="B226" s="42"/>
      <c r="C226" s="43"/>
      <c r="D226" s="229" t="s">
        <v>231</v>
      </c>
      <c r="E226" s="43"/>
      <c r="F226" s="268" t="s">
        <v>4745</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231</v>
      </c>
      <c r="AU226" s="20" t="s">
        <v>95</v>
      </c>
    </row>
    <row r="227" s="2" customFormat="1" ht="16.5" customHeight="1">
      <c r="A227" s="41"/>
      <c r="B227" s="42"/>
      <c r="C227" s="216" t="s">
        <v>754</v>
      </c>
      <c r="D227" s="216" t="s">
        <v>172</v>
      </c>
      <c r="E227" s="217" t="s">
        <v>3301</v>
      </c>
      <c r="F227" s="218" t="s">
        <v>4797</v>
      </c>
      <c r="G227" s="219" t="s">
        <v>4317</v>
      </c>
      <c r="H227" s="220">
        <v>10</v>
      </c>
      <c r="I227" s="221"/>
      <c r="J227" s="222">
        <f>ROUND(I227*H227,2)</f>
        <v>0</v>
      </c>
      <c r="K227" s="218" t="s">
        <v>19</v>
      </c>
      <c r="L227" s="47"/>
      <c r="M227" s="223" t="s">
        <v>19</v>
      </c>
      <c r="N227" s="224" t="s">
        <v>46</v>
      </c>
      <c r="O227" s="87"/>
      <c r="P227" s="225">
        <f>O227*H227</f>
        <v>0</v>
      </c>
      <c r="Q227" s="225">
        <v>0</v>
      </c>
      <c r="R227" s="225">
        <f>Q227*H227</f>
        <v>0</v>
      </c>
      <c r="S227" s="225">
        <v>0</v>
      </c>
      <c r="T227" s="226">
        <f>S227*H227</f>
        <v>0</v>
      </c>
      <c r="U227" s="41"/>
      <c r="V227" s="41"/>
      <c r="W227" s="41"/>
      <c r="X227" s="41"/>
      <c r="Y227" s="41"/>
      <c r="Z227" s="41"/>
      <c r="AA227" s="41"/>
      <c r="AB227" s="41"/>
      <c r="AC227" s="41"/>
      <c r="AD227" s="41"/>
      <c r="AE227" s="41"/>
      <c r="AR227" s="227" t="s">
        <v>177</v>
      </c>
      <c r="AT227" s="227" t="s">
        <v>172</v>
      </c>
      <c r="AU227" s="227" t="s">
        <v>95</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177</v>
      </c>
      <c r="BM227" s="227" t="s">
        <v>1218</v>
      </c>
    </row>
    <row r="228" s="2" customFormat="1">
      <c r="A228" s="41"/>
      <c r="B228" s="42"/>
      <c r="C228" s="43"/>
      <c r="D228" s="229" t="s">
        <v>179</v>
      </c>
      <c r="E228" s="43"/>
      <c r="F228" s="230" t="s">
        <v>4797</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179</v>
      </c>
      <c r="AU228" s="20" t="s">
        <v>95</v>
      </c>
    </row>
    <row r="229" s="2" customFormat="1">
      <c r="A229" s="41"/>
      <c r="B229" s="42"/>
      <c r="C229" s="43"/>
      <c r="D229" s="229" t="s">
        <v>231</v>
      </c>
      <c r="E229" s="43"/>
      <c r="F229" s="268" t="s">
        <v>4745</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231</v>
      </c>
      <c r="AU229" s="20" t="s">
        <v>95</v>
      </c>
    </row>
    <row r="230" s="2" customFormat="1" ht="16.5" customHeight="1">
      <c r="A230" s="41"/>
      <c r="B230" s="42"/>
      <c r="C230" s="216" t="s">
        <v>770</v>
      </c>
      <c r="D230" s="216" t="s">
        <v>172</v>
      </c>
      <c r="E230" s="217" t="s">
        <v>3304</v>
      </c>
      <c r="F230" s="218" t="s">
        <v>4798</v>
      </c>
      <c r="G230" s="219" t="s">
        <v>4317</v>
      </c>
      <c r="H230" s="220">
        <v>150</v>
      </c>
      <c r="I230" s="221"/>
      <c r="J230" s="222">
        <f>ROUND(I230*H230,2)</f>
        <v>0</v>
      </c>
      <c r="K230" s="218" t="s">
        <v>19</v>
      </c>
      <c r="L230" s="47"/>
      <c r="M230" s="223" t="s">
        <v>19</v>
      </c>
      <c r="N230" s="224" t="s">
        <v>46</v>
      </c>
      <c r="O230" s="87"/>
      <c r="P230" s="225">
        <f>O230*H230</f>
        <v>0</v>
      </c>
      <c r="Q230" s="225">
        <v>0</v>
      </c>
      <c r="R230" s="225">
        <f>Q230*H230</f>
        <v>0</v>
      </c>
      <c r="S230" s="225">
        <v>0</v>
      </c>
      <c r="T230" s="226">
        <f>S230*H230</f>
        <v>0</v>
      </c>
      <c r="U230" s="41"/>
      <c r="V230" s="41"/>
      <c r="W230" s="41"/>
      <c r="X230" s="41"/>
      <c r="Y230" s="41"/>
      <c r="Z230" s="41"/>
      <c r="AA230" s="41"/>
      <c r="AB230" s="41"/>
      <c r="AC230" s="41"/>
      <c r="AD230" s="41"/>
      <c r="AE230" s="41"/>
      <c r="AR230" s="227" t="s">
        <v>177</v>
      </c>
      <c r="AT230" s="227" t="s">
        <v>172</v>
      </c>
      <c r="AU230" s="227" t="s">
        <v>95</v>
      </c>
      <c r="AY230" s="20" t="s">
        <v>170</v>
      </c>
      <c r="BE230" s="228">
        <f>IF(N230="základní",J230,0)</f>
        <v>0</v>
      </c>
      <c r="BF230" s="228">
        <f>IF(N230="snížená",J230,0)</f>
        <v>0</v>
      </c>
      <c r="BG230" s="228">
        <f>IF(N230="zákl. přenesená",J230,0)</f>
        <v>0</v>
      </c>
      <c r="BH230" s="228">
        <f>IF(N230="sníž. přenesená",J230,0)</f>
        <v>0</v>
      </c>
      <c r="BI230" s="228">
        <f>IF(N230="nulová",J230,0)</f>
        <v>0</v>
      </c>
      <c r="BJ230" s="20" t="s">
        <v>82</v>
      </c>
      <c r="BK230" s="228">
        <f>ROUND(I230*H230,2)</f>
        <v>0</v>
      </c>
      <c r="BL230" s="20" t="s">
        <v>177</v>
      </c>
      <c r="BM230" s="227" t="s">
        <v>1234</v>
      </c>
    </row>
    <row r="231" s="2" customFormat="1">
      <c r="A231" s="41"/>
      <c r="B231" s="42"/>
      <c r="C231" s="43"/>
      <c r="D231" s="229" t="s">
        <v>179</v>
      </c>
      <c r="E231" s="43"/>
      <c r="F231" s="230" t="s">
        <v>4798</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179</v>
      </c>
      <c r="AU231" s="20" t="s">
        <v>95</v>
      </c>
    </row>
    <row r="232" s="2" customFormat="1">
      <c r="A232" s="41"/>
      <c r="B232" s="42"/>
      <c r="C232" s="43"/>
      <c r="D232" s="229" t="s">
        <v>231</v>
      </c>
      <c r="E232" s="43"/>
      <c r="F232" s="268" t="s">
        <v>4745</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231</v>
      </c>
      <c r="AU232" s="20" t="s">
        <v>95</v>
      </c>
    </row>
    <row r="233" s="2" customFormat="1" ht="16.5" customHeight="1">
      <c r="A233" s="41"/>
      <c r="B233" s="42"/>
      <c r="C233" s="216" t="s">
        <v>785</v>
      </c>
      <c r="D233" s="216" t="s">
        <v>172</v>
      </c>
      <c r="E233" s="217" t="s">
        <v>3315</v>
      </c>
      <c r="F233" s="218" t="s">
        <v>4799</v>
      </c>
      <c r="G233" s="219" t="s">
        <v>4317</v>
      </c>
      <c r="H233" s="220">
        <v>450</v>
      </c>
      <c r="I233" s="221"/>
      <c r="J233" s="222">
        <f>ROUND(I233*H233,2)</f>
        <v>0</v>
      </c>
      <c r="K233" s="218" t="s">
        <v>19</v>
      </c>
      <c r="L233" s="47"/>
      <c r="M233" s="223" t="s">
        <v>19</v>
      </c>
      <c r="N233" s="224" t="s">
        <v>46</v>
      </c>
      <c r="O233" s="87"/>
      <c r="P233" s="225">
        <f>O233*H233</f>
        <v>0</v>
      </c>
      <c r="Q233" s="225">
        <v>0</v>
      </c>
      <c r="R233" s="225">
        <f>Q233*H233</f>
        <v>0</v>
      </c>
      <c r="S233" s="225">
        <v>0</v>
      </c>
      <c r="T233" s="226">
        <f>S233*H233</f>
        <v>0</v>
      </c>
      <c r="U233" s="41"/>
      <c r="V233" s="41"/>
      <c r="W233" s="41"/>
      <c r="X233" s="41"/>
      <c r="Y233" s="41"/>
      <c r="Z233" s="41"/>
      <c r="AA233" s="41"/>
      <c r="AB233" s="41"/>
      <c r="AC233" s="41"/>
      <c r="AD233" s="41"/>
      <c r="AE233" s="41"/>
      <c r="AR233" s="227" t="s">
        <v>177</v>
      </c>
      <c r="AT233" s="227" t="s">
        <v>172</v>
      </c>
      <c r="AU233" s="227" t="s">
        <v>95</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177</v>
      </c>
      <c r="BM233" s="227" t="s">
        <v>1300</v>
      </c>
    </row>
    <row r="234" s="2" customFormat="1">
      <c r="A234" s="41"/>
      <c r="B234" s="42"/>
      <c r="C234" s="43"/>
      <c r="D234" s="229" t="s">
        <v>179</v>
      </c>
      <c r="E234" s="43"/>
      <c r="F234" s="230" t="s">
        <v>4799</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179</v>
      </c>
      <c r="AU234" s="20" t="s">
        <v>95</v>
      </c>
    </row>
    <row r="235" s="2" customFormat="1">
      <c r="A235" s="41"/>
      <c r="B235" s="42"/>
      <c r="C235" s="43"/>
      <c r="D235" s="229" t="s">
        <v>231</v>
      </c>
      <c r="E235" s="43"/>
      <c r="F235" s="268" t="s">
        <v>4745</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231</v>
      </c>
      <c r="AU235" s="20" t="s">
        <v>95</v>
      </c>
    </row>
    <row r="236" s="2" customFormat="1" ht="16.5" customHeight="1">
      <c r="A236" s="41"/>
      <c r="B236" s="42"/>
      <c r="C236" s="216" t="s">
        <v>808</v>
      </c>
      <c r="D236" s="216" t="s">
        <v>172</v>
      </c>
      <c r="E236" s="217" t="s">
        <v>3318</v>
      </c>
      <c r="F236" s="218" t="s">
        <v>4800</v>
      </c>
      <c r="G236" s="219" t="s">
        <v>201</v>
      </c>
      <c r="H236" s="220">
        <v>220</v>
      </c>
      <c r="I236" s="221"/>
      <c r="J236" s="222">
        <f>ROUND(I236*H236,2)</f>
        <v>0</v>
      </c>
      <c r="K236" s="218" t="s">
        <v>19</v>
      </c>
      <c r="L236" s="47"/>
      <c r="M236" s="223" t="s">
        <v>19</v>
      </c>
      <c r="N236" s="224" t="s">
        <v>46</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177</v>
      </c>
      <c r="AT236" s="227" t="s">
        <v>172</v>
      </c>
      <c r="AU236" s="227" t="s">
        <v>95</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1319</v>
      </c>
    </row>
    <row r="237" s="2" customFormat="1">
      <c r="A237" s="41"/>
      <c r="B237" s="42"/>
      <c r="C237" s="43"/>
      <c r="D237" s="229" t="s">
        <v>179</v>
      </c>
      <c r="E237" s="43"/>
      <c r="F237" s="230" t="s">
        <v>4800</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179</v>
      </c>
      <c r="AU237" s="20" t="s">
        <v>95</v>
      </c>
    </row>
    <row r="238" s="2" customFormat="1">
      <c r="A238" s="41"/>
      <c r="B238" s="42"/>
      <c r="C238" s="43"/>
      <c r="D238" s="229" t="s">
        <v>231</v>
      </c>
      <c r="E238" s="43"/>
      <c r="F238" s="268" t="s">
        <v>4745</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231</v>
      </c>
      <c r="AU238" s="20" t="s">
        <v>95</v>
      </c>
    </row>
    <row r="239" s="2" customFormat="1" ht="16.5" customHeight="1">
      <c r="A239" s="41"/>
      <c r="B239" s="42"/>
      <c r="C239" s="216" t="s">
        <v>828</v>
      </c>
      <c r="D239" s="216" t="s">
        <v>172</v>
      </c>
      <c r="E239" s="217" t="s">
        <v>3324</v>
      </c>
      <c r="F239" s="218" t="s">
        <v>4801</v>
      </c>
      <c r="G239" s="219" t="s">
        <v>201</v>
      </c>
      <c r="H239" s="220">
        <v>55</v>
      </c>
      <c r="I239" s="221"/>
      <c r="J239" s="222">
        <f>ROUND(I239*H239,2)</f>
        <v>0</v>
      </c>
      <c r="K239" s="218" t="s">
        <v>19</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95</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1330</v>
      </c>
    </row>
    <row r="240" s="2" customFormat="1">
      <c r="A240" s="41"/>
      <c r="B240" s="42"/>
      <c r="C240" s="43"/>
      <c r="D240" s="229" t="s">
        <v>179</v>
      </c>
      <c r="E240" s="43"/>
      <c r="F240" s="230" t="s">
        <v>4801</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95</v>
      </c>
    </row>
    <row r="241" s="2" customFormat="1">
      <c r="A241" s="41"/>
      <c r="B241" s="42"/>
      <c r="C241" s="43"/>
      <c r="D241" s="229" t="s">
        <v>231</v>
      </c>
      <c r="E241" s="43"/>
      <c r="F241" s="268" t="s">
        <v>4745</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231</v>
      </c>
      <c r="AU241" s="20" t="s">
        <v>95</v>
      </c>
    </row>
    <row r="242" s="2" customFormat="1" ht="16.5" customHeight="1">
      <c r="A242" s="41"/>
      <c r="B242" s="42"/>
      <c r="C242" s="216" t="s">
        <v>834</v>
      </c>
      <c r="D242" s="216" t="s">
        <v>172</v>
      </c>
      <c r="E242" s="217" t="s">
        <v>3330</v>
      </c>
      <c r="F242" s="218" t="s">
        <v>4802</v>
      </c>
      <c r="G242" s="219" t="s">
        <v>201</v>
      </c>
      <c r="H242" s="220">
        <v>20</v>
      </c>
      <c r="I242" s="221"/>
      <c r="J242" s="222">
        <f>ROUND(I242*H242,2)</f>
        <v>0</v>
      </c>
      <c r="K242" s="218" t="s">
        <v>19</v>
      </c>
      <c r="L242" s="47"/>
      <c r="M242" s="223" t="s">
        <v>19</v>
      </c>
      <c r="N242" s="224" t="s">
        <v>46</v>
      </c>
      <c r="O242" s="87"/>
      <c r="P242" s="225">
        <f>O242*H242</f>
        <v>0</v>
      </c>
      <c r="Q242" s="225">
        <v>0</v>
      </c>
      <c r="R242" s="225">
        <f>Q242*H242</f>
        <v>0</v>
      </c>
      <c r="S242" s="225">
        <v>0</v>
      </c>
      <c r="T242" s="226">
        <f>S242*H242</f>
        <v>0</v>
      </c>
      <c r="U242" s="41"/>
      <c r="V242" s="41"/>
      <c r="W242" s="41"/>
      <c r="X242" s="41"/>
      <c r="Y242" s="41"/>
      <c r="Z242" s="41"/>
      <c r="AA242" s="41"/>
      <c r="AB242" s="41"/>
      <c r="AC242" s="41"/>
      <c r="AD242" s="41"/>
      <c r="AE242" s="41"/>
      <c r="AR242" s="227" t="s">
        <v>177</v>
      </c>
      <c r="AT242" s="227" t="s">
        <v>172</v>
      </c>
      <c r="AU242" s="227" t="s">
        <v>95</v>
      </c>
      <c r="AY242" s="20" t="s">
        <v>170</v>
      </c>
      <c r="BE242" s="228">
        <f>IF(N242="základní",J242,0)</f>
        <v>0</v>
      </c>
      <c r="BF242" s="228">
        <f>IF(N242="snížená",J242,0)</f>
        <v>0</v>
      </c>
      <c r="BG242" s="228">
        <f>IF(N242="zákl. přenesená",J242,0)</f>
        <v>0</v>
      </c>
      <c r="BH242" s="228">
        <f>IF(N242="sníž. přenesená",J242,0)</f>
        <v>0</v>
      </c>
      <c r="BI242" s="228">
        <f>IF(N242="nulová",J242,0)</f>
        <v>0</v>
      </c>
      <c r="BJ242" s="20" t="s">
        <v>82</v>
      </c>
      <c r="BK242" s="228">
        <f>ROUND(I242*H242,2)</f>
        <v>0</v>
      </c>
      <c r="BL242" s="20" t="s">
        <v>177</v>
      </c>
      <c r="BM242" s="227" t="s">
        <v>1342</v>
      </c>
    </row>
    <row r="243" s="2" customFormat="1">
      <c r="A243" s="41"/>
      <c r="B243" s="42"/>
      <c r="C243" s="43"/>
      <c r="D243" s="229" t="s">
        <v>179</v>
      </c>
      <c r="E243" s="43"/>
      <c r="F243" s="230" t="s">
        <v>4802</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179</v>
      </c>
      <c r="AU243" s="20" t="s">
        <v>95</v>
      </c>
    </row>
    <row r="244" s="2" customFormat="1">
      <c r="A244" s="41"/>
      <c r="B244" s="42"/>
      <c r="C244" s="43"/>
      <c r="D244" s="229" t="s">
        <v>231</v>
      </c>
      <c r="E244" s="43"/>
      <c r="F244" s="268" t="s">
        <v>4745</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231</v>
      </c>
      <c r="AU244" s="20" t="s">
        <v>95</v>
      </c>
    </row>
    <row r="245" s="2" customFormat="1" ht="16.5" customHeight="1">
      <c r="A245" s="41"/>
      <c r="B245" s="42"/>
      <c r="C245" s="216" t="s">
        <v>841</v>
      </c>
      <c r="D245" s="216" t="s">
        <v>172</v>
      </c>
      <c r="E245" s="217" t="s">
        <v>3356</v>
      </c>
      <c r="F245" s="218" t="s">
        <v>4803</v>
      </c>
      <c r="G245" s="219" t="s">
        <v>201</v>
      </c>
      <c r="H245" s="220">
        <v>30</v>
      </c>
      <c r="I245" s="221"/>
      <c r="J245" s="222">
        <f>ROUND(I245*H245,2)</f>
        <v>0</v>
      </c>
      <c r="K245" s="218" t="s">
        <v>19</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177</v>
      </c>
      <c r="AT245" s="227" t="s">
        <v>172</v>
      </c>
      <c r="AU245" s="227" t="s">
        <v>95</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177</v>
      </c>
      <c r="BM245" s="227" t="s">
        <v>1364</v>
      </c>
    </row>
    <row r="246" s="2" customFormat="1">
      <c r="A246" s="41"/>
      <c r="B246" s="42"/>
      <c r="C246" s="43"/>
      <c r="D246" s="229" t="s">
        <v>179</v>
      </c>
      <c r="E246" s="43"/>
      <c r="F246" s="230" t="s">
        <v>4803</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179</v>
      </c>
      <c r="AU246" s="20" t="s">
        <v>95</v>
      </c>
    </row>
    <row r="247" s="2" customFormat="1">
      <c r="A247" s="41"/>
      <c r="B247" s="42"/>
      <c r="C247" s="43"/>
      <c r="D247" s="229" t="s">
        <v>231</v>
      </c>
      <c r="E247" s="43"/>
      <c r="F247" s="268" t="s">
        <v>4745</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231</v>
      </c>
      <c r="AU247" s="20" t="s">
        <v>95</v>
      </c>
    </row>
    <row r="248" s="2" customFormat="1" ht="16.5" customHeight="1">
      <c r="A248" s="41"/>
      <c r="B248" s="42"/>
      <c r="C248" s="216" t="s">
        <v>848</v>
      </c>
      <c r="D248" s="216" t="s">
        <v>172</v>
      </c>
      <c r="E248" s="217" t="s">
        <v>3367</v>
      </c>
      <c r="F248" s="218" t="s">
        <v>4804</v>
      </c>
      <c r="G248" s="219" t="s">
        <v>201</v>
      </c>
      <c r="H248" s="220">
        <v>20</v>
      </c>
      <c r="I248" s="221"/>
      <c r="J248" s="222">
        <f>ROUND(I248*H248,2)</f>
        <v>0</v>
      </c>
      <c r="K248" s="218" t="s">
        <v>19</v>
      </c>
      <c r="L248" s="47"/>
      <c r="M248" s="223" t="s">
        <v>19</v>
      </c>
      <c r="N248" s="224" t="s">
        <v>46</v>
      </c>
      <c r="O248" s="87"/>
      <c r="P248" s="225">
        <f>O248*H248</f>
        <v>0</v>
      </c>
      <c r="Q248" s="225">
        <v>0</v>
      </c>
      <c r="R248" s="225">
        <f>Q248*H248</f>
        <v>0</v>
      </c>
      <c r="S248" s="225">
        <v>0</v>
      </c>
      <c r="T248" s="226">
        <f>S248*H248</f>
        <v>0</v>
      </c>
      <c r="U248" s="41"/>
      <c r="V248" s="41"/>
      <c r="W248" s="41"/>
      <c r="X248" s="41"/>
      <c r="Y248" s="41"/>
      <c r="Z248" s="41"/>
      <c r="AA248" s="41"/>
      <c r="AB248" s="41"/>
      <c r="AC248" s="41"/>
      <c r="AD248" s="41"/>
      <c r="AE248" s="41"/>
      <c r="AR248" s="227" t="s">
        <v>177</v>
      </c>
      <c r="AT248" s="227" t="s">
        <v>172</v>
      </c>
      <c r="AU248" s="227" t="s">
        <v>95</v>
      </c>
      <c r="AY248" s="20" t="s">
        <v>170</v>
      </c>
      <c r="BE248" s="228">
        <f>IF(N248="základní",J248,0)</f>
        <v>0</v>
      </c>
      <c r="BF248" s="228">
        <f>IF(N248="snížená",J248,0)</f>
        <v>0</v>
      </c>
      <c r="BG248" s="228">
        <f>IF(N248="zákl. přenesená",J248,0)</f>
        <v>0</v>
      </c>
      <c r="BH248" s="228">
        <f>IF(N248="sníž. přenesená",J248,0)</f>
        <v>0</v>
      </c>
      <c r="BI248" s="228">
        <f>IF(N248="nulová",J248,0)</f>
        <v>0</v>
      </c>
      <c r="BJ248" s="20" t="s">
        <v>82</v>
      </c>
      <c r="BK248" s="228">
        <f>ROUND(I248*H248,2)</f>
        <v>0</v>
      </c>
      <c r="BL248" s="20" t="s">
        <v>177</v>
      </c>
      <c r="BM248" s="227" t="s">
        <v>1382</v>
      </c>
    </row>
    <row r="249" s="2" customFormat="1">
      <c r="A249" s="41"/>
      <c r="B249" s="42"/>
      <c r="C249" s="43"/>
      <c r="D249" s="229" t="s">
        <v>179</v>
      </c>
      <c r="E249" s="43"/>
      <c r="F249" s="230" t="s">
        <v>4804</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179</v>
      </c>
      <c r="AU249" s="20" t="s">
        <v>95</v>
      </c>
    </row>
    <row r="250" s="2" customFormat="1">
      <c r="A250" s="41"/>
      <c r="B250" s="42"/>
      <c r="C250" s="43"/>
      <c r="D250" s="229" t="s">
        <v>231</v>
      </c>
      <c r="E250" s="43"/>
      <c r="F250" s="268" t="s">
        <v>4745</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231</v>
      </c>
      <c r="AU250" s="20" t="s">
        <v>95</v>
      </c>
    </row>
    <row r="251" s="2" customFormat="1" ht="16.5" customHeight="1">
      <c r="A251" s="41"/>
      <c r="B251" s="42"/>
      <c r="C251" s="216" t="s">
        <v>857</v>
      </c>
      <c r="D251" s="216" t="s">
        <v>172</v>
      </c>
      <c r="E251" s="217" t="s">
        <v>3373</v>
      </c>
      <c r="F251" s="218" t="s">
        <v>4805</v>
      </c>
      <c r="G251" s="219" t="s">
        <v>201</v>
      </c>
      <c r="H251" s="220">
        <v>34</v>
      </c>
      <c r="I251" s="221"/>
      <c r="J251" s="222">
        <f>ROUND(I251*H251,2)</f>
        <v>0</v>
      </c>
      <c r="K251" s="218" t="s">
        <v>19</v>
      </c>
      <c r="L251" s="47"/>
      <c r="M251" s="223" t="s">
        <v>19</v>
      </c>
      <c r="N251" s="224" t="s">
        <v>46</v>
      </c>
      <c r="O251" s="87"/>
      <c r="P251" s="225">
        <f>O251*H251</f>
        <v>0</v>
      </c>
      <c r="Q251" s="225">
        <v>0</v>
      </c>
      <c r="R251" s="225">
        <f>Q251*H251</f>
        <v>0</v>
      </c>
      <c r="S251" s="225">
        <v>0</v>
      </c>
      <c r="T251" s="226">
        <f>S251*H251</f>
        <v>0</v>
      </c>
      <c r="U251" s="41"/>
      <c r="V251" s="41"/>
      <c r="W251" s="41"/>
      <c r="X251" s="41"/>
      <c r="Y251" s="41"/>
      <c r="Z251" s="41"/>
      <c r="AA251" s="41"/>
      <c r="AB251" s="41"/>
      <c r="AC251" s="41"/>
      <c r="AD251" s="41"/>
      <c r="AE251" s="41"/>
      <c r="AR251" s="227" t="s">
        <v>177</v>
      </c>
      <c r="AT251" s="227" t="s">
        <v>172</v>
      </c>
      <c r="AU251" s="227" t="s">
        <v>95</v>
      </c>
      <c r="AY251" s="20" t="s">
        <v>170</v>
      </c>
      <c r="BE251" s="228">
        <f>IF(N251="základní",J251,0)</f>
        <v>0</v>
      </c>
      <c r="BF251" s="228">
        <f>IF(N251="snížená",J251,0)</f>
        <v>0</v>
      </c>
      <c r="BG251" s="228">
        <f>IF(N251="zákl. přenesená",J251,0)</f>
        <v>0</v>
      </c>
      <c r="BH251" s="228">
        <f>IF(N251="sníž. přenesená",J251,0)</f>
        <v>0</v>
      </c>
      <c r="BI251" s="228">
        <f>IF(N251="nulová",J251,0)</f>
        <v>0</v>
      </c>
      <c r="BJ251" s="20" t="s">
        <v>82</v>
      </c>
      <c r="BK251" s="228">
        <f>ROUND(I251*H251,2)</f>
        <v>0</v>
      </c>
      <c r="BL251" s="20" t="s">
        <v>177</v>
      </c>
      <c r="BM251" s="227" t="s">
        <v>1402</v>
      </c>
    </row>
    <row r="252" s="2" customFormat="1">
      <c r="A252" s="41"/>
      <c r="B252" s="42"/>
      <c r="C252" s="43"/>
      <c r="D252" s="229" t="s">
        <v>179</v>
      </c>
      <c r="E252" s="43"/>
      <c r="F252" s="230" t="s">
        <v>4805</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179</v>
      </c>
      <c r="AU252" s="20" t="s">
        <v>95</v>
      </c>
    </row>
    <row r="253" s="2" customFormat="1">
      <c r="A253" s="41"/>
      <c r="B253" s="42"/>
      <c r="C253" s="43"/>
      <c r="D253" s="229" t="s">
        <v>231</v>
      </c>
      <c r="E253" s="43"/>
      <c r="F253" s="268" t="s">
        <v>4745</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231</v>
      </c>
      <c r="AU253" s="20" t="s">
        <v>95</v>
      </c>
    </row>
    <row r="254" s="2" customFormat="1" ht="16.5" customHeight="1">
      <c r="A254" s="41"/>
      <c r="B254" s="42"/>
      <c r="C254" s="216" t="s">
        <v>864</v>
      </c>
      <c r="D254" s="216" t="s">
        <v>172</v>
      </c>
      <c r="E254" s="217" t="s">
        <v>3434</v>
      </c>
      <c r="F254" s="218" t="s">
        <v>4806</v>
      </c>
      <c r="G254" s="219" t="s">
        <v>201</v>
      </c>
      <c r="H254" s="220">
        <v>27</v>
      </c>
      <c r="I254" s="221"/>
      <c r="J254" s="222">
        <f>ROUND(I254*H254,2)</f>
        <v>0</v>
      </c>
      <c r="K254" s="218" t="s">
        <v>19</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95</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1414</v>
      </c>
    </row>
    <row r="255" s="2" customFormat="1">
      <c r="A255" s="41"/>
      <c r="B255" s="42"/>
      <c r="C255" s="43"/>
      <c r="D255" s="229" t="s">
        <v>179</v>
      </c>
      <c r="E255" s="43"/>
      <c r="F255" s="230" t="s">
        <v>4806</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95</v>
      </c>
    </row>
    <row r="256" s="2" customFormat="1">
      <c r="A256" s="41"/>
      <c r="B256" s="42"/>
      <c r="C256" s="43"/>
      <c r="D256" s="229" t="s">
        <v>231</v>
      </c>
      <c r="E256" s="43"/>
      <c r="F256" s="268" t="s">
        <v>4745</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231</v>
      </c>
      <c r="AU256" s="20" t="s">
        <v>95</v>
      </c>
    </row>
    <row r="257" s="2" customFormat="1" ht="16.5" customHeight="1">
      <c r="A257" s="41"/>
      <c r="B257" s="42"/>
      <c r="C257" s="216" t="s">
        <v>870</v>
      </c>
      <c r="D257" s="216" t="s">
        <v>172</v>
      </c>
      <c r="E257" s="217" t="s">
        <v>3441</v>
      </c>
      <c r="F257" s="218" t="s">
        <v>4807</v>
      </c>
      <c r="G257" s="219" t="s">
        <v>201</v>
      </c>
      <c r="H257" s="220">
        <v>40</v>
      </c>
      <c r="I257" s="221"/>
      <c r="J257" s="222">
        <f>ROUND(I257*H257,2)</f>
        <v>0</v>
      </c>
      <c r="K257" s="218" t="s">
        <v>19</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95</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1427</v>
      </c>
    </row>
    <row r="258" s="2" customFormat="1">
      <c r="A258" s="41"/>
      <c r="B258" s="42"/>
      <c r="C258" s="43"/>
      <c r="D258" s="229" t="s">
        <v>179</v>
      </c>
      <c r="E258" s="43"/>
      <c r="F258" s="230" t="s">
        <v>4807</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179</v>
      </c>
      <c r="AU258" s="20" t="s">
        <v>95</v>
      </c>
    </row>
    <row r="259" s="2" customFormat="1">
      <c r="A259" s="41"/>
      <c r="B259" s="42"/>
      <c r="C259" s="43"/>
      <c r="D259" s="229" t="s">
        <v>231</v>
      </c>
      <c r="E259" s="43"/>
      <c r="F259" s="268" t="s">
        <v>4745</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231</v>
      </c>
      <c r="AU259" s="20" t="s">
        <v>95</v>
      </c>
    </row>
    <row r="260" s="2" customFormat="1" ht="16.5" customHeight="1">
      <c r="A260" s="41"/>
      <c r="B260" s="42"/>
      <c r="C260" s="216" t="s">
        <v>878</v>
      </c>
      <c r="D260" s="216" t="s">
        <v>172</v>
      </c>
      <c r="E260" s="217" t="s">
        <v>3449</v>
      </c>
      <c r="F260" s="218" t="s">
        <v>4808</v>
      </c>
      <c r="G260" s="219" t="s">
        <v>201</v>
      </c>
      <c r="H260" s="220">
        <v>5</v>
      </c>
      <c r="I260" s="221"/>
      <c r="J260" s="222">
        <f>ROUND(I260*H260,2)</f>
        <v>0</v>
      </c>
      <c r="K260" s="218" t="s">
        <v>19</v>
      </c>
      <c r="L260" s="47"/>
      <c r="M260" s="223" t="s">
        <v>19</v>
      </c>
      <c r="N260" s="224" t="s">
        <v>46</v>
      </c>
      <c r="O260" s="87"/>
      <c r="P260" s="225">
        <f>O260*H260</f>
        <v>0</v>
      </c>
      <c r="Q260" s="225">
        <v>0</v>
      </c>
      <c r="R260" s="225">
        <f>Q260*H260</f>
        <v>0</v>
      </c>
      <c r="S260" s="225">
        <v>0</v>
      </c>
      <c r="T260" s="226">
        <f>S260*H260</f>
        <v>0</v>
      </c>
      <c r="U260" s="41"/>
      <c r="V260" s="41"/>
      <c r="W260" s="41"/>
      <c r="X260" s="41"/>
      <c r="Y260" s="41"/>
      <c r="Z260" s="41"/>
      <c r="AA260" s="41"/>
      <c r="AB260" s="41"/>
      <c r="AC260" s="41"/>
      <c r="AD260" s="41"/>
      <c r="AE260" s="41"/>
      <c r="AR260" s="227" t="s">
        <v>177</v>
      </c>
      <c r="AT260" s="227" t="s">
        <v>172</v>
      </c>
      <c r="AU260" s="227" t="s">
        <v>95</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177</v>
      </c>
      <c r="BM260" s="227" t="s">
        <v>1447</v>
      </c>
    </row>
    <row r="261" s="2" customFormat="1">
      <c r="A261" s="41"/>
      <c r="B261" s="42"/>
      <c r="C261" s="43"/>
      <c r="D261" s="229" t="s">
        <v>179</v>
      </c>
      <c r="E261" s="43"/>
      <c r="F261" s="230" t="s">
        <v>4808</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179</v>
      </c>
      <c r="AU261" s="20" t="s">
        <v>95</v>
      </c>
    </row>
    <row r="262" s="2" customFormat="1">
      <c r="A262" s="41"/>
      <c r="B262" s="42"/>
      <c r="C262" s="43"/>
      <c r="D262" s="229" t="s">
        <v>231</v>
      </c>
      <c r="E262" s="43"/>
      <c r="F262" s="268" t="s">
        <v>4745</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231</v>
      </c>
      <c r="AU262" s="20" t="s">
        <v>95</v>
      </c>
    </row>
    <row r="263" s="2" customFormat="1" ht="16.5" customHeight="1">
      <c r="A263" s="41"/>
      <c r="B263" s="42"/>
      <c r="C263" s="216" t="s">
        <v>885</v>
      </c>
      <c r="D263" s="216" t="s">
        <v>172</v>
      </c>
      <c r="E263" s="217" t="s">
        <v>3458</v>
      </c>
      <c r="F263" s="218" t="s">
        <v>4809</v>
      </c>
      <c r="G263" s="219" t="s">
        <v>201</v>
      </c>
      <c r="H263" s="220">
        <v>5</v>
      </c>
      <c r="I263" s="221"/>
      <c r="J263" s="222">
        <f>ROUND(I263*H263,2)</f>
        <v>0</v>
      </c>
      <c r="K263" s="218" t="s">
        <v>19</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177</v>
      </c>
      <c r="AT263" s="227" t="s">
        <v>172</v>
      </c>
      <c r="AU263" s="227" t="s">
        <v>95</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177</v>
      </c>
      <c r="BM263" s="227" t="s">
        <v>1472</v>
      </c>
    </row>
    <row r="264" s="2" customFormat="1">
      <c r="A264" s="41"/>
      <c r="B264" s="42"/>
      <c r="C264" s="43"/>
      <c r="D264" s="229" t="s">
        <v>179</v>
      </c>
      <c r="E264" s="43"/>
      <c r="F264" s="230" t="s">
        <v>4809</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179</v>
      </c>
      <c r="AU264" s="20" t="s">
        <v>95</v>
      </c>
    </row>
    <row r="265" s="2" customFormat="1">
      <c r="A265" s="41"/>
      <c r="B265" s="42"/>
      <c r="C265" s="43"/>
      <c r="D265" s="229" t="s">
        <v>231</v>
      </c>
      <c r="E265" s="43"/>
      <c r="F265" s="268" t="s">
        <v>4745</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231</v>
      </c>
      <c r="AU265" s="20" t="s">
        <v>95</v>
      </c>
    </row>
    <row r="266" s="2" customFormat="1" ht="16.5" customHeight="1">
      <c r="A266" s="41"/>
      <c r="B266" s="42"/>
      <c r="C266" s="216" t="s">
        <v>892</v>
      </c>
      <c r="D266" s="216" t="s">
        <v>172</v>
      </c>
      <c r="E266" s="217" t="s">
        <v>3467</v>
      </c>
      <c r="F266" s="218" t="s">
        <v>4810</v>
      </c>
      <c r="G266" s="219" t="s">
        <v>4317</v>
      </c>
      <c r="H266" s="220">
        <v>2</v>
      </c>
      <c r="I266" s="221"/>
      <c r="J266" s="222">
        <f>ROUND(I266*H266,2)</f>
        <v>0</v>
      </c>
      <c r="K266" s="218" t="s">
        <v>19</v>
      </c>
      <c r="L266" s="47"/>
      <c r="M266" s="223" t="s">
        <v>19</v>
      </c>
      <c r="N266" s="224" t="s">
        <v>46</v>
      </c>
      <c r="O266" s="87"/>
      <c r="P266" s="225">
        <f>O266*H266</f>
        <v>0</v>
      </c>
      <c r="Q266" s="225">
        <v>0</v>
      </c>
      <c r="R266" s="225">
        <f>Q266*H266</f>
        <v>0</v>
      </c>
      <c r="S266" s="225">
        <v>0</v>
      </c>
      <c r="T266" s="226">
        <f>S266*H266</f>
        <v>0</v>
      </c>
      <c r="U266" s="41"/>
      <c r="V266" s="41"/>
      <c r="W266" s="41"/>
      <c r="X266" s="41"/>
      <c r="Y266" s="41"/>
      <c r="Z266" s="41"/>
      <c r="AA266" s="41"/>
      <c r="AB266" s="41"/>
      <c r="AC266" s="41"/>
      <c r="AD266" s="41"/>
      <c r="AE266" s="41"/>
      <c r="AR266" s="227" t="s">
        <v>177</v>
      </c>
      <c r="AT266" s="227" t="s">
        <v>172</v>
      </c>
      <c r="AU266" s="227" t="s">
        <v>95</v>
      </c>
      <c r="AY266" s="20" t="s">
        <v>170</v>
      </c>
      <c r="BE266" s="228">
        <f>IF(N266="základní",J266,0)</f>
        <v>0</v>
      </c>
      <c r="BF266" s="228">
        <f>IF(N266="snížená",J266,0)</f>
        <v>0</v>
      </c>
      <c r="BG266" s="228">
        <f>IF(N266="zákl. přenesená",J266,0)</f>
        <v>0</v>
      </c>
      <c r="BH266" s="228">
        <f>IF(N266="sníž. přenesená",J266,0)</f>
        <v>0</v>
      </c>
      <c r="BI266" s="228">
        <f>IF(N266="nulová",J266,0)</f>
        <v>0</v>
      </c>
      <c r="BJ266" s="20" t="s">
        <v>82</v>
      </c>
      <c r="BK266" s="228">
        <f>ROUND(I266*H266,2)</f>
        <v>0</v>
      </c>
      <c r="BL266" s="20" t="s">
        <v>177</v>
      </c>
      <c r="BM266" s="227" t="s">
        <v>1486</v>
      </c>
    </row>
    <row r="267" s="2" customFormat="1">
      <c r="A267" s="41"/>
      <c r="B267" s="42"/>
      <c r="C267" s="43"/>
      <c r="D267" s="229" t="s">
        <v>179</v>
      </c>
      <c r="E267" s="43"/>
      <c r="F267" s="230" t="s">
        <v>4810</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179</v>
      </c>
      <c r="AU267" s="20" t="s">
        <v>95</v>
      </c>
    </row>
    <row r="268" s="2" customFormat="1">
      <c r="A268" s="41"/>
      <c r="B268" s="42"/>
      <c r="C268" s="43"/>
      <c r="D268" s="229" t="s">
        <v>231</v>
      </c>
      <c r="E268" s="43"/>
      <c r="F268" s="268" t="s">
        <v>4745</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231</v>
      </c>
      <c r="AU268" s="20" t="s">
        <v>95</v>
      </c>
    </row>
    <row r="269" s="2" customFormat="1" ht="16.5" customHeight="1">
      <c r="A269" s="41"/>
      <c r="B269" s="42"/>
      <c r="C269" s="216" t="s">
        <v>898</v>
      </c>
      <c r="D269" s="216" t="s">
        <v>172</v>
      </c>
      <c r="E269" s="217" t="s">
        <v>2944</v>
      </c>
      <c r="F269" s="218" t="s">
        <v>4811</v>
      </c>
      <c r="G269" s="219" t="s">
        <v>4317</v>
      </c>
      <c r="H269" s="220">
        <v>2</v>
      </c>
      <c r="I269" s="221"/>
      <c r="J269" s="222">
        <f>ROUND(I269*H269,2)</f>
        <v>0</v>
      </c>
      <c r="K269" s="218" t="s">
        <v>19</v>
      </c>
      <c r="L269" s="47"/>
      <c r="M269" s="223" t="s">
        <v>19</v>
      </c>
      <c r="N269" s="224" t="s">
        <v>46</v>
      </c>
      <c r="O269" s="87"/>
      <c r="P269" s="225">
        <f>O269*H269</f>
        <v>0</v>
      </c>
      <c r="Q269" s="225">
        <v>0</v>
      </c>
      <c r="R269" s="225">
        <f>Q269*H269</f>
        <v>0</v>
      </c>
      <c r="S269" s="225">
        <v>0</v>
      </c>
      <c r="T269" s="226">
        <f>S269*H269</f>
        <v>0</v>
      </c>
      <c r="U269" s="41"/>
      <c r="V269" s="41"/>
      <c r="W269" s="41"/>
      <c r="X269" s="41"/>
      <c r="Y269" s="41"/>
      <c r="Z269" s="41"/>
      <c r="AA269" s="41"/>
      <c r="AB269" s="41"/>
      <c r="AC269" s="41"/>
      <c r="AD269" s="41"/>
      <c r="AE269" s="41"/>
      <c r="AR269" s="227" t="s">
        <v>177</v>
      </c>
      <c r="AT269" s="227" t="s">
        <v>172</v>
      </c>
      <c r="AU269" s="227" t="s">
        <v>95</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177</v>
      </c>
      <c r="BM269" s="227" t="s">
        <v>1511</v>
      </c>
    </row>
    <row r="270" s="2" customFormat="1">
      <c r="A270" s="41"/>
      <c r="B270" s="42"/>
      <c r="C270" s="43"/>
      <c r="D270" s="229" t="s">
        <v>179</v>
      </c>
      <c r="E270" s="43"/>
      <c r="F270" s="230" t="s">
        <v>4811</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179</v>
      </c>
      <c r="AU270" s="20" t="s">
        <v>95</v>
      </c>
    </row>
    <row r="271" s="2" customFormat="1">
      <c r="A271" s="41"/>
      <c r="B271" s="42"/>
      <c r="C271" s="43"/>
      <c r="D271" s="229" t="s">
        <v>231</v>
      </c>
      <c r="E271" s="43"/>
      <c r="F271" s="268" t="s">
        <v>4745</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231</v>
      </c>
      <c r="AU271" s="20" t="s">
        <v>95</v>
      </c>
    </row>
    <row r="272" s="2" customFormat="1" ht="16.5" customHeight="1">
      <c r="A272" s="41"/>
      <c r="B272" s="42"/>
      <c r="C272" s="216" t="s">
        <v>916</v>
      </c>
      <c r="D272" s="216" t="s">
        <v>172</v>
      </c>
      <c r="E272" s="217" t="s">
        <v>2975</v>
      </c>
      <c r="F272" s="218" t="s">
        <v>4812</v>
      </c>
      <c r="G272" s="219" t="s">
        <v>4317</v>
      </c>
      <c r="H272" s="220">
        <v>3</v>
      </c>
      <c r="I272" s="221"/>
      <c r="J272" s="222">
        <f>ROUND(I272*H272,2)</f>
        <v>0</v>
      </c>
      <c r="K272" s="218" t="s">
        <v>19</v>
      </c>
      <c r="L272" s="47"/>
      <c r="M272" s="223" t="s">
        <v>19</v>
      </c>
      <c r="N272" s="224" t="s">
        <v>46</v>
      </c>
      <c r="O272" s="87"/>
      <c r="P272" s="225">
        <f>O272*H272</f>
        <v>0</v>
      </c>
      <c r="Q272" s="225">
        <v>0</v>
      </c>
      <c r="R272" s="225">
        <f>Q272*H272</f>
        <v>0</v>
      </c>
      <c r="S272" s="225">
        <v>0</v>
      </c>
      <c r="T272" s="226">
        <f>S272*H272</f>
        <v>0</v>
      </c>
      <c r="U272" s="41"/>
      <c r="V272" s="41"/>
      <c r="W272" s="41"/>
      <c r="X272" s="41"/>
      <c r="Y272" s="41"/>
      <c r="Z272" s="41"/>
      <c r="AA272" s="41"/>
      <c r="AB272" s="41"/>
      <c r="AC272" s="41"/>
      <c r="AD272" s="41"/>
      <c r="AE272" s="41"/>
      <c r="AR272" s="227" t="s">
        <v>177</v>
      </c>
      <c r="AT272" s="227" t="s">
        <v>172</v>
      </c>
      <c r="AU272" s="227" t="s">
        <v>95</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1519</v>
      </c>
    </row>
    <row r="273" s="2" customFormat="1">
      <c r="A273" s="41"/>
      <c r="B273" s="42"/>
      <c r="C273" s="43"/>
      <c r="D273" s="229" t="s">
        <v>179</v>
      </c>
      <c r="E273" s="43"/>
      <c r="F273" s="230" t="s">
        <v>4812</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179</v>
      </c>
      <c r="AU273" s="20" t="s">
        <v>95</v>
      </c>
    </row>
    <row r="274" s="2" customFormat="1">
      <c r="A274" s="41"/>
      <c r="B274" s="42"/>
      <c r="C274" s="43"/>
      <c r="D274" s="229" t="s">
        <v>231</v>
      </c>
      <c r="E274" s="43"/>
      <c r="F274" s="268" t="s">
        <v>4745</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231</v>
      </c>
      <c r="AU274" s="20" t="s">
        <v>95</v>
      </c>
    </row>
    <row r="275" s="12" customFormat="1" ht="20.88" customHeight="1">
      <c r="A275" s="12"/>
      <c r="B275" s="200"/>
      <c r="C275" s="201"/>
      <c r="D275" s="202" t="s">
        <v>74</v>
      </c>
      <c r="E275" s="214" t="s">
        <v>4813</v>
      </c>
      <c r="F275" s="214" t="s">
        <v>4814</v>
      </c>
      <c r="G275" s="201"/>
      <c r="H275" s="201"/>
      <c r="I275" s="204"/>
      <c r="J275" s="215">
        <f>BK275</f>
        <v>0</v>
      </c>
      <c r="K275" s="201"/>
      <c r="L275" s="206"/>
      <c r="M275" s="207"/>
      <c r="N275" s="208"/>
      <c r="O275" s="208"/>
      <c r="P275" s="209">
        <f>SUM(P276:P318)</f>
        <v>0</v>
      </c>
      <c r="Q275" s="208"/>
      <c r="R275" s="209">
        <f>SUM(R276:R318)</f>
        <v>0</v>
      </c>
      <c r="S275" s="208"/>
      <c r="T275" s="210">
        <f>SUM(T276:T318)</f>
        <v>0</v>
      </c>
      <c r="U275" s="12"/>
      <c r="V275" s="12"/>
      <c r="W275" s="12"/>
      <c r="X275" s="12"/>
      <c r="Y275" s="12"/>
      <c r="Z275" s="12"/>
      <c r="AA275" s="12"/>
      <c r="AB275" s="12"/>
      <c r="AC275" s="12"/>
      <c r="AD275" s="12"/>
      <c r="AE275" s="12"/>
      <c r="AR275" s="211" t="s">
        <v>82</v>
      </c>
      <c r="AT275" s="212" t="s">
        <v>74</v>
      </c>
      <c r="AU275" s="212" t="s">
        <v>84</v>
      </c>
      <c r="AY275" s="211" t="s">
        <v>170</v>
      </c>
      <c r="BK275" s="213">
        <f>SUM(BK276:BK318)</f>
        <v>0</v>
      </c>
    </row>
    <row r="276" s="2" customFormat="1" ht="21.75" customHeight="1">
      <c r="A276" s="41"/>
      <c r="B276" s="42"/>
      <c r="C276" s="285" t="s">
        <v>951</v>
      </c>
      <c r="D276" s="285" t="s">
        <v>461</v>
      </c>
      <c r="E276" s="286" t="s">
        <v>4815</v>
      </c>
      <c r="F276" s="287" t="s">
        <v>4816</v>
      </c>
      <c r="G276" s="288" t="s">
        <v>4317</v>
      </c>
      <c r="H276" s="289">
        <v>1</v>
      </c>
      <c r="I276" s="290"/>
      <c r="J276" s="291">
        <f>ROUND(I276*H276,2)</f>
        <v>0</v>
      </c>
      <c r="K276" s="287" t="s">
        <v>19</v>
      </c>
      <c r="L276" s="292"/>
      <c r="M276" s="293" t="s">
        <v>19</v>
      </c>
      <c r="N276" s="294" t="s">
        <v>46</v>
      </c>
      <c r="O276" s="87"/>
      <c r="P276" s="225">
        <f>O276*H276</f>
        <v>0</v>
      </c>
      <c r="Q276" s="225">
        <v>0</v>
      </c>
      <c r="R276" s="225">
        <f>Q276*H276</f>
        <v>0</v>
      </c>
      <c r="S276" s="225">
        <v>0</v>
      </c>
      <c r="T276" s="226">
        <f>S276*H276</f>
        <v>0</v>
      </c>
      <c r="U276" s="41"/>
      <c r="V276" s="41"/>
      <c r="W276" s="41"/>
      <c r="X276" s="41"/>
      <c r="Y276" s="41"/>
      <c r="Z276" s="41"/>
      <c r="AA276" s="41"/>
      <c r="AB276" s="41"/>
      <c r="AC276" s="41"/>
      <c r="AD276" s="41"/>
      <c r="AE276" s="41"/>
      <c r="AR276" s="227" t="s">
        <v>234</v>
      </c>
      <c r="AT276" s="227" t="s">
        <v>461</v>
      </c>
      <c r="AU276" s="227" t="s">
        <v>95</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177</v>
      </c>
      <c r="BM276" s="227" t="s">
        <v>4817</v>
      </c>
    </row>
    <row r="277" s="2" customFormat="1">
      <c r="A277" s="41"/>
      <c r="B277" s="42"/>
      <c r="C277" s="43"/>
      <c r="D277" s="229" t="s">
        <v>179</v>
      </c>
      <c r="E277" s="43"/>
      <c r="F277" s="230" t="s">
        <v>4816</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179</v>
      </c>
      <c r="AU277" s="20" t="s">
        <v>95</v>
      </c>
    </row>
    <row r="278" s="2" customFormat="1">
      <c r="A278" s="41"/>
      <c r="B278" s="42"/>
      <c r="C278" s="43"/>
      <c r="D278" s="229" t="s">
        <v>231</v>
      </c>
      <c r="E278" s="43"/>
      <c r="F278" s="268" t="s">
        <v>4745</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231</v>
      </c>
      <c r="AU278" s="20" t="s">
        <v>95</v>
      </c>
    </row>
    <row r="279" s="2" customFormat="1" ht="16.5" customHeight="1">
      <c r="A279" s="41"/>
      <c r="B279" s="42"/>
      <c r="C279" s="216" t="s">
        <v>961</v>
      </c>
      <c r="D279" s="216" t="s">
        <v>172</v>
      </c>
      <c r="E279" s="217" t="s">
        <v>4818</v>
      </c>
      <c r="F279" s="218" t="s">
        <v>4819</v>
      </c>
      <c r="G279" s="219" t="s">
        <v>4317</v>
      </c>
      <c r="H279" s="220">
        <v>1</v>
      </c>
      <c r="I279" s="221"/>
      <c r="J279" s="222">
        <f>ROUND(I279*H279,2)</f>
        <v>0</v>
      </c>
      <c r="K279" s="218" t="s">
        <v>19</v>
      </c>
      <c r="L279" s="47"/>
      <c r="M279" s="223" t="s">
        <v>19</v>
      </c>
      <c r="N279" s="224" t="s">
        <v>46</v>
      </c>
      <c r="O279" s="87"/>
      <c r="P279" s="225">
        <f>O279*H279</f>
        <v>0</v>
      </c>
      <c r="Q279" s="225">
        <v>0</v>
      </c>
      <c r="R279" s="225">
        <f>Q279*H279</f>
        <v>0</v>
      </c>
      <c r="S279" s="225">
        <v>0</v>
      </c>
      <c r="T279" s="226">
        <f>S279*H279</f>
        <v>0</v>
      </c>
      <c r="U279" s="41"/>
      <c r="V279" s="41"/>
      <c r="W279" s="41"/>
      <c r="X279" s="41"/>
      <c r="Y279" s="41"/>
      <c r="Z279" s="41"/>
      <c r="AA279" s="41"/>
      <c r="AB279" s="41"/>
      <c r="AC279" s="41"/>
      <c r="AD279" s="41"/>
      <c r="AE279" s="41"/>
      <c r="AR279" s="227" t="s">
        <v>177</v>
      </c>
      <c r="AT279" s="227" t="s">
        <v>172</v>
      </c>
      <c r="AU279" s="227" t="s">
        <v>95</v>
      </c>
      <c r="AY279" s="20" t="s">
        <v>170</v>
      </c>
      <c r="BE279" s="228">
        <f>IF(N279="základní",J279,0)</f>
        <v>0</v>
      </c>
      <c r="BF279" s="228">
        <f>IF(N279="snížená",J279,0)</f>
        <v>0</v>
      </c>
      <c r="BG279" s="228">
        <f>IF(N279="zákl. přenesená",J279,0)</f>
        <v>0</v>
      </c>
      <c r="BH279" s="228">
        <f>IF(N279="sníž. přenesená",J279,0)</f>
        <v>0</v>
      </c>
      <c r="BI279" s="228">
        <f>IF(N279="nulová",J279,0)</f>
        <v>0</v>
      </c>
      <c r="BJ279" s="20" t="s">
        <v>82</v>
      </c>
      <c r="BK279" s="228">
        <f>ROUND(I279*H279,2)</f>
        <v>0</v>
      </c>
      <c r="BL279" s="20" t="s">
        <v>177</v>
      </c>
      <c r="BM279" s="227" t="s">
        <v>1536</v>
      </c>
    </row>
    <row r="280" s="2" customFormat="1">
      <c r="A280" s="41"/>
      <c r="B280" s="42"/>
      <c r="C280" s="43"/>
      <c r="D280" s="229" t="s">
        <v>179</v>
      </c>
      <c r="E280" s="43"/>
      <c r="F280" s="230" t="s">
        <v>4819</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179</v>
      </c>
      <c r="AU280" s="20" t="s">
        <v>95</v>
      </c>
    </row>
    <row r="281" s="2" customFormat="1" ht="16.5" customHeight="1">
      <c r="A281" s="41"/>
      <c r="B281" s="42"/>
      <c r="C281" s="285" t="s">
        <v>970</v>
      </c>
      <c r="D281" s="285" t="s">
        <v>461</v>
      </c>
      <c r="E281" s="286" t="s">
        <v>4820</v>
      </c>
      <c r="F281" s="287" t="s">
        <v>4821</v>
      </c>
      <c r="G281" s="288" t="s">
        <v>4317</v>
      </c>
      <c r="H281" s="289">
        <v>1</v>
      </c>
      <c r="I281" s="290"/>
      <c r="J281" s="291">
        <f>ROUND(I281*H281,2)</f>
        <v>0</v>
      </c>
      <c r="K281" s="287" t="s">
        <v>19</v>
      </c>
      <c r="L281" s="292"/>
      <c r="M281" s="293" t="s">
        <v>19</v>
      </c>
      <c r="N281" s="294" t="s">
        <v>46</v>
      </c>
      <c r="O281" s="87"/>
      <c r="P281" s="225">
        <f>O281*H281</f>
        <v>0</v>
      </c>
      <c r="Q281" s="225">
        <v>0</v>
      </c>
      <c r="R281" s="225">
        <f>Q281*H281</f>
        <v>0</v>
      </c>
      <c r="S281" s="225">
        <v>0</v>
      </c>
      <c r="T281" s="226">
        <f>S281*H281</f>
        <v>0</v>
      </c>
      <c r="U281" s="41"/>
      <c r="V281" s="41"/>
      <c r="W281" s="41"/>
      <c r="X281" s="41"/>
      <c r="Y281" s="41"/>
      <c r="Z281" s="41"/>
      <c r="AA281" s="41"/>
      <c r="AB281" s="41"/>
      <c r="AC281" s="41"/>
      <c r="AD281" s="41"/>
      <c r="AE281" s="41"/>
      <c r="AR281" s="227" t="s">
        <v>234</v>
      </c>
      <c r="AT281" s="227" t="s">
        <v>461</v>
      </c>
      <c r="AU281" s="227" t="s">
        <v>95</v>
      </c>
      <c r="AY281" s="20" t="s">
        <v>170</v>
      </c>
      <c r="BE281" s="228">
        <f>IF(N281="základní",J281,0)</f>
        <v>0</v>
      </c>
      <c r="BF281" s="228">
        <f>IF(N281="snížená",J281,0)</f>
        <v>0</v>
      </c>
      <c r="BG281" s="228">
        <f>IF(N281="zákl. přenesená",J281,0)</f>
        <v>0</v>
      </c>
      <c r="BH281" s="228">
        <f>IF(N281="sníž. přenesená",J281,0)</f>
        <v>0</v>
      </c>
      <c r="BI281" s="228">
        <f>IF(N281="nulová",J281,0)</f>
        <v>0</v>
      </c>
      <c r="BJ281" s="20" t="s">
        <v>82</v>
      </c>
      <c r="BK281" s="228">
        <f>ROUND(I281*H281,2)</f>
        <v>0</v>
      </c>
      <c r="BL281" s="20" t="s">
        <v>177</v>
      </c>
      <c r="BM281" s="227" t="s">
        <v>4822</v>
      </c>
    </row>
    <row r="282" s="2" customFormat="1">
      <c r="A282" s="41"/>
      <c r="B282" s="42"/>
      <c r="C282" s="43"/>
      <c r="D282" s="229" t="s">
        <v>179</v>
      </c>
      <c r="E282" s="43"/>
      <c r="F282" s="230" t="s">
        <v>4821</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179</v>
      </c>
      <c r="AU282" s="20" t="s">
        <v>95</v>
      </c>
    </row>
    <row r="283" s="2" customFormat="1">
      <c r="A283" s="41"/>
      <c r="B283" s="42"/>
      <c r="C283" s="43"/>
      <c r="D283" s="229" t="s">
        <v>231</v>
      </c>
      <c r="E283" s="43"/>
      <c r="F283" s="268" t="s">
        <v>4745</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231</v>
      </c>
      <c r="AU283" s="20" t="s">
        <v>95</v>
      </c>
    </row>
    <row r="284" s="2" customFormat="1" ht="16.5" customHeight="1">
      <c r="A284" s="41"/>
      <c r="B284" s="42"/>
      <c r="C284" s="216" t="s">
        <v>976</v>
      </c>
      <c r="D284" s="216" t="s">
        <v>172</v>
      </c>
      <c r="E284" s="217" t="s">
        <v>4823</v>
      </c>
      <c r="F284" s="218" t="s">
        <v>4824</v>
      </c>
      <c r="G284" s="219" t="s">
        <v>4317</v>
      </c>
      <c r="H284" s="220">
        <v>1</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95</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1555</v>
      </c>
    </row>
    <row r="285" s="2" customFormat="1">
      <c r="A285" s="41"/>
      <c r="B285" s="42"/>
      <c r="C285" s="43"/>
      <c r="D285" s="229" t="s">
        <v>179</v>
      </c>
      <c r="E285" s="43"/>
      <c r="F285" s="230" t="s">
        <v>4824</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179</v>
      </c>
      <c r="AU285" s="20" t="s">
        <v>95</v>
      </c>
    </row>
    <row r="286" s="2" customFormat="1" ht="16.5" customHeight="1">
      <c r="A286" s="41"/>
      <c r="B286" s="42"/>
      <c r="C286" s="285" t="s">
        <v>984</v>
      </c>
      <c r="D286" s="285" t="s">
        <v>461</v>
      </c>
      <c r="E286" s="286" t="s">
        <v>4825</v>
      </c>
      <c r="F286" s="287" t="s">
        <v>4826</v>
      </c>
      <c r="G286" s="288" t="s">
        <v>4317</v>
      </c>
      <c r="H286" s="289">
        <v>1</v>
      </c>
      <c r="I286" s="290"/>
      <c r="J286" s="291">
        <f>ROUND(I286*H286,2)</f>
        <v>0</v>
      </c>
      <c r="K286" s="287" t="s">
        <v>19</v>
      </c>
      <c r="L286" s="292"/>
      <c r="M286" s="293" t="s">
        <v>19</v>
      </c>
      <c r="N286" s="29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234</v>
      </c>
      <c r="AT286" s="227" t="s">
        <v>461</v>
      </c>
      <c r="AU286" s="227" t="s">
        <v>95</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4827</v>
      </c>
    </row>
    <row r="287" s="2" customFormat="1">
      <c r="A287" s="41"/>
      <c r="B287" s="42"/>
      <c r="C287" s="43"/>
      <c r="D287" s="229" t="s">
        <v>179</v>
      </c>
      <c r="E287" s="43"/>
      <c r="F287" s="230" t="s">
        <v>4826</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95</v>
      </c>
    </row>
    <row r="288" s="2" customFormat="1">
      <c r="A288" s="41"/>
      <c r="B288" s="42"/>
      <c r="C288" s="43"/>
      <c r="D288" s="229" t="s">
        <v>231</v>
      </c>
      <c r="E288" s="43"/>
      <c r="F288" s="268" t="s">
        <v>4745</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231</v>
      </c>
      <c r="AU288" s="20" t="s">
        <v>95</v>
      </c>
    </row>
    <row r="289" s="2" customFormat="1" ht="16.5" customHeight="1">
      <c r="A289" s="41"/>
      <c r="B289" s="42"/>
      <c r="C289" s="216" t="s">
        <v>1004</v>
      </c>
      <c r="D289" s="216" t="s">
        <v>172</v>
      </c>
      <c r="E289" s="217" t="s">
        <v>4828</v>
      </c>
      <c r="F289" s="218" t="s">
        <v>4829</v>
      </c>
      <c r="G289" s="219" t="s">
        <v>4317</v>
      </c>
      <c r="H289" s="220">
        <v>1</v>
      </c>
      <c r="I289" s="221"/>
      <c r="J289" s="222">
        <f>ROUND(I289*H289,2)</f>
        <v>0</v>
      </c>
      <c r="K289" s="218" t="s">
        <v>19</v>
      </c>
      <c r="L289" s="47"/>
      <c r="M289" s="223" t="s">
        <v>19</v>
      </c>
      <c r="N289" s="224" t="s">
        <v>46</v>
      </c>
      <c r="O289" s="87"/>
      <c r="P289" s="225">
        <f>O289*H289</f>
        <v>0</v>
      </c>
      <c r="Q289" s="225">
        <v>0</v>
      </c>
      <c r="R289" s="225">
        <f>Q289*H289</f>
        <v>0</v>
      </c>
      <c r="S289" s="225">
        <v>0</v>
      </c>
      <c r="T289" s="226">
        <f>S289*H289</f>
        <v>0</v>
      </c>
      <c r="U289" s="41"/>
      <c r="V289" s="41"/>
      <c r="W289" s="41"/>
      <c r="X289" s="41"/>
      <c r="Y289" s="41"/>
      <c r="Z289" s="41"/>
      <c r="AA289" s="41"/>
      <c r="AB289" s="41"/>
      <c r="AC289" s="41"/>
      <c r="AD289" s="41"/>
      <c r="AE289" s="41"/>
      <c r="AR289" s="227" t="s">
        <v>177</v>
      </c>
      <c r="AT289" s="227" t="s">
        <v>172</v>
      </c>
      <c r="AU289" s="227" t="s">
        <v>95</v>
      </c>
      <c r="AY289" s="20" t="s">
        <v>170</v>
      </c>
      <c r="BE289" s="228">
        <f>IF(N289="základní",J289,0)</f>
        <v>0</v>
      </c>
      <c r="BF289" s="228">
        <f>IF(N289="snížená",J289,0)</f>
        <v>0</v>
      </c>
      <c r="BG289" s="228">
        <f>IF(N289="zákl. přenesená",J289,0)</f>
        <v>0</v>
      </c>
      <c r="BH289" s="228">
        <f>IF(N289="sníž. přenesená",J289,0)</f>
        <v>0</v>
      </c>
      <c r="BI289" s="228">
        <f>IF(N289="nulová",J289,0)</f>
        <v>0</v>
      </c>
      <c r="BJ289" s="20" t="s">
        <v>82</v>
      </c>
      <c r="BK289" s="228">
        <f>ROUND(I289*H289,2)</f>
        <v>0</v>
      </c>
      <c r="BL289" s="20" t="s">
        <v>177</v>
      </c>
      <c r="BM289" s="227" t="s">
        <v>1581</v>
      </c>
    </row>
    <row r="290" s="2" customFormat="1">
      <c r="A290" s="41"/>
      <c r="B290" s="42"/>
      <c r="C290" s="43"/>
      <c r="D290" s="229" t="s">
        <v>179</v>
      </c>
      <c r="E290" s="43"/>
      <c r="F290" s="230" t="s">
        <v>4829</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179</v>
      </c>
      <c r="AU290" s="20" t="s">
        <v>95</v>
      </c>
    </row>
    <row r="291" s="2" customFormat="1" ht="16.5" customHeight="1">
      <c r="A291" s="41"/>
      <c r="B291" s="42"/>
      <c r="C291" s="285" t="s">
        <v>1016</v>
      </c>
      <c r="D291" s="285" t="s">
        <v>461</v>
      </c>
      <c r="E291" s="286" t="s">
        <v>4830</v>
      </c>
      <c r="F291" s="287" t="s">
        <v>4831</v>
      </c>
      <c r="G291" s="288" t="s">
        <v>4317</v>
      </c>
      <c r="H291" s="289">
        <v>1</v>
      </c>
      <c r="I291" s="290"/>
      <c r="J291" s="291">
        <f>ROUND(I291*H291,2)</f>
        <v>0</v>
      </c>
      <c r="K291" s="287" t="s">
        <v>19</v>
      </c>
      <c r="L291" s="292"/>
      <c r="M291" s="293" t="s">
        <v>19</v>
      </c>
      <c r="N291" s="294" t="s">
        <v>46</v>
      </c>
      <c r="O291" s="87"/>
      <c r="P291" s="225">
        <f>O291*H291</f>
        <v>0</v>
      </c>
      <c r="Q291" s="225">
        <v>0</v>
      </c>
      <c r="R291" s="225">
        <f>Q291*H291</f>
        <v>0</v>
      </c>
      <c r="S291" s="225">
        <v>0</v>
      </c>
      <c r="T291" s="226">
        <f>S291*H291</f>
        <v>0</v>
      </c>
      <c r="U291" s="41"/>
      <c r="V291" s="41"/>
      <c r="W291" s="41"/>
      <c r="X291" s="41"/>
      <c r="Y291" s="41"/>
      <c r="Z291" s="41"/>
      <c r="AA291" s="41"/>
      <c r="AB291" s="41"/>
      <c r="AC291" s="41"/>
      <c r="AD291" s="41"/>
      <c r="AE291" s="41"/>
      <c r="AR291" s="227" t="s">
        <v>234</v>
      </c>
      <c r="AT291" s="227" t="s">
        <v>461</v>
      </c>
      <c r="AU291" s="227" t="s">
        <v>95</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4832</v>
      </c>
    </row>
    <row r="292" s="2" customFormat="1">
      <c r="A292" s="41"/>
      <c r="B292" s="42"/>
      <c r="C292" s="43"/>
      <c r="D292" s="229" t="s">
        <v>179</v>
      </c>
      <c r="E292" s="43"/>
      <c r="F292" s="230" t="s">
        <v>4831</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95</v>
      </c>
    </row>
    <row r="293" s="2" customFormat="1">
      <c r="A293" s="41"/>
      <c r="B293" s="42"/>
      <c r="C293" s="43"/>
      <c r="D293" s="229" t="s">
        <v>231</v>
      </c>
      <c r="E293" s="43"/>
      <c r="F293" s="268" t="s">
        <v>4745</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231</v>
      </c>
      <c r="AU293" s="20" t="s">
        <v>95</v>
      </c>
    </row>
    <row r="294" s="2" customFormat="1" ht="16.5" customHeight="1">
      <c r="A294" s="41"/>
      <c r="B294" s="42"/>
      <c r="C294" s="216" t="s">
        <v>1029</v>
      </c>
      <c r="D294" s="216" t="s">
        <v>172</v>
      </c>
      <c r="E294" s="217" t="s">
        <v>4833</v>
      </c>
      <c r="F294" s="218" t="s">
        <v>4834</v>
      </c>
      <c r="G294" s="219" t="s">
        <v>4317</v>
      </c>
      <c r="H294" s="220">
        <v>1</v>
      </c>
      <c r="I294" s="221"/>
      <c r="J294" s="222">
        <f>ROUND(I294*H294,2)</f>
        <v>0</v>
      </c>
      <c r="K294" s="218" t="s">
        <v>19</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95</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1614</v>
      </c>
    </row>
    <row r="295" s="2" customFormat="1">
      <c r="A295" s="41"/>
      <c r="B295" s="42"/>
      <c r="C295" s="43"/>
      <c r="D295" s="229" t="s">
        <v>179</v>
      </c>
      <c r="E295" s="43"/>
      <c r="F295" s="230" t="s">
        <v>4834</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95</v>
      </c>
    </row>
    <row r="296" s="2" customFormat="1" ht="16.5" customHeight="1">
      <c r="A296" s="41"/>
      <c r="B296" s="42"/>
      <c r="C296" s="285" t="s">
        <v>1035</v>
      </c>
      <c r="D296" s="285" t="s">
        <v>461</v>
      </c>
      <c r="E296" s="286" t="s">
        <v>4835</v>
      </c>
      <c r="F296" s="287" t="s">
        <v>4836</v>
      </c>
      <c r="G296" s="288" t="s">
        <v>4317</v>
      </c>
      <c r="H296" s="289">
        <v>1</v>
      </c>
      <c r="I296" s="290"/>
      <c r="J296" s="291">
        <f>ROUND(I296*H296,2)</f>
        <v>0</v>
      </c>
      <c r="K296" s="287" t="s">
        <v>19</v>
      </c>
      <c r="L296" s="292"/>
      <c r="M296" s="293" t="s">
        <v>19</v>
      </c>
      <c r="N296" s="294" t="s">
        <v>46</v>
      </c>
      <c r="O296" s="87"/>
      <c r="P296" s="225">
        <f>O296*H296</f>
        <v>0</v>
      </c>
      <c r="Q296" s="225">
        <v>0</v>
      </c>
      <c r="R296" s="225">
        <f>Q296*H296</f>
        <v>0</v>
      </c>
      <c r="S296" s="225">
        <v>0</v>
      </c>
      <c r="T296" s="226">
        <f>S296*H296</f>
        <v>0</v>
      </c>
      <c r="U296" s="41"/>
      <c r="V296" s="41"/>
      <c r="W296" s="41"/>
      <c r="X296" s="41"/>
      <c r="Y296" s="41"/>
      <c r="Z296" s="41"/>
      <c r="AA296" s="41"/>
      <c r="AB296" s="41"/>
      <c r="AC296" s="41"/>
      <c r="AD296" s="41"/>
      <c r="AE296" s="41"/>
      <c r="AR296" s="227" t="s">
        <v>234</v>
      </c>
      <c r="AT296" s="227" t="s">
        <v>461</v>
      </c>
      <c r="AU296" s="227" t="s">
        <v>95</v>
      </c>
      <c r="AY296" s="20" t="s">
        <v>170</v>
      </c>
      <c r="BE296" s="228">
        <f>IF(N296="základní",J296,0)</f>
        <v>0</v>
      </c>
      <c r="BF296" s="228">
        <f>IF(N296="snížená",J296,0)</f>
        <v>0</v>
      </c>
      <c r="BG296" s="228">
        <f>IF(N296="zákl. přenesená",J296,0)</f>
        <v>0</v>
      </c>
      <c r="BH296" s="228">
        <f>IF(N296="sníž. přenesená",J296,0)</f>
        <v>0</v>
      </c>
      <c r="BI296" s="228">
        <f>IF(N296="nulová",J296,0)</f>
        <v>0</v>
      </c>
      <c r="BJ296" s="20" t="s">
        <v>82</v>
      </c>
      <c r="BK296" s="228">
        <f>ROUND(I296*H296,2)</f>
        <v>0</v>
      </c>
      <c r="BL296" s="20" t="s">
        <v>177</v>
      </c>
      <c r="BM296" s="227" t="s">
        <v>4837</v>
      </c>
    </row>
    <row r="297" s="2" customFormat="1">
      <c r="A297" s="41"/>
      <c r="B297" s="42"/>
      <c r="C297" s="43"/>
      <c r="D297" s="229" t="s">
        <v>179</v>
      </c>
      <c r="E297" s="43"/>
      <c r="F297" s="230" t="s">
        <v>4836</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179</v>
      </c>
      <c r="AU297" s="20" t="s">
        <v>95</v>
      </c>
    </row>
    <row r="298" s="2" customFormat="1">
      <c r="A298" s="41"/>
      <c r="B298" s="42"/>
      <c r="C298" s="43"/>
      <c r="D298" s="229" t="s">
        <v>231</v>
      </c>
      <c r="E298" s="43"/>
      <c r="F298" s="268" t="s">
        <v>4745</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231</v>
      </c>
      <c r="AU298" s="20" t="s">
        <v>95</v>
      </c>
    </row>
    <row r="299" s="2" customFormat="1" ht="16.5" customHeight="1">
      <c r="A299" s="41"/>
      <c r="B299" s="42"/>
      <c r="C299" s="216" t="s">
        <v>1041</v>
      </c>
      <c r="D299" s="216" t="s">
        <v>172</v>
      </c>
      <c r="E299" s="217" t="s">
        <v>4838</v>
      </c>
      <c r="F299" s="218" t="s">
        <v>4839</v>
      </c>
      <c r="G299" s="219" t="s">
        <v>4317</v>
      </c>
      <c r="H299" s="220">
        <v>1</v>
      </c>
      <c r="I299" s="221"/>
      <c r="J299" s="222">
        <f>ROUND(I299*H299,2)</f>
        <v>0</v>
      </c>
      <c r="K299" s="218" t="s">
        <v>19</v>
      </c>
      <c r="L299" s="47"/>
      <c r="M299" s="223" t="s">
        <v>19</v>
      </c>
      <c r="N299" s="224" t="s">
        <v>46</v>
      </c>
      <c r="O299" s="87"/>
      <c r="P299" s="225">
        <f>O299*H299</f>
        <v>0</v>
      </c>
      <c r="Q299" s="225">
        <v>0</v>
      </c>
      <c r="R299" s="225">
        <f>Q299*H299</f>
        <v>0</v>
      </c>
      <c r="S299" s="225">
        <v>0</v>
      </c>
      <c r="T299" s="226">
        <f>S299*H299</f>
        <v>0</v>
      </c>
      <c r="U299" s="41"/>
      <c r="V299" s="41"/>
      <c r="W299" s="41"/>
      <c r="X299" s="41"/>
      <c r="Y299" s="41"/>
      <c r="Z299" s="41"/>
      <c r="AA299" s="41"/>
      <c r="AB299" s="41"/>
      <c r="AC299" s="41"/>
      <c r="AD299" s="41"/>
      <c r="AE299" s="41"/>
      <c r="AR299" s="227" t="s">
        <v>177</v>
      </c>
      <c r="AT299" s="227" t="s">
        <v>172</v>
      </c>
      <c r="AU299" s="227" t="s">
        <v>95</v>
      </c>
      <c r="AY299" s="20" t="s">
        <v>170</v>
      </c>
      <c r="BE299" s="228">
        <f>IF(N299="základní",J299,0)</f>
        <v>0</v>
      </c>
      <c r="BF299" s="228">
        <f>IF(N299="snížená",J299,0)</f>
        <v>0</v>
      </c>
      <c r="BG299" s="228">
        <f>IF(N299="zákl. přenesená",J299,0)</f>
        <v>0</v>
      </c>
      <c r="BH299" s="228">
        <f>IF(N299="sníž. přenesená",J299,0)</f>
        <v>0</v>
      </c>
      <c r="BI299" s="228">
        <f>IF(N299="nulová",J299,0)</f>
        <v>0</v>
      </c>
      <c r="BJ299" s="20" t="s">
        <v>82</v>
      </c>
      <c r="BK299" s="228">
        <f>ROUND(I299*H299,2)</f>
        <v>0</v>
      </c>
      <c r="BL299" s="20" t="s">
        <v>177</v>
      </c>
      <c r="BM299" s="227" t="s">
        <v>1641</v>
      </c>
    </row>
    <row r="300" s="2" customFormat="1">
      <c r="A300" s="41"/>
      <c r="B300" s="42"/>
      <c r="C300" s="43"/>
      <c r="D300" s="229" t="s">
        <v>179</v>
      </c>
      <c r="E300" s="43"/>
      <c r="F300" s="230" t="s">
        <v>4839</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179</v>
      </c>
      <c r="AU300" s="20" t="s">
        <v>95</v>
      </c>
    </row>
    <row r="301" s="2" customFormat="1" ht="16.5" customHeight="1">
      <c r="A301" s="41"/>
      <c r="B301" s="42"/>
      <c r="C301" s="216" t="s">
        <v>1055</v>
      </c>
      <c r="D301" s="216" t="s">
        <v>172</v>
      </c>
      <c r="E301" s="217" t="s">
        <v>4840</v>
      </c>
      <c r="F301" s="218" t="s">
        <v>4841</v>
      </c>
      <c r="G301" s="219" t="s">
        <v>4317</v>
      </c>
      <c r="H301" s="220">
        <v>1</v>
      </c>
      <c r="I301" s="221"/>
      <c r="J301" s="222">
        <f>ROUND(I301*H301,2)</f>
        <v>0</v>
      </c>
      <c r="K301" s="218" t="s">
        <v>19</v>
      </c>
      <c r="L301" s="47"/>
      <c r="M301" s="223" t="s">
        <v>19</v>
      </c>
      <c r="N301" s="224" t="s">
        <v>46</v>
      </c>
      <c r="O301" s="87"/>
      <c r="P301" s="225">
        <f>O301*H301</f>
        <v>0</v>
      </c>
      <c r="Q301" s="225">
        <v>0</v>
      </c>
      <c r="R301" s="225">
        <f>Q301*H301</f>
        <v>0</v>
      </c>
      <c r="S301" s="225">
        <v>0</v>
      </c>
      <c r="T301" s="226">
        <f>S301*H301</f>
        <v>0</v>
      </c>
      <c r="U301" s="41"/>
      <c r="V301" s="41"/>
      <c r="W301" s="41"/>
      <c r="X301" s="41"/>
      <c r="Y301" s="41"/>
      <c r="Z301" s="41"/>
      <c r="AA301" s="41"/>
      <c r="AB301" s="41"/>
      <c r="AC301" s="41"/>
      <c r="AD301" s="41"/>
      <c r="AE301" s="41"/>
      <c r="AR301" s="227" t="s">
        <v>177</v>
      </c>
      <c r="AT301" s="227" t="s">
        <v>172</v>
      </c>
      <c r="AU301" s="227" t="s">
        <v>95</v>
      </c>
      <c r="AY301" s="20" t="s">
        <v>170</v>
      </c>
      <c r="BE301" s="228">
        <f>IF(N301="základní",J301,0)</f>
        <v>0</v>
      </c>
      <c r="BF301" s="228">
        <f>IF(N301="snížená",J301,0)</f>
        <v>0</v>
      </c>
      <c r="BG301" s="228">
        <f>IF(N301="zákl. přenesená",J301,0)</f>
        <v>0</v>
      </c>
      <c r="BH301" s="228">
        <f>IF(N301="sníž. přenesená",J301,0)</f>
        <v>0</v>
      </c>
      <c r="BI301" s="228">
        <f>IF(N301="nulová",J301,0)</f>
        <v>0</v>
      </c>
      <c r="BJ301" s="20" t="s">
        <v>82</v>
      </c>
      <c r="BK301" s="228">
        <f>ROUND(I301*H301,2)</f>
        <v>0</v>
      </c>
      <c r="BL301" s="20" t="s">
        <v>177</v>
      </c>
      <c r="BM301" s="227" t="s">
        <v>1653</v>
      </c>
    </row>
    <row r="302" s="2" customFormat="1">
      <c r="A302" s="41"/>
      <c r="B302" s="42"/>
      <c r="C302" s="43"/>
      <c r="D302" s="229" t="s">
        <v>179</v>
      </c>
      <c r="E302" s="43"/>
      <c r="F302" s="230" t="s">
        <v>4841</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179</v>
      </c>
      <c r="AU302" s="20" t="s">
        <v>95</v>
      </c>
    </row>
    <row r="303" s="2" customFormat="1">
      <c r="A303" s="41"/>
      <c r="B303" s="42"/>
      <c r="C303" s="43"/>
      <c r="D303" s="229" t="s">
        <v>231</v>
      </c>
      <c r="E303" s="43"/>
      <c r="F303" s="268" t="s">
        <v>4745</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231</v>
      </c>
      <c r="AU303" s="20" t="s">
        <v>95</v>
      </c>
    </row>
    <row r="304" s="2" customFormat="1" ht="16.5" customHeight="1">
      <c r="A304" s="41"/>
      <c r="B304" s="42"/>
      <c r="C304" s="216" t="s">
        <v>1063</v>
      </c>
      <c r="D304" s="216" t="s">
        <v>172</v>
      </c>
      <c r="E304" s="217" t="s">
        <v>4842</v>
      </c>
      <c r="F304" s="218" t="s">
        <v>4843</v>
      </c>
      <c r="G304" s="219" t="s">
        <v>4317</v>
      </c>
      <c r="H304" s="220">
        <v>1</v>
      </c>
      <c r="I304" s="221"/>
      <c r="J304" s="222">
        <f>ROUND(I304*H304,2)</f>
        <v>0</v>
      </c>
      <c r="K304" s="218" t="s">
        <v>19</v>
      </c>
      <c r="L304" s="47"/>
      <c r="M304" s="223" t="s">
        <v>19</v>
      </c>
      <c r="N304" s="224" t="s">
        <v>46</v>
      </c>
      <c r="O304" s="87"/>
      <c r="P304" s="225">
        <f>O304*H304</f>
        <v>0</v>
      </c>
      <c r="Q304" s="225">
        <v>0</v>
      </c>
      <c r="R304" s="225">
        <f>Q304*H304</f>
        <v>0</v>
      </c>
      <c r="S304" s="225">
        <v>0</v>
      </c>
      <c r="T304" s="226">
        <f>S304*H304</f>
        <v>0</v>
      </c>
      <c r="U304" s="41"/>
      <c r="V304" s="41"/>
      <c r="W304" s="41"/>
      <c r="X304" s="41"/>
      <c r="Y304" s="41"/>
      <c r="Z304" s="41"/>
      <c r="AA304" s="41"/>
      <c r="AB304" s="41"/>
      <c r="AC304" s="41"/>
      <c r="AD304" s="41"/>
      <c r="AE304" s="41"/>
      <c r="AR304" s="227" t="s">
        <v>177</v>
      </c>
      <c r="AT304" s="227" t="s">
        <v>172</v>
      </c>
      <c r="AU304" s="227" t="s">
        <v>95</v>
      </c>
      <c r="AY304" s="20" t="s">
        <v>170</v>
      </c>
      <c r="BE304" s="228">
        <f>IF(N304="základní",J304,0)</f>
        <v>0</v>
      </c>
      <c r="BF304" s="228">
        <f>IF(N304="snížená",J304,0)</f>
        <v>0</v>
      </c>
      <c r="BG304" s="228">
        <f>IF(N304="zákl. přenesená",J304,0)</f>
        <v>0</v>
      </c>
      <c r="BH304" s="228">
        <f>IF(N304="sníž. přenesená",J304,0)</f>
        <v>0</v>
      </c>
      <c r="BI304" s="228">
        <f>IF(N304="nulová",J304,0)</f>
        <v>0</v>
      </c>
      <c r="BJ304" s="20" t="s">
        <v>82</v>
      </c>
      <c r="BK304" s="228">
        <f>ROUND(I304*H304,2)</f>
        <v>0</v>
      </c>
      <c r="BL304" s="20" t="s">
        <v>177</v>
      </c>
      <c r="BM304" s="227" t="s">
        <v>1667</v>
      </c>
    </row>
    <row r="305" s="2" customFormat="1">
      <c r="A305" s="41"/>
      <c r="B305" s="42"/>
      <c r="C305" s="43"/>
      <c r="D305" s="229" t="s">
        <v>179</v>
      </c>
      <c r="E305" s="43"/>
      <c r="F305" s="230" t="s">
        <v>4843</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179</v>
      </c>
      <c r="AU305" s="20" t="s">
        <v>95</v>
      </c>
    </row>
    <row r="306" s="2" customFormat="1">
      <c r="A306" s="41"/>
      <c r="B306" s="42"/>
      <c r="C306" s="43"/>
      <c r="D306" s="229" t="s">
        <v>231</v>
      </c>
      <c r="E306" s="43"/>
      <c r="F306" s="268" t="s">
        <v>4745</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231</v>
      </c>
      <c r="AU306" s="20" t="s">
        <v>95</v>
      </c>
    </row>
    <row r="307" s="2" customFormat="1" ht="16.5" customHeight="1">
      <c r="A307" s="41"/>
      <c r="B307" s="42"/>
      <c r="C307" s="216" t="s">
        <v>1070</v>
      </c>
      <c r="D307" s="216" t="s">
        <v>172</v>
      </c>
      <c r="E307" s="217" t="s">
        <v>4844</v>
      </c>
      <c r="F307" s="218" t="s">
        <v>4845</v>
      </c>
      <c r="G307" s="219" t="s">
        <v>4317</v>
      </c>
      <c r="H307" s="220">
        <v>2</v>
      </c>
      <c r="I307" s="221"/>
      <c r="J307" s="222">
        <f>ROUND(I307*H307,2)</f>
        <v>0</v>
      </c>
      <c r="K307" s="218" t="s">
        <v>19</v>
      </c>
      <c r="L307" s="47"/>
      <c r="M307" s="223" t="s">
        <v>19</v>
      </c>
      <c r="N307" s="224" t="s">
        <v>46</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177</v>
      </c>
      <c r="AT307" s="227" t="s">
        <v>172</v>
      </c>
      <c r="AU307" s="227" t="s">
        <v>95</v>
      </c>
      <c r="AY307" s="20" t="s">
        <v>170</v>
      </c>
      <c r="BE307" s="228">
        <f>IF(N307="základní",J307,0)</f>
        <v>0</v>
      </c>
      <c r="BF307" s="228">
        <f>IF(N307="snížená",J307,0)</f>
        <v>0</v>
      </c>
      <c r="BG307" s="228">
        <f>IF(N307="zákl. přenesená",J307,0)</f>
        <v>0</v>
      </c>
      <c r="BH307" s="228">
        <f>IF(N307="sníž. přenesená",J307,0)</f>
        <v>0</v>
      </c>
      <c r="BI307" s="228">
        <f>IF(N307="nulová",J307,0)</f>
        <v>0</v>
      </c>
      <c r="BJ307" s="20" t="s">
        <v>82</v>
      </c>
      <c r="BK307" s="228">
        <f>ROUND(I307*H307,2)</f>
        <v>0</v>
      </c>
      <c r="BL307" s="20" t="s">
        <v>177</v>
      </c>
      <c r="BM307" s="227" t="s">
        <v>1676</v>
      </c>
    </row>
    <row r="308" s="2" customFormat="1">
      <c r="A308" s="41"/>
      <c r="B308" s="42"/>
      <c r="C308" s="43"/>
      <c r="D308" s="229" t="s">
        <v>179</v>
      </c>
      <c r="E308" s="43"/>
      <c r="F308" s="230" t="s">
        <v>4845</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179</v>
      </c>
      <c r="AU308" s="20" t="s">
        <v>95</v>
      </c>
    </row>
    <row r="309" s="2" customFormat="1">
      <c r="A309" s="41"/>
      <c r="B309" s="42"/>
      <c r="C309" s="43"/>
      <c r="D309" s="229" t="s">
        <v>231</v>
      </c>
      <c r="E309" s="43"/>
      <c r="F309" s="268" t="s">
        <v>4745</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231</v>
      </c>
      <c r="AU309" s="20" t="s">
        <v>95</v>
      </c>
    </row>
    <row r="310" s="2" customFormat="1" ht="16.5" customHeight="1">
      <c r="A310" s="41"/>
      <c r="B310" s="42"/>
      <c r="C310" s="216" t="s">
        <v>1076</v>
      </c>
      <c r="D310" s="216" t="s">
        <v>172</v>
      </c>
      <c r="E310" s="217" t="s">
        <v>4846</v>
      </c>
      <c r="F310" s="218" t="s">
        <v>4847</v>
      </c>
      <c r="G310" s="219" t="s">
        <v>4317</v>
      </c>
      <c r="H310" s="220">
        <v>1</v>
      </c>
      <c r="I310" s="221"/>
      <c r="J310" s="222">
        <f>ROUND(I310*H310,2)</f>
        <v>0</v>
      </c>
      <c r="K310" s="218" t="s">
        <v>19</v>
      </c>
      <c r="L310" s="47"/>
      <c r="M310" s="223" t="s">
        <v>19</v>
      </c>
      <c r="N310" s="224" t="s">
        <v>46</v>
      </c>
      <c r="O310" s="87"/>
      <c r="P310" s="225">
        <f>O310*H310</f>
        <v>0</v>
      </c>
      <c r="Q310" s="225">
        <v>0</v>
      </c>
      <c r="R310" s="225">
        <f>Q310*H310</f>
        <v>0</v>
      </c>
      <c r="S310" s="225">
        <v>0</v>
      </c>
      <c r="T310" s="226">
        <f>S310*H310</f>
        <v>0</v>
      </c>
      <c r="U310" s="41"/>
      <c r="V310" s="41"/>
      <c r="W310" s="41"/>
      <c r="X310" s="41"/>
      <c r="Y310" s="41"/>
      <c r="Z310" s="41"/>
      <c r="AA310" s="41"/>
      <c r="AB310" s="41"/>
      <c r="AC310" s="41"/>
      <c r="AD310" s="41"/>
      <c r="AE310" s="41"/>
      <c r="AR310" s="227" t="s">
        <v>177</v>
      </c>
      <c r="AT310" s="227" t="s">
        <v>172</v>
      </c>
      <c r="AU310" s="227" t="s">
        <v>95</v>
      </c>
      <c r="AY310" s="20" t="s">
        <v>170</v>
      </c>
      <c r="BE310" s="228">
        <f>IF(N310="základní",J310,0)</f>
        <v>0</v>
      </c>
      <c r="BF310" s="228">
        <f>IF(N310="snížená",J310,0)</f>
        <v>0</v>
      </c>
      <c r="BG310" s="228">
        <f>IF(N310="zákl. přenesená",J310,0)</f>
        <v>0</v>
      </c>
      <c r="BH310" s="228">
        <f>IF(N310="sníž. přenesená",J310,0)</f>
        <v>0</v>
      </c>
      <c r="BI310" s="228">
        <f>IF(N310="nulová",J310,0)</f>
        <v>0</v>
      </c>
      <c r="BJ310" s="20" t="s">
        <v>82</v>
      </c>
      <c r="BK310" s="228">
        <f>ROUND(I310*H310,2)</f>
        <v>0</v>
      </c>
      <c r="BL310" s="20" t="s">
        <v>177</v>
      </c>
      <c r="BM310" s="227" t="s">
        <v>1687</v>
      </c>
    </row>
    <row r="311" s="2" customFormat="1">
      <c r="A311" s="41"/>
      <c r="B311" s="42"/>
      <c r="C311" s="43"/>
      <c r="D311" s="229" t="s">
        <v>179</v>
      </c>
      <c r="E311" s="43"/>
      <c r="F311" s="230" t="s">
        <v>4847</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179</v>
      </c>
      <c r="AU311" s="20" t="s">
        <v>95</v>
      </c>
    </row>
    <row r="312" s="2" customFormat="1">
      <c r="A312" s="41"/>
      <c r="B312" s="42"/>
      <c r="C312" s="43"/>
      <c r="D312" s="229" t="s">
        <v>231</v>
      </c>
      <c r="E312" s="43"/>
      <c r="F312" s="268" t="s">
        <v>4745</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231</v>
      </c>
      <c r="AU312" s="20" t="s">
        <v>95</v>
      </c>
    </row>
    <row r="313" s="2" customFormat="1" ht="16.5" customHeight="1">
      <c r="A313" s="41"/>
      <c r="B313" s="42"/>
      <c r="C313" s="216" t="s">
        <v>1083</v>
      </c>
      <c r="D313" s="216" t="s">
        <v>172</v>
      </c>
      <c r="E313" s="217" t="s">
        <v>4848</v>
      </c>
      <c r="F313" s="218" t="s">
        <v>4849</v>
      </c>
      <c r="G313" s="219" t="s">
        <v>4317</v>
      </c>
      <c r="H313" s="220">
        <v>1</v>
      </c>
      <c r="I313" s="221"/>
      <c r="J313" s="222">
        <f>ROUND(I313*H313,2)</f>
        <v>0</v>
      </c>
      <c r="K313" s="218" t="s">
        <v>19</v>
      </c>
      <c r="L313" s="47"/>
      <c r="M313" s="223" t="s">
        <v>19</v>
      </c>
      <c r="N313" s="224" t="s">
        <v>46</v>
      </c>
      <c r="O313" s="87"/>
      <c r="P313" s="225">
        <f>O313*H313</f>
        <v>0</v>
      </c>
      <c r="Q313" s="225">
        <v>0</v>
      </c>
      <c r="R313" s="225">
        <f>Q313*H313</f>
        <v>0</v>
      </c>
      <c r="S313" s="225">
        <v>0</v>
      </c>
      <c r="T313" s="226">
        <f>S313*H313</f>
        <v>0</v>
      </c>
      <c r="U313" s="41"/>
      <c r="V313" s="41"/>
      <c r="W313" s="41"/>
      <c r="X313" s="41"/>
      <c r="Y313" s="41"/>
      <c r="Z313" s="41"/>
      <c r="AA313" s="41"/>
      <c r="AB313" s="41"/>
      <c r="AC313" s="41"/>
      <c r="AD313" s="41"/>
      <c r="AE313" s="41"/>
      <c r="AR313" s="227" t="s">
        <v>177</v>
      </c>
      <c r="AT313" s="227" t="s">
        <v>172</v>
      </c>
      <c r="AU313" s="227" t="s">
        <v>95</v>
      </c>
      <c r="AY313" s="20" t="s">
        <v>170</v>
      </c>
      <c r="BE313" s="228">
        <f>IF(N313="základní",J313,0)</f>
        <v>0</v>
      </c>
      <c r="BF313" s="228">
        <f>IF(N313="snížená",J313,0)</f>
        <v>0</v>
      </c>
      <c r="BG313" s="228">
        <f>IF(N313="zákl. přenesená",J313,0)</f>
        <v>0</v>
      </c>
      <c r="BH313" s="228">
        <f>IF(N313="sníž. přenesená",J313,0)</f>
        <v>0</v>
      </c>
      <c r="BI313" s="228">
        <f>IF(N313="nulová",J313,0)</f>
        <v>0</v>
      </c>
      <c r="BJ313" s="20" t="s">
        <v>82</v>
      </c>
      <c r="BK313" s="228">
        <f>ROUND(I313*H313,2)</f>
        <v>0</v>
      </c>
      <c r="BL313" s="20" t="s">
        <v>177</v>
      </c>
      <c r="BM313" s="227" t="s">
        <v>1698</v>
      </c>
    </row>
    <row r="314" s="2" customFormat="1">
      <c r="A314" s="41"/>
      <c r="B314" s="42"/>
      <c r="C314" s="43"/>
      <c r="D314" s="229" t="s">
        <v>179</v>
      </c>
      <c r="E314" s="43"/>
      <c r="F314" s="230" t="s">
        <v>4849</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179</v>
      </c>
      <c r="AU314" s="20" t="s">
        <v>95</v>
      </c>
    </row>
    <row r="315" s="2" customFormat="1">
      <c r="A315" s="41"/>
      <c r="B315" s="42"/>
      <c r="C315" s="43"/>
      <c r="D315" s="229" t="s">
        <v>231</v>
      </c>
      <c r="E315" s="43"/>
      <c r="F315" s="268" t="s">
        <v>4745</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231</v>
      </c>
      <c r="AU315" s="20" t="s">
        <v>95</v>
      </c>
    </row>
    <row r="316" s="2" customFormat="1" ht="16.5" customHeight="1">
      <c r="A316" s="41"/>
      <c r="B316" s="42"/>
      <c r="C316" s="216" t="s">
        <v>1089</v>
      </c>
      <c r="D316" s="216" t="s">
        <v>172</v>
      </c>
      <c r="E316" s="217" t="s">
        <v>4850</v>
      </c>
      <c r="F316" s="218" t="s">
        <v>4851</v>
      </c>
      <c r="G316" s="219" t="s">
        <v>4317</v>
      </c>
      <c r="H316" s="220">
        <v>1</v>
      </c>
      <c r="I316" s="221"/>
      <c r="J316" s="222">
        <f>ROUND(I316*H316,2)</f>
        <v>0</v>
      </c>
      <c r="K316" s="218" t="s">
        <v>19</v>
      </c>
      <c r="L316" s="47"/>
      <c r="M316" s="223" t="s">
        <v>19</v>
      </c>
      <c r="N316" s="224" t="s">
        <v>46</v>
      </c>
      <c r="O316" s="87"/>
      <c r="P316" s="225">
        <f>O316*H316</f>
        <v>0</v>
      </c>
      <c r="Q316" s="225">
        <v>0</v>
      </c>
      <c r="R316" s="225">
        <f>Q316*H316</f>
        <v>0</v>
      </c>
      <c r="S316" s="225">
        <v>0</v>
      </c>
      <c r="T316" s="226">
        <f>S316*H316</f>
        <v>0</v>
      </c>
      <c r="U316" s="41"/>
      <c r="V316" s="41"/>
      <c r="W316" s="41"/>
      <c r="X316" s="41"/>
      <c r="Y316" s="41"/>
      <c r="Z316" s="41"/>
      <c r="AA316" s="41"/>
      <c r="AB316" s="41"/>
      <c r="AC316" s="41"/>
      <c r="AD316" s="41"/>
      <c r="AE316" s="41"/>
      <c r="AR316" s="227" t="s">
        <v>177</v>
      </c>
      <c r="AT316" s="227" t="s">
        <v>172</v>
      </c>
      <c r="AU316" s="227" t="s">
        <v>95</v>
      </c>
      <c r="AY316" s="20" t="s">
        <v>170</v>
      </c>
      <c r="BE316" s="228">
        <f>IF(N316="základní",J316,0)</f>
        <v>0</v>
      </c>
      <c r="BF316" s="228">
        <f>IF(N316="snížená",J316,0)</f>
        <v>0</v>
      </c>
      <c r="BG316" s="228">
        <f>IF(N316="zákl. přenesená",J316,0)</f>
        <v>0</v>
      </c>
      <c r="BH316" s="228">
        <f>IF(N316="sníž. přenesená",J316,0)</f>
        <v>0</v>
      </c>
      <c r="BI316" s="228">
        <f>IF(N316="nulová",J316,0)</f>
        <v>0</v>
      </c>
      <c r="BJ316" s="20" t="s">
        <v>82</v>
      </c>
      <c r="BK316" s="228">
        <f>ROUND(I316*H316,2)</f>
        <v>0</v>
      </c>
      <c r="BL316" s="20" t="s">
        <v>177</v>
      </c>
      <c r="BM316" s="227" t="s">
        <v>1709</v>
      </c>
    </row>
    <row r="317" s="2" customFormat="1">
      <c r="A317" s="41"/>
      <c r="B317" s="42"/>
      <c r="C317" s="43"/>
      <c r="D317" s="229" t="s">
        <v>179</v>
      </c>
      <c r="E317" s="43"/>
      <c r="F317" s="230" t="s">
        <v>4851</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179</v>
      </c>
      <c r="AU317" s="20" t="s">
        <v>95</v>
      </c>
    </row>
    <row r="318" s="2" customFormat="1">
      <c r="A318" s="41"/>
      <c r="B318" s="42"/>
      <c r="C318" s="43"/>
      <c r="D318" s="229" t="s">
        <v>231</v>
      </c>
      <c r="E318" s="43"/>
      <c r="F318" s="268" t="s">
        <v>4745</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231</v>
      </c>
      <c r="AU318" s="20" t="s">
        <v>95</v>
      </c>
    </row>
    <row r="319" s="12" customFormat="1" ht="20.88" customHeight="1">
      <c r="A319" s="12"/>
      <c r="B319" s="200"/>
      <c r="C319" s="201"/>
      <c r="D319" s="202" t="s">
        <v>74</v>
      </c>
      <c r="E319" s="214" t="s">
        <v>4852</v>
      </c>
      <c r="F319" s="214" t="s">
        <v>4853</v>
      </c>
      <c r="G319" s="201"/>
      <c r="H319" s="201"/>
      <c r="I319" s="204"/>
      <c r="J319" s="215">
        <f>BK319</f>
        <v>0</v>
      </c>
      <c r="K319" s="201"/>
      <c r="L319" s="206"/>
      <c r="M319" s="207"/>
      <c r="N319" s="208"/>
      <c r="O319" s="208"/>
      <c r="P319" s="209">
        <f>SUM(P320:P332)</f>
        <v>0</v>
      </c>
      <c r="Q319" s="208"/>
      <c r="R319" s="209">
        <f>SUM(R320:R332)</f>
        <v>0</v>
      </c>
      <c r="S319" s="208"/>
      <c r="T319" s="210">
        <f>SUM(T320:T332)</f>
        <v>0</v>
      </c>
      <c r="U319" s="12"/>
      <c r="V319" s="12"/>
      <c r="W319" s="12"/>
      <c r="X319" s="12"/>
      <c r="Y319" s="12"/>
      <c r="Z319" s="12"/>
      <c r="AA319" s="12"/>
      <c r="AB319" s="12"/>
      <c r="AC319" s="12"/>
      <c r="AD319" s="12"/>
      <c r="AE319" s="12"/>
      <c r="AR319" s="211" t="s">
        <v>82</v>
      </c>
      <c r="AT319" s="212" t="s">
        <v>74</v>
      </c>
      <c r="AU319" s="212" t="s">
        <v>84</v>
      </c>
      <c r="AY319" s="211" t="s">
        <v>170</v>
      </c>
      <c r="BK319" s="213">
        <f>SUM(BK320:BK332)</f>
        <v>0</v>
      </c>
    </row>
    <row r="320" s="2" customFormat="1" ht="21.75" customHeight="1">
      <c r="A320" s="41"/>
      <c r="B320" s="42"/>
      <c r="C320" s="216" t="s">
        <v>1096</v>
      </c>
      <c r="D320" s="216" t="s">
        <v>172</v>
      </c>
      <c r="E320" s="217" t="s">
        <v>4854</v>
      </c>
      <c r="F320" s="218" t="s">
        <v>4855</v>
      </c>
      <c r="G320" s="219" t="s">
        <v>201</v>
      </c>
      <c r="H320" s="220">
        <v>3</v>
      </c>
      <c r="I320" s="221"/>
      <c r="J320" s="222">
        <f>ROUND(I320*H320,2)</f>
        <v>0</v>
      </c>
      <c r="K320" s="218" t="s">
        <v>19</v>
      </c>
      <c r="L320" s="47"/>
      <c r="M320" s="223" t="s">
        <v>19</v>
      </c>
      <c r="N320" s="224" t="s">
        <v>46</v>
      </c>
      <c r="O320" s="87"/>
      <c r="P320" s="225">
        <f>O320*H320</f>
        <v>0</v>
      </c>
      <c r="Q320" s="225">
        <v>0</v>
      </c>
      <c r="R320" s="225">
        <f>Q320*H320</f>
        <v>0</v>
      </c>
      <c r="S320" s="225">
        <v>0</v>
      </c>
      <c r="T320" s="226">
        <f>S320*H320</f>
        <v>0</v>
      </c>
      <c r="U320" s="41"/>
      <c r="V320" s="41"/>
      <c r="W320" s="41"/>
      <c r="X320" s="41"/>
      <c r="Y320" s="41"/>
      <c r="Z320" s="41"/>
      <c r="AA320" s="41"/>
      <c r="AB320" s="41"/>
      <c r="AC320" s="41"/>
      <c r="AD320" s="41"/>
      <c r="AE320" s="41"/>
      <c r="AR320" s="227" t="s">
        <v>177</v>
      </c>
      <c r="AT320" s="227" t="s">
        <v>172</v>
      </c>
      <c r="AU320" s="227" t="s">
        <v>95</v>
      </c>
      <c r="AY320" s="20" t="s">
        <v>170</v>
      </c>
      <c r="BE320" s="228">
        <f>IF(N320="základní",J320,0)</f>
        <v>0</v>
      </c>
      <c r="BF320" s="228">
        <f>IF(N320="snížená",J320,0)</f>
        <v>0</v>
      </c>
      <c r="BG320" s="228">
        <f>IF(N320="zákl. přenesená",J320,0)</f>
        <v>0</v>
      </c>
      <c r="BH320" s="228">
        <f>IF(N320="sníž. přenesená",J320,0)</f>
        <v>0</v>
      </c>
      <c r="BI320" s="228">
        <f>IF(N320="nulová",J320,0)</f>
        <v>0</v>
      </c>
      <c r="BJ320" s="20" t="s">
        <v>82</v>
      </c>
      <c r="BK320" s="228">
        <f>ROUND(I320*H320,2)</f>
        <v>0</v>
      </c>
      <c r="BL320" s="20" t="s">
        <v>177</v>
      </c>
      <c r="BM320" s="227" t="s">
        <v>1723</v>
      </c>
    </row>
    <row r="321" s="2" customFormat="1">
      <c r="A321" s="41"/>
      <c r="B321" s="42"/>
      <c r="C321" s="43"/>
      <c r="D321" s="229" t="s">
        <v>179</v>
      </c>
      <c r="E321" s="43"/>
      <c r="F321" s="230" t="s">
        <v>4855</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179</v>
      </c>
      <c r="AU321" s="20" t="s">
        <v>95</v>
      </c>
    </row>
    <row r="322" s="2" customFormat="1">
      <c r="A322" s="41"/>
      <c r="B322" s="42"/>
      <c r="C322" s="43"/>
      <c r="D322" s="229" t="s">
        <v>231</v>
      </c>
      <c r="E322" s="43"/>
      <c r="F322" s="268" t="s">
        <v>4745</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231</v>
      </c>
      <c r="AU322" s="20" t="s">
        <v>95</v>
      </c>
    </row>
    <row r="323" s="2" customFormat="1" ht="16.5" customHeight="1">
      <c r="A323" s="41"/>
      <c r="B323" s="42"/>
      <c r="C323" s="216" t="s">
        <v>1110</v>
      </c>
      <c r="D323" s="216" t="s">
        <v>172</v>
      </c>
      <c r="E323" s="217" t="s">
        <v>4856</v>
      </c>
      <c r="F323" s="218" t="s">
        <v>4857</v>
      </c>
      <c r="G323" s="219" t="s">
        <v>4317</v>
      </c>
      <c r="H323" s="220">
        <v>2</v>
      </c>
      <c r="I323" s="221"/>
      <c r="J323" s="222">
        <f>ROUND(I323*H323,2)</f>
        <v>0</v>
      </c>
      <c r="K323" s="218" t="s">
        <v>19</v>
      </c>
      <c r="L323" s="47"/>
      <c r="M323" s="223" t="s">
        <v>19</v>
      </c>
      <c r="N323" s="224" t="s">
        <v>46</v>
      </c>
      <c r="O323" s="87"/>
      <c r="P323" s="225">
        <f>O323*H323</f>
        <v>0</v>
      </c>
      <c r="Q323" s="225">
        <v>0</v>
      </c>
      <c r="R323" s="225">
        <f>Q323*H323</f>
        <v>0</v>
      </c>
      <c r="S323" s="225">
        <v>0</v>
      </c>
      <c r="T323" s="226">
        <f>S323*H323</f>
        <v>0</v>
      </c>
      <c r="U323" s="41"/>
      <c r="V323" s="41"/>
      <c r="W323" s="41"/>
      <c r="X323" s="41"/>
      <c r="Y323" s="41"/>
      <c r="Z323" s="41"/>
      <c r="AA323" s="41"/>
      <c r="AB323" s="41"/>
      <c r="AC323" s="41"/>
      <c r="AD323" s="41"/>
      <c r="AE323" s="41"/>
      <c r="AR323" s="227" t="s">
        <v>177</v>
      </c>
      <c r="AT323" s="227" t="s">
        <v>172</v>
      </c>
      <c r="AU323" s="227" t="s">
        <v>95</v>
      </c>
      <c r="AY323" s="20" t="s">
        <v>170</v>
      </c>
      <c r="BE323" s="228">
        <f>IF(N323="základní",J323,0)</f>
        <v>0</v>
      </c>
      <c r="BF323" s="228">
        <f>IF(N323="snížená",J323,0)</f>
        <v>0</v>
      </c>
      <c r="BG323" s="228">
        <f>IF(N323="zákl. přenesená",J323,0)</f>
        <v>0</v>
      </c>
      <c r="BH323" s="228">
        <f>IF(N323="sníž. přenesená",J323,0)</f>
        <v>0</v>
      </c>
      <c r="BI323" s="228">
        <f>IF(N323="nulová",J323,0)</f>
        <v>0</v>
      </c>
      <c r="BJ323" s="20" t="s">
        <v>82</v>
      </c>
      <c r="BK323" s="228">
        <f>ROUND(I323*H323,2)</f>
        <v>0</v>
      </c>
      <c r="BL323" s="20" t="s">
        <v>177</v>
      </c>
      <c r="BM323" s="227" t="s">
        <v>1736</v>
      </c>
    </row>
    <row r="324" s="2" customFormat="1">
      <c r="A324" s="41"/>
      <c r="B324" s="42"/>
      <c r="C324" s="43"/>
      <c r="D324" s="229" t="s">
        <v>179</v>
      </c>
      <c r="E324" s="43"/>
      <c r="F324" s="230" t="s">
        <v>4857</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179</v>
      </c>
      <c r="AU324" s="20" t="s">
        <v>95</v>
      </c>
    </row>
    <row r="325" s="2" customFormat="1">
      <c r="A325" s="41"/>
      <c r="B325" s="42"/>
      <c r="C325" s="43"/>
      <c r="D325" s="229" t="s">
        <v>231</v>
      </c>
      <c r="E325" s="43"/>
      <c r="F325" s="268" t="s">
        <v>4745</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231</v>
      </c>
      <c r="AU325" s="20" t="s">
        <v>95</v>
      </c>
    </row>
    <row r="326" s="2" customFormat="1" ht="16.5" customHeight="1">
      <c r="A326" s="41"/>
      <c r="B326" s="42"/>
      <c r="C326" s="216" t="s">
        <v>1117</v>
      </c>
      <c r="D326" s="216" t="s">
        <v>172</v>
      </c>
      <c r="E326" s="217" t="s">
        <v>4858</v>
      </c>
      <c r="F326" s="218" t="s">
        <v>4859</v>
      </c>
      <c r="G326" s="219" t="s">
        <v>4317</v>
      </c>
      <c r="H326" s="220">
        <v>2</v>
      </c>
      <c r="I326" s="221"/>
      <c r="J326" s="222">
        <f>ROUND(I326*H326,2)</f>
        <v>0</v>
      </c>
      <c r="K326" s="218" t="s">
        <v>19</v>
      </c>
      <c r="L326" s="47"/>
      <c r="M326" s="223" t="s">
        <v>19</v>
      </c>
      <c r="N326" s="224" t="s">
        <v>46</v>
      </c>
      <c r="O326" s="87"/>
      <c r="P326" s="225">
        <f>O326*H326</f>
        <v>0</v>
      </c>
      <c r="Q326" s="225">
        <v>0</v>
      </c>
      <c r="R326" s="225">
        <f>Q326*H326</f>
        <v>0</v>
      </c>
      <c r="S326" s="225">
        <v>0</v>
      </c>
      <c r="T326" s="226">
        <f>S326*H326</f>
        <v>0</v>
      </c>
      <c r="U326" s="41"/>
      <c r="V326" s="41"/>
      <c r="W326" s="41"/>
      <c r="X326" s="41"/>
      <c r="Y326" s="41"/>
      <c r="Z326" s="41"/>
      <c r="AA326" s="41"/>
      <c r="AB326" s="41"/>
      <c r="AC326" s="41"/>
      <c r="AD326" s="41"/>
      <c r="AE326" s="41"/>
      <c r="AR326" s="227" t="s">
        <v>177</v>
      </c>
      <c r="AT326" s="227" t="s">
        <v>172</v>
      </c>
      <c r="AU326" s="227" t="s">
        <v>95</v>
      </c>
      <c r="AY326" s="20" t="s">
        <v>170</v>
      </c>
      <c r="BE326" s="228">
        <f>IF(N326="základní",J326,0)</f>
        <v>0</v>
      </c>
      <c r="BF326" s="228">
        <f>IF(N326="snížená",J326,0)</f>
        <v>0</v>
      </c>
      <c r="BG326" s="228">
        <f>IF(N326="zákl. přenesená",J326,0)</f>
        <v>0</v>
      </c>
      <c r="BH326" s="228">
        <f>IF(N326="sníž. přenesená",J326,0)</f>
        <v>0</v>
      </c>
      <c r="BI326" s="228">
        <f>IF(N326="nulová",J326,0)</f>
        <v>0</v>
      </c>
      <c r="BJ326" s="20" t="s">
        <v>82</v>
      </c>
      <c r="BK326" s="228">
        <f>ROUND(I326*H326,2)</f>
        <v>0</v>
      </c>
      <c r="BL326" s="20" t="s">
        <v>177</v>
      </c>
      <c r="BM326" s="227" t="s">
        <v>1747</v>
      </c>
    </row>
    <row r="327" s="2" customFormat="1">
      <c r="A327" s="41"/>
      <c r="B327" s="42"/>
      <c r="C327" s="43"/>
      <c r="D327" s="229" t="s">
        <v>179</v>
      </c>
      <c r="E327" s="43"/>
      <c r="F327" s="230" t="s">
        <v>4859</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179</v>
      </c>
      <c r="AU327" s="20" t="s">
        <v>95</v>
      </c>
    </row>
    <row r="328" s="2" customFormat="1" ht="16.5" customHeight="1">
      <c r="A328" s="41"/>
      <c r="B328" s="42"/>
      <c r="C328" s="216" t="s">
        <v>1128</v>
      </c>
      <c r="D328" s="216" t="s">
        <v>172</v>
      </c>
      <c r="E328" s="217" t="s">
        <v>4860</v>
      </c>
      <c r="F328" s="218" t="s">
        <v>4861</v>
      </c>
      <c r="G328" s="219" t="s">
        <v>4317</v>
      </c>
      <c r="H328" s="220">
        <v>1</v>
      </c>
      <c r="I328" s="221"/>
      <c r="J328" s="222">
        <f>ROUND(I328*H328,2)</f>
        <v>0</v>
      </c>
      <c r="K328" s="218" t="s">
        <v>19</v>
      </c>
      <c r="L328" s="47"/>
      <c r="M328" s="223" t="s">
        <v>19</v>
      </c>
      <c r="N328" s="224" t="s">
        <v>46</v>
      </c>
      <c r="O328" s="87"/>
      <c r="P328" s="225">
        <f>O328*H328</f>
        <v>0</v>
      </c>
      <c r="Q328" s="225">
        <v>0</v>
      </c>
      <c r="R328" s="225">
        <f>Q328*H328</f>
        <v>0</v>
      </c>
      <c r="S328" s="225">
        <v>0</v>
      </c>
      <c r="T328" s="226">
        <f>S328*H328</f>
        <v>0</v>
      </c>
      <c r="U328" s="41"/>
      <c r="V328" s="41"/>
      <c r="W328" s="41"/>
      <c r="X328" s="41"/>
      <c r="Y328" s="41"/>
      <c r="Z328" s="41"/>
      <c r="AA328" s="41"/>
      <c r="AB328" s="41"/>
      <c r="AC328" s="41"/>
      <c r="AD328" s="41"/>
      <c r="AE328" s="41"/>
      <c r="AR328" s="227" t="s">
        <v>177</v>
      </c>
      <c r="AT328" s="227" t="s">
        <v>172</v>
      </c>
      <c r="AU328" s="227" t="s">
        <v>95</v>
      </c>
      <c r="AY328" s="20" t="s">
        <v>170</v>
      </c>
      <c r="BE328" s="228">
        <f>IF(N328="základní",J328,0)</f>
        <v>0</v>
      </c>
      <c r="BF328" s="228">
        <f>IF(N328="snížená",J328,0)</f>
        <v>0</v>
      </c>
      <c r="BG328" s="228">
        <f>IF(N328="zákl. přenesená",J328,0)</f>
        <v>0</v>
      </c>
      <c r="BH328" s="228">
        <f>IF(N328="sníž. přenesená",J328,0)</f>
        <v>0</v>
      </c>
      <c r="BI328" s="228">
        <f>IF(N328="nulová",J328,0)</f>
        <v>0</v>
      </c>
      <c r="BJ328" s="20" t="s">
        <v>82</v>
      </c>
      <c r="BK328" s="228">
        <f>ROUND(I328*H328,2)</f>
        <v>0</v>
      </c>
      <c r="BL328" s="20" t="s">
        <v>177</v>
      </c>
      <c r="BM328" s="227" t="s">
        <v>1769</v>
      </c>
    </row>
    <row r="329" s="2" customFormat="1">
      <c r="A329" s="41"/>
      <c r="B329" s="42"/>
      <c r="C329" s="43"/>
      <c r="D329" s="229" t="s">
        <v>179</v>
      </c>
      <c r="E329" s="43"/>
      <c r="F329" s="230" t="s">
        <v>4861</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179</v>
      </c>
      <c r="AU329" s="20" t="s">
        <v>95</v>
      </c>
    </row>
    <row r="330" s="2" customFormat="1" ht="16.5" customHeight="1">
      <c r="A330" s="41"/>
      <c r="B330" s="42"/>
      <c r="C330" s="216" t="s">
        <v>1134</v>
      </c>
      <c r="D330" s="216" t="s">
        <v>172</v>
      </c>
      <c r="E330" s="217" t="s">
        <v>4862</v>
      </c>
      <c r="F330" s="218" t="s">
        <v>4863</v>
      </c>
      <c r="G330" s="219" t="s">
        <v>4317</v>
      </c>
      <c r="H330" s="220">
        <v>1</v>
      </c>
      <c r="I330" s="221"/>
      <c r="J330" s="222">
        <f>ROUND(I330*H330,2)</f>
        <v>0</v>
      </c>
      <c r="K330" s="218" t="s">
        <v>19</v>
      </c>
      <c r="L330" s="47"/>
      <c r="M330" s="223" t="s">
        <v>19</v>
      </c>
      <c r="N330" s="224" t="s">
        <v>46</v>
      </c>
      <c r="O330" s="87"/>
      <c r="P330" s="225">
        <f>O330*H330</f>
        <v>0</v>
      </c>
      <c r="Q330" s="225">
        <v>0</v>
      </c>
      <c r="R330" s="225">
        <f>Q330*H330</f>
        <v>0</v>
      </c>
      <c r="S330" s="225">
        <v>0</v>
      </c>
      <c r="T330" s="226">
        <f>S330*H330</f>
        <v>0</v>
      </c>
      <c r="U330" s="41"/>
      <c r="V330" s="41"/>
      <c r="W330" s="41"/>
      <c r="X330" s="41"/>
      <c r="Y330" s="41"/>
      <c r="Z330" s="41"/>
      <c r="AA330" s="41"/>
      <c r="AB330" s="41"/>
      <c r="AC330" s="41"/>
      <c r="AD330" s="41"/>
      <c r="AE330" s="41"/>
      <c r="AR330" s="227" t="s">
        <v>177</v>
      </c>
      <c r="AT330" s="227" t="s">
        <v>172</v>
      </c>
      <c r="AU330" s="227" t="s">
        <v>95</v>
      </c>
      <c r="AY330" s="20" t="s">
        <v>170</v>
      </c>
      <c r="BE330" s="228">
        <f>IF(N330="základní",J330,0)</f>
        <v>0</v>
      </c>
      <c r="BF330" s="228">
        <f>IF(N330="snížená",J330,0)</f>
        <v>0</v>
      </c>
      <c r="BG330" s="228">
        <f>IF(N330="zákl. přenesená",J330,0)</f>
        <v>0</v>
      </c>
      <c r="BH330" s="228">
        <f>IF(N330="sníž. přenesená",J330,0)</f>
        <v>0</v>
      </c>
      <c r="BI330" s="228">
        <f>IF(N330="nulová",J330,0)</f>
        <v>0</v>
      </c>
      <c r="BJ330" s="20" t="s">
        <v>82</v>
      </c>
      <c r="BK330" s="228">
        <f>ROUND(I330*H330,2)</f>
        <v>0</v>
      </c>
      <c r="BL330" s="20" t="s">
        <v>177</v>
      </c>
      <c r="BM330" s="227" t="s">
        <v>1783</v>
      </c>
    </row>
    <row r="331" s="2" customFormat="1">
      <c r="A331" s="41"/>
      <c r="B331" s="42"/>
      <c r="C331" s="43"/>
      <c r="D331" s="229" t="s">
        <v>179</v>
      </c>
      <c r="E331" s="43"/>
      <c r="F331" s="230" t="s">
        <v>4863</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179</v>
      </c>
      <c r="AU331" s="20" t="s">
        <v>95</v>
      </c>
    </row>
    <row r="332" s="2" customFormat="1">
      <c r="A332" s="41"/>
      <c r="B332" s="42"/>
      <c r="C332" s="43"/>
      <c r="D332" s="229" t="s">
        <v>231</v>
      </c>
      <c r="E332" s="43"/>
      <c r="F332" s="268" t="s">
        <v>4745</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231</v>
      </c>
      <c r="AU332" s="20" t="s">
        <v>95</v>
      </c>
    </row>
    <row r="333" s="12" customFormat="1" ht="20.88" customHeight="1">
      <c r="A333" s="12"/>
      <c r="B333" s="200"/>
      <c r="C333" s="201"/>
      <c r="D333" s="202" t="s">
        <v>74</v>
      </c>
      <c r="E333" s="214" t="s">
        <v>4864</v>
      </c>
      <c r="F333" s="214" t="s">
        <v>4865</v>
      </c>
      <c r="G333" s="201"/>
      <c r="H333" s="201"/>
      <c r="I333" s="204"/>
      <c r="J333" s="215">
        <f>BK333</f>
        <v>0</v>
      </c>
      <c r="K333" s="201"/>
      <c r="L333" s="206"/>
      <c r="M333" s="207"/>
      <c r="N333" s="208"/>
      <c r="O333" s="208"/>
      <c r="P333" s="209">
        <f>SUM(P334:P363)</f>
        <v>0</v>
      </c>
      <c r="Q333" s="208"/>
      <c r="R333" s="209">
        <f>SUM(R334:R363)</f>
        <v>0</v>
      </c>
      <c r="S333" s="208"/>
      <c r="T333" s="210">
        <f>SUM(T334:T363)</f>
        <v>0</v>
      </c>
      <c r="U333" s="12"/>
      <c r="V333" s="12"/>
      <c r="W333" s="12"/>
      <c r="X333" s="12"/>
      <c r="Y333" s="12"/>
      <c r="Z333" s="12"/>
      <c r="AA333" s="12"/>
      <c r="AB333" s="12"/>
      <c r="AC333" s="12"/>
      <c r="AD333" s="12"/>
      <c r="AE333" s="12"/>
      <c r="AR333" s="211" t="s">
        <v>82</v>
      </c>
      <c r="AT333" s="212" t="s">
        <v>74</v>
      </c>
      <c r="AU333" s="212" t="s">
        <v>84</v>
      </c>
      <c r="AY333" s="211" t="s">
        <v>170</v>
      </c>
      <c r="BK333" s="213">
        <f>SUM(BK334:BK363)</f>
        <v>0</v>
      </c>
    </row>
    <row r="334" s="2" customFormat="1" ht="16.5" customHeight="1">
      <c r="A334" s="41"/>
      <c r="B334" s="42"/>
      <c r="C334" s="216" t="s">
        <v>1143</v>
      </c>
      <c r="D334" s="216" t="s">
        <v>172</v>
      </c>
      <c r="E334" s="217" t="s">
        <v>4866</v>
      </c>
      <c r="F334" s="218" t="s">
        <v>4867</v>
      </c>
      <c r="G334" s="219" t="s">
        <v>201</v>
      </c>
      <c r="H334" s="220">
        <v>160</v>
      </c>
      <c r="I334" s="221"/>
      <c r="J334" s="222">
        <f>ROUND(I334*H334,2)</f>
        <v>0</v>
      </c>
      <c r="K334" s="218" t="s">
        <v>19</v>
      </c>
      <c r="L334" s="47"/>
      <c r="M334" s="223" t="s">
        <v>19</v>
      </c>
      <c r="N334" s="224" t="s">
        <v>46</v>
      </c>
      <c r="O334" s="87"/>
      <c r="P334" s="225">
        <f>O334*H334</f>
        <v>0</v>
      </c>
      <c r="Q334" s="225">
        <v>0</v>
      </c>
      <c r="R334" s="225">
        <f>Q334*H334</f>
        <v>0</v>
      </c>
      <c r="S334" s="225">
        <v>0</v>
      </c>
      <c r="T334" s="226">
        <f>S334*H334</f>
        <v>0</v>
      </c>
      <c r="U334" s="41"/>
      <c r="V334" s="41"/>
      <c r="W334" s="41"/>
      <c r="X334" s="41"/>
      <c r="Y334" s="41"/>
      <c r="Z334" s="41"/>
      <c r="AA334" s="41"/>
      <c r="AB334" s="41"/>
      <c r="AC334" s="41"/>
      <c r="AD334" s="41"/>
      <c r="AE334" s="41"/>
      <c r="AR334" s="227" t="s">
        <v>177</v>
      </c>
      <c r="AT334" s="227" t="s">
        <v>172</v>
      </c>
      <c r="AU334" s="227" t="s">
        <v>95</v>
      </c>
      <c r="AY334" s="20" t="s">
        <v>170</v>
      </c>
      <c r="BE334" s="228">
        <f>IF(N334="základní",J334,0)</f>
        <v>0</v>
      </c>
      <c r="BF334" s="228">
        <f>IF(N334="snížená",J334,0)</f>
        <v>0</v>
      </c>
      <c r="BG334" s="228">
        <f>IF(N334="zákl. přenesená",J334,0)</f>
        <v>0</v>
      </c>
      <c r="BH334" s="228">
        <f>IF(N334="sníž. přenesená",J334,0)</f>
        <v>0</v>
      </c>
      <c r="BI334" s="228">
        <f>IF(N334="nulová",J334,0)</f>
        <v>0</v>
      </c>
      <c r="BJ334" s="20" t="s">
        <v>82</v>
      </c>
      <c r="BK334" s="228">
        <f>ROUND(I334*H334,2)</f>
        <v>0</v>
      </c>
      <c r="BL334" s="20" t="s">
        <v>177</v>
      </c>
      <c r="BM334" s="227" t="s">
        <v>1792</v>
      </c>
    </row>
    <row r="335" s="2" customFormat="1">
      <c r="A335" s="41"/>
      <c r="B335" s="42"/>
      <c r="C335" s="43"/>
      <c r="D335" s="229" t="s">
        <v>179</v>
      </c>
      <c r="E335" s="43"/>
      <c r="F335" s="230" t="s">
        <v>4867</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179</v>
      </c>
      <c r="AU335" s="20" t="s">
        <v>95</v>
      </c>
    </row>
    <row r="336" s="2" customFormat="1">
      <c r="A336" s="41"/>
      <c r="B336" s="42"/>
      <c r="C336" s="43"/>
      <c r="D336" s="229" t="s">
        <v>231</v>
      </c>
      <c r="E336" s="43"/>
      <c r="F336" s="268" t="s">
        <v>4745</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231</v>
      </c>
      <c r="AU336" s="20" t="s">
        <v>95</v>
      </c>
    </row>
    <row r="337" s="2" customFormat="1" ht="16.5" customHeight="1">
      <c r="A337" s="41"/>
      <c r="B337" s="42"/>
      <c r="C337" s="216" t="s">
        <v>1149</v>
      </c>
      <c r="D337" s="216" t="s">
        <v>172</v>
      </c>
      <c r="E337" s="217" t="s">
        <v>4868</v>
      </c>
      <c r="F337" s="218" t="s">
        <v>4869</v>
      </c>
      <c r="G337" s="219" t="s">
        <v>201</v>
      </c>
      <c r="H337" s="220">
        <v>205</v>
      </c>
      <c r="I337" s="221"/>
      <c r="J337" s="222">
        <f>ROUND(I337*H337,2)</f>
        <v>0</v>
      </c>
      <c r="K337" s="218" t="s">
        <v>19</v>
      </c>
      <c r="L337" s="47"/>
      <c r="M337" s="223" t="s">
        <v>19</v>
      </c>
      <c r="N337" s="224" t="s">
        <v>46</v>
      </c>
      <c r="O337" s="87"/>
      <c r="P337" s="225">
        <f>O337*H337</f>
        <v>0</v>
      </c>
      <c r="Q337" s="225">
        <v>0</v>
      </c>
      <c r="R337" s="225">
        <f>Q337*H337</f>
        <v>0</v>
      </c>
      <c r="S337" s="225">
        <v>0</v>
      </c>
      <c r="T337" s="226">
        <f>S337*H337</f>
        <v>0</v>
      </c>
      <c r="U337" s="41"/>
      <c r="V337" s="41"/>
      <c r="W337" s="41"/>
      <c r="X337" s="41"/>
      <c r="Y337" s="41"/>
      <c r="Z337" s="41"/>
      <c r="AA337" s="41"/>
      <c r="AB337" s="41"/>
      <c r="AC337" s="41"/>
      <c r="AD337" s="41"/>
      <c r="AE337" s="41"/>
      <c r="AR337" s="227" t="s">
        <v>177</v>
      </c>
      <c r="AT337" s="227" t="s">
        <v>172</v>
      </c>
      <c r="AU337" s="227" t="s">
        <v>95</v>
      </c>
      <c r="AY337" s="20" t="s">
        <v>170</v>
      </c>
      <c r="BE337" s="228">
        <f>IF(N337="základní",J337,0)</f>
        <v>0</v>
      </c>
      <c r="BF337" s="228">
        <f>IF(N337="snížená",J337,0)</f>
        <v>0</v>
      </c>
      <c r="BG337" s="228">
        <f>IF(N337="zákl. přenesená",J337,0)</f>
        <v>0</v>
      </c>
      <c r="BH337" s="228">
        <f>IF(N337="sníž. přenesená",J337,0)</f>
        <v>0</v>
      </c>
      <c r="BI337" s="228">
        <f>IF(N337="nulová",J337,0)</f>
        <v>0</v>
      </c>
      <c r="BJ337" s="20" t="s">
        <v>82</v>
      </c>
      <c r="BK337" s="228">
        <f>ROUND(I337*H337,2)</f>
        <v>0</v>
      </c>
      <c r="BL337" s="20" t="s">
        <v>177</v>
      </c>
      <c r="BM337" s="227" t="s">
        <v>1804</v>
      </c>
    </row>
    <row r="338" s="2" customFormat="1">
      <c r="A338" s="41"/>
      <c r="B338" s="42"/>
      <c r="C338" s="43"/>
      <c r="D338" s="229" t="s">
        <v>179</v>
      </c>
      <c r="E338" s="43"/>
      <c r="F338" s="230" t="s">
        <v>4869</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179</v>
      </c>
      <c r="AU338" s="20" t="s">
        <v>95</v>
      </c>
    </row>
    <row r="339" s="2" customFormat="1">
      <c r="A339" s="41"/>
      <c r="B339" s="42"/>
      <c r="C339" s="43"/>
      <c r="D339" s="229" t="s">
        <v>231</v>
      </c>
      <c r="E339" s="43"/>
      <c r="F339" s="268" t="s">
        <v>4745</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231</v>
      </c>
      <c r="AU339" s="20" t="s">
        <v>95</v>
      </c>
    </row>
    <row r="340" s="2" customFormat="1" ht="16.5" customHeight="1">
      <c r="A340" s="41"/>
      <c r="B340" s="42"/>
      <c r="C340" s="216" t="s">
        <v>1159</v>
      </c>
      <c r="D340" s="216" t="s">
        <v>172</v>
      </c>
      <c r="E340" s="217" t="s">
        <v>4870</v>
      </c>
      <c r="F340" s="218" t="s">
        <v>4871</v>
      </c>
      <c r="G340" s="219" t="s">
        <v>201</v>
      </c>
      <c r="H340" s="220">
        <v>290</v>
      </c>
      <c r="I340" s="221"/>
      <c r="J340" s="222">
        <f>ROUND(I340*H340,2)</f>
        <v>0</v>
      </c>
      <c r="K340" s="218" t="s">
        <v>19</v>
      </c>
      <c r="L340" s="47"/>
      <c r="M340" s="223" t="s">
        <v>19</v>
      </c>
      <c r="N340" s="224" t="s">
        <v>46</v>
      </c>
      <c r="O340" s="87"/>
      <c r="P340" s="225">
        <f>O340*H340</f>
        <v>0</v>
      </c>
      <c r="Q340" s="225">
        <v>0</v>
      </c>
      <c r="R340" s="225">
        <f>Q340*H340</f>
        <v>0</v>
      </c>
      <c r="S340" s="225">
        <v>0</v>
      </c>
      <c r="T340" s="226">
        <f>S340*H340</f>
        <v>0</v>
      </c>
      <c r="U340" s="41"/>
      <c r="V340" s="41"/>
      <c r="W340" s="41"/>
      <c r="X340" s="41"/>
      <c r="Y340" s="41"/>
      <c r="Z340" s="41"/>
      <c r="AA340" s="41"/>
      <c r="AB340" s="41"/>
      <c r="AC340" s="41"/>
      <c r="AD340" s="41"/>
      <c r="AE340" s="41"/>
      <c r="AR340" s="227" t="s">
        <v>177</v>
      </c>
      <c r="AT340" s="227" t="s">
        <v>172</v>
      </c>
      <c r="AU340" s="227" t="s">
        <v>95</v>
      </c>
      <c r="AY340" s="20" t="s">
        <v>170</v>
      </c>
      <c r="BE340" s="228">
        <f>IF(N340="základní",J340,0)</f>
        <v>0</v>
      </c>
      <c r="BF340" s="228">
        <f>IF(N340="snížená",J340,0)</f>
        <v>0</v>
      </c>
      <c r="BG340" s="228">
        <f>IF(N340="zákl. přenesená",J340,0)</f>
        <v>0</v>
      </c>
      <c r="BH340" s="228">
        <f>IF(N340="sníž. přenesená",J340,0)</f>
        <v>0</v>
      </c>
      <c r="BI340" s="228">
        <f>IF(N340="nulová",J340,0)</f>
        <v>0</v>
      </c>
      <c r="BJ340" s="20" t="s">
        <v>82</v>
      </c>
      <c r="BK340" s="228">
        <f>ROUND(I340*H340,2)</f>
        <v>0</v>
      </c>
      <c r="BL340" s="20" t="s">
        <v>177</v>
      </c>
      <c r="BM340" s="227" t="s">
        <v>1813</v>
      </c>
    </row>
    <row r="341" s="2" customFormat="1">
      <c r="A341" s="41"/>
      <c r="B341" s="42"/>
      <c r="C341" s="43"/>
      <c r="D341" s="229" t="s">
        <v>179</v>
      </c>
      <c r="E341" s="43"/>
      <c r="F341" s="230" t="s">
        <v>4871</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179</v>
      </c>
      <c r="AU341" s="20" t="s">
        <v>95</v>
      </c>
    </row>
    <row r="342" s="2" customFormat="1">
      <c r="A342" s="41"/>
      <c r="B342" s="42"/>
      <c r="C342" s="43"/>
      <c r="D342" s="229" t="s">
        <v>231</v>
      </c>
      <c r="E342" s="43"/>
      <c r="F342" s="268" t="s">
        <v>4745</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231</v>
      </c>
      <c r="AU342" s="20" t="s">
        <v>95</v>
      </c>
    </row>
    <row r="343" s="2" customFormat="1" ht="16.5" customHeight="1">
      <c r="A343" s="41"/>
      <c r="B343" s="42"/>
      <c r="C343" s="216" t="s">
        <v>1168</v>
      </c>
      <c r="D343" s="216" t="s">
        <v>172</v>
      </c>
      <c r="E343" s="217" t="s">
        <v>4872</v>
      </c>
      <c r="F343" s="218" t="s">
        <v>4873</v>
      </c>
      <c r="G343" s="219" t="s">
        <v>4317</v>
      </c>
      <c r="H343" s="220">
        <v>4</v>
      </c>
      <c r="I343" s="221"/>
      <c r="J343" s="222">
        <f>ROUND(I343*H343,2)</f>
        <v>0</v>
      </c>
      <c r="K343" s="218" t="s">
        <v>19</v>
      </c>
      <c r="L343" s="47"/>
      <c r="M343" s="223" t="s">
        <v>19</v>
      </c>
      <c r="N343" s="224" t="s">
        <v>46</v>
      </c>
      <c r="O343" s="87"/>
      <c r="P343" s="225">
        <f>O343*H343</f>
        <v>0</v>
      </c>
      <c r="Q343" s="225">
        <v>0</v>
      </c>
      <c r="R343" s="225">
        <f>Q343*H343</f>
        <v>0</v>
      </c>
      <c r="S343" s="225">
        <v>0</v>
      </c>
      <c r="T343" s="226">
        <f>S343*H343</f>
        <v>0</v>
      </c>
      <c r="U343" s="41"/>
      <c r="V343" s="41"/>
      <c r="W343" s="41"/>
      <c r="X343" s="41"/>
      <c r="Y343" s="41"/>
      <c r="Z343" s="41"/>
      <c r="AA343" s="41"/>
      <c r="AB343" s="41"/>
      <c r="AC343" s="41"/>
      <c r="AD343" s="41"/>
      <c r="AE343" s="41"/>
      <c r="AR343" s="227" t="s">
        <v>177</v>
      </c>
      <c r="AT343" s="227" t="s">
        <v>172</v>
      </c>
      <c r="AU343" s="227" t="s">
        <v>95</v>
      </c>
      <c r="AY343" s="20" t="s">
        <v>170</v>
      </c>
      <c r="BE343" s="228">
        <f>IF(N343="základní",J343,0)</f>
        <v>0</v>
      </c>
      <c r="BF343" s="228">
        <f>IF(N343="snížená",J343,0)</f>
        <v>0</v>
      </c>
      <c r="BG343" s="228">
        <f>IF(N343="zákl. přenesená",J343,0)</f>
        <v>0</v>
      </c>
      <c r="BH343" s="228">
        <f>IF(N343="sníž. přenesená",J343,0)</f>
        <v>0</v>
      </c>
      <c r="BI343" s="228">
        <f>IF(N343="nulová",J343,0)</f>
        <v>0</v>
      </c>
      <c r="BJ343" s="20" t="s">
        <v>82</v>
      </c>
      <c r="BK343" s="228">
        <f>ROUND(I343*H343,2)</f>
        <v>0</v>
      </c>
      <c r="BL343" s="20" t="s">
        <v>177</v>
      </c>
      <c r="BM343" s="227" t="s">
        <v>1827</v>
      </c>
    </row>
    <row r="344" s="2" customFormat="1">
      <c r="A344" s="41"/>
      <c r="B344" s="42"/>
      <c r="C344" s="43"/>
      <c r="D344" s="229" t="s">
        <v>179</v>
      </c>
      <c r="E344" s="43"/>
      <c r="F344" s="230" t="s">
        <v>4873</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179</v>
      </c>
      <c r="AU344" s="20" t="s">
        <v>95</v>
      </c>
    </row>
    <row r="345" s="2" customFormat="1">
      <c r="A345" s="41"/>
      <c r="B345" s="42"/>
      <c r="C345" s="43"/>
      <c r="D345" s="229" t="s">
        <v>231</v>
      </c>
      <c r="E345" s="43"/>
      <c r="F345" s="268" t="s">
        <v>4745</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231</v>
      </c>
      <c r="AU345" s="20" t="s">
        <v>95</v>
      </c>
    </row>
    <row r="346" s="2" customFormat="1" ht="16.5" customHeight="1">
      <c r="A346" s="41"/>
      <c r="B346" s="42"/>
      <c r="C346" s="216" t="s">
        <v>1174</v>
      </c>
      <c r="D346" s="216" t="s">
        <v>172</v>
      </c>
      <c r="E346" s="217" t="s">
        <v>4874</v>
      </c>
      <c r="F346" s="218" t="s">
        <v>4875</v>
      </c>
      <c r="G346" s="219" t="s">
        <v>4317</v>
      </c>
      <c r="H346" s="220">
        <v>345</v>
      </c>
      <c r="I346" s="221"/>
      <c r="J346" s="222">
        <f>ROUND(I346*H346,2)</f>
        <v>0</v>
      </c>
      <c r="K346" s="218" t="s">
        <v>19</v>
      </c>
      <c r="L346" s="47"/>
      <c r="M346" s="223" t="s">
        <v>19</v>
      </c>
      <c r="N346" s="224" t="s">
        <v>46</v>
      </c>
      <c r="O346" s="87"/>
      <c r="P346" s="225">
        <f>O346*H346</f>
        <v>0</v>
      </c>
      <c r="Q346" s="225">
        <v>0</v>
      </c>
      <c r="R346" s="225">
        <f>Q346*H346</f>
        <v>0</v>
      </c>
      <c r="S346" s="225">
        <v>0</v>
      </c>
      <c r="T346" s="226">
        <f>S346*H346</f>
        <v>0</v>
      </c>
      <c r="U346" s="41"/>
      <c r="V346" s="41"/>
      <c r="W346" s="41"/>
      <c r="X346" s="41"/>
      <c r="Y346" s="41"/>
      <c r="Z346" s="41"/>
      <c r="AA346" s="41"/>
      <c r="AB346" s="41"/>
      <c r="AC346" s="41"/>
      <c r="AD346" s="41"/>
      <c r="AE346" s="41"/>
      <c r="AR346" s="227" t="s">
        <v>177</v>
      </c>
      <c r="AT346" s="227" t="s">
        <v>172</v>
      </c>
      <c r="AU346" s="227" t="s">
        <v>95</v>
      </c>
      <c r="AY346" s="20" t="s">
        <v>170</v>
      </c>
      <c r="BE346" s="228">
        <f>IF(N346="základní",J346,0)</f>
        <v>0</v>
      </c>
      <c r="BF346" s="228">
        <f>IF(N346="snížená",J346,0)</f>
        <v>0</v>
      </c>
      <c r="BG346" s="228">
        <f>IF(N346="zákl. přenesená",J346,0)</f>
        <v>0</v>
      </c>
      <c r="BH346" s="228">
        <f>IF(N346="sníž. přenesená",J346,0)</f>
        <v>0</v>
      </c>
      <c r="BI346" s="228">
        <f>IF(N346="nulová",J346,0)</f>
        <v>0</v>
      </c>
      <c r="BJ346" s="20" t="s">
        <v>82</v>
      </c>
      <c r="BK346" s="228">
        <f>ROUND(I346*H346,2)</f>
        <v>0</v>
      </c>
      <c r="BL346" s="20" t="s">
        <v>177</v>
      </c>
      <c r="BM346" s="227" t="s">
        <v>1841</v>
      </c>
    </row>
    <row r="347" s="2" customFormat="1">
      <c r="A347" s="41"/>
      <c r="B347" s="42"/>
      <c r="C347" s="43"/>
      <c r="D347" s="229" t="s">
        <v>179</v>
      </c>
      <c r="E347" s="43"/>
      <c r="F347" s="230" t="s">
        <v>4875</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179</v>
      </c>
      <c r="AU347" s="20" t="s">
        <v>95</v>
      </c>
    </row>
    <row r="348" s="2" customFormat="1">
      <c r="A348" s="41"/>
      <c r="B348" s="42"/>
      <c r="C348" s="43"/>
      <c r="D348" s="229" t="s">
        <v>231</v>
      </c>
      <c r="E348" s="43"/>
      <c r="F348" s="268" t="s">
        <v>4745</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231</v>
      </c>
      <c r="AU348" s="20" t="s">
        <v>95</v>
      </c>
    </row>
    <row r="349" s="2" customFormat="1" ht="16.5" customHeight="1">
      <c r="A349" s="41"/>
      <c r="B349" s="42"/>
      <c r="C349" s="216" t="s">
        <v>1180</v>
      </c>
      <c r="D349" s="216" t="s">
        <v>172</v>
      </c>
      <c r="E349" s="217" t="s">
        <v>4876</v>
      </c>
      <c r="F349" s="218" t="s">
        <v>4877</v>
      </c>
      <c r="G349" s="219" t="s">
        <v>4317</v>
      </c>
      <c r="H349" s="220">
        <v>10</v>
      </c>
      <c r="I349" s="221"/>
      <c r="J349" s="222">
        <f>ROUND(I349*H349,2)</f>
        <v>0</v>
      </c>
      <c r="K349" s="218" t="s">
        <v>19</v>
      </c>
      <c r="L349" s="47"/>
      <c r="M349" s="223" t="s">
        <v>19</v>
      </c>
      <c r="N349" s="224" t="s">
        <v>46</v>
      </c>
      <c r="O349" s="87"/>
      <c r="P349" s="225">
        <f>O349*H349</f>
        <v>0</v>
      </c>
      <c r="Q349" s="225">
        <v>0</v>
      </c>
      <c r="R349" s="225">
        <f>Q349*H349</f>
        <v>0</v>
      </c>
      <c r="S349" s="225">
        <v>0</v>
      </c>
      <c r="T349" s="226">
        <f>S349*H349</f>
        <v>0</v>
      </c>
      <c r="U349" s="41"/>
      <c r="V349" s="41"/>
      <c r="W349" s="41"/>
      <c r="X349" s="41"/>
      <c r="Y349" s="41"/>
      <c r="Z349" s="41"/>
      <c r="AA349" s="41"/>
      <c r="AB349" s="41"/>
      <c r="AC349" s="41"/>
      <c r="AD349" s="41"/>
      <c r="AE349" s="41"/>
      <c r="AR349" s="227" t="s">
        <v>177</v>
      </c>
      <c r="AT349" s="227" t="s">
        <v>172</v>
      </c>
      <c r="AU349" s="227" t="s">
        <v>95</v>
      </c>
      <c r="AY349" s="20" t="s">
        <v>170</v>
      </c>
      <c r="BE349" s="228">
        <f>IF(N349="základní",J349,0)</f>
        <v>0</v>
      </c>
      <c r="BF349" s="228">
        <f>IF(N349="snížená",J349,0)</f>
        <v>0</v>
      </c>
      <c r="BG349" s="228">
        <f>IF(N349="zákl. přenesená",J349,0)</f>
        <v>0</v>
      </c>
      <c r="BH349" s="228">
        <f>IF(N349="sníž. přenesená",J349,0)</f>
        <v>0</v>
      </c>
      <c r="BI349" s="228">
        <f>IF(N349="nulová",J349,0)</f>
        <v>0</v>
      </c>
      <c r="BJ349" s="20" t="s">
        <v>82</v>
      </c>
      <c r="BK349" s="228">
        <f>ROUND(I349*H349,2)</f>
        <v>0</v>
      </c>
      <c r="BL349" s="20" t="s">
        <v>177</v>
      </c>
      <c r="BM349" s="227" t="s">
        <v>1851</v>
      </c>
    </row>
    <row r="350" s="2" customFormat="1">
      <c r="A350" s="41"/>
      <c r="B350" s="42"/>
      <c r="C350" s="43"/>
      <c r="D350" s="229" t="s">
        <v>179</v>
      </c>
      <c r="E350" s="43"/>
      <c r="F350" s="230" t="s">
        <v>4877</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179</v>
      </c>
      <c r="AU350" s="20" t="s">
        <v>95</v>
      </c>
    </row>
    <row r="351" s="2" customFormat="1">
      <c r="A351" s="41"/>
      <c r="B351" s="42"/>
      <c r="C351" s="43"/>
      <c r="D351" s="229" t="s">
        <v>231</v>
      </c>
      <c r="E351" s="43"/>
      <c r="F351" s="268" t="s">
        <v>4745</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231</v>
      </c>
      <c r="AU351" s="20" t="s">
        <v>95</v>
      </c>
    </row>
    <row r="352" s="2" customFormat="1" ht="16.5" customHeight="1">
      <c r="A352" s="41"/>
      <c r="B352" s="42"/>
      <c r="C352" s="216" t="s">
        <v>1187</v>
      </c>
      <c r="D352" s="216" t="s">
        <v>172</v>
      </c>
      <c r="E352" s="217" t="s">
        <v>4878</v>
      </c>
      <c r="F352" s="218" t="s">
        <v>4879</v>
      </c>
      <c r="G352" s="219" t="s">
        <v>4317</v>
      </c>
      <c r="H352" s="220">
        <v>10</v>
      </c>
      <c r="I352" s="221"/>
      <c r="J352" s="222">
        <f>ROUND(I352*H352,2)</f>
        <v>0</v>
      </c>
      <c r="K352" s="218" t="s">
        <v>19</v>
      </c>
      <c r="L352" s="47"/>
      <c r="M352" s="223" t="s">
        <v>19</v>
      </c>
      <c r="N352" s="224" t="s">
        <v>46</v>
      </c>
      <c r="O352" s="87"/>
      <c r="P352" s="225">
        <f>O352*H352</f>
        <v>0</v>
      </c>
      <c r="Q352" s="225">
        <v>0</v>
      </c>
      <c r="R352" s="225">
        <f>Q352*H352</f>
        <v>0</v>
      </c>
      <c r="S352" s="225">
        <v>0</v>
      </c>
      <c r="T352" s="226">
        <f>S352*H352</f>
        <v>0</v>
      </c>
      <c r="U352" s="41"/>
      <c r="V352" s="41"/>
      <c r="W352" s="41"/>
      <c r="X352" s="41"/>
      <c r="Y352" s="41"/>
      <c r="Z352" s="41"/>
      <c r="AA352" s="41"/>
      <c r="AB352" s="41"/>
      <c r="AC352" s="41"/>
      <c r="AD352" s="41"/>
      <c r="AE352" s="41"/>
      <c r="AR352" s="227" t="s">
        <v>177</v>
      </c>
      <c r="AT352" s="227" t="s">
        <v>172</v>
      </c>
      <c r="AU352" s="227" t="s">
        <v>95</v>
      </c>
      <c r="AY352" s="20" t="s">
        <v>170</v>
      </c>
      <c r="BE352" s="228">
        <f>IF(N352="základní",J352,0)</f>
        <v>0</v>
      </c>
      <c r="BF352" s="228">
        <f>IF(N352="snížená",J352,0)</f>
        <v>0</v>
      </c>
      <c r="BG352" s="228">
        <f>IF(N352="zákl. přenesená",J352,0)</f>
        <v>0</v>
      </c>
      <c r="BH352" s="228">
        <f>IF(N352="sníž. přenesená",J352,0)</f>
        <v>0</v>
      </c>
      <c r="BI352" s="228">
        <f>IF(N352="nulová",J352,0)</f>
        <v>0</v>
      </c>
      <c r="BJ352" s="20" t="s">
        <v>82</v>
      </c>
      <c r="BK352" s="228">
        <f>ROUND(I352*H352,2)</f>
        <v>0</v>
      </c>
      <c r="BL352" s="20" t="s">
        <v>177</v>
      </c>
      <c r="BM352" s="227" t="s">
        <v>1866</v>
      </c>
    </row>
    <row r="353" s="2" customFormat="1">
      <c r="A353" s="41"/>
      <c r="B353" s="42"/>
      <c r="C353" s="43"/>
      <c r="D353" s="229" t="s">
        <v>179</v>
      </c>
      <c r="E353" s="43"/>
      <c r="F353" s="230" t="s">
        <v>4879</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179</v>
      </c>
      <c r="AU353" s="20" t="s">
        <v>95</v>
      </c>
    </row>
    <row r="354" s="2" customFormat="1">
      <c r="A354" s="41"/>
      <c r="B354" s="42"/>
      <c r="C354" s="43"/>
      <c r="D354" s="229" t="s">
        <v>231</v>
      </c>
      <c r="E354" s="43"/>
      <c r="F354" s="268" t="s">
        <v>4745</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231</v>
      </c>
      <c r="AU354" s="20" t="s">
        <v>95</v>
      </c>
    </row>
    <row r="355" s="2" customFormat="1" ht="16.5" customHeight="1">
      <c r="A355" s="41"/>
      <c r="B355" s="42"/>
      <c r="C355" s="216" t="s">
        <v>1195</v>
      </c>
      <c r="D355" s="216" t="s">
        <v>172</v>
      </c>
      <c r="E355" s="217" t="s">
        <v>4880</v>
      </c>
      <c r="F355" s="218" t="s">
        <v>4881</v>
      </c>
      <c r="G355" s="219" t="s">
        <v>4317</v>
      </c>
      <c r="H355" s="220">
        <v>3</v>
      </c>
      <c r="I355" s="221"/>
      <c r="J355" s="222">
        <f>ROUND(I355*H355,2)</f>
        <v>0</v>
      </c>
      <c r="K355" s="218" t="s">
        <v>19</v>
      </c>
      <c r="L355" s="47"/>
      <c r="M355" s="223" t="s">
        <v>19</v>
      </c>
      <c r="N355" s="224" t="s">
        <v>46</v>
      </c>
      <c r="O355" s="87"/>
      <c r="P355" s="225">
        <f>O355*H355</f>
        <v>0</v>
      </c>
      <c r="Q355" s="225">
        <v>0</v>
      </c>
      <c r="R355" s="225">
        <f>Q355*H355</f>
        <v>0</v>
      </c>
      <c r="S355" s="225">
        <v>0</v>
      </c>
      <c r="T355" s="226">
        <f>S355*H355</f>
        <v>0</v>
      </c>
      <c r="U355" s="41"/>
      <c r="V355" s="41"/>
      <c r="W355" s="41"/>
      <c r="X355" s="41"/>
      <c r="Y355" s="41"/>
      <c r="Z355" s="41"/>
      <c r="AA355" s="41"/>
      <c r="AB355" s="41"/>
      <c r="AC355" s="41"/>
      <c r="AD355" s="41"/>
      <c r="AE355" s="41"/>
      <c r="AR355" s="227" t="s">
        <v>177</v>
      </c>
      <c r="AT355" s="227" t="s">
        <v>172</v>
      </c>
      <c r="AU355" s="227" t="s">
        <v>95</v>
      </c>
      <c r="AY355" s="20" t="s">
        <v>170</v>
      </c>
      <c r="BE355" s="228">
        <f>IF(N355="základní",J355,0)</f>
        <v>0</v>
      </c>
      <c r="BF355" s="228">
        <f>IF(N355="snížená",J355,0)</f>
        <v>0</v>
      </c>
      <c r="BG355" s="228">
        <f>IF(N355="zákl. přenesená",J355,0)</f>
        <v>0</v>
      </c>
      <c r="BH355" s="228">
        <f>IF(N355="sníž. přenesená",J355,0)</f>
        <v>0</v>
      </c>
      <c r="BI355" s="228">
        <f>IF(N355="nulová",J355,0)</f>
        <v>0</v>
      </c>
      <c r="BJ355" s="20" t="s">
        <v>82</v>
      </c>
      <c r="BK355" s="228">
        <f>ROUND(I355*H355,2)</f>
        <v>0</v>
      </c>
      <c r="BL355" s="20" t="s">
        <v>177</v>
      </c>
      <c r="BM355" s="227" t="s">
        <v>1877</v>
      </c>
    </row>
    <row r="356" s="2" customFormat="1">
      <c r="A356" s="41"/>
      <c r="B356" s="42"/>
      <c r="C356" s="43"/>
      <c r="D356" s="229" t="s">
        <v>179</v>
      </c>
      <c r="E356" s="43"/>
      <c r="F356" s="230" t="s">
        <v>4881</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179</v>
      </c>
      <c r="AU356" s="20" t="s">
        <v>95</v>
      </c>
    </row>
    <row r="357" s="2" customFormat="1">
      <c r="A357" s="41"/>
      <c r="B357" s="42"/>
      <c r="C357" s="43"/>
      <c r="D357" s="229" t="s">
        <v>231</v>
      </c>
      <c r="E357" s="43"/>
      <c r="F357" s="268" t="s">
        <v>4745</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231</v>
      </c>
      <c r="AU357" s="20" t="s">
        <v>95</v>
      </c>
    </row>
    <row r="358" s="2" customFormat="1" ht="16.5" customHeight="1">
      <c r="A358" s="41"/>
      <c r="B358" s="42"/>
      <c r="C358" s="216" t="s">
        <v>1206</v>
      </c>
      <c r="D358" s="216" t="s">
        <v>172</v>
      </c>
      <c r="E358" s="217" t="s">
        <v>4882</v>
      </c>
      <c r="F358" s="218" t="s">
        <v>4883</v>
      </c>
      <c r="G358" s="219" t="s">
        <v>4317</v>
      </c>
      <c r="H358" s="220">
        <v>9</v>
      </c>
      <c r="I358" s="221"/>
      <c r="J358" s="222">
        <f>ROUND(I358*H358,2)</f>
        <v>0</v>
      </c>
      <c r="K358" s="218" t="s">
        <v>19</v>
      </c>
      <c r="L358" s="47"/>
      <c r="M358" s="223" t="s">
        <v>19</v>
      </c>
      <c r="N358" s="224" t="s">
        <v>46</v>
      </c>
      <c r="O358" s="87"/>
      <c r="P358" s="225">
        <f>O358*H358</f>
        <v>0</v>
      </c>
      <c r="Q358" s="225">
        <v>0</v>
      </c>
      <c r="R358" s="225">
        <f>Q358*H358</f>
        <v>0</v>
      </c>
      <c r="S358" s="225">
        <v>0</v>
      </c>
      <c r="T358" s="226">
        <f>S358*H358</f>
        <v>0</v>
      </c>
      <c r="U358" s="41"/>
      <c r="V358" s="41"/>
      <c r="W358" s="41"/>
      <c r="X358" s="41"/>
      <c r="Y358" s="41"/>
      <c r="Z358" s="41"/>
      <c r="AA358" s="41"/>
      <c r="AB358" s="41"/>
      <c r="AC358" s="41"/>
      <c r="AD358" s="41"/>
      <c r="AE358" s="41"/>
      <c r="AR358" s="227" t="s">
        <v>177</v>
      </c>
      <c r="AT358" s="227" t="s">
        <v>172</v>
      </c>
      <c r="AU358" s="227" t="s">
        <v>95</v>
      </c>
      <c r="AY358" s="20" t="s">
        <v>170</v>
      </c>
      <c r="BE358" s="228">
        <f>IF(N358="základní",J358,0)</f>
        <v>0</v>
      </c>
      <c r="BF358" s="228">
        <f>IF(N358="snížená",J358,0)</f>
        <v>0</v>
      </c>
      <c r="BG358" s="228">
        <f>IF(N358="zákl. přenesená",J358,0)</f>
        <v>0</v>
      </c>
      <c r="BH358" s="228">
        <f>IF(N358="sníž. přenesená",J358,0)</f>
        <v>0</v>
      </c>
      <c r="BI358" s="228">
        <f>IF(N358="nulová",J358,0)</f>
        <v>0</v>
      </c>
      <c r="BJ358" s="20" t="s">
        <v>82</v>
      </c>
      <c r="BK358" s="228">
        <f>ROUND(I358*H358,2)</f>
        <v>0</v>
      </c>
      <c r="BL358" s="20" t="s">
        <v>177</v>
      </c>
      <c r="BM358" s="227" t="s">
        <v>1888</v>
      </c>
    </row>
    <row r="359" s="2" customFormat="1">
      <c r="A359" s="41"/>
      <c r="B359" s="42"/>
      <c r="C359" s="43"/>
      <c r="D359" s="229" t="s">
        <v>179</v>
      </c>
      <c r="E359" s="43"/>
      <c r="F359" s="230" t="s">
        <v>4883</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179</v>
      </c>
      <c r="AU359" s="20" t="s">
        <v>95</v>
      </c>
    </row>
    <row r="360" s="2" customFormat="1">
      <c r="A360" s="41"/>
      <c r="B360" s="42"/>
      <c r="C360" s="43"/>
      <c r="D360" s="229" t="s">
        <v>231</v>
      </c>
      <c r="E360" s="43"/>
      <c r="F360" s="268" t="s">
        <v>4745</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231</v>
      </c>
      <c r="AU360" s="20" t="s">
        <v>95</v>
      </c>
    </row>
    <row r="361" s="2" customFormat="1" ht="16.5" customHeight="1">
      <c r="A361" s="41"/>
      <c r="B361" s="42"/>
      <c r="C361" s="216" t="s">
        <v>1212</v>
      </c>
      <c r="D361" s="216" t="s">
        <v>172</v>
      </c>
      <c r="E361" s="217" t="s">
        <v>4884</v>
      </c>
      <c r="F361" s="218" t="s">
        <v>4885</v>
      </c>
      <c r="G361" s="219" t="s">
        <v>4317</v>
      </c>
      <c r="H361" s="220">
        <v>9</v>
      </c>
      <c r="I361" s="221"/>
      <c r="J361" s="222">
        <f>ROUND(I361*H361,2)</f>
        <v>0</v>
      </c>
      <c r="K361" s="218" t="s">
        <v>19</v>
      </c>
      <c r="L361" s="47"/>
      <c r="M361" s="223" t="s">
        <v>19</v>
      </c>
      <c r="N361" s="224" t="s">
        <v>46</v>
      </c>
      <c r="O361" s="87"/>
      <c r="P361" s="225">
        <f>O361*H361</f>
        <v>0</v>
      </c>
      <c r="Q361" s="225">
        <v>0</v>
      </c>
      <c r="R361" s="225">
        <f>Q361*H361</f>
        <v>0</v>
      </c>
      <c r="S361" s="225">
        <v>0</v>
      </c>
      <c r="T361" s="226">
        <f>S361*H361</f>
        <v>0</v>
      </c>
      <c r="U361" s="41"/>
      <c r="V361" s="41"/>
      <c r="W361" s="41"/>
      <c r="X361" s="41"/>
      <c r="Y361" s="41"/>
      <c r="Z361" s="41"/>
      <c r="AA361" s="41"/>
      <c r="AB361" s="41"/>
      <c r="AC361" s="41"/>
      <c r="AD361" s="41"/>
      <c r="AE361" s="41"/>
      <c r="AR361" s="227" t="s">
        <v>177</v>
      </c>
      <c r="AT361" s="227" t="s">
        <v>172</v>
      </c>
      <c r="AU361" s="227" t="s">
        <v>95</v>
      </c>
      <c r="AY361" s="20" t="s">
        <v>170</v>
      </c>
      <c r="BE361" s="228">
        <f>IF(N361="základní",J361,0)</f>
        <v>0</v>
      </c>
      <c r="BF361" s="228">
        <f>IF(N361="snížená",J361,0)</f>
        <v>0</v>
      </c>
      <c r="BG361" s="228">
        <f>IF(N361="zákl. přenesená",J361,0)</f>
        <v>0</v>
      </c>
      <c r="BH361" s="228">
        <f>IF(N361="sníž. přenesená",J361,0)</f>
        <v>0</v>
      </c>
      <c r="BI361" s="228">
        <f>IF(N361="nulová",J361,0)</f>
        <v>0</v>
      </c>
      <c r="BJ361" s="20" t="s">
        <v>82</v>
      </c>
      <c r="BK361" s="228">
        <f>ROUND(I361*H361,2)</f>
        <v>0</v>
      </c>
      <c r="BL361" s="20" t="s">
        <v>177</v>
      </c>
      <c r="BM361" s="227" t="s">
        <v>1900</v>
      </c>
    </row>
    <row r="362" s="2" customFormat="1">
      <c r="A362" s="41"/>
      <c r="B362" s="42"/>
      <c r="C362" s="43"/>
      <c r="D362" s="229" t="s">
        <v>179</v>
      </c>
      <c r="E362" s="43"/>
      <c r="F362" s="230" t="s">
        <v>4885</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179</v>
      </c>
      <c r="AU362" s="20" t="s">
        <v>95</v>
      </c>
    </row>
    <row r="363" s="2" customFormat="1">
      <c r="A363" s="41"/>
      <c r="B363" s="42"/>
      <c r="C363" s="43"/>
      <c r="D363" s="229" t="s">
        <v>231</v>
      </c>
      <c r="E363" s="43"/>
      <c r="F363" s="268" t="s">
        <v>4745</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231</v>
      </c>
      <c r="AU363" s="20" t="s">
        <v>95</v>
      </c>
    </row>
    <row r="364" s="12" customFormat="1" ht="20.88" customHeight="1">
      <c r="A364" s="12"/>
      <c r="B364" s="200"/>
      <c r="C364" s="201"/>
      <c r="D364" s="202" t="s">
        <v>74</v>
      </c>
      <c r="E364" s="214" t="s">
        <v>4886</v>
      </c>
      <c r="F364" s="214" t="s">
        <v>4887</v>
      </c>
      <c r="G364" s="201"/>
      <c r="H364" s="201"/>
      <c r="I364" s="204"/>
      <c r="J364" s="215">
        <f>BK364</f>
        <v>0</v>
      </c>
      <c r="K364" s="201"/>
      <c r="L364" s="206"/>
      <c r="M364" s="207"/>
      <c r="N364" s="208"/>
      <c r="O364" s="208"/>
      <c r="P364" s="209">
        <f>SUM(P365:P373)</f>
        <v>0</v>
      </c>
      <c r="Q364" s="208"/>
      <c r="R364" s="209">
        <f>SUM(R365:R373)</f>
        <v>0</v>
      </c>
      <c r="S364" s="208"/>
      <c r="T364" s="210">
        <f>SUM(T365:T373)</f>
        <v>0</v>
      </c>
      <c r="U364" s="12"/>
      <c r="V364" s="12"/>
      <c r="W364" s="12"/>
      <c r="X364" s="12"/>
      <c r="Y364" s="12"/>
      <c r="Z364" s="12"/>
      <c r="AA364" s="12"/>
      <c r="AB364" s="12"/>
      <c r="AC364" s="12"/>
      <c r="AD364" s="12"/>
      <c r="AE364" s="12"/>
      <c r="AR364" s="211" t="s">
        <v>82</v>
      </c>
      <c r="AT364" s="212" t="s">
        <v>74</v>
      </c>
      <c r="AU364" s="212" t="s">
        <v>84</v>
      </c>
      <c r="AY364" s="211" t="s">
        <v>170</v>
      </c>
      <c r="BK364" s="213">
        <f>SUM(BK365:BK373)</f>
        <v>0</v>
      </c>
    </row>
    <row r="365" s="2" customFormat="1" ht="16.5" customHeight="1">
      <c r="A365" s="41"/>
      <c r="B365" s="42"/>
      <c r="C365" s="216" t="s">
        <v>1218</v>
      </c>
      <c r="D365" s="216" t="s">
        <v>172</v>
      </c>
      <c r="E365" s="217" t="s">
        <v>4888</v>
      </c>
      <c r="F365" s="218" t="s">
        <v>4889</v>
      </c>
      <c r="G365" s="219" t="s">
        <v>4317</v>
      </c>
      <c r="H365" s="220">
        <v>1</v>
      </c>
      <c r="I365" s="221"/>
      <c r="J365" s="222">
        <f>ROUND(I365*H365,2)</f>
        <v>0</v>
      </c>
      <c r="K365" s="218" t="s">
        <v>19</v>
      </c>
      <c r="L365" s="47"/>
      <c r="M365" s="223" t="s">
        <v>19</v>
      </c>
      <c r="N365" s="224" t="s">
        <v>46</v>
      </c>
      <c r="O365" s="87"/>
      <c r="P365" s="225">
        <f>O365*H365</f>
        <v>0</v>
      </c>
      <c r="Q365" s="225">
        <v>0</v>
      </c>
      <c r="R365" s="225">
        <f>Q365*H365</f>
        <v>0</v>
      </c>
      <c r="S365" s="225">
        <v>0</v>
      </c>
      <c r="T365" s="226">
        <f>S365*H365</f>
        <v>0</v>
      </c>
      <c r="U365" s="41"/>
      <c r="V365" s="41"/>
      <c r="W365" s="41"/>
      <c r="X365" s="41"/>
      <c r="Y365" s="41"/>
      <c r="Z365" s="41"/>
      <c r="AA365" s="41"/>
      <c r="AB365" s="41"/>
      <c r="AC365" s="41"/>
      <c r="AD365" s="41"/>
      <c r="AE365" s="41"/>
      <c r="AR365" s="227" t="s">
        <v>177</v>
      </c>
      <c r="AT365" s="227" t="s">
        <v>172</v>
      </c>
      <c r="AU365" s="227" t="s">
        <v>95</v>
      </c>
      <c r="AY365" s="20" t="s">
        <v>170</v>
      </c>
      <c r="BE365" s="228">
        <f>IF(N365="základní",J365,0)</f>
        <v>0</v>
      </c>
      <c r="BF365" s="228">
        <f>IF(N365="snížená",J365,0)</f>
        <v>0</v>
      </c>
      <c r="BG365" s="228">
        <f>IF(N365="zákl. přenesená",J365,0)</f>
        <v>0</v>
      </c>
      <c r="BH365" s="228">
        <f>IF(N365="sníž. přenesená",J365,0)</f>
        <v>0</v>
      </c>
      <c r="BI365" s="228">
        <f>IF(N365="nulová",J365,0)</f>
        <v>0</v>
      </c>
      <c r="BJ365" s="20" t="s">
        <v>82</v>
      </c>
      <c r="BK365" s="228">
        <f>ROUND(I365*H365,2)</f>
        <v>0</v>
      </c>
      <c r="BL365" s="20" t="s">
        <v>177</v>
      </c>
      <c r="BM365" s="227" t="s">
        <v>1912</v>
      </c>
    </row>
    <row r="366" s="2" customFormat="1">
      <c r="A366" s="41"/>
      <c r="B366" s="42"/>
      <c r="C366" s="43"/>
      <c r="D366" s="229" t="s">
        <v>179</v>
      </c>
      <c r="E366" s="43"/>
      <c r="F366" s="230" t="s">
        <v>4889</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179</v>
      </c>
      <c r="AU366" s="20" t="s">
        <v>95</v>
      </c>
    </row>
    <row r="367" s="2" customFormat="1" ht="16.5" customHeight="1">
      <c r="A367" s="41"/>
      <c r="B367" s="42"/>
      <c r="C367" s="216" t="s">
        <v>1225</v>
      </c>
      <c r="D367" s="216" t="s">
        <v>172</v>
      </c>
      <c r="E367" s="217" t="s">
        <v>4890</v>
      </c>
      <c r="F367" s="218" t="s">
        <v>4891</v>
      </c>
      <c r="G367" s="219" t="s">
        <v>4317</v>
      </c>
      <c r="H367" s="220">
        <v>1</v>
      </c>
      <c r="I367" s="221"/>
      <c r="J367" s="222">
        <f>ROUND(I367*H367,2)</f>
        <v>0</v>
      </c>
      <c r="K367" s="218" t="s">
        <v>19</v>
      </c>
      <c r="L367" s="47"/>
      <c r="M367" s="223" t="s">
        <v>19</v>
      </c>
      <c r="N367" s="224" t="s">
        <v>46</v>
      </c>
      <c r="O367" s="87"/>
      <c r="P367" s="225">
        <f>O367*H367</f>
        <v>0</v>
      </c>
      <c r="Q367" s="225">
        <v>0</v>
      </c>
      <c r="R367" s="225">
        <f>Q367*H367</f>
        <v>0</v>
      </c>
      <c r="S367" s="225">
        <v>0</v>
      </c>
      <c r="T367" s="226">
        <f>S367*H367</f>
        <v>0</v>
      </c>
      <c r="U367" s="41"/>
      <c r="V367" s="41"/>
      <c r="W367" s="41"/>
      <c r="X367" s="41"/>
      <c r="Y367" s="41"/>
      <c r="Z367" s="41"/>
      <c r="AA367" s="41"/>
      <c r="AB367" s="41"/>
      <c r="AC367" s="41"/>
      <c r="AD367" s="41"/>
      <c r="AE367" s="41"/>
      <c r="AR367" s="227" t="s">
        <v>177</v>
      </c>
      <c r="AT367" s="227" t="s">
        <v>172</v>
      </c>
      <c r="AU367" s="227" t="s">
        <v>95</v>
      </c>
      <c r="AY367" s="20" t="s">
        <v>170</v>
      </c>
      <c r="BE367" s="228">
        <f>IF(N367="základní",J367,0)</f>
        <v>0</v>
      </c>
      <c r="BF367" s="228">
        <f>IF(N367="snížená",J367,0)</f>
        <v>0</v>
      </c>
      <c r="BG367" s="228">
        <f>IF(N367="zákl. přenesená",J367,0)</f>
        <v>0</v>
      </c>
      <c r="BH367" s="228">
        <f>IF(N367="sníž. přenesená",J367,0)</f>
        <v>0</v>
      </c>
      <c r="BI367" s="228">
        <f>IF(N367="nulová",J367,0)</f>
        <v>0</v>
      </c>
      <c r="BJ367" s="20" t="s">
        <v>82</v>
      </c>
      <c r="BK367" s="228">
        <f>ROUND(I367*H367,2)</f>
        <v>0</v>
      </c>
      <c r="BL367" s="20" t="s">
        <v>177</v>
      </c>
      <c r="BM367" s="227" t="s">
        <v>1926</v>
      </c>
    </row>
    <row r="368" s="2" customFormat="1">
      <c r="A368" s="41"/>
      <c r="B368" s="42"/>
      <c r="C368" s="43"/>
      <c r="D368" s="229" t="s">
        <v>179</v>
      </c>
      <c r="E368" s="43"/>
      <c r="F368" s="230" t="s">
        <v>4891</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179</v>
      </c>
      <c r="AU368" s="20" t="s">
        <v>95</v>
      </c>
    </row>
    <row r="369" s="2" customFormat="1" ht="16.5" customHeight="1">
      <c r="A369" s="41"/>
      <c r="B369" s="42"/>
      <c r="C369" s="216" t="s">
        <v>1234</v>
      </c>
      <c r="D369" s="216" t="s">
        <v>172</v>
      </c>
      <c r="E369" s="217" t="s">
        <v>4892</v>
      </c>
      <c r="F369" s="218" t="s">
        <v>4893</v>
      </c>
      <c r="G369" s="219" t="s">
        <v>175</v>
      </c>
      <c r="H369" s="220">
        <v>3</v>
      </c>
      <c r="I369" s="221"/>
      <c r="J369" s="222">
        <f>ROUND(I369*H369,2)</f>
        <v>0</v>
      </c>
      <c r="K369" s="218" t="s">
        <v>19</v>
      </c>
      <c r="L369" s="47"/>
      <c r="M369" s="223" t="s">
        <v>19</v>
      </c>
      <c r="N369" s="224" t="s">
        <v>46</v>
      </c>
      <c r="O369" s="87"/>
      <c r="P369" s="225">
        <f>O369*H369</f>
        <v>0</v>
      </c>
      <c r="Q369" s="225">
        <v>0</v>
      </c>
      <c r="R369" s="225">
        <f>Q369*H369</f>
        <v>0</v>
      </c>
      <c r="S369" s="225">
        <v>0</v>
      </c>
      <c r="T369" s="226">
        <f>S369*H369</f>
        <v>0</v>
      </c>
      <c r="U369" s="41"/>
      <c r="V369" s="41"/>
      <c r="W369" s="41"/>
      <c r="X369" s="41"/>
      <c r="Y369" s="41"/>
      <c r="Z369" s="41"/>
      <c r="AA369" s="41"/>
      <c r="AB369" s="41"/>
      <c r="AC369" s="41"/>
      <c r="AD369" s="41"/>
      <c r="AE369" s="41"/>
      <c r="AR369" s="227" t="s">
        <v>177</v>
      </c>
      <c r="AT369" s="227" t="s">
        <v>172</v>
      </c>
      <c r="AU369" s="227" t="s">
        <v>95</v>
      </c>
      <c r="AY369" s="20" t="s">
        <v>170</v>
      </c>
      <c r="BE369" s="228">
        <f>IF(N369="základní",J369,0)</f>
        <v>0</v>
      </c>
      <c r="BF369" s="228">
        <f>IF(N369="snížená",J369,0)</f>
        <v>0</v>
      </c>
      <c r="BG369" s="228">
        <f>IF(N369="zákl. přenesená",J369,0)</f>
        <v>0</v>
      </c>
      <c r="BH369" s="228">
        <f>IF(N369="sníž. přenesená",J369,0)</f>
        <v>0</v>
      </c>
      <c r="BI369" s="228">
        <f>IF(N369="nulová",J369,0)</f>
        <v>0</v>
      </c>
      <c r="BJ369" s="20" t="s">
        <v>82</v>
      </c>
      <c r="BK369" s="228">
        <f>ROUND(I369*H369,2)</f>
        <v>0</v>
      </c>
      <c r="BL369" s="20" t="s">
        <v>177</v>
      </c>
      <c r="BM369" s="227" t="s">
        <v>1939</v>
      </c>
    </row>
    <row r="370" s="2" customFormat="1">
      <c r="A370" s="41"/>
      <c r="B370" s="42"/>
      <c r="C370" s="43"/>
      <c r="D370" s="229" t="s">
        <v>179</v>
      </c>
      <c r="E370" s="43"/>
      <c r="F370" s="230" t="s">
        <v>4893</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179</v>
      </c>
      <c r="AU370" s="20" t="s">
        <v>95</v>
      </c>
    </row>
    <row r="371" s="2" customFormat="1" ht="16.5" customHeight="1">
      <c r="A371" s="41"/>
      <c r="B371" s="42"/>
      <c r="C371" s="216" t="s">
        <v>1294</v>
      </c>
      <c r="D371" s="216" t="s">
        <v>172</v>
      </c>
      <c r="E371" s="217" t="s">
        <v>4894</v>
      </c>
      <c r="F371" s="218" t="s">
        <v>4895</v>
      </c>
      <c r="G371" s="219" t="s">
        <v>4317</v>
      </c>
      <c r="H371" s="220">
        <v>1</v>
      </c>
      <c r="I371" s="221"/>
      <c r="J371" s="222">
        <f>ROUND(I371*H371,2)</f>
        <v>0</v>
      </c>
      <c r="K371" s="218" t="s">
        <v>19</v>
      </c>
      <c r="L371" s="47"/>
      <c r="M371" s="223" t="s">
        <v>19</v>
      </c>
      <c r="N371" s="224" t="s">
        <v>46</v>
      </c>
      <c r="O371" s="87"/>
      <c r="P371" s="225">
        <f>O371*H371</f>
        <v>0</v>
      </c>
      <c r="Q371" s="225">
        <v>0</v>
      </c>
      <c r="R371" s="225">
        <f>Q371*H371</f>
        <v>0</v>
      </c>
      <c r="S371" s="225">
        <v>0</v>
      </c>
      <c r="T371" s="226">
        <f>S371*H371</f>
        <v>0</v>
      </c>
      <c r="U371" s="41"/>
      <c r="V371" s="41"/>
      <c r="W371" s="41"/>
      <c r="X371" s="41"/>
      <c r="Y371" s="41"/>
      <c r="Z371" s="41"/>
      <c r="AA371" s="41"/>
      <c r="AB371" s="41"/>
      <c r="AC371" s="41"/>
      <c r="AD371" s="41"/>
      <c r="AE371" s="41"/>
      <c r="AR371" s="227" t="s">
        <v>177</v>
      </c>
      <c r="AT371" s="227" t="s">
        <v>172</v>
      </c>
      <c r="AU371" s="227" t="s">
        <v>95</v>
      </c>
      <c r="AY371" s="20" t="s">
        <v>170</v>
      </c>
      <c r="BE371" s="228">
        <f>IF(N371="základní",J371,0)</f>
        <v>0</v>
      </c>
      <c r="BF371" s="228">
        <f>IF(N371="snížená",J371,0)</f>
        <v>0</v>
      </c>
      <c r="BG371" s="228">
        <f>IF(N371="zákl. přenesená",J371,0)</f>
        <v>0</v>
      </c>
      <c r="BH371" s="228">
        <f>IF(N371="sníž. přenesená",J371,0)</f>
        <v>0</v>
      </c>
      <c r="BI371" s="228">
        <f>IF(N371="nulová",J371,0)</f>
        <v>0</v>
      </c>
      <c r="BJ371" s="20" t="s">
        <v>82</v>
      </c>
      <c r="BK371" s="228">
        <f>ROUND(I371*H371,2)</f>
        <v>0</v>
      </c>
      <c r="BL371" s="20" t="s">
        <v>177</v>
      </c>
      <c r="BM371" s="227" t="s">
        <v>1952</v>
      </c>
    </row>
    <row r="372" s="2" customFormat="1">
      <c r="A372" s="41"/>
      <c r="B372" s="42"/>
      <c r="C372" s="43"/>
      <c r="D372" s="229" t="s">
        <v>179</v>
      </c>
      <c r="E372" s="43"/>
      <c r="F372" s="230" t="s">
        <v>4895</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179</v>
      </c>
      <c r="AU372" s="20" t="s">
        <v>95</v>
      </c>
    </row>
    <row r="373" s="2" customFormat="1">
      <c r="A373" s="41"/>
      <c r="B373" s="42"/>
      <c r="C373" s="43"/>
      <c r="D373" s="229" t="s">
        <v>231</v>
      </c>
      <c r="E373" s="43"/>
      <c r="F373" s="268" t="s">
        <v>4896</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231</v>
      </c>
      <c r="AU373" s="20" t="s">
        <v>95</v>
      </c>
    </row>
    <row r="374" s="12" customFormat="1" ht="20.88" customHeight="1">
      <c r="A374" s="12"/>
      <c r="B374" s="200"/>
      <c r="C374" s="201"/>
      <c r="D374" s="202" t="s">
        <v>74</v>
      </c>
      <c r="E374" s="214" t="s">
        <v>4897</v>
      </c>
      <c r="F374" s="214" t="s">
        <v>4898</v>
      </c>
      <c r="G374" s="201"/>
      <c r="H374" s="201"/>
      <c r="I374" s="204"/>
      <c r="J374" s="215">
        <f>BK374</f>
        <v>0</v>
      </c>
      <c r="K374" s="201"/>
      <c r="L374" s="206"/>
      <c r="M374" s="207"/>
      <c r="N374" s="208"/>
      <c r="O374" s="208"/>
      <c r="P374" s="209">
        <f>SUM(P375:P404)</f>
        <v>0</v>
      </c>
      <c r="Q374" s="208"/>
      <c r="R374" s="209">
        <f>SUM(R375:R404)</f>
        <v>0</v>
      </c>
      <c r="S374" s="208"/>
      <c r="T374" s="210">
        <f>SUM(T375:T404)</f>
        <v>0</v>
      </c>
      <c r="U374" s="12"/>
      <c r="V374" s="12"/>
      <c r="W374" s="12"/>
      <c r="X374" s="12"/>
      <c r="Y374" s="12"/>
      <c r="Z374" s="12"/>
      <c r="AA374" s="12"/>
      <c r="AB374" s="12"/>
      <c r="AC374" s="12"/>
      <c r="AD374" s="12"/>
      <c r="AE374" s="12"/>
      <c r="AR374" s="211" t="s">
        <v>82</v>
      </c>
      <c r="AT374" s="212" t="s">
        <v>74</v>
      </c>
      <c r="AU374" s="212" t="s">
        <v>84</v>
      </c>
      <c r="AY374" s="211" t="s">
        <v>170</v>
      </c>
      <c r="BK374" s="213">
        <f>SUM(BK375:BK404)</f>
        <v>0</v>
      </c>
    </row>
    <row r="375" s="2" customFormat="1" ht="24.15" customHeight="1">
      <c r="A375" s="41"/>
      <c r="B375" s="42"/>
      <c r="C375" s="216" t="s">
        <v>1300</v>
      </c>
      <c r="D375" s="216" t="s">
        <v>172</v>
      </c>
      <c r="E375" s="217" t="s">
        <v>4899</v>
      </c>
      <c r="F375" s="218" t="s">
        <v>4900</v>
      </c>
      <c r="G375" s="219" t="s">
        <v>4317</v>
      </c>
      <c r="H375" s="220">
        <v>30</v>
      </c>
      <c r="I375" s="221"/>
      <c r="J375" s="222">
        <f>ROUND(I375*H375,2)</f>
        <v>0</v>
      </c>
      <c r="K375" s="218" t="s">
        <v>19</v>
      </c>
      <c r="L375" s="47"/>
      <c r="M375" s="223" t="s">
        <v>19</v>
      </c>
      <c r="N375" s="224" t="s">
        <v>46</v>
      </c>
      <c r="O375" s="87"/>
      <c r="P375" s="225">
        <f>O375*H375</f>
        <v>0</v>
      </c>
      <c r="Q375" s="225">
        <v>0</v>
      </c>
      <c r="R375" s="225">
        <f>Q375*H375</f>
        <v>0</v>
      </c>
      <c r="S375" s="225">
        <v>0</v>
      </c>
      <c r="T375" s="226">
        <f>S375*H375</f>
        <v>0</v>
      </c>
      <c r="U375" s="41"/>
      <c r="V375" s="41"/>
      <c r="W375" s="41"/>
      <c r="X375" s="41"/>
      <c r="Y375" s="41"/>
      <c r="Z375" s="41"/>
      <c r="AA375" s="41"/>
      <c r="AB375" s="41"/>
      <c r="AC375" s="41"/>
      <c r="AD375" s="41"/>
      <c r="AE375" s="41"/>
      <c r="AR375" s="227" t="s">
        <v>177</v>
      </c>
      <c r="AT375" s="227" t="s">
        <v>172</v>
      </c>
      <c r="AU375" s="227" t="s">
        <v>95</v>
      </c>
      <c r="AY375" s="20" t="s">
        <v>170</v>
      </c>
      <c r="BE375" s="228">
        <f>IF(N375="základní",J375,0)</f>
        <v>0</v>
      </c>
      <c r="BF375" s="228">
        <f>IF(N375="snížená",J375,0)</f>
        <v>0</v>
      </c>
      <c r="BG375" s="228">
        <f>IF(N375="zákl. přenesená",J375,0)</f>
        <v>0</v>
      </c>
      <c r="BH375" s="228">
        <f>IF(N375="sníž. přenesená",J375,0)</f>
        <v>0</v>
      </c>
      <c r="BI375" s="228">
        <f>IF(N375="nulová",J375,0)</f>
        <v>0</v>
      </c>
      <c r="BJ375" s="20" t="s">
        <v>82</v>
      </c>
      <c r="BK375" s="228">
        <f>ROUND(I375*H375,2)</f>
        <v>0</v>
      </c>
      <c r="BL375" s="20" t="s">
        <v>177</v>
      </c>
      <c r="BM375" s="227" t="s">
        <v>1967</v>
      </c>
    </row>
    <row r="376" s="2" customFormat="1">
      <c r="A376" s="41"/>
      <c r="B376" s="42"/>
      <c r="C376" s="43"/>
      <c r="D376" s="229" t="s">
        <v>179</v>
      </c>
      <c r="E376" s="43"/>
      <c r="F376" s="230" t="s">
        <v>4900</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179</v>
      </c>
      <c r="AU376" s="20" t="s">
        <v>95</v>
      </c>
    </row>
    <row r="377" s="2" customFormat="1">
      <c r="A377" s="41"/>
      <c r="B377" s="42"/>
      <c r="C377" s="43"/>
      <c r="D377" s="229" t="s">
        <v>231</v>
      </c>
      <c r="E377" s="43"/>
      <c r="F377" s="268" t="s">
        <v>4745</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231</v>
      </c>
      <c r="AU377" s="20" t="s">
        <v>95</v>
      </c>
    </row>
    <row r="378" s="2" customFormat="1" ht="21.75" customHeight="1">
      <c r="A378" s="41"/>
      <c r="B378" s="42"/>
      <c r="C378" s="216" t="s">
        <v>1310</v>
      </c>
      <c r="D378" s="216" t="s">
        <v>172</v>
      </c>
      <c r="E378" s="217" t="s">
        <v>4901</v>
      </c>
      <c r="F378" s="218" t="s">
        <v>4902</v>
      </c>
      <c r="G378" s="219" t="s">
        <v>4317</v>
      </c>
      <c r="H378" s="220">
        <v>10</v>
      </c>
      <c r="I378" s="221"/>
      <c r="J378" s="222">
        <f>ROUND(I378*H378,2)</f>
        <v>0</v>
      </c>
      <c r="K378" s="218" t="s">
        <v>19</v>
      </c>
      <c r="L378" s="47"/>
      <c r="M378" s="223" t="s">
        <v>19</v>
      </c>
      <c r="N378" s="224" t="s">
        <v>46</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177</v>
      </c>
      <c r="AT378" s="227" t="s">
        <v>172</v>
      </c>
      <c r="AU378" s="227" t="s">
        <v>95</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177</v>
      </c>
      <c r="BM378" s="227" t="s">
        <v>1980</v>
      </c>
    </row>
    <row r="379" s="2" customFormat="1">
      <c r="A379" s="41"/>
      <c r="B379" s="42"/>
      <c r="C379" s="43"/>
      <c r="D379" s="229" t="s">
        <v>179</v>
      </c>
      <c r="E379" s="43"/>
      <c r="F379" s="230" t="s">
        <v>4902</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179</v>
      </c>
      <c r="AU379" s="20" t="s">
        <v>95</v>
      </c>
    </row>
    <row r="380" s="2" customFormat="1">
      <c r="A380" s="41"/>
      <c r="B380" s="42"/>
      <c r="C380" s="43"/>
      <c r="D380" s="229" t="s">
        <v>231</v>
      </c>
      <c r="E380" s="43"/>
      <c r="F380" s="268" t="s">
        <v>4745</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231</v>
      </c>
      <c r="AU380" s="20" t="s">
        <v>95</v>
      </c>
    </row>
    <row r="381" s="2" customFormat="1" ht="16.5" customHeight="1">
      <c r="A381" s="41"/>
      <c r="B381" s="42"/>
      <c r="C381" s="216" t="s">
        <v>1319</v>
      </c>
      <c r="D381" s="216" t="s">
        <v>172</v>
      </c>
      <c r="E381" s="217" t="s">
        <v>4903</v>
      </c>
      <c r="F381" s="218" t="s">
        <v>4904</v>
      </c>
      <c r="G381" s="219" t="s">
        <v>4317</v>
      </c>
      <c r="H381" s="220">
        <v>30</v>
      </c>
      <c r="I381" s="221"/>
      <c r="J381" s="222">
        <f>ROUND(I381*H381,2)</f>
        <v>0</v>
      </c>
      <c r="K381" s="218" t="s">
        <v>19</v>
      </c>
      <c r="L381" s="47"/>
      <c r="M381" s="223" t="s">
        <v>19</v>
      </c>
      <c r="N381" s="224" t="s">
        <v>46</v>
      </c>
      <c r="O381" s="87"/>
      <c r="P381" s="225">
        <f>O381*H381</f>
        <v>0</v>
      </c>
      <c r="Q381" s="225">
        <v>0</v>
      </c>
      <c r="R381" s="225">
        <f>Q381*H381</f>
        <v>0</v>
      </c>
      <c r="S381" s="225">
        <v>0</v>
      </c>
      <c r="T381" s="226">
        <f>S381*H381</f>
        <v>0</v>
      </c>
      <c r="U381" s="41"/>
      <c r="V381" s="41"/>
      <c r="W381" s="41"/>
      <c r="X381" s="41"/>
      <c r="Y381" s="41"/>
      <c r="Z381" s="41"/>
      <c r="AA381" s="41"/>
      <c r="AB381" s="41"/>
      <c r="AC381" s="41"/>
      <c r="AD381" s="41"/>
      <c r="AE381" s="41"/>
      <c r="AR381" s="227" t="s">
        <v>177</v>
      </c>
      <c r="AT381" s="227" t="s">
        <v>172</v>
      </c>
      <c r="AU381" s="227" t="s">
        <v>95</v>
      </c>
      <c r="AY381" s="20" t="s">
        <v>170</v>
      </c>
      <c r="BE381" s="228">
        <f>IF(N381="základní",J381,0)</f>
        <v>0</v>
      </c>
      <c r="BF381" s="228">
        <f>IF(N381="snížená",J381,0)</f>
        <v>0</v>
      </c>
      <c r="BG381" s="228">
        <f>IF(N381="zákl. přenesená",J381,0)</f>
        <v>0</v>
      </c>
      <c r="BH381" s="228">
        <f>IF(N381="sníž. přenesená",J381,0)</f>
        <v>0</v>
      </c>
      <c r="BI381" s="228">
        <f>IF(N381="nulová",J381,0)</f>
        <v>0</v>
      </c>
      <c r="BJ381" s="20" t="s">
        <v>82</v>
      </c>
      <c r="BK381" s="228">
        <f>ROUND(I381*H381,2)</f>
        <v>0</v>
      </c>
      <c r="BL381" s="20" t="s">
        <v>177</v>
      </c>
      <c r="BM381" s="227" t="s">
        <v>1994</v>
      </c>
    </row>
    <row r="382" s="2" customFormat="1">
      <c r="A382" s="41"/>
      <c r="B382" s="42"/>
      <c r="C382" s="43"/>
      <c r="D382" s="229" t="s">
        <v>179</v>
      </c>
      <c r="E382" s="43"/>
      <c r="F382" s="230" t="s">
        <v>4904</v>
      </c>
      <c r="G382" s="43"/>
      <c r="H382" s="43"/>
      <c r="I382" s="231"/>
      <c r="J382" s="43"/>
      <c r="K382" s="43"/>
      <c r="L382" s="47"/>
      <c r="M382" s="232"/>
      <c r="N382" s="233"/>
      <c r="O382" s="87"/>
      <c r="P382" s="87"/>
      <c r="Q382" s="87"/>
      <c r="R382" s="87"/>
      <c r="S382" s="87"/>
      <c r="T382" s="88"/>
      <c r="U382" s="41"/>
      <c r="V382" s="41"/>
      <c r="W382" s="41"/>
      <c r="X382" s="41"/>
      <c r="Y382" s="41"/>
      <c r="Z382" s="41"/>
      <c r="AA382" s="41"/>
      <c r="AB382" s="41"/>
      <c r="AC382" s="41"/>
      <c r="AD382" s="41"/>
      <c r="AE382" s="41"/>
      <c r="AT382" s="20" t="s">
        <v>179</v>
      </c>
      <c r="AU382" s="20" t="s">
        <v>95</v>
      </c>
    </row>
    <row r="383" s="2" customFormat="1">
      <c r="A383" s="41"/>
      <c r="B383" s="42"/>
      <c r="C383" s="43"/>
      <c r="D383" s="229" t="s">
        <v>231</v>
      </c>
      <c r="E383" s="43"/>
      <c r="F383" s="268" t="s">
        <v>4745</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231</v>
      </c>
      <c r="AU383" s="20" t="s">
        <v>95</v>
      </c>
    </row>
    <row r="384" s="2" customFormat="1" ht="16.5" customHeight="1">
      <c r="A384" s="41"/>
      <c r="B384" s="42"/>
      <c r="C384" s="216" t="s">
        <v>1324</v>
      </c>
      <c r="D384" s="216" t="s">
        <v>172</v>
      </c>
      <c r="E384" s="217" t="s">
        <v>4905</v>
      </c>
      <c r="F384" s="218" t="s">
        <v>4906</v>
      </c>
      <c r="G384" s="219" t="s">
        <v>201</v>
      </c>
      <c r="H384" s="220">
        <v>6</v>
      </c>
      <c r="I384" s="221"/>
      <c r="J384" s="222">
        <f>ROUND(I384*H384,2)</f>
        <v>0</v>
      </c>
      <c r="K384" s="218" t="s">
        <v>19</v>
      </c>
      <c r="L384" s="47"/>
      <c r="M384" s="223" t="s">
        <v>19</v>
      </c>
      <c r="N384" s="224" t="s">
        <v>46</v>
      </c>
      <c r="O384" s="87"/>
      <c r="P384" s="225">
        <f>O384*H384</f>
        <v>0</v>
      </c>
      <c r="Q384" s="225">
        <v>0</v>
      </c>
      <c r="R384" s="225">
        <f>Q384*H384</f>
        <v>0</v>
      </c>
      <c r="S384" s="225">
        <v>0</v>
      </c>
      <c r="T384" s="226">
        <f>S384*H384</f>
        <v>0</v>
      </c>
      <c r="U384" s="41"/>
      <c r="V384" s="41"/>
      <c r="W384" s="41"/>
      <c r="X384" s="41"/>
      <c r="Y384" s="41"/>
      <c r="Z384" s="41"/>
      <c r="AA384" s="41"/>
      <c r="AB384" s="41"/>
      <c r="AC384" s="41"/>
      <c r="AD384" s="41"/>
      <c r="AE384" s="41"/>
      <c r="AR384" s="227" t="s">
        <v>177</v>
      </c>
      <c r="AT384" s="227" t="s">
        <v>172</v>
      </c>
      <c r="AU384" s="227" t="s">
        <v>95</v>
      </c>
      <c r="AY384" s="20" t="s">
        <v>170</v>
      </c>
      <c r="BE384" s="228">
        <f>IF(N384="základní",J384,0)</f>
        <v>0</v>
      </c>
      <c r="BF384" s="228">
        <f>IF(N384="snížená",J384,0)</f>
        <v>0</v>
      </c>
      <c r="BG384" s="228">
        <f>IF(N384="zákl. přenesená",J384,0)</f>
        <v>0</v>
      </c>
      <c r="BH384" s="228">
        <f>IF(N384="sníž. přenesená",J384,0)</f>
        <v>0</v>
      </c>
      <c r="BI384" s="228">
        <f>IF(N384="nulová",J384,0)</f>
        <v>0</v>
      </c>
      <c r="BJ384" s="20" t="s">
        <v>82</v>
      </c>
      <c r="BK384" s="228">
        <f>ROUND(I384*H384,2)</f>
        <v>0</v>
      </c>
      <c r="BL384" s="20" t="s">
        <v>177</v>
      </c>
      <c r="BM384" s="227" t="s">
        <v>2013</v>
      </c>
    </row>
    <row r="385" s="2" customFormat="1">
      <c r="A385" s="41"/>
      <c r="B385" s="42"/>
      <c r="C385" s="43"/>
      <c r="D385" s="229" t="s">
        <v>179</v>
      </c>
      <c r="E385" s="43"/>
      <c r="F385" s="230" t="s">
        <v>4906</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179</v>
      </c>
      <c r="AU385" s="20" t="s">
        <v>95</v>
      </c>
    </row>
    <row r="386" s="2" customFormat="1">
      <c r="A386" s="41"/>
      <c r="B386" s="42"/>
      <c r="C386" s="43"/>
      <c r="D386" s="229" t="s">
        <v>231</v>
      </c>
      <c r="E386" s="43"/>
      <c r="F386" s="268" t="s">
        <v>4745</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231</v>
      </c>
      <c r="AU386" s="20" t="s">
        <v>95</v>
      </c>
    </row>
    <row r="387" s="2" customFormat="1" ht="16.5" customHeight="1">
      <c r="A387" s="41"/>
      <c r="B387" s="42"/>
      <c r="C387" s="216" t="s">
        <v>1330</v>
      </c>
      <c r="D387" s="216" t="s">
        <v>172</v>
      </c>
      <c r="E387" s="217" t="s">
        <v>4907</v>
      </c>
      <c r="F387" s="218" t="s">
        <v>4908</v>
      </c>
      <c r="G387" s="219" t="s">
        <v>4317</v>
      </c>
      <c r="H387" s="220">
        <v>10</v>
      </c>
      <c r="I387" s="221"/>
      <c r="J387" s="222">
        <f>ROUND(I387*H387,2)</f>
        <v>0</v>
      </c>
      <c r="K387" s="218" t="s">
        <v>19</v>
      </c>
      <c r="L387" s="47"/>
      <c r="M387" s="223" t="s">
        <v>19</v>
      </c>
      <c r="N387" s="224" t="s">
        <v>46</v>
      </c>
      <c r="O387" s="87"/>
      <c r="P387" s="225">
        <f>O387*H387</f>
        <v>0</v>
      </c>
      <c r="Q387" s="225">
        <v>0</v>
      </c>
      <c r="R387" s="225">
        <f>Q387*H387</f>
        <v>0</v>
      </c>
      <c r="S387" s="225">
        <v>0</v>
      </c>
      <c r="T387" s="226">
        <f>S387*H387</f>
        <v>0</v>
      </c>
      <c r="U387" s="41"/>
      <c r="V387" s="41"/>
      <c r="W387" s="41"/>
      <c r="X387" s="41"/>
      <c r="Y387" s="41"/>
      <c r="Z387" s="41"/>
      <c r="AA387" s="41"/>
      <c r="AB387" s="41"/>
      <c r="AC387" s="41"/>
      <c r="AD387" s="41"/>
      <c r="AE387" s="41"/>
      <c r="AR387" s="227" t="s">
        <v>177</v>
      </c>
      <c r="AT387" s="227" t="s">
        <v>172</v>
      </c>
      <c r="AU387" s="227" t="s">
        <v>95</v>
      </c>
      <c r="AY387" s="20" t="s">
        <v>170</v>
      </c>
      <c r="BE387" s="228">
        <f>IF(N387="základní",J387,0)</f>
        <v>0</v>
      </c>
      <c r="BF387" s="228">
        <f>IF(N387="snížená",J387,0)</f>
        <v>0</v>
      </c>
      <c r="BG387" s="228">
        <f>IF(N387="zákl. přenesená",J387,0)</f>
        <v>0</v>
      </c>
      <c r="BH387" s="228">
        <f>IF(N387="sníž. přenesená",J387,0)</f>
        <v>0</v>
      </c>
      <c r="BI387" s="228">
        <f>IF(N387="nulová",J387,0)</f>
        <v>0</v>
      </c>
      <c r="BJ387" s="20" t="s">
        <v>82</v>
      </c>
      <c r="BK387" s="228">
        <f>ROUND(I387*H387,2)</f>
        <v>0</v>
      </c>
      <c r="BL387" s="20" t="s">
        <v>177</v>
      </c>
      <c r="BM387" s="227" t="s">
        <v>2024</v>
      </c>
    </row>
    <row r="388" s="2" customFormat="1">
      <c r="A388" s="41"/>
      <c r="B388" s="42"/>
      <c r="C388" s="43"/>
      <c r="D388" s="229" t="s">
        <v>179</v>
      </c>
      <c r="E388" s="43"/>
      <c r="F388" s="230" t="s">
        <v>4908</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179</v>
      </c>
      <c r="AU388" s="20" t="s">
        <v>95</v>
      </c>
    </row>
    <row r="389" s="2" customFormat="1">
      <c r="A389" s="41"/>
      <c r="B389" s="42"/>
      <c r="C389" s="43"/>
      <c r="D389" s="229" t="s">
        <v>231</v>
      </c>
      <c r="E389" s="43"/>
      <c r="F389" s="268" t="s">
        <v>4745</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231</v>
      </c>
      <c r="AU389" s="20" t="s">
        <v>95</v>
      </c>
    </row>
    <row r="390" s="2" customFormat="1" ht="16.5" customHeight="1">
      <c r="A390" s="41"/>
      <c r="B390" s="42"/>
      <c r="C390" s="216" t="s">
        <v>1335</v>
      </c>
      <c r="D390" s="216" t="s">
        <v>172</v>
      </c>
      <c r="E390" s="217" t="s">
        <v>4909</v>
      </c>
      <c r="F390" s="218" t="s">
        <v>4910</v>
      </c>
      <c r="G390" s="219" t="s">
        <v>201</v>
      </c>
      <c r="H390" s="220">
        <v>165</v>
      </c>
      <c r="I390" s="221"/>
      <c r="J390" s="222">
        <f>ROUND(I390*H390,2)</f>
        <v>0</v>
      </c>
      <c r="K390" s="218" t="s">
        <v>19</v>
      </c>
      <c r="L390" s="47"/>
      <c r="M390" s="223" t="s">
        <v>19</v>
      </c>
      <c r="N390" s="224" t="s">
        <v>46</v>
      </c>
      <c r="O390" s="87"/>
      <c r="P390" s="225">
        <f>O390*H390</f>
        <v>0</v>
      </c>
      <c r="Q390" s="225">
        <v>0</v>
      </c>
      <c r="R390" s="225">
        <f>Q390*H390</f>
        <v>0</v>
      </c>
      <c r="S390" s="225">
        <v>0</v>
      </c>
      <c r="T390" s="226">
        <f>S390*H390</f>
        <v>0</v>
      </c>
      <c r="U390" s="41"/>
      <c r="V390" s="41"/>
      <c r="W390" s="41"/>
      <c r="X390" s="41"/>
      <c r="Y390" s="41"/>
      <c r="Z390" s="41"/>
      <c r="AA390" s="41"/>
      <c r="AB390" s="41"/>
      <c r="AC390" s="41"/>
      <c r="AD390" s="41"/>
      <c r="AE390" s="41"/>
      <c r="AR390" s="227" t="s">
        <v>177</v>
      </c>
      <c r="AT390" s="227" t="s">
        <v>172</v>
      </c>
      <c r="AU390" s="227" t="s">
        <v>95</v>
      </c>
      <c r="AY390" s="20" t="s">
        <v>170</v>
      </c>
      <c r="BE390" s="228">
        <f>IF(N390="základní",J390,0)</f>
        <v>0</v>
      </c>
      <c r="BF390" s="228">
        <f>IF(N390="snížená",J390,0)</f>
        <v>0</v>
      </c>
      <c r="BG390" s="228">
        <f>IF(N390="zákl. přenesená",J390,0)</f>
        <v>0</v>
      </c>
      <c r="BH390" s="228">
        <f>IF(N390="sníž. přenesená",J390,0)</f>
        <v>0</v>
      </c>
      <c r="BI390" s="228">
        <f>IF(N390="nulová",J390,0)</f>
        <v>0</v>
      </c>
      <c r="BJ390" s="20" t="s">
        <v>82</v>
      </c>
      <c r="BK390" s="228">
        <f>ROUND(I390*H390,2)</f>
        <v>0</v>
      </c>
      <c r="BL390" s="20" t="s">
        <v>177</v>
      </c>
      <c r="BM390" s="227" t="s">
        <v>2037</v>
      </c>
    </row>
    <row r="391" s="2" customFormat="1">
      <c r="A391" s="41"/>
      <c r="B391" s="42"/>
      <c r="C391" s="43"/>
      <c r="D391" s="229" t="s">
        <v>179</v>
      </c>
      <c r="E391" s="43"/>
      <c r="F391" s="230" t="s">
        <v>4910</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179</v>
      </c>
      <c r="AU391" s="20" t="s">
        <v>95</v>
      </c>
    </row>
    <row r="392" s="2" customFormat="1">
      <c r="A392" s="41"/>
      <c r="B392" s="42"/>
      <c r="C392" s="43"/>
      <c r="D392" s="229" t="s">
        <v>231</v>
      </c>
      <c r="E392" s="43"/>
      <c r="F392" s="268" t="s">
        <v>4745</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231</v>
      </c>
      <c r="AU392" s="20" t="s">
        <v>95</v>
      </c>
    </row>
    <row r="393" s="2" customFormat="1" ht="16.5" customHeight="1">
      <c r="A393" s="41"/>
      <c r="B393" s="42"/>
      <c r="C393" s="216" t="s">
        <v>1342</v>
      </c>
      <c r="D393" s="216" t="s">
        <v>172</v>
      </c>
      <c r="E393" s="217" t="s">
        <v>4911</v>
      </c>
      <c r="F393" s="218" t="s">
        <v>4912</v>
      </c>
      <c r="G393" s="219" t="s">
        <v>201</v>
      </c>
      <c r="H393" s="220">
        <v>40</v>
      </c>
      <c r="I393" s="221"/>
      <c r="J393" s="222">
        <f>ROUND(I393*H393,2)</f>
        <v>0</v>
      </c>
      <c r="K393" s="218" t="s">
        <v>19</v>
      </c>
      <c r="L393" s="47"/>
      <c r="M393" s="223" t="s">
        <v>19</v>
      </c>
      <c r="N393" s="224" t="s">
        <v>46</v>
      </c>
      <c r="O393" s="87"/>
      <c r="P393" s="225">
        <f>O393*H393</f>
        <v>0</v>
      </c>
      <c r="Q393" s="225">
        <v>0</v>
      </c>
      <c r="R393" s="225">
        <f>Q393*H393</f>
        <v>0</v>
      </c>
      <c r="S393" s="225">
        <v>0</v>
      </c>
      <c r="T393" s="226">
        <f>S393*H393</f>
        <v>0</v>
      </c>
      <c r="U393" s="41"/>
      <c r="V393" s="41"/>
      <c r="W393" s="41"/>
      <c r="X393" s="41"/>
      <c r="Y393" s="41"/>
      <c r="Z393" s="41"/>
      <c r="AA393" s="41"/>
      <c r="AB393" s="41"/>
      <c r="AC393" s="41"/>
      <c r="AD393" s="41"/>
      <c r="AE393" s="41"/>
      <c r="AR393" s="227" t="s">
        <v>177</v>
      </c>
      <c r="AT393" s="227" t="s">
        <v>172</v>
      </c>
      <c r="AU393" s="227" t="s">
        <v>95</v>
      </c>
      <c r="AY393" s="20" t="s">
        <v>170</v>
      </c>
      <c r="BE393" s="228">
        <f>IF(N393="základní",J393,0)</f>
        <v>0</v>
      </c>
      <c r="BF393" s="228">
        <f>IF(N393="snížená",J393,0)</f>
        <v>0</v>
      </c>
      <c r="BG393" s="228">
        <f>IF(N393="zákl. přenesená",J393,0)</f>
        <v>0</v>
      </c>
      <c r="BH393" s="228">
        <f>IF(N393="sníž. přenesená",J393,0)</f>
        <v>0</v>
      </c>
      <c r="BI393" s="228">
        <f>IF(N393="nulová",J393,0)</f>
        <v>0</v>
      </c>
      <c r="BJ393" s="20" t="s">
        <v>82</v>
      </c>
      <c r="BK393" s="228">
        <f>ROUND(I393*H393,2)</f>
        <v>0</v>
      </c>
      <c r="BL393" s="20" t="s">
        <v>177</v>
      </c>
      <c r="BM393" s="227" t="s">
        <v>2045</v>
      </c>
    </row>
    <row r="394" s="2" customFormat="1">
      <c r="A394" s="41"/>
      <c r="B394" s="42"/>
      <c r="C394" s="43"/>
      <c r="D394" s="229" t="s">
        <v>179</v>
      </c>
      <c r="E394" s="43"/>
      <c r="F394" s="230" t="s">
        <v>4912</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179</v>
      </c>
      <c r="AU394" s="20" t="s">
        <v>95</v>
      </c>
    </row>
    <row r="395" s="2" customFormat="1">
      <c r="A395" s="41"/>
      <c r="B395" s="42"/>
      <c r="C395" s="43"/>
      <c r="D395" s="229" t="s">
        <v>231</v>
      </c>
      <c r="E395" s="43"/>
      <c r="F395" s="268" t="s">
        <v>4745</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231</v>
      </c>
      <c r="AU395" s="20" t="s">
        <v>95</v>
      </c>
    </row>
    <row r="396" s="2" customFormat="1" ht="16.5" customHeight="1">
      <c r="A396" s="41"/>
      <c r="B396" s="42"/>
      <c r="C396" s="216" t="s">
        <v>1347</v>
      </c>
      <c r="D396" s="216" t="s">
        <v>172</v>
      </c>
      <c r="E396" s="217" t="s">
        <v>4913</v>
      </c>
      <c r="F396" s="218" t="s">
        <v>4914</v>
      </c>
      <c r="G396" s="219" t="s">
        <v>201</v>
      </c>
      <c r="H396" s="220">
        <v>220</v>
      </c>
      <c r="I396" s="221"/>
      <c r="J396" s="222">
        <f>ROUND(I396*H396,2)</f>
        <v>0</v>
      </c>
      <c r="K396" s="218" t="s">
        <v>19</v>
      </c>
      <c r="L396" s="47"/>
      <c r="M396" s="223" t="s">
        <v>19</v>
      </c>
      <c r="N396" s="224" t="s">
        <v>46</v>
      </c>
      <c r="O396" s="87"/>
      <c r="P396" s="225">
        <f>O396*H396</f>
        <v>0</v>
      </c>
      <c r="Q396" s="225">
        <v>0</v>
      </c>
      <c r="R396" s="225">
        <f>Q396*H396</f>
        <v>0</v>
      </c>
      <c r="S396" s="225">
        <v>0</v>
      </c>
      <c r="T396" s="226">
        <f>S396*H396</f>
        <v>0</v>
      </c>
      <c r="U396" s="41"/>
      <c r="V396" s="41"/>
      <c r="W396" s="41"/>
      <c r="X396" s="41"/>
      <c r="Y396" s="41"/>
      <c r="Z396" s="41"/>
      <c r="AA396" s="41"/>
      <c r="AB396" s="41"/>
      <c r="AC396" s="41"/>
      <c r="AD396" s="41"/>
      <c r="AE396" s="41"/>
      <c r="AR396" s="227" t="s">
        <v>177</v>
      </c>
      <c r="AT396" s="227" t="s">
        <v>172</v>
      </c>
      <c r="AU396" s="227" t="s">
        <v>95</v>
      </c>
      <c r="AY396" s="20" t="s">
        <v>170</v>
      </c>
      <c r="BE396" s="228">
        <f>IF(N396="základní",J396,0)</f>
        <v>0</v>
      </c>
      <c r="BF396" s="228">
        <f>IF(N396="snížená",J396,0)</f>
        <v>0</v>
      </c>
      <c r="BG396" s="228">
        <f>IF(N396="zákl. přenesená",J396,0)</f>
        <v>0</v>
      </c>
      <c r="BH396" s="228">
        <f>IF(N396="sníž. přenesená",J396,0)</f>
        <v>0</v>
      </c>
      <c r="BI396" s="228">
        <f>IF(N396="nulová",J396,0)</f>
        <v>0</v>
      </c>
      <c r="BJ396" s="20" t="s">
        <v>82</v>
      </c>
      <c r="BK396" s="228">
        <f>ROUND(I396*H396,2)</f>
        <v>0</v>
      </c>
      <c r="BL396" s="20" t="s">
        <v>177</v>
      </c>
      <c r="BM396" s="227" t="s">
        <v>2053</v>
      </c>
    </row>
    <row r="397" s="2" customFormat="1">
      <c r="A397" s="41"/>
      <c r="B397" s="42"/>
      <c r="C397" s="43"/>
      <c r="D397" s="229" t="s">
        <v>179</v>
      </c>
      <c r="E397" s="43"/>
      <c r="F397" s="230" t="s">
        <v>4914</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179</v>
      </c>
      <c r="AU397" s="20" t="s">
        <v>95</v>
      </c>
    </row>
    <row r="398" s="2" customFormat="1">
      <c r="A398" s="41"/>
      <c r="B398" s="42"/>
      <c r="C398" s="43"/>
      <c r="D398" s="229" t="s">
        <v>231</v>
      </c>
      <c r="E398" s="43"/>
      <c r="F398" s="268" t="s">
        <v>4745</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231</v>
      </c>
      <c r="AU398" s="20" t="s">
        <v>95</v>
      </c>
    </row>
    <row r="399" s="2" customFormat="1" ht="16.5" customHeight="1">
      <c r="A399" s="41"/>
      <c r="B399" s="42"/>
      <c r="C399" s="216" t="s">
        <v>1364</v>
      </c>
      <c r="D399" s="216" t="s">
        <v>172</v>
      </c>
      <c r="E399" s="217" t="s">
        <v>4915</v>
      </c>
      <c r="F399" s="218" t="s">
        <v>4916</v>
      </c>
      <c r="G399" s="219" t="s">
        <v>4917</v>
      </c>
      <c r="H399" s="220">
        <v>1</v>
      </c>
      <c r="I399" s="221"/>
      <c r="J399" s="222">
        <f>ROUND(I399*H399,2)</f>
        <v>0</v>
      </c>
      <c r="K399" s="218" t="s">
        <v>19</v>
      </c>
      <c r="L399" s="47"/>
      <c r="M399" s="223" t="s">
        <v>19</v>
      </c>
      <c r="N399" s="224" t="s">
        <v>46</v>
      </c>
      <c r="O399" s="87"/>
      <c r="P399" s="225">
        <f>O399*H399</f>
        <v>0</v>
      </c>
      <c r="Q399" s="225">
        <v>0</v>
      </c>
      <c r="R399" s="225">
        <f>Q399*H399</f>
        <v>0</v>
      </c>
      <c r="S399" s="225">
        <v>0</v>
      </c>
      <c r="T399" s="226">
        <f>S399*H399</f>
        <v>0</v>
      </c>
      <c r="U399" s="41"/>
      <c r="V399" s="41"/>
      <c r="W399" s="41"/>
      <c r="X399" s="41"/>
      <c r="Y399" s="41"/>
      <c r="Z399" s="41"/>
      <c r="AA399" s="41"/>
      <c r="AB399" s="41"/>
      <c r="AC399" s="41"/>
      <c r="AD399" s="41"/>
      <c r="AE399" s="41"/>
      <c r="AR399" s="227" t="s">
        <v>177</v>
      </c>
      <c r="AT399" s="227" t="s">
        <v>172</v>
      </c>
      <c r="AU399" s="227" t="s">
        <v>95</v>
      </c>
      <c r="AY399" s="20" t="s">
        <v>170</v>
      </c>
      <c r="BE399" s="228">
        <f>IF(N399="základní",J399,0)</f>
        <v>0</v>
      </c>
      <c r="BF399" s="228">
        <f>IF(N399="snížená",J399,0)</f>
        <v>0</v>
      </c>
      <c r="BG399" s="228">
        <f>IF(N399="zákl. přenesená",J399,0)</f>
        <v>0</v>
      </c>
      <c r="BH399" s="228">
        <f>IF(N399="sníž. přenesená",J399,0)</f>
        <v>0</v>
      </c>
      <c r="BI399" s="228">
        <f>IF(N399="nulová",J399,0)</f>
        <v>0</v>
      </c>
      <c r="BJ399" s="20" t="s">
        <v>82</v>
      </c>
      <c r="BK399" s="228">
        <f>ROUND(I399*H399,2)</f>
        <v>0</v>
      </c>
      <c r="BL399" s="20" t="s">
        <v>177</v>
      </c>
      <c r="BM399" s="227" t="s">
        <v>2067</v>
      </c>
    </row>
    <row r="400" s="2" customFormat="1">
      <c r="A400" s="41"/>
      <c r="B400" s="42"/>
      <c r="C400" s="43"/>
      <c r="D400" s="229" t="s">
        <v>179</v>
      </c>
      <c r="E400" s="43"/>
      <c r="F400" s="230" t="s">
        <v>4916</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179</v>
      </c>
      <c r="AU400" s="20" t="s">
        <v>95</v>
      </c>
    </row>
    <row r="401" s="2" customFormat="1" ht="16.5" customHeight="1">
      <c r="A401" s="41"/>
      <c r="B401" s="42"/>
      <c r="C401" s="216" t="s">
        <v>1373</v>
      </c>
      <c r="D401" s="216" t="s">
        <v>172</v>
      </c>
      <c r="E401" s="217" t="s">
        <v>4918</v>
      </c>
      <c r="F401" s="218" t="s">
        <v>4919</v>
      </c>
      <c r="G401" s="219" t="s">
        <v>4917</v>
      </c>
      <c r="H401" s="220">
        <v>1</v>
      </c>
      <c r="I401" s="221"/>
      <c r="J401" s="222">
        <f>ROUND(I401*H401,2)</f>
        <v>0</v>
      </c>
      <c r="K401" s="218" t="s">
        <v>19</v>
      </c>
      <c r="L401" s="47"/>
      <c r="M401" s="223" t="s">
        <v>19</v>
      </c>
      <c r="N401" s="224" t="s">
        <v>46</v>
      </c>
      <c r="O401" s="87"/>
      <c r="P401" s="225">
        <f>O401*H401</f>
        <v>0</v>
      </c>
      <c r="Q401" s="225">
        <v>0</v>
      </c>
      <c r="R401" s="225">
        <f>Q401*H401</f>
        <v>0</v>
      </c>
      <c r="S401" s="225">
        <v>0</v>
      </c>
      <c r="T401" s="226">
        <f>S401*H401</f>
        <v>0</v>
      </c>
      <c r="U401" s="41"/>
      <c r="V401" s="41"/>
      <c r="W401" s="41"/>
      <c r="X401" s="41"/>
      <c r="Y401" s="41"/>
      <c r="Z401" s="41"/>
      <c r="AA401" s="41"/>
      <c r="AB401" s="41"/>
      <c r="AC401" s="41"/>
      <c r="AD401" s="41"/>
      <c r="AE401" s="41"/>
      <c r="AR401" s="227" t="s">
        <v>177</v>
      </c>
      <c r="AT401" s="227" t="s">
        <v>172</v>
      </c>
      <c r="AU401" s="227" t="s">
        <v>95</v>
      </c>
      <c r="AY401" s="20" t="s">
        <v>170</v>
      </c>
      <c r="BE401" s="228">
        <f>IF(N401="základní",J401,0)</f>
        <v>0</v>
      </c>
      <c r="BF401" s="228">
        <f>IF(N401="snížená",J401,0)</f>
        <v>0</v>
      </c>
      <c r="BG401" s="228">
        <f>IF(N401="zákl. přenesená",J401,0)</f>
        <v>0</v>
      </c>
      <c r="BH401" s="228">
        <f>IF(N401="sníž. přenesená",J401,0)</f>
        <v>0</v>
      </c>
      <c r="BI401" s="228">
        <f>IF(N401="nulová",J401,0)</f>
        <v>0</v>
      </c>
      <c r="BJ401" s="20" t="s">
        <v>82</v>
      </c>
      <c r="BK401" s="228">
        <f>ROUND(I401*H401,2)</f>
        <v>0</v>
      </c>
      <c r="BL401" s="20" t="s">
        <v>177</v>
      </c>
      <c r="BM401" s="227" t="s">
        <v>2083</v>
      </c>
    </row>
    <row r="402" s="2" customFormat="1">
      <c r="A402" s="41"/>
      <c r="B402" s="42"/>
      <c r="C402" s="43"/>
      <c r="D402" s="229" t="s">
        <v>179</v>
      </c>
      <c r="E402" s="43"/>
      <c r="F402" s="230" t="s">
        <v>4919</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179</v>
      </c>
      <c r="AU402" s="20" t="s">
        <v>95</v>
      </c>
    </row>
    <row r="403" s="2" customFormat="1" ht="16.5" customHeight="1">
      <c r="A403" s="41"/>
      <c r="B403" s="42"/>
      <c r="C403" s="216" t="s">
        <v>1382</v>
      </c>
      <c r="D403" s="216" t="s">
        <v>172</v>
      </c>
      <c r="E403" s="217" t="s">
        <v>4920</v>
      </c>
      <c r="F403" s="218" t="s">
        <v>4921</v>
      </c>
      <c r="G403" s="219" t="s">
        <v>1656</v>
      </c>
      <c r="H403" s="220">
        <v>1</v>
      </c>
      <c r="I403" s="221"/>
      <c r="J403" s="222">
        <f>ROUND(I403*H403,2)</f>
        <v>0</v>
      </c>
      <c r="K403" s="218" t="s">
        <v>19</v>
      </c>
      <c r="L403" s="47"/>
      <c r="M403" s="223" t="s">
        <v>19</v>
      </c>
      <c r="N403" s="224" t="s">
        <v>46</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177</v>
      </c>
      <c r="AT403" s="227" t="s">
        <v>172</v>
      </c>
      <c r="AU403" s="227" t="s">
        <v>95</v>
      </c>
      <c r="AY403" s="20" t="s">
        <v>170</v>
      </c>
      <c r="BE403" s="228">
        <f>IF(N403="základní",J403,0)</f>
        <v>0</v>
      </c>
      <c r="BF403" s="228">
        <f>IF(N403="snížená",J403,0)</f>
        <v>0</v>
      </c>
      <c r="BG403" s="228">
        <f>IF(N403="zákl. přenesená",J403,0)</f>
        <v>0</v>
      </c>
      <c r="BH403" s="228">
        <f>IF(N403="sníž. přenesená",J403,0)</f>
        <v>0</v>
      </c>
      <c r="BI403" s="228">
        <f>IF(N403="nulová",J403,0)</f>
        <v>0</v>
      </c>
      <c r="BJ403" s="20" t="s">
        <v>82</v>
      </c>
      <c r="BK403" s="228">
        <f>ROUND(I403*H403,2)</f>
        <v>0</v>
      </c>
      <c r="BL403" s="20" t="s">
        <v>177</v>
      </c>
      <c r="BM403" s="227" t="s">
        <v>2092</v>
      </c>
    </row>
    <row r="404" s="2" customFormat="1">
      <c r="A404" s="41"/>
      <c r="B404" s="42"/>
      <c r="C404" s="43"/>
      <c r="D404" s="229" t="s">
        <v>179</v>
      </c>
      <c r="E404" s="43"/>
      <c r="F404" s="230" t="s">
        <v>4921</v>
      </c>
      <c r="G404" s="43"/>
      <c r="H404" s="43"/>
      <c r="I404" s="231"/>
      <c r="J404" s="43"/>
      <c r="K404" s="43"/>
      <c r="L404" s="47"/>
      <c r="M404" s="269"/>
      <c r="N404" s="270"/>
      <c r="O404" s="271"/>
      <c r="P404" s="271"/>
      <c r="Q404" s="271"/>
      <c r="R404" s="271"/>
      <c r="S404" s="271"/>
      <c r="T404" s="272"/>
      <c r="U404" s="41"/>
      <c r="V404" s="41"/>
      <c r="W404" s="41"/>
      <c r="X404" s="41"/>
      <c r="Y404" s="41"/>
      <c r="Z404" s="41"/>
      <c r="AA404" s="41"/>
      <c r="AB404" s="41"/>
      <c r="AC404" s="41"/>
      <c r="AD404" s="41"/>
      <c r="AE404" s="41"/>
      <c r="AT404" s="20" t="s">
        <v>179</v>
      </c>
      <c r="AU404" s="20" t="s">
        <v>95</v>
      </c>
    </row>
    <row r="405" s="2" customFormat="1" ht="6.96" customHeight="1">
      <c r="A405" s="41"/>
      <c r="B405" s="62"/>
      <c r="C405" s="63"/>
      <c r="D405" s="63"/>
      <c r="E405" s="63"/>
      <c r="F405" s="63"/>
      <c r="G405" s="63"/>
      <c r="H405" s="63"/>
      <c r="I405" s="63"/>
      <c r="J405" s="63"/>
      <c r="K405" s="63"/>
      <c r="L405" s="47"/>
      <c r="M405" s="41"/>
      <c r="O405" s="41"/>
      <c r="P405" s="41"/>
      <c r="Q405" s="41"/>
      <c r="R405" s="41"/>
      <c r="S405" s="41"/>
      <c r="T405" s="41"/>
      <c r="U405" s="41"/>
      <c r="V405" s="41"/>
      <c r="W405" s="41"/>
      <c r="X405" s="41"/>
      <c r="Y405" s="41"/>
      <c r="Z405" s="41"/>
      <c r="AA405" s="41"/>
      <c r="AB405" s="41"/>
      <c r="AC405" s="41"/>
      <c r="AD405" s="41"/>
      <c r="AE405" s="41"/>
    </row>
  </sheetData>
  <sheetProtection sheet="1" autoFilter="0" formatColumns="0" formatRows="0" objects="1" scenarios="1" spinCount="100000" saltValue="VgUV8EiKyn97UJHfHHw+X4kCEA+kbstbUoYo8IdOOCt6XVB/2W72NxUqoGoIwB/AS/Q7YBK9OaxnDhjL6u6ONA==" hashValue="LqoWe6ym3GJQ4SYMxB5ix5JNHcUWFfw8nGCancZdCESIFxWeFHPXuLhIZx9pEUTj9VZq4/X9tjme0i/09irVfQ==" algorithmName="SHA-512" password="CBFB"/>
  <autoFilter ref="C101:K404"/>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111</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4922</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ROUND(J107,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ROUND((SUM(BE107:BE731)),  2)</f>
        <v>0</v>
      </c>
      <c r="G37" s="41"/>
      <c r="H37" s="41"/>
      <c r="I37" s="161">
        <v>0.20999999999999999</v>
      </c>
      <c r="J37" s="160">
        <f>ROUND(((SUM(BE107:BE731))*I37),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ROUND((SUM(BF107:BF731)),  2)</f>
        <v>0</v>
      </c>
      <c r="G38" s="41"/>
      <c r="H38" s="41"/>
      <c r="I38" s="161">
        <v>0.12</v>
      </c>
      <c r="J38" s="160">
        <f>ROUND(((SUM(BF107:BF731))*I38),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ROUND((SUM(BG107:BG731)),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ROUND((SUM(BH107:BH731)),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ROUND((SUM(BI107:BI731)),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02.7.2 - Slaboproud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J107</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4923</v>
      </c>
      <c r="E68" s="181"/>
      <c r="F68" s="181"/>
      <c r="G68" s="181"/>
      <c r="H68" s="181"/>
      <c r="I68" s="181"/>
      <c r="J68" s="182">
        <f>J108</f>
        <v>0</v>
      </c>
      <c r="K68" s="179"/>
      <c r="L68" s="183"/>
      <c r="S68" s="9"/>
      <c r="T68" s="9"/>
      <c r="U68" s="9"/>
      <c r="V68" s="9"/>
      <c r="W68" s="9"/>
      <c r="X68" s="9"/>
      <c r="Y68" s="9"/>
      <c r="Z68" s="9"/>
      <c r="AA68" s="9"/>
      <c r="AB68" s="9"/>
      <c r="AC68" s="9"/>
      <c r="AD68" s="9"/>
      <c r="AE68" s="9"/>
    </row>
    <row r="69" s="10" customFormat="1" ht="19.92" customHeight="1">
      <c r="A69" s="10"/>
      <c r="B69" s="184"/>
      <c r="C69" s="128"/>
      <c r="D69" s="185" t="s">
        <v>4924</v>
      </c>
      <c r="E69" s="186"/>
      <c r="F69" s="186"/>
      <c r="G69" s="186"/>
      <c r="H69" s="186"/>
      <c r="I69" s="186"/>
      <c r="J69" s="187">
        <f>J109</f>
        <v>0</v>
      </c>
      <c r="K69" s="128"/>
      <c r="L69" s="188"/>
      <c r="S69" s="10"/>
      <c r="T69" s="10"/>
      <c r="U69" s="10"/>
      <c r="V69" s="10"/>
      <c r="W69" s="10"/>
      <c r="X69" s="10"/>
      <c r="Y69" s="10"/>
      <c r="Z69" s="10"/>
      <c r="AA69" s="10"/>
      <c r="AB69" s="10"/>
      <c r="AC69" s="10"/>
      <c r="AD69" s="10"/>
      <c r="AE69" s="10"/>
    </row>
    <row r="70" s="10" customFormat="1" ht="14.88" customHeight="1">
      <c r="A70" s="10"/>
      <c r="B70" s="184"/>
      <c r="C70" s="128"/>
      <c r="D70" s="185" t="s">
        <v>4925</v>
      </c>
      <c r="E70" s="186"/>
      <c r="F70" s="186"/>
      <c r="G70" s="186"/>
      <c r="H70" s="186"/>
      <c r="I70" s="186"/>
      <c r="J70" s="187">
        <f>J110</f>
        <v>0</v>
      </c>
      <c r="K70" s="128"/>
      <c r="L70" s="188"/>
      <c r="S70" s="10"/>
      <c r="T70" s="10"/>
      <c r="U70" s="10"/>
      <c r="V70" s="10"/>
      <c r="W70" s="10"/>
      <c r="X70" s="10"/>
      <c r="Y70" s="10"/>
      <c r="Z70" s="10"/>
      <c r="AA70" s="10"/>
      <c r="AB70" s="10"/>
      <c r="AC70" s="10"/>
      <c r="AD70" s="10"/>
      <c r="AE70" s="10"/>
    </row>
    <row r="71" s="10" customFormat="1" ht="14.88" customHeight="1">
      <c r="A71" s="10"/>
      <c r="B71" s="184"/>
      <c r="C71" s="128"/>
      <c r="D71" s="185" t="s">
        <v>4926</v>
      </c>
      <c r="E71" s="186"/>
      <c r="F71" s="186"/>
      <c r="G71" s="186"/>
      <c r="H71" s="186"/>
      <c r="I71" s="186"/>
      <c r="J71" s="187">
        <f>J252</f>
        <v>0</v>
      </c>
      <c r="K71" s="128"/>
      <c r="L71" s="188"/>
      <c r="S71" s="10"/>
      <c r="T71" s="10"/>
      <c r="U71" s="10"/>
      <c r="V71" s="10"/>
      <c r="W71" s="10"/>
      <c r="X71" s="10"/>
      <c r="Y71" s="10"/>
      <c r="Z71" s="10"/>
      <c r="AA71" s="10"/>
      <c r="AB71" s="10"/>
      <c r="AC71" s="10"/>
      <c r="AD71" s="10"/>
      <c r="AE71" s="10"/>
    </row>
    <row r="72" s="10" customFormat="1" ht="14.88" customHeight="1">
      <c r="A72" s="10"/>
      <c r="B72" s="184"/>
      <c r="C72" s="128"/>
      <c r="D72" s="185" t="s">
        <v>4927</v>
      </c>
      <c r="E72" s="186"/>
      <c r="F72" s="186"/>
      <c r="G72" s="186"/>
      <c r="H72" s="186"/>
      <c r="I72" s="186"/>
      <c r="J72" s="187">
        <f>J259</f>
        <v>0</v>
      </c>
      <c r="K72" s="128"/>
      <c r="L72" s="188"/>
      <c r="S72" s="10"/>
      <c r="T72" s="10"/>
      <c r="U72" s="10"/>
      <c r="V72" s="10"/>
      <c r="W72" s="10"/>
      <c r="X72" s="10"/>
      <c r="Y72" s="10"/>
      <c r="Z72" s="10"/>
      <c r="AA72" s="10"/>
      <c r="AB72" s="10"/>
      <c r="AC72" s="10"/>
      <c r="AD72" s="10"/>
      <c r="AE72" s="10"/>
    </row>
    <row r="73" s="10" customFormat="1" ht="14.88" customHeight="1">
      <c r="A73" s="10"/>
      <c r="B73" s="184"/>
      <c r="C73" s="128"/>
      <c r="D73" s="185" t="s">
        <v>4928</v>
      </c>
      <c r="E73" s="186"/>
      <c r="F73" s="186"/>
      <c r="G73" s="186"/>
      <c r="H73" s="186"/>
      <c r="I73" s="186"/>
      <c r="J73" s="187">
        <f>J287</f>
        <v>0</v>
      </c>
      <c r="K73" s="128"/>
      <c r="L73" s="188"/>
      <c r="S73" s="10"/>
      <c r="T73" s="10"/>
      <c r="U73" s="10"/>
      <c r="V73" s="10"/>
      <c r="W73" s="10"/>
      <c r="X73" s="10"/>
      <c r="Y73" s="10"/>
      <c r="Z73" s="10"/>
      <c r="AA73" s="10"/>
      <c r="AB73" s="10"/>
      <c r="AC73" s="10"/>
      <c r="AD73" s="10"/>
      <c r="AE73" s="10"/>
    </row>
    <row r="74" s="10" customFormat="1" ht="14.88" customHeight="1">
      <c r="A74" s="10"/>
      <c r="B74" s="184"/>
      <c r="C74" s="128"/>
      <c r="D74" s="185" t="s">
        <v>4929</v>
      </c>
      <c r="E74" s="186"/>
      <c r="F74" s="186"/>
      <c r="G74" s="186"/>
      <c r="H74" s="186"/>
      <c r="I74" s="186"/>
      <c r="J74" s="187">
        <f>J381</f>
        <v>0</v>
      </c>
      <c r="K74" s="128"/>
      <c r="L74" s="188"/>
      <c r="S74" s="10"/>
      <c r="T74" s="10"/>
      <c r="U74" s="10"/>
      <c r="V74" s="10"/>
      <c r="W74" s="10"/>
      <c r="X74" s="10"/>
      <c r="Y74" s="10"/>
      <c r="Z74" s="10"/>
      <c r="AA74" s="10"/>
      <c r="AB74" s="10"/>
      <c r="AC74" s="10"/>
      <c r="AD74" s="10"/>
      <c r="AE74" s="10"/>
    </row>
    <row r="75" s="10" customFormat="1" ht="14.88" customHeight="1">
      <c r="A75" s="10"/>
      <c r="B75" s="184"/>
      <c r="C75" s="128"/>
      <c r="D75" s="185" t="s">
        <v>4930</v>
      </c>
      <c r="E75" s="186"/>
      <c r="F75" s="186"/>
      <c r="G75" s="186"/>
      <c r="H75" s="186"/>
      <c r="I75" s="186"/>
      <c r="J75" s="187">
        <f>J409</f>
        <v>0</v>
      </c>
      <c r="K75" s="128"/>
      <c r="L75" s="188"/>
      <c r="S75" s="10"/>
      <c r="T75" s="10"/>
      <c r="U75" s="10"/>
      <c r="V75" s="10"/>
      <c r="W75" s="10"/>
      <c r="X75" s="10"/>
      <c r="Y75" s="10"/>
      <c r="Z75" s="10"/>
      <c r="AA75" s="10"/>
      <c r="AB75" s="10"/>
      <c r="AC75" s="10"/>
      <c r="AD75" s="10"/>
      <c r="AE75" s="10"/>
    </row>
    <row r="76" s="10" customFormat="1" ht="14.88" customHeight="1">
      <c r="A76" s="10"/>
      <c r="B76" s="184"/>
      <c r="C76" s="128"/>
      <c r="D76" s="185" t="s">
        <v>4931</v>
      </c>
      <c r="E76" s="186"/>
      <c r="F76" s="186"/>
      <c r="G76" s="186"/>
      <c r="H76" s="186"/>
      <c r="I76" s="186"/>
      <c r="J76" s="187">
        <f>J428</f>
        <v>0</v>
      </c>
      <c r="K76" s="128"/>
      <c r="L76" s="188"/>
      <c r="S76" s="10"/>
      <c r="T76" s="10"/>
      <c r="U76" s="10"/>
      <c r="V76" s="10"/>
      <c r="W76" s="10"/>
      <c r="X76" s="10"/>
      <c r="Y76" s="10"/>
      <c r="Z76" s="10"/>
      <c r="AA76" s="10"/>
      <c r="AB76" s="10"/>
      <c r="AC76" s="10"/>
      <c r="AD76" s="10"/>
      <c r="AE76" s="10"/>
    </row>
    <row r="77" s="10" customFormat="1" ht="14.88" customHeight="1">
      <c r="A77" s="10"/>
      <c r="B77" s="184"/>
      <c r="C77" s="128"/>
      <c r="D77" s="185" t="s">
        <v>4932</v>
      </c>
      <c r="E77" s="186"/>
      <c r="F77" s="186"/>
      <c r="G77" s="186"/>
      <c r="H77" s="186"/>
      <c r="I77" s="186"/>
      <c r="J77" s="187">
        <f>J465</f>
        <v>0</v>
      </c>
      <c r="K77" s="128"/>
      <c r="L77" s="188"/>
      <c r="S77" s="10"/>
      <c r="T77" s="10"/>
      <c r="U77" s="10"/>
      <c r="V77" s="10"/>
      <c r="W77" s="10"/>
      <c r="X77" s="10"/>
      <c r="Y77" s="10"/>
      <c r="Z77" s="10"/>
      <c r="AA77" s="10"/>
      <c r="AB77" s="10"/>
      <c r="AC77" s="10"/>
      <c r="AD77" s="10"/>
      <c r="AE77" s="10"/>
    </row>
    <row r="78" s="10" customFormat="1" ht="14.88" customHeight="1">
      <c r="A78" s="10"/>
      <c r="B78" s="184"/>
      <c r="C78" s="128"/>
      <c r="D78" s="185" t="s">
        <v>4933</v>
      </c>
      <c r="E78" s="186"/>
      <c r="F78" s="186"/>
      <c r="G78" s="186"/>
      <c r="H78" s="186"/>
      <c r="I78" s="186"/>
      <c r="J78" s="187">
        <f>J553</f>
        <v>0</v>
      </c>
      <c r="K78" s="128"/>
      <c r="L78" s="188"/>
      <c r="S78" s="10"/>
      <c r="T78" s="10"/>
      <c r="U78" s="10"/>
      <c r="V78" s="10"/>
      <c r="W78" s="10"/>
      <c r="X78" s="10"/>
      <c r="Y78" s="10"/>
      <c r="Z78" s="10"/>
      <c r="AA78" s="10"/>
      <c r="AB78" s="10"/>
      <c r="AC78" s="10"/>
      <c r="AD78" s="10"/>
      <c r="AE78" s="10"/>
    </row>
    <row r="79" s="10" customFormat="1" ht="14.88" customHeight="1">
      <c r="A79" s="10"/>
      <c r="B79" s="184"/>
      <c r="C79" s="128"/>
      <c r="D79" s="185" t="s">
        <v>4934</v>
      </c>
      <c r="E79" s="186"/>
      <c r="F79" s="186"/>
      <c r="G79" s="186"/>
      <c r="H79" s="186"/>
      <c r="I79" s="186"/>
      <c r="J79" s="187">
        <f>J602</f>
        <v>0</v>
      </c>
      <c r="K79" s="128"/>
      <c r="L79" s="188"/>
      <c r="S79" s="10"/>
      <c r="T79" s="10"/>
      <c r="U79" s="10"/>
      <c r="V79" s="10"/>
      <c r="W79" s="10"/>
      <c r="X79" s="10"/>
      <c r="Y79" s="10"/>
      <c r="Z79" s="10"/>
      <c r="AA79" s="10"/>
      <c r="AB79" s="10"/>
      <c r="AC79" s="10"/>
      <c r="AD79" s="10"/>
      <c r="AE79" s="10"/>
    </row>
    <row r="80" s="10" customFormat="1" ht="14.88" customHeight="1">
      <c r="A80" s="10"/>
      <c r="B80" s="184"/>
      <c r="C80" s="128"/>
      <c r="D80" s="185" t="s">
        <v>4935</v>
      </c>
      <c r="E80" s="186"/>
      <c r="F80" s="186"/>
      <c r="G80" s="186"/>
      <c r="H80" s="186"/>
      <c r="I80" s="186"/>
      <c r="J80" s="187">
        <f>J640</f>
        <v>0</v>
      </c>
      <c r="K80" s="128"/>
      <c r="L80" s="188"/>
      <c r="S80" s="10"/>
      <c r="T80" s="10"/>
      <c r="U80" s="10"/>
      <c r="V80" s="10"/>
      <c r="W80" s="10"/>
      <c r="X80" s="10"/>
      <c r="Y80" s="10"/>
      <c r="Z80" s="10"/>
      <c r="AA80" s="10"/>
      <c r="AB80" s="10"/>
      <c r="AC80" s="10"/>
      <c r="AD80" s="10"/>
      <c r="AE80" s="10"/>
    </row>
    <row r="81" s="10" customFormat="1" ht="14.88" customHeight="1">
      <c r="A81" s="10"/>
      <c r="B81" s="184"/>
      <c r="C81" s="128"/>
      <c r="D81" s="185" t="s">
        <v>4936</v>
      </c>
      <c r="E81" s="186"/>
      <c r="F81" s="186"/>
      <c r="G81" s="186"/>
      <c r="H81" s="186"/>
      <c r="I81" s="186"/>
      <c r="J81" s="187">
        <f>J655</f>
        <v>0</v>
      </c>
      <c r="K81" s="128"/>
      <c r="L81" s="188"/>
      <c r="S81" s="10"/>
      <c r="T81" s="10"/>
      <c r="U81" s="10"/>
      <c r="V81" s="10"/>
      <c r="W81" s="10"/>
      <c r="X81" s="10"/>
      <c r="Y81" s="10"/>
      <c r="Z81" s="10"/>
      <c r="AA81" s="10"/>
      <c r="AB81" s="10"/>
      <c r="AC81" s="10"/>
      <c r="AD81" s="10"/>
      <c r="AE81" s="10"/>
    </row>
    <row r="82" s="10" customFormat="1" ht="14.88" customHeight="1">
      <c r="A82" s="10"/>
      <c r="B82" s="184"/>
      <c r="C82" s="128"/>
      <c r="D82" s="185" t="s">
        <v>4937</v>
      </c>
      <c r="E82" s="186"/>
      <c r="F82" s="186"/>
      <c r="G82" s="186"/>
      <c r="H82" s="186"/>
      <c r="I82" s="186"/>
      <c r="J82" s="187">
        <f>J680</f>
        <v>0</v>
      </c>
      <c r="K82" s="128"/>
      <c r="L82" s="188"/>
      <c r="S82" s="10"/>
      <c r="T82" s="10"/>
      <c r="U82" s="10"/>
      <c r="V82" s="10"/>
      <c r="W82" s="10"/>
      <c r="X82" s="10"/>
      <c r="Y82" s="10"/>
      <c r="Z82" s="10"/>
      <c r="AA82" s="10"/>
      <c r="AB82" s="10"/>
      <c r="AC82" s="10"/>
      <c r="AD82" s="10"/>
      <c r="AE82" s="10"/>
    </row>
    <row r="83" s="10" customFormat="1" ht="14.88" customHeight="1">
      <c r="A83" s="10"/>
      <c r="B83" s="184"/>
      <c r="C83" s="128"/>
      <c r="D83" s="185" t="s">
        <v>4938</v>
      </c>
      <c r="E83" s="186"/>
      <c r="F83" s="186"/>
      <c r="G83" s="186"/>
      <c r="H83" s="186"/>
      <c r="I83" s="186"/>
      <c r="J83" s="187">
        <f>J696</f>
        <v>0</v>
      </c>
      <c r="K83" s="128"/>
      <c r="L83" s="188"/>
      <c r="S83" s="10"/>
      <c r="T83" s="10"/>
      <c r="U83" s="10"/>
      <c r="V83" s="10"/>
      <c r="W83" s="10"/>
      <c r="X83" s="10"/>
      <c r="Y83" s="10"/>
      <c r="Z83" s="10"/>
      <c r="AA83" s="10"/>
      <c r="AB83" s="10"/>
      <c r="AC83" s="10"/>
      <c r="AD83" s="10"/>
      <c r="AE83" s="10"/>
    </row>
    <row r="84" s="2" customFormat="1" ht="21.84"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62"/>
      <c r="C85" s="63"/>
      <c r="D85" s="63"/>
      <c r="E85" s="63"/>
      <c r="F85" s="63"/>
      <c r="G85" s="63"/>
      <c r="H85" s="63"/>
      <c r="I85" s="63"/>
      <c r="J85" s="63"/>
      <c r="K85" s="63"/>
      <c r="L85" s="148"/>
      <c r="S85" s="41"/>
      <c r="T85" s="41"/>
      <c r="U85" s="41"/>
      <c r="V85" s="41"/>
      <c r="W85" s="41"/>
      <c r="X85" s="41"/>
      <c r="Y85" s="41"/>
      <c r="Z85" s="41"/>
      <c r="AA85" s="41"/>
      <c r="AB85" s="41"/>
      <c r="AC85" s="41"/>
      <c r="AD85" s="41"/>
      <c r="AE85" s="41"/>
    </row>
    <row r="89" s="2" customFormat="1" ht="6.96" customHeight="1">
      <c r="A89" s="41"/>
      <c r="B89" s="64"/>
      <c r="C89" s="65"/>
      <c r="D89" s="65"/>
      <c r="E89" s="65"/>
      <c r="F89" s="65"/>
      <c r="G89" s="65"/>
      <c r="H89" s="65"/>
      <c r="I89" s="65"/>
      <c r="J89" s="65"/>
      <c r="K89" s="65"/>
      <c r="L89" s="148"/>
      <c r="S89" s="41"/>
      <c r="T89" s="41"/>
      <c r="U89" s="41"/>
      <c r="V89" s="41"/>
      <c r="W89" s="41"/>
      <c r="X89" s="41"/>
      <c r="Y89" s="41"/>
      <c r="Z89" s="41"/>
      <c r="AA89" s="41"/>
      <c r="AB89" s="41"/>
      <c r="AC89" s="41"/>
      <c r="AD89" s="41"/>
      <c r="AE89" s="41"/>
    </row>
    <row r="90" s="2" customFormat="1" ht="24.96" customHeight="1">
      <c r="A90" s="41"/>
      <c r="B90" s="42"/>
      <c r="C90" s="26" t="s">
        <v>155</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12" customHeight="1">
      <c r="A92" s="41"/>
      <c r="B92" s="42"/>
      <c r="C92" s="35" t="s">
        <v>16</v>
      </c>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6.5" customHeight="1">
      <c r="A93" s="41"/>
      <c r="B93" s="42"/>
      <c r="C93" s="43"/>
      <c r="D93" s="43"/>
      <c r="E93" s="173" t="str">
        <f>E7</f>
        <v>Základní a mateřská škola Petra Strozziho</v>
      </c>
      <c r="F93" s="35"/>
      <c r="G93" s="35"/>
      <c r="H93" s="35"/>
      <c r="I93" s="43"/>
      <c r="J93" s="43"/>
      <c r="K93" s="43"/>
      <c r="L93" s="148"/>
      <c r="S93" s="41"/>
      <c r="T93" s="41"/>
      <c r="U93" s="41"/>
      <c r="V93" s="41"/>
      <c r="W93" s="41"/>
      <c r="X93" s="41"/>
      <c r="Y93" s="41"/>
      <c r="Z93" s="41"/>
      <c r="AA93" s="41"/>
      <c r="AB93" s="41"/>
      <c r="AC93" s="41"/>
      <c r="AD93" s="41"/>
      <c r="AE93" s="41"/>
    </row>
    <row r="94" s="1" customFormat="1" ht="12" customHeight="1">
      <c r="B94" s="24"/>
      <c r="C94" s="35" t="s">
        <v>140</v>
      </c>
      <c r="D94" s="25"/>
      <c r="E94" s="25"/>
      <c r="F94" s="25"/>
      <c r="G94" s="25"/>
      <c r="H94" s="25"/>
      <c r="I94" s="25"/>
      <c r="J94" s="25"/>
      <c r="K94" s="25"/>
      <c r="L94" s="23"/>
    </row>
    <row r="95" s="1" customFormat="1" ht="16.5" customHeight="1">
      <c r="B95" s="24"/>
      <c r="C95" s="25"/>
      <c r="D95" s="25"/>
      <c r="E95" s="173" t="s">
        <v>141</v>
      </c>
      <c r="F95" s="25"/>
      <c r="G95" s="25"/>
      <c r="H95" s="25"/>
      <c r="I95" s="25"/>
      <c r="J95" s="25"/>
      <c r="K95" s="25"/>
      <c r="L95" s="23"/>
    </row>
    <row r="96" s="1" customFormat="1" ht="12" customHeight="1">
      <c r="B96" s="24"/>
      <c r="C96" s="35" t="s">
        <v>142</v>
      </c>
      <c r="D96" s="25"/>
      <c r="E96" s="25"/>
      <c r="F96" s="25"/>
      <c r="G96" s="25"/>
      <c r="H96" s="25"/>
      <c r="I96" s="25"/>
      <c r="J96" s="25"/>
      <c r="K96" s="25"/>
      <c r="L96" s="23"/>
    </row>
    <row r="97" s="2" customFormat="1" ht="16.5" customHeight="1">
      <c r="A97" s="41"/>
      <c r="B97" s="42"/>
      <c r="C97" s="43"/>
      <c r="D97" s="43"/>
      <c r="E97" s="273" t="s">
        <v>383</v>
      </c>
      <c r="F97" s="43"/>
      <c r="G97" s="43"/>
      <c r="H97" s="43"/>
      <c r="I97" s="43"/>
      <c r="J97" s="43"/>
      <c r="K97" s="43"/>
      <c r="L97" s="148"/>
      <c r="S97" s="41"/>
      <c r="T97" s="41"/>
      <c r="U97" s="41"/>
      <c r="V97" s="41"/>
      <c r="W97" s="41"/>
      <c r="X97" s="41"/>
      <c r="Y97" s="41"/>
      <c r="Z97" s="41"/>
      <c r="AA97" s="41"/>
      <c r="AB97" s="41"/>
      <c r="AC97" s="41"/>
      <c r="AD97" s="41"/>
      <c r="AE97" s="41"/>
    </row>
    <row r="98" s="2" customFormat="1" ht="12" customHeight="1">
      <c r="A98" s="41"/>
      <c r="B98" s="42"/>
      <c r="C98" s="35" t="s">
        <v>384</v>
      </c>
      <c r="D98" s="43"/>
      <c r="E98" s="43"/>
      <c r="F98" s="43"/>
      <c r="G98" s="43"/>
      <c r="H98" s="43"/>
      <c r="I98" s="43"/>
      <c r="J98" s="43"/>
      <c r="K98" s="43"/>
      <c r="L98" s="148"/>
      <c r="S98" s="41"/>
      <c r="T98" s="41"/>
      <c r="U98" s="41"/>
      <c r="V98" s="41"/>
      <c r="W98" s="41"/>
      <c r="X98" s="41"/>
      <c r="Y98" s="41"/>
      <c r="Z98" s="41"/>
      <c r="AA98" s="41"/>
      <c r="AB98" s="41"/>
      <c r="AC98" s="41"/>
      <c r="AD98" s="41"/>
      <c r="AE98" s="41"/>
    </row>
    <row r="99" s="2" customFormat="1" ht="16.5" customHeight="1">
      <c r="A99" s="41"/>
      <c r="B99" s="42"/>
      <c r="C99" s="43"/>
      <c r="D99" s="43"/>
      <c r="E99" s="72" t="str">
        <f>E13</f>
        <v>SO 02.7.2 - Slaboproud</v>
      </c>
      <c r="F99" s="43"/>
      <c r="G99" s="43"/>
      <c r="H99" s="43"/>
      <c r="I99" s="43"/>
      <c r="J99" s="43"/>
      <c r="K99" s="43"/>
      <c r="L99" s="148"/>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2" customFormat="1" ht="12" customHeight="1">
      <c r="A101" s="41"/>
      <c r="B101" s="42"/>
      <c r="C101" s="35" t="s">
        <v>21</v>
      </c>
      <c r="D101" s="43"/>
      <c r="E101" s="43"/>
      <c r="F101" s="30" t="str">
        <f>F16</f>
        <v>Praha 8</v>
      </c>
      <c r="G101" s="43"/>
      <c r="H101" s="43"/>
      <c r="I101" s="35" t="s">
        <v>23</v>
      </c>
      <c r="J101" s="75" t="str">
        <f>IF(J16="","",J16)</f>
        <v>1. 10. 2025</v>
      </c>
      <c r="K101" s="43"/>
      <c r="L101" s="148"/>
      <c r="S101" s="41"/>
      <c r="T101" s="41"/>
      <c r="U101" s="41"/>
      <c r="V101" s="41"/>
      <c r="W101" s="41"/>
      <c r="X101" s="41"/>
      <c r="Y101" s="41"/>
      <c r="Z101" s="41"/>
      <c r="AA101" s="41"/>
      <c r="AB101" s="41"/>
      <c r="AC101" s="41"/>
      <c r="AD101" s="41"/>
      <c r="AE101" s="41"/>
    </row>
    <row r="102" s="2" customFormat="1" ht="6.96" customHeight="1">
      <c r="A102" s="41"/>
      <c r="B102" s="42"/>
      <c r="C102" s="43"/>
      <c r="D102" s="43"/>
      <c r="E102" s="43"/>
      <c r="F102" s="43"/>
      <c r="G102" s="43"/>
      <c r="H102" s="43"/>
      <c r="I102" s="43"/>
      <c r="J102" s="43"/>
      <c r="K102" s="43"/>
      <c r="L102" s="148"/>
      <c r="S102" s="41"/>
      <c r="T102" s="41"/>
      <c r="U102" s="41"/>
      <c r="V102" s="41"/>
      <c r="W102" s="41"/>
      <c r="X102" s="41"/>
      <c r="Y102" s="41"/>
      <c r="Z102" s="41"/>
      <c r="AA102" s="41"/>
      <c r="AB102" s="41"/>
      <c r="AC102" s="41"/>
      <c r="AD102" s="41"/>
      <c r="AE102" s="41"/>
    </row>
    <row r="103" s="2" customFormat="1" ht="25.65" customHeight="1">
      <c r="A103" s="41"/>
      <c r="B103" s="42"/>
      <c r="C103" s="35" t="s">
        <v>25</v>
      </c>
      <c r="D103" s="43"/>
      <c r="E103" s="43"/>
      <c r="F103" s="30" t="str">
        <f>E19</f>
        <v>Servisní středisko MČ Praha 8</v>
      </c>
      <c r="G103" s="43"/>
      <c r="H103" s="43"/>
      <c r="I103" s="35" t="s">
        <v>33</v>
      </c>
      <c r="J103" s="39" t="str">
        <f>E25</f>
        <v>d plus projektová a inženýrská a.s.</v>
      </c>
      <c r="K103" s="43"/>
      <c r="L103" s="148"/>
      <c r="S103" s="41"/>
      <c r="T103" s="41"/>
      <c r="U103" s="41"/>
      <c r="V103" s="41"/>
      <c r="W103" s="41"/>
      <c r="X103" s="41"/>
      <c r="Y103" s="41"/>
      <c r="Z103" s="41"/>
      <c r="AA103" s="41"/>
      <c r="AB103" s="41"/>
      <c r="AC103" s="41"/>
      <c r="AD103" s="41"/>
      <c r="AE103" s="41"/>
    </row>
    <row r="104" s="2" customFormat="1" ht="25.65" customHeight="1">
      <c r="A104" s="41"/>
      <c r="B104" s="42"/>
      <c r="C104" s="35" t="s">
        <v>31</v>
      </c>
      <c r="D104" s="43"/>
      <c r="E104" s="43"/>
      <c r="F104" s="30" t="str">
        <f>IF(E22="","",E22)</f>
        <v>Vyplň údaj</v>
      </c>
      <c r="G104" s="43"/>
      <c r="H104" s="43"/>
      <c r="I104" s="35" t="s">
        <v>38</v>
      </c>
      <c r="J104" s="39" t="str">
        <f>E28</f>
        <v>d plus projektová a inženýrská a.s.</v>
      </c>
      <c r="K104" s="43"/>
      <c r="L104" s="148"/>
      <c r="S104" s="41"/>
      <c r="T104" s="41"/>
      <c r="U104" s="41"/>
      <c r="V104" s="41"/>
      <c r="W104" s="41"/>
      <c r="X104" s="41"/>
      <c r="Y104" s="41"/>
      <c r="Z104" s="41"/>
      <c r="AA104" s="41"/>
      <c r="AB104" s="41"/>
      <c r="AC104" s="41"/>
      <c r="AD104" s="41"/>
      <c r="AE104" s="41"/>
    </row>
    <row r="105" s="2" customFormat="1" ht="10.32" customHeight="1">
      <c r="A105" s="41"/>
      <c r="B105" s="42"/>
      <c r="C105" s="43"/>
      <c r="D105" s="43"/>
      <c r="E105" s="43"/>
      <c r="F105" s="43"/>
      <c r="G105" s="43"/>
      <c r="H105" s="43"/>
      <c r="I105" s="43"/>
      <c r="J105" s="43"/>
      <c r="K105" s="43"/>
      <c r="L105" s="148"/>
      <c r="S105" s="41"/>
      <c r="T105" s="41"/>
      <c r="U105" s="41"/>
      <c r="V105" s="41"/>
      <c r="W105" s="41"/>
      <c r="X105" s="41"/>
      <c r="Y105" s="41"/>
      <c r="Z105" s="41"/>
      <c r="AA105" s="41"/>
      <c r="AB105" s="41"/>
      <c r="AC105" s="41"/>
      <c r="AD105" s="41"/>
      <c r="AE105" s="41"/>
    </row>
    <row r="106" s="11" customFormat="1" ht="29.28" customHeight="1">
      <c r="A106" s="189"/>
      <c r="B106" s="190"/>
      <c r="C106" s="191" t="s">
        <v>156</v>
      </c>
      <c r="D106" s="192" t="s">
        <v>60</v>
      </c>
      <c r="E106" s="192" t="s">
        <v>56</v>
      </c>
      <c r="F106" s="192" t="s">
        <v>57</v>
      </c>
      <c r="G106" s="192" t="s">
        <v>157</v>
      </c>
      <c r="H106" s="192" t="s">
        <v>158</v>
      </c>
      <c r="I106" s="192" t="s">
        <v>159</v>
      </c>
      <c r="J106" s="192" t="s">
        <v>147</v>
      </c>
      <c r="K106" s="193" t="s">
        <v>160</v>
      </c>
      <c r="L106" s="194"/>
      <c r="M106" s="95" t="s">
        <v>19</v>
      </c>
      <c r="N106" s="96" t="s">
        <v>45</v>
      </c>
      <c r="O106" s="96" t="s">
        <v>161</v>
      </c>
      <c r="P106" s="96" t="s">
        <v>162</v>
      </c>
      <c r="Q106" s="96" t="s">
        <v>163</v>
      </c>
      <c r="R106" s="96" t="s">
        <v>164</v>
      </c>
      <c r="S106" s="96" t="s">
        <v>165</v>
      </c>
      <c r="T106" s="97" t="s">
        <v>166</v>
      </c>
      <c r="U106" s="189"/>
      <c r="V106" s="189"/>
      <c r="W106" s="189"/>
      <c r="X106" s="189"/>
      <c r="Y106" s="189"/>
      <c r="Z106" s="189"/>
      <c r="AA106" s="189"/>
      <c r="AB106" s="189"/>
      <c r="AC106" s="189"/>
      <c r="AD106" s="189"/>
      <c r="AE106" s="189"/>
    </row>
    <row r="107" s="2" customFormat="1" ht="22.8" customHeight="1">
      <c r="A107" s="41"/>
      <c r="B107" s="42"/>
      <c r="C107" s="102" t="s">
        <v>167</v>
      </c>
      <c r="D107" s="43"/>
      <c r="E107" s="43"/>
      <c r="F107" s="43"/>
      <c r="G107" s="43"/>
      <c r="H107" s="43"/>
      <c r="I107" s="43"/>
      <c r="J107" s="195">
        <f>BK107</f>
        <v>0</v>
      </c>
      <c r="K107" s="43"/>
      <c r="L107" s="47"/>
      <c r="M107" s="98"/>
      <c r="N107" s="196"/>
      <c r="O107" s="99"/>
      <c r="P107" s="197">
        <f>P108</f>
        <v>0</v>
      </c>
      <c r="Q107" s="99"/>
      <c r="R107" s="197">
        <f>R108</f>
        <v>0</v>
      </c>
      <c r="S107" s="99"/>
      <c r="T107" s="198">
        <f>T108</f>
        <v>0</v>
      </c>
      <c r="U107" s="41"/>
      <c r="V107" s="41"/>
      <c r="W107" s="41"/>
      <c r="X107" s="41"/>
      <c r="Y107" s="41"/>
      <c r="Z107" s="41"/>
      <c r="AA107" s="41"/>
      <c r="AB107" s="41"/>
      <c r="AC107" s="41"/>
      <c r="AD107" s="41"/>
      <c r="AE107" s="41"/>
      <c r="AT107" s="20" t="s">
        <v>74</v>
      </c>
      <c r="AU107" s="20" t="s">
        <v>148</v>
      </c>
      <c r="BK107" s="199">
        <f>BK108</f>
        <v>0</v>
      </c>
    </row>
    <row r="108" s="12" customFormat="1" ht="25.92" customHeight="1">
      <c r="A108" s="12"/>
      <c r="B108" s="200"/>
      <c r="C108" s="201"/>
      <c r="D108" s="202" t="s">
        <v>74</v>
      </c>
      <c r="E108" s="203" t="s">
        <v>4939</v>
      </c>
      <c r="F108" s="203" t="s">
        <v>3464</v>
      </c>
      <c r="G108" s="201"/>
      <c r="H108" s="201"/>
      <c r="I108" s="204"/>
      <c r="J108" s="205">
        <f>BK108</f>
        <v>0</v>
      </c>
      <c r="K108" s="201"/>
      <c r="L108" s="206"/>
      <c r="M108" s="207"/>
      <c r="N108" s="208"/>
      <c r="O108" s="208"/>
      <c r="P108" s="209">
        <f>P109</f>
        <v>0</v>
      </c>
      <c r="Q108" s="208"/>
      <c r="R108" s="209">
        <f>R109</f>
        <v>0</v>
      </c>
      <c r="S108" s="208"/>
      <c r="T108" s="210">
        <f>T109</f>
        <v>0</v>
      </c>
      <c r="U108" s="12"/>
      <c r="V108" s="12"/>
      <c r="W108" s="12"/>
      <c r="X108" s="12"/>
      <c r="Y108" s="12"/>
      <c r="Z108" s="12"/>
      <c r="AA108" s="12"/>
      <c r="AB108" s="12"/>
      <c r="AC108" s="12"/>
      <c r="AD108" s="12"/>
      <c r="AE108" s="12"/>
      <c r="AR108" s="211" t="s">
        <v>82</v>
      </c>
      <c r="AT108" s="212" t="s">
        <v>74</v>
      </c>
      <c r="AU108" s="212" t="s">
        <v>75</v>
      </c>
      <c r="AY108" s="211" t="s">
        <v>170</v>
      </c>
      <c r="BK108" s="213">
        <f>BK109</f>
        <v>0</v>
      </c>
    </row>
    <row r="109" s="12" customFormat="1" ht="22.8" customHeight="1">
      <c r="A109" s="12"/>
      <c r="B109" s="200"/>
      <c r="C109" s="201"/>
      <c r="D109" s="202" t="s">
        <v>74</v>
      </c>
      <c r="E109" s="214" t="s">
        <v>4940</v>
      </c>
      <c r="F109" s="214" t="s">
        <v>4941</v>
      </c>
      <c r="G109" s="201"/>
      <c r="H109" s="201"/>
      <c r="I109" s="204"/>
      <c r="J109" s="215">
        <f>BK109</f>
        <v>0</v>
      </c>
      <c r="K109" s="201"/>
      <c r="L109" s="206"/>
      <c r="M109" s="207"/>
      <c r="N109" s="208"/>
      <c r="O109" s="208"/>
      <c r="P109" s="209">
        <f>P110+P252+P259+P287+P381+P409+P428+P465+P553+P602+P640+P655+P680+P696</f>
        <v>0</v>
      </c>
      <c r="Q109" s="208"/>
      <c r="R109" s="209">
        <f>R110+R252+R259+R287+R381+R409+R428+R465+R553+R602+R640+R655+R680+R696</f>
        <v>0</v>
      </c>
      <c r="S109" s="208"/>
      <c r="T109" s="210">
        <f>T110+T252+T259+T287+T381+T409+T428+T465+T553+T602+T640+T655+T680+T696</f>
        <v>0</v>
      </c>
      <c r="U109" s="12"/>
      <c r="V109" s="12"/>
      <c r="W109" s="12"/>
      <c r="X109" s="12"/>
      <c r="Y109" s="12"/>
      <c r="Z109" s="12"/>
      <c r="AA109" s="12"/>
      <c r="AB109" s="12"/>
      <c r="AC109" s="12"/>
      <c r="AD109" s="12"/>
      <c r="AE109" s="12"/>
      <c r="AR109" s="211" t="s">
        <v>82</v>
      </c>
      <c r="AT109" s="212" t="s">
        <v>74</v>
      </c>
      <c r="AU109" s="212" t="s">
        <v>82</v>
      </c>
      <c r="AY109" s="211" t="s">
        <v>170</v>
      </c>
      <c r="BK109" s="213">
        <f>BK110+BK252+BK259+BK287+BK381+BK409+BK428+BK465+BK553+BK602+BK640+BK655+BK680+BK696</f>
        <v>0</v>
      </c>
    </row>
    <row r="110" s="12" customFormat="1" ht="20.88" customHeight="1">
      <c r="A110" s="12"/>
      <c r="B110" s="200"/>
      <c r="C110" s="201"/>
      <c r="D110" s="202" t="s">
        <v>74</v>
      </c>
      <c r="E110" s="214" t="s">
        <v>4942</v>
      </c>
      <c r="F110" s="214" t="s">
        <v>4943</v>
      </c>
      <c r="G110" s="201"/>
      <c r="H110" s="201"/>
      <c r="I110" s="204"/>
      <c r="J110" s="215">
        <f>BK110</f>
        <v>0</v>
      </c>
      <c r="K110" s="201"/>
      <c r="L110" s="206"/>
      <c r="M110" s="207"/>
      <c r="N110" s="208"/>
      <c r="O110" s="208"/>
      <c r="P110" s="209">
        <f>SUM(P111:P251)</f>
        <v>0</v>
      </c>
      <c r="Q110" s="208"/>
      <c r="R110" s="209">
        <f>SUM(R111:R251)</f>
        <v>0</v>
      </c>
      <c r="S110" s="208"/>
      <c r="T110" s="210">
        <f>SUM(T111:T251)</f>
        <v>0</v>
      </c>
      <c r="U110" s="12"/>
      <c r="V110" s="12"/>
      <c r="W110" s="12"/>
      <c r="X110" s="12"/>
      <c r="Y110" s="12"/>
      <c r="Z110" s="12"/>
      <c r="AA110" s="12"/>
      <c r="AB110" s="12"/>
      <c r="AC110" s="12"/>
      <c r="AD110" s="12"/>
      <c r="AE110" s="12"/>
      <c r="AR110" s="211" t="s">
        <v>82</v>
      </c>
      <c r="AT110" s="212" t="s">
        <v>74</v>
      </c>
      <c r="AU110" s="212" t="s">
        <v>84</v>
      </c>
      <c r="AY110" s="211" t="s">
        <v>170</v>
      </c>
      <c r="BK110" s="213">
        <f>SUM(BK111:BK251)</f>
        <v>0</v>
      </c>
    </row>
    <row r="111" s="2" customFormat="1" ht="24.15" customHeight="1">
      <c r="A111" s="41"/>
      <c r="B111" s="42"/>
      <c r="C111" s="216" t="s">
        <v>82</v>
      </c>
      <c r="D111" s="216" t="s">
        <v>172</v>
      </c>
      <c r="E111" s="217" t="s">
        <v>4944</v>
      </c>
      <c r="F111" s="218" t="s">
        <v>4945</v>
      </c>
      <c r="G111" s="219" t="s">
        <v>4317</v>
      </c>
      <c r="H111" s="220">
        <v>1</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95</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84</v>
      </c>
    </row>
    <row r="112" s="2" customFormat="1">
      <c r="A112" s="41"/>
      <c r="B112" s="42"/>
      <c r="C112" s="43"/>
      <c r="D112" s="229" t="s">
        <v>179</v>
      </c>
      <c r="E112" s="43"/>
      <c r="F112" s="230" t="s">
        <v>4945</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95</v>
      </c>
    </row>
    <row r="113" s="2" customFormat="1">
      <c r="A113" s="41"/>
      <c r="B113" s="42"/>
      <c r="C113" s="43"/>
      <c r="D113" s="229" t="s">
        <v>231</v>
      </c>
      <c r="E113" s="43"/>
      <c r="F113" s="268" t="s">
        <v>4946</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231</v>
      </c>
      <c r="AU113" s="20" t="s">
        <v>95</v>
      </c>
    </row>
    <row r="114" s="2" customFormat="1" ht="16.5" customHeight="1">
      <c r="A114" s="41"/>
      <c r="B114" s="42"/>
      <c r="C114" s="216" t="s">
        <v>84</v>
      </c>
      <c r="D114" s="216" t="s">
        <v>172</v>
      </c>
      <c r="E114" s="217" t="s">
        <v>4947</v>
      </c>
      <c r="F114" s="218" t="s">
        <v>4948</v>
      </c>
      <c r="G114" s="219" t="s">
        <v>4317</v>
      </c>
      <c r="H114" s="220">
        <v>1</v>
      </c>
      <c r="I114" s="221"/>
      <c r="J114" s="222">
        <f>ROUND(I114*H114,2)</f>
        <v>0</v>
      </c>
      <c r="K114" s="218" t="s">
        <v>19</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95</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177</v>
      </c>
    </row>
    <row r="115" s="2" customFormat="1">
      <c r="A115" s="41"/>
      <c r="B115" s="42"/>
      <c r="C115" s="43"/>
      <c r="D115" s="229" t="s">
        <v>179</v>
      </c>
      <c r="E115" s="43"/>
      <c r="F115" s="230" t="s">
        <v>4948</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95</v>
      </c>
    </row>
    <row r="116" s="2" customFormat="1">
      <c r="A116" s="41"/>
      <c r="B116" s="42"/>
      <c r="C116" s="43"/>
      <c r="D116" s="229" t="s">
        <v>231</v>
      </c>
      <c r="E116" s="43"/>
      <c r="F116" s="268" t="s">
        <v>4946</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231</v>
      </c>
      <c r="AU116" s="20" t="s">
        <v>95</v>
      </c>
    </row>
    <row r="117" s="2" customFormat="1" ht="16.5" customHeight="1">
      <c r="A117" s="41"/>
      <c r="B117" s="42"/>
      <c r="C117" s="216" t="s">
        <v>95</v>
      </c>
      <c r="D117" s="216" t="s">
        <v>172</v>
      </c>
      <c r="E117" s="217" t="s">
        <v>4949</v>
      </c>
      <c r="F117" s="218" t="s">
        <v>4950</v>
      </c>
      <c r="G117" s="219" t="s">
        <v>4317</v>
      </c>
      <c r="H117" s="220">
        <v>1</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95</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216</v>
      </c>
    </row>
    <row r="118" s="2" customFormat="1">
      <c r="A118" s="41"/>
      <c r="B118" s="42"/>
      <c r="C118" s="43"/>
      <c r="D118" s="229" t="s">
        <v>179</v>
      </c>
      <c r="E118" s="43"/>
      <c r="F118" s="230" t="s">
        <v>4950</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95</v>
      </c>
    </row>
    <row r="119" s="2" customFormat="1">
      <c r="A119" s="41"/>
      <c r="B119" s="42"/>
      <c r="C119" s="43"/>
      <c r="D119" s="229" t="s">
        <v>231</v>
      </c>
      <c r="E119" s="43"/>
      <c r="F119" s="268" t="s">
        <v>4946</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231</v>
      </c>
      <c r="AU119" s="20" t="s">
        <v>95</v>
      </c>
    </row>
    <row r="120" s="2" customFormat="1" ht="16.5" customHeight="1">
      <c r="A120" s="41"/>
      <c r="B120" s="42"/>
      <c r="C120" s="216" t="s">
        <v>177</v>
      </c>
      <c r="D120" s="216" t="s">
        <v>172</v>
      </c>
      <c r="E120" s="217" t="s">
        <v>4951</v>
      </c>
      <c r="F120" s="218" t="s">
        <v>4952</v>
      </c>
      <c r="G120" s="219" t="s">
        <v>4317</v>
      </c>
      <c r="H120" s="220">
        <v>1</v>
      </c>
      <c r="I120" s="221"/>
      <c r="J120" s="222">
        <f>ROUND(I120*H120,2)</f>
        <v>0</v>
      </c>
      <c r="K120" s="218" t="s">
        <v>19</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95</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234</v>
      </c>
    </row>
    <row r="121" s="2" customFormat="1">
      <c r="A121" s="41"/>
      <c r="B121" s="42"/>
      <c r="C121" s="43"/>
      <c r="D121" s="229" t="s">
        <v>179</v>
      </c>
      <c r="E121" s="43"/>
      <c r="F121" s="230" t="s">
        <v>4952</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95</v>
      </c>
    </row>
    <row r="122" s="2" customFormat="1">
      <c r="A122" s="41"/>
      <c r="B122" s="42"/>
      <c r="C122" s="43"/>
      <c r="D122" s="229" t="s">
        <v>231</v>
      </c>
      <c r="E122" s="43"/>
      <c r="F122" s="268" t="s">
        <v>4946</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231</v>
      </c>
      <c r="AU122" s="20" t="s">
        <v>95</v>
      </c>
    </row>
    <row r="123" s="2" customFormat="1" ht="16.5" customHeight="1">
      <c r="A123" s="41"/>
      <c r="B123" s="42"/>
      <c r="C123" s="216" t="s">
        <v>209</v>
      </c>
      <c r="D123" s="216" t="s">
        <v>172</v>
      </c>
      <c r="E123" s="217" t="s">
        <v>4953</v>
      </c>
      <c r="F123" s="218" t="s">
        <v>4954</v>
      </c>
      <c r="G123" s="219" t="s">
        <v>4317</v>
      </c>
      <c r="H123" s="220">
        <v>2</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95</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253</v>
      </c>
    </row>
    <row r="124" s="2" customFormat="1">
      <c r="A124" s="41"/>
      <c r="B124" s="42"/>
      <c r="C124" s="43"/>
      <c r="D124" s="229" t="s">
        <v>179</v>
      </c>
      <c r="E124" s="43"/>
      <c r="F124" s="230" t="s">
        <v>4954</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179</v>
      </c>
      <c r="AU124" s="20" t="s">
        <v>95</v>
      </c>
    </row>
    <row r="125" s="2" customFormat="1">
      <c r="A125" s="41"/>
      <c r="B125" s="42"/>
      <c r="C125" s="43"/>
      <c r="D125" s="229" t="s">
        <v>231</v>
      </c>
      <c r="E125" s="43"/>
      <c r="F125" s="268" t="s">
        <v>4946</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231</v>
      </c>
      <c r="AU125" s="20" t="s">
        <v>95</v>
      </c>
    </row>
    <row r="126" s="2" customFormat="1" ht="16.5" customHeight="1">
      <c r="A126" s="41"/>
      <c r="B126" s="42"/>
      <c r="C126" s="216" t="s">
        <v>216</v>
      </c>
      <c r="D126" s="216" t="s">
        <v>172</v>
      </c>
      <c r="E126" s="217" t="s">
        <v>4955</v>
      </c>
      <c r="F126" s="218" t="s">
        <v>4956</v>
      </c>
      <c r="G126" s="219" t="s">
        <v>4317</v>
      </c>
      <c r="H126" s="220">
        <v>12</v>
      </c>
      <c r="I126" s="221"/>
      <c r="J126" s="222">
        <f>ROUND(I126*H126,2)</f>
        <v>0</v>
      </c>
      <c r="K126" s="218" t="s">
        <v>19</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95</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8</v>
      </c>
    </row>
    <row r="127" s="2" customFormat="1">
      <c r="A127" s="41"/>
      <c r="B127" s="42"/>
      <c r="C127" s="43"/>
      <c r="D127" s="229" t="s">
        <v>179</v>
      </c>
      <c r="E127" s="43"/>
      <c r="F127" s="230" t="s">
        <v>4956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95</v>
      </c>
    </row>
    <row r="128" s="2" customFormat="1">
      <c r="A128" s="41"/>
      <c r="B128" s="42"/>
      <c r="C128" s="43"/>
      <c r="D128" s="229" t="s">
        <v>231</v>
      </c>
      <c r="E128" s="43"/>
      <c r="F128" s="268" t="s">
        <v>4946</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231</v>
      </c>
      <c r="AU128" s="20" t="s">
        <v>95</v>
      </c>
    </row>
    <row r="129" s="2" customFormat="1" ht="16.5" customHeight="1">
      <c r="A129" s="41"/>
      <c r="B129" s="42"/>
      <c r="C129" s="216" t="s">
        <v>227</v>
      </c>
      <c r="D129" s="216" t="s">
        <v>172</v>
      </c>
      <c r="E129" s="217" t="s">
        <v>4957</v>
      </c>
      <c r="F129" s="218" t="s">
        <v>4958</v>
      </c>
      <c r="G129" s="219" t="s">
        <v>4317</v>
      </c>
      <c r="H129" s="220">
        <v>1</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95</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276</v>
      </c>
    </row>
    <row r="130" s="2" customFormat="1">
      <c r="A130" s="41"/>
      <c r="B130" s="42"/>
      <c r="C130" s="43"/>
      <c r="D130" s="229" t="s">
        <v>179</v>
      </c>
      <c r="E130" s="43"/>
      <c r="F130" s="230" t="s">
        <v>4958</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95</v>
      </c>
    </row>
    <row r="131" s="2" customFormat="1">
      <c r="A131" s="41"/>
      <c r="B131" s="42"/>
      <c r="C131" s="43"/>
      <c r="D131" s="229" t="s">
        <v>231</v>
      </c>
      <c r="E131" s="43"/>
      <c r="F131" s="268" t="s">
        <v>4946</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231</v>
      </c>
      <c r="AU131" s="20" t="s">
        <v>95</v>
      </c>
    </row>
    <row r="132" s="2" customFormat="1" ht="16.5" customHeight="1">
      <c r="A132" s="41"/>
      <c r="B132" s="42"/>
      <c r="C132" s="216" t="s">
        <v>234</v>
      </c>
      <c r="D132" s="216" t="s">
        <v>172</v>
      </c>
      <c r="E132" s="217" t="s">
        <v>4959</v>
      </c>
      <c r="F132" s="218" t="s">
        <v>4960</v>
      </c>
      <c r="G132" s="219" t="s">
        <v>4317</v>
      </c>
      <c r="H132" s="220">
        <v>4</v>
      </c>
      <c r="I132" s="221"/>
      <c r="J132" s="222">
        <f>ROUND(I132*H132,2)</f>
        <v>0</v>
      </c>
      <c r="K132" s="218" t="s">
        <v>19</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95</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287</v>
      </c>
    </row>
    <row r="133" s="2" customFormat="1">
      <c r="A133" s="41"/>
      <c r="B133" s="42"/>
      <c r="C133" s="43"/>
      <c r="D133" s="229" t="s">
        <v>179</v>
      </c>
      <c r="E133" s="43"/>
      <c r="F133" s="230" t="s">
        <v>4960</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95</v>
      </c>
    </row>
    <row r="134" s="2" customFormat="1">
      <c r="A134" s="41"/>
      <c r="B134" s="42"/>
      <c r="C134" s="43"/>
      <c r="D134" s="229" t="s">
        <v>231</v>
      </c>
      <c r="E134" s="43"/>
      <c r="F134" s="268" t="s">
        <v>4946</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231</v>
      </c>
      <c r="AU134" s="20" t="s">
        <v>95</v>
      </c>
    </row>
    <row r="135" s="2" customFormat="1" ht="16.5" customHeight="1">
      <c r="A135" s="41"/>
      <c r="B135" s="42"/>
      <c r="C135" s="216" t="s">
        <v>244</v>
      </c>
      <c r="D135" s="216" t="s">
        <v>172</v>
      </c>
      <c r="E135" s="217" t="s">
        <v>4961</v>
      </c>
      <c r="F135" s="218" t="s">
        <v>4962</v>
      </c>
      <c r="G135" s="219" t="s">
        <v>4317</v>
      </c>
      <c r="H135" s="220">
        <v>66</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95</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295</v>
      </c>
    </row>
    <row r="136" s="2" customFormat="1">
      <c r="A136" s="41"/>
      <c r="B136" s="42"/>
      <c r="C136" s="43"/>
      <c r="D136" s="229" t="s">
        <v>179</v>
      </c>
      <c r="E136" s="43"/>
      <c r="F136" s="230" t="s">
        <v>4962</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95</v>
      </c>
    </row>
    <row r="137" s="2" customFormat="1">
      <c r="A137" s="41"/>
      <c r="B137" s="42"/>
      <c r="C137" s="43"/>
      <c r="D137" s="229" t="s">
        <v>231</v>
      </c>
      <c r="E137" s="43"/>
      <c r="F137" s="268" t="s">
        <v>4946</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231</v>
      </c>
      <c r="AU137" s="20" t="s">
        <v>95</v>
      </c>
    </row>
    <row r="138" s="2" customFormat="1" ht="16.5" customHeight="1">
      <c r="A138" s="41"/>
      <c r="B138" s="42"/>
      <c r="C138" s="216" t="s">
        <v>253</v>
      </c>
      <c r="D138" s="216" t="s">
        <v>172</v>
      </c>
      <c r="E138" s="217" t="s">
        <v>4963</v>
      </c>
      <c r="F138" s="218" t="s">
        <v>4964</v>
      </c>
      <c r="G138" s="219" t="s">
        <v>4317</v>
      </c>
      <c r="H138" s="220">
        <v>50</v>
      </c>
      <c r="I138" s="221"/>
      <c r="J138" s="222">
        <f>ROUND(I138*H138,2)</f>
        <v>0</v>
      </c>
      <c r="K138" s="218" t="s">
        <v>19</v>
      </c>
      <c r="L138" s="47"/>
      <c r="M138" s="223" t="s">
        <v>19</v>
      </c>
      <c r="N138" s="224" t="s">
        <v>46</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177</v>
      </c>
      <c r="AT138" s="227" t="s">
        <v>172</v>
      </c>
      <c r="AU138" s="227" t="s">
        <v>95</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177</v>
      </c>
      <c r="BM138" s="227" t="s">
        <v>303</v>
      </c>
    </row>
    <row r="139" s="2" customFormat="1">
      <c r="A139" s="41"/>
      <c r="B139" s="42"/>
      <c r="C139" s="43"/>
      <c r="D139" s="229" t="s">
        <v>179</v>
      </c>
      <c r="E139" s="43"/>
      <c r="F139" s="230" t="s">
        <v>4964</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179</v>
      </c>
      <c r="AU139" s="20" t="s">
        <v>95</v>
      </c>
    </row>
    <row r="140" s="2" customFormat="1">
      <c r="A140" s="41"/>
      <c r="B140" s="42"/>
      <c r="C140" s="43"/>
      <c r="D140" s="229" t="s">
        <v>231</v>
      </c>
      <c r="E140" s="43"/>
      <c r="F140" s="268" t="s">
        <v>4946</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231</v>
      </c>
      <c r="AU140" s="20" t="s">
        <v>95</v>
      </c>
    </row>
    <row r="141" s="2" customFormat="1" ht="16.5" customHeight="1">
      <c r="A141" s="41"/>
      <c r="B141" s="42"/>
      <c r="C141" s="216" t="s">
        <v>263</v>
      </c>
      <c r="D141" s="216" t="s">
        <v>172</v>
      </c>
      <c r="E141" s="217" t="s">
        <v>4965</v>
      </c>
      <c r="F141" s="218" t="s">
        <v>4966</v>
      </c>
      <c r="G141" s="219" t="s">
        <v>4317</v>
      </c>
      <c r="H141" s="220">
        <v>2</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95</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315</v>
      </c>
    </row>
    <row r="142" s="2" customFormat="1">
      <c r="A142" s="41"/>
      <c r="B142" s="42"/>
      <c r="C142" s="43"/>
      <c r="D142" s="229" t="s">
        <v>179</v>
      </c>
      <c r="E142" s="43"/>
      <c r="F142" s="230" t="s">
        <v>4966</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95</v>
      </c>
    </row>
    <row r="143" s="2" customFormat="1">
      <c r="A143" s="41"/>
      <c r="B143" s="42"/>
      <c r="C143" s="43"/>
      <c r="D143" s="229" t="s">
        <v>231</v>
      </c>
      <c r="E143" s="43"/>
      <c r="F143" s="268" t="s">
        <v>4946</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231</v>
      </c>
      <c r="AU143" s="20" t="s">
        <v>95</v>
      </c>
    </row>
    <row r="144" s="2" customFormat="1" ht="16.5" customHeight="1">
      <c r="A144" s="41"/>
      <c r="B144" s="42"/>
      <c r="C144" s="216" t="s">
        <v>8</v>
      </c>
      <c r="D144" s="216" t="s">
        <v>172</v>
      </c>
      <c r="E144" s="217" t="s">
        <v>4967</v>
      </c>
      <c r="F144" s="218" t="s">
        <v>4968</v>
      </c>
      <c r="G144" s="219" t="s">
        <v>4317</v>
      </c>
      <c r="H144" s="220">
        <v>2</v>
      </c>
      <c r="I144" s="221"/>
      <c r="J144" s="222">
        <f>ROUND(I144*H144,2)</f>
        <v>0</v>
      </c>
      <c r="K144" s="218" t="s">
        <v>19</v>
      </c>
      <c r="L144" s="47"/>
      <c r="M144" s="223" t="s">
        <v>19</v>
      </c>
      <c r="N144" s="224" t="s">
        <v>46</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177</v>
      </c>
      <c r="AT144" s="227" t="s">
        <v>172</v>
      </c>
      <c r="AU144" s="227" t="s">
        <v>95</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177</v>
      </c>
      <c r="BM144" s="227" t="s">
        <v>331</v>
      </c>
    </row>
    <row r="145" s="2" customFormat="1">
      <c r="A145" s="41"/>
      <c r="B145" s="42"/>
      <c r="C145" s="43"/>
      <c r="D145" s="229" t="s">
        <v>179</v>
      </c>
      <c r="E145" s="43"/>
      <c r="F145" s="230" t="s">
        <v>4968</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179</v>
      </c>
      <c r="AU145" s="20" t="s">
        <v>95</v>
      </c>
    </row>
    <row r="146" s="2" customFormat="1">
      <c r="A146" s="41"/>
      <c r="B146" s="42"/>
      <c r="C146" s="43"/>
      <c r="D146" s="229" t="s">
        <v>231</v>
      </c>
      <c r="E146" s="43"/>
      <c r="F146" s="268" t="s">
        <v>4946</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231</v>
      </c>
      <c r="AU146" s="20" t="s">
        <v>95</v>
      </c>
    </row>
    <row r="147" s="2" customFormat="1" ht="16.5" customHeight="1">
      <c r="A147" s="41"/>
      <c r="B147" s="42"/>
      <c r="C147" s="216" t="s">
        <v>271</v>
      </c>
      <c r="D147" s="216" t="s">
        <v>172</v>
      </c>
      <c r="E147" s="217" t="s">
        <v>4969</v>
      </c>
      <c r="F147" s="218" t="s">
        <v>4970</v>
      </c>
      <c r="G147" s="219" t="s">
        <v>4317</v>
      </c>
      <c r="H147" s="220">
        <v>24</v>
      </c>
      <c r="I147" s="221"/>
      <c r="J147" s="222">
        <f>ROUND(I147*H147,2)</f>
        <v>0</v>
      </c>
      <c r="K147" s="218" t="s">
        <v>19</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95</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344</v>
      </c>
    </row>
    <row r="148" s="2" customFormat="1">
      <c r="A148" s="41"/>
      <c r="B148" s="42"/>
      <c r="C148" s="43"/>
      <c r="D148" s="229" t="s">
        <v>179</v>
      </c>
      <c r="E148" s="43"/>
      <c r="F148" s="230" t="s">
        <v>4970</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95</v>
      </c>
    </row>
    <row r="149" s="2" customFormat="1">
      <c r="A149" s="41"/>
      <c r="B149" s="42"/>
      <c r="C149" s="43"/>
      <c r="D149" s="229" t="s">
        <v>231</v>
      </c>
      <c r="E149" s="43"/>
      <c r="F149" s="268" t="s">
        <v>4946</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231</v>
      </c>
      <c r="AU149" s="20" t="s">
        <v>95</v>
      </c>
    </row>
    <row r="150" s="2" customFormat="1" ht="16.5" customHeight="1">
      <c r="A150" s="41"/>
      <c r="B150" s="42"/>
      <c r="C150" s="216" t="s">
        <v>276</v>
      </c>
      <c r="D150" s="216" t="s">
        <v>172</v>
      </c>
      <c r="E150" s="217" t="s">
        <v>4971</v>
      </c>
      <c r="F150" s="218" t="s">
        <v>4972</v>
      </c>
      <c r="G150" s="219" t="s">
        <v>4317</v>
      </c>
      <c r="H150" s="220">
        <v>24</v>
      </c>
      <c r="I150" s="221"/>
      <c r="J150" s="222">
        <f>ROUND(I150*H150,2)</f>
        <v>0</v>
      </c>
      <c r="K150" s="218" t="s">
        <v>19</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95</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356</v>
      </c>
    </row>
    <row r="151" s="2" customFormat="1">
      <c r="A151" s="41"/>
      <c r="B151" s="42"/>
      <c r="C151" s="43"/>
      <c r="D151" s="229" t="s">
        <v>179</v>
      </c>
      <c r="E151" s="43"/>
      <c r="F151" s="230" t="s">
        <v>4972</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95</v>
      </c>
    </row>
    <row r="152" s="2" customFormat="1">
      <c r="A152" s="41"/>
      <c r="B152" s="42"/>
      <c r="C152" s="43"/>
      <c r="D152" s="229" t="s">
        <v>231</v>
      </c>
      <c r="E152" s="43"/>
      <c r="F152" s="268" t="s">
        <v>4946</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231</v>
      </c>
      <c r="AU152" s="20" t="s">
        <v>95</v>
      </c>
    </row>
    <row r="153" s="2" customFormat="1" ht="16.5" customHeight="1">
      <c r="A153" s="41"/>
      <c r="B153" s="42"/>
      <c r="C153" s="216" t="s">
        <v>283</v>
      </c>
      <c r="D153" s="216" t="s">
        <v>172</v>
      </c>
      <c r="E153" s="217" t="s">
        <v>4973</v>
      </c>
      <c r="F153" s="218" t="s">
        <v>4974</v>
      </c>
      <c r="G153" s="219" t="s">
        <v>4317</v>
      </c>
      <c r="H153" s="220">
        <v>2</v>
      </c>
      <c r="I153" s="221"/>
      <c r="J153" s="222">
        <f>ROUND(I153*H153,2)</f>
        <v>0</v>
      </c>
      <c r="K153" s="218" t="s">
        <v>19</v>
      </c>
      <c r="L153" s="47"/>
      <c r="M153" s="223" t="s">
        <v>19</v>
      </c>
      <c r="N153" s="22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177</v>
      </c>
      <c r="AT153" s="227" t="s">
        <v>172</v>
      </c>
      <c r="AU153" s="227" t="s">
        <v>95</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177</v>
      </c>
      <c r="BM153" s="227" t="s">
        <v>370</v>
      </c>
    </row>
    <row r="154" s="2" customFormat="1">
      <c r="A154" s="41"/>
      <c r="B154" s="42"/>
      <c r="C154" s="43"/>
      <c r="D154" s="229" t="s">
        <v>179</v>
      </c>
      <c r="E154" s="43"/>
      <c r="F154" s="230" t="s">
        <v>4974</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179</v>
      </c>
      <c r="AU154" s="20" t="s">
        <v>95</v>
      </c>
    </row>
    <row r="155" s="2" customFormat="1">
      <c r="A155" s="41"/>
      <c r="B155" s="42"/>
      <c r="C155" s="43"/>
      <c r="D155" s="229" t="s">
        <v>231</v>
      </c>
      <c r="E155" s="43"/>
      <c r="F155" s="268" t="s">
        <v>4946</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231</v>
      </c>
      <c r="AU155" s="20" t="s">
        <v>95</v>
      </c>
    </row>
    <row r="156" s="2" customFormat="1" ht="16.5" customHeight="1">
      <c r="A156" s="41"/>
      <c r="B156" s="42"/>
      <c r="C156" s="216" t="s">
        <v>287</v>
      </c>
      <c r="D156" s="216" t="s">
        <v>172</v>
      </c>
      <c r="E156" s="217" t="s">
        <v>4975</v>
      </c>
      <c r="F156" s="218" t="s">
        <v>4976</v>
      </c>
      <c r="G156" s="219" t="s">
        <v>4317</v>
      </c>
      <c r="H156" s="220">
        <v>48</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95</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629</v>
      </c>
    </row>
    <row r="157" s="2" customFormat="1">
      <c r="A157" s="41"/>
      <c r="B157" s="42"/>
      <c r="C157" s="43"/>
      <c r="D157" s="229" t="s">
        <v>179</v>
      </c>
      <c r="E157" s="43"/>
      <c r="F157" s="230" t="s">
        <v>4976</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95</v>
      </c>
    </row>
    <row r="158" s="2" customFormat="1">
      <c r="A158" s="41"/>
      <c r="B158" s="42"/>
      <c r="C158" s="43"/>
      <c r="D158" s="229" t="s">
        <v>231</v>
      </c>
      <c r="E158" s="43"/>
      <c r="F158" s="268" t="s">
        <v>4946</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231</v>
      </c>
      <c r="AU158" s="20" t="s">
        <v>95</v>
      </c>
    </row>
    <row r="159" s="2" customFormat="1" ht="16.5" customHeight="1">
      <c r="A159" s="41"/>
      <c r="B159" s="42"/>
      <c r="C159" s="216" t="s">
        <v>291</v>
      </c>
      <c r="D159" s="216" t="s">
        <v>172</v>
      </c>
      <c r="E159" s="217" t="s">
        <v>4977</v>
      </c>
      <c r="F159" s="218" t="s">
        <v>4978</v>
      </c>
      <c r="G159" s="219" t="s">
        <v>4317</v>
      </c>
      <c r="H159" s="220">
        <v>48</v>
      </c>
      <c r="I159" s="221"/>
      <c r="J159" s="222">
        <f>ROUND(I159*H159,2)</f>
        <v>0</v>
      </c>
      <c r="K159" s="218" t="s">
        <v>19</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177</v>
      </c>
      <c r="AT159" s="227" t="s">
        <v>172</v>
      </c>
      <c r="AU159" s="227" t="s">
        <v>95</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644</v>
      </c>
    </row>
    <row r="160" s="2" customFormat="1">
      <c r="A160" s="41"/>
      <c r="B160" s="42"/>
      <c r="C160" s="43"/>
      <c r="D160" s="229" t="s">
        <v>179</v>
      </c>
      <c r="E160" s="43"/>
      <c r="F160" s="230" t="s">
        <v>4978</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95</v>
      </c>
    </row>
    <row r="161" s="2" customFormat="1">
      <c r="A161" s="41"/>
      <c r="B161" s="42"/>
      <c r="C161" s="43"/>
      <c r="D161" s="229" t="s">
        <v>231</v>
      </c>
      <c r="E161" s="43"/>
      <c r="F161" s="268" t="s">
        <v>4946</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95</v>
      </c>
    </row>
    <row r="162" s="2" customFormat="1" ht="16.5" customHeight="1">
      <c r="A162" s="41"/>
      <c r="B162" s="42"/>
      <c r="C162" s="216" t="s">
        <v>295</v>
      </c>
      <c r="D162" s="216" t="s">
        <v>172</v>
      </c>
      <c r="E162" s="217" t="s">
        <v>4965</v>
      </c>
      <c r="F162" s="218" t="s">
        <v>4966</v>
      </c>
      <c r="G162" s="219" t="s">
        <v>4317</v>
      </c>
      <c r="H162" s="220">
        <v>2</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95</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656</v>
      </c>
    </row>
    <row r="163" s="2" customFormat="1">
      <c r="A163" s="41"/>
      <c r="B163" s="42"/>
      <c r="C163" s="43"/>
      <c r="D163" s="229" t="s">
        <v>179</v>
      </c>
      <c r="E163" s="43"/>
      <c r="F163" s="230" t="s">
        <v>4966</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95</v>
      </c>
    </row>
    <row r="164" s="2" customFormat="1">
      <c r="A164" s="41"/>
      <c r="B164" s="42"/>
      <c r="C164" s="43"/>
      <c r="D164" s="229" t="s">
        <v>231</v>
      </c>
      <c r="E164" s="43"/>
      <c r="F164" s="268" t="s">
        <v>4946</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231</v>
      </c>
      <c r="AU164" s="20" t="s">
        <v>95</v>
      </c>
    </row>
    <row r="165" s="2" customFormat="1" ht="16.5" customHeight="1">
      <c r="A165" s="41"/>
      <c r="B165" s="42"/>
      <c r="C165" s="216" t="s">
        <v>299</v>
      </c>
      <c r="D165" s="216" t="s">
        <v>172</v>
      </c>
      <c r="E165" s="217" t="s">
        <v>4979</v>
      </c>
      <c r="F165" s="218" t="s">
        <v>4980</v>
      </c>
      <c r="G165" s="219" t="s">
        <v>4317</v>
      </c>
      <c r="H165" s="220">
        <v>2</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95</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672</v>
      </c>
    </row>
    <row r="166" s="2" customFormat="1">
      <c r="A166" s="41"/>
      <c r="B166" s="42"/>
      <c r="C166" s="43"/>
      <c r="D166" s="229" t="s">
        <v>179</v>
      </c>
      <c r="E166" s="43"/>
      <c r="F166" s="230" t="s">
        <v>4980</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95</v>
      </c>
    </row>
    <row r="167" s="2" customFormat="1">
      <c r="A167" s="41"/>
      <c r="B167" s="42"/>
      <c r="C167" s="43"/>
      <c r="D167" s="229" t="s">
        <v>231</v>
      </c>
      <c r="E167" s="43"/>
      <c r="F167" s="268" t="s">
        <v>4946</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231</v>
      </c>
      <c r="AU167" s="20" t="s">
        <v>95</v>
      </c>
    </row>
    <row r="168" s="2" customFormat="1" ht="16.5" customHeight="1">
      <c r="A168" s="41"/>
      <c r="B168" s="42"/>
      <c r="C168" s="216" t="s">
        <v>303</v>
      </c>
      <c r="D168" s="216" t="s">
        <v>172</v>
      </c>
      <c r="E168" s="217" t="s">
        <v>4981</v>
      </c>
      <c r="F168" s="218" t="s">
        <v>4982</v>
      </c>
      <c r="G168" s="219" t="s">
        <v>4317</v>
      </c>
      <c r="H168" s="220">
        <v>24</v>
      </c>
      <c r="I168" s="221"/>
      <c r="J168" s="222">
        <f>ROUND(I168*H168,2)</f>
        <v>0</v>
      </c>
      <c r="K168" s="218" t="s">
        <v>19</v>
      </c>
      <c r="L168" s="47"/>
      <c r="M168" s="223" t="s">
        <v>19</v>
      </c>
      <c r="N168" s="224"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177</v>
      </c>
      <c r="AT168" s="227" t="s">
        <v>172</v>
      </c>
      <c r="AU168" s="227" t="s">
        <v>95</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691</v>
      </c>
    </row>
    <row r="169" s="2" customFormat="1">
      <c r="A169" s="41"/>
      <c r="B169" s="42"/>
      <c r="C169" s="43"/>
      <c r="D169" s="229" t="s">
        <v>179</v>
      </c>
      <c r="E169" s="43"/>
      <c r="F169" s="230" t="s">
        <v>4982</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179</v>
      </c>
      <c r="AU169" s="20" t="s">
        <v>95</v>
      </c>
    </row>
    <row r="170" s="2" customFormat="1">
      <c r="A170" s="41"/>
      <c r="B170" s="42"/>
      <c r="C170" s="43"/>
      <c r="D170" s="229" t="s">
        <v>231</v>
      </c>
      <c r="E170" s="43"/>
      <c r="F170" s="268" t="s">
        <v>4946</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231</v>
      </c>
      <c r="AU170" s="20" t="s">
        <v>95</v>
      </c>
    </row>
    <row r="171" s="2" customFormat="1" ht="16.5" customHeight="1">
      <c r="A171" s="41"/>
      <c r="B171" s="42"/>
      <c r="C171" s="216" t="s">
        <v>7</v>
      </c>
      <c r="D171" s="216" t="s">
        <v>172</v>
      </c>
      <c r="E171" s="217" t="s">
        <v>4973</v>
      </c>
      <c r="F171" s="218" t="s">
        <v>4974</v>
      </c>
      <c r="G171" s="219" t="s">
        <v>4317</v>
      </c>
      <c r="H171" s="220">
        <v>2</v>
      </c>
      <c r="I171" s="221"/>
      <c r="J171" s="222">
        <f>ROUND(I171*H171,2)</f>
        <v>0</v>
      </c>
      <c r="K171" s="218" t="s">
        <v>19</v>
      </c>
      <c r="L171" s="47"/>
      <c r="M171" s="223" t="s">
        <v>19</v>
      </c>
      <c r="N171" s="224" t="s">
        <v>46</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177</v>
      </c>
      <c r="AT171" s="227" t="s">
        <v>172</v>
      </c>
      <c r="AU171" s="227" t="s">
        <v>95</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704</v>
      </c>
    </row>
    <row r="172" s="2" customFormat="1">
      <c r="A172" s="41"/>
      <c r="B172" s="42"/>
      <c r="C172" s="43"/>
      <c r="D172" s="229" t="s">
        <v>179</v>
      </c>
      <c r="E172" s="43"/>
      <c r="F172" s="230" t="s">
        <v>4974</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179</v>
      </c>
      <c r="AU172" s="20" t="s">
        <v>95</v>
      </c>
    </row>
    <row r="173" s="2" customFormat="1">
      <c r="A173" s="41"/>
      <c r="B173" s="42"/>
      <c r="C173" s="43"/>
      <c r="D173" s="229" t="s">
        <v>231</v>
      </c>
      <c r="E173" s="43"/>
      <c r="F173" s="268" t="s">
        <v>4946</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231</v>
      </c>
      <c r="AU173" s="20" t="s">
        <v>95</v>
      </c>
    </row>
    <row r="174" s="2" customFormat="1" ht="16.5" customHeight="1">
      <c r="A174" s="41"/>
      <c r="B174" s="42"/>
      <c r="C174" s="216" t="s">
        <v>315</v>
      </c>
      <c r="D174" s="216" t="s">
        <v>172</v>
      </c>
      <c r="E174" s="217" t="s">
        <v>4983</v>
      </c>
      <c r="F174" s="218" t="s">
        <v>4984</v>
      </c>
      <c r="G174" s="219" t="s">
        <v>4317</v>
      </c>
      <c r="H174" s="220">
        <v>48</v>
      </c>
      <c r="I174" s="221"/>
      <c r="J174" s="222">
        <f>ROUND(I174*H174,2)</f>
        <v>0</v>
      </c>
      <c r="K174" s="218" t="s">
        <v>19</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95</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726</v>
      </c>
    </row>
    <row r="175" s="2" customFormat="1">
      <c r="A175" s="41"/>
      <c r="B175" s="42"/>
      <c r="C175" s="43"/>
      <c r="D175" s="229" t="s">
        <v>179</v>
      </c>
      <c r="E175" s="43"/>
      <c r="F175" s="230" t="s">
        <v>4984</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95</v>
      </c>
    </row>
    <row r="176" s="2" customFormat="1">
      <c r="A176" s="41"/>
      <c r="B176" s="42"/>
      <c r="C176" s="43"/>
      <c r="D176" s="229" t="s">
        <v>231</v>
      </c>
      <c r="E176" s="43"/>
      <c r="F176" s="268" t="s">
        <v>4946</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231</v>
      </c>
      <c r="AU176" s="20" t="s">
        <v>95</v>
      </c>
    </row>
    <row r="177" s="2" customFormat="1" ht="16.5" customHeight="1">
      <c r="A177" s="41"/>
      <c r="B177" s="42"/>
      <c r="C177" s="216" t="s">
        <v>322</v>
      </c>
      <c r="D177" s="216" t="s">
        <v>172</v>
      </c>
      <c r="E177" s="217" t="s">
        <v>4977</v>
      </c>
      <c r="F177" s="218" t="s">
        <v>4978</v>
      </c>
      <c r="G177" s="219" t="s">
        <v>4317</v>
      </c>
      <c r="H177" s="220">
        <v>48</v>
      </c>
      <c r="I177" s="221"/>
      <c r="J177" s="222">
        <f>ROUND(I177*H177,2)</f>
        <v>0</v>
      </c>
      <c r="K177" s="218" t="s">
        <v>19</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95</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746</v>
      </c>
    </row>
    <row r="178" s="2" customFormat="1">
      <c r="A178" s="41"/>
      <c r="B178" s="42"/>
      <c r="C178" s="43"/>
      <c r="D178" s="229" t="s">
        <v>179</v>
      </c>
      <c r="E178" s="43"/>
      <c r="F178" s="230" t="s">
        <v>4978</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95</v>
      </c>
    </row>
    <row r="179" s="2" customFormat="1">
      <c r="A179" s="41"/>
      <c r="B179" s="42"/>
      <c r="C179" s="43"/>
      <c r="D179" s="229" t="s">
        <v>231</v>
      </c>
      <c r="E179" s="43"/>
      <c r="F179" s="268" t="s">
        <v>4946</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231</v>
      </c>
      <c r="AU179" s="20" t="s">
        <v>95</v>
      </c>
    </row>
    <row r="180" s="2" customFormat="1" ht="16.5" customHeight="1">
      <c r="A180" s="41"/>
      <c r="B180" s="42"/>
      <c r="C180" s="216" t="s">
        <v>331</v>
      </c>
      <c r="D180" s="216" t="s">
        <v>172</v>
      </c>
      <c r="E180" s="217" t="s">
        <v>4985</v>
      </c>
      <c r="F180" s="218" t="s">
        <v>4986</v>
      </c>
      <c r="G180" s="219" t="s">
        <v>4317</v>
      </c>
      <c r="H180" s="220">
        <v>4</v>
      </c>
      <c r="I180" s="221"/>
      <c r="J180" s="222">
        <f>ROUND(I180*H180,2)</f>
        <v>0</v>
      </c>
      <c r="K180" s="218" t="s">
        <v>19</v>
      </c>
      <c r="L180" s="47"/>
      <c r="M180" s="223" t="s">
        <v>19</v>
      </c>
      <c r="N180" s="224"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177</v>
      </c>
      <c r="AT180" s="227" t="s">
        <v>172</v>
      </c>
      <c r="AU180" s="227" t="s">
        <v>95</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770</v>
      </c>
    </row>
    <row r="181" s="2" customFormat="1">
      <c r="A181" s="41"/>
      <c r="B181" s="42"/>
      <c r="C181" s="43"/>
      <c r="D181" s="229" t="s">
        <v>179</v>
      </c>
      <c r="E181" s="43"/>
      <c r="F181" s="230" t="s">
        <v>4986</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179</v>
      </c>
      <c r="AU181" s="20" t="s">
        <v>95</v>
      </c>
    </row>
    <row r="182" s="2" customFormat="1">
      <c r="A182" s="41"/>
      <c r="B182" s="42"/>
      <c r="C182" s="43"/>
      <c r="D182" s="229" t="s">
        <v>231</v>
      </c>
      <c r="E182" s="43"/>
      <c r="F182" s="268" t="s">
        <v>4946</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231</v>
      </c>
      <c r="AU182" s="20" t="s">
        <v>95</v>
      </c>
    </row>
    <row r="183" s="2" customFormat="1" ht="16.5" customHeight="1">
      <c r="A183" s="41"/>
      <c r="B183" s="42"/>
      <c r="C183" s="216" t="s">
        <v>337</v>
      </c>
      <c r="D183" s="216" t="s">
        <v>172</v>
      </c>
      <c r="E183" s="217" t="s">
        <v>4987</v>
      </c>
      <c r="F183" s="218" t="s">
        <v>4988</v>
      </c>
      <c r="G183" s="219" t="s">
        <v>4317</v>
      </c>
      <c r="H183" s="220">
        <v>2</v>
      </c>
      <c r="I183" s="221"/>
      <c r="J183" s="222">
        <f>ROUND(I183*H183,2)</f>
        <v>0</v>
      </c>
      <c r="K183" s="218" t="s">
        <v>19</v>
      </c>
      <c r="L183" s="47"/>
      <c r="M183" s="223" t="s">
        <v>19</v>
      </c>
      <c r="N183" s="22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177</v>
      </c>
      <c r="AT183" s="227" t="s">
        <v>172</v>
      </c>
      <c r="AU183" s="227" t="s">
        <v>95</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808</v>
      </c>
    </row>
    <row r="184" s="2" customFormat="1">
      <c r="A184" s="41"/>
      <c r="B184" s="42"/>
      <c r="C184" s="43"/>
      <c r="D184" s="229" t="s">
        <v>179</v>
      </c>
      <c r="E184" s="43"/>
      <c r="F184" s="230" t="s">
        <v>4988</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179</v>
      </c>
      <c r="AU184" s="20" t="s">
        <v>95</v>
      </c>
    </row>
    <row r="185" s="2" customFormat="1">
      <c r="A185" s="41"/>
      <c r="B185" s="42"/>
      <c r="C185" s="43"/>
      <c r="D185" s="229" t="s">
        <v>231</v>
      </c>
      <c r="E185" s="43"/>
      <c r="F185" s="268" t="s">
        <v>4946</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231</v>
      </c>
      <c r="AU185" s="20" t="s">
        <v>95</v>
      </c>
    </row>
    <row r="186" s="2" customFormat="1" ht="16.5" customHeight="1">
      <c r="A186" s="41"/>
      <c r="B186" s="42"/>
      <c r="C186" s="216" t="s">
        <v>344</v>
      </c>
      <c r="D186" s="216" t="s">
        <v>172</v>
      </c>
      <c r="E186" s="217" t="s">
        <v>4989</v>
      </c>
      <c r="F186" s="218" t="s">
        <v>4990</v>
      </c>
      <c r="G186" s="219" t="s">
        <v>4317</v>
      </c>
      <c r="H186" s="220">
        <v>12</v>
      </c>
      <c r="I186" s="221"/>
      <c r="J186" s="222">
        <f>ROUND(I186*H186,2)</f>
        <v>0</v>
      </c>
      <c r="K186" s="218" t="s">
        <v>19</v>
      </c>
      <c r="L186" s="47"/>
      <c r="M186" s="223" t="s">
        <v>19</v>
      </c>
      <c r="N186" s="22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177</v>
      </c>
      <c r="AT186" s="227" t="s">
        <v>172</v>
      </c>
      <c r="AU186" s="227" t="s">
        <v>95</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834</v>
      </c>
    </row>
    <row r="187" s="2" customFormat="1">
      <c r="A187" s="41"/>
      <c r="B187" s="42"/>
      <c r="C187" s="43"/>
      <c r="D187" s="229" t="s">
        <v>179</v>
      </c>
      <c r="E187" s="43"/>
      <c r="F187" s="230" t="s">
        <v>4990</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95</v>
      </c>
    </row>
    <row r="188" s="2" customFormat="1">
      <c r="A188" s="41"/>
      <c r="B188" s="42"/>
      <c r="C188" s="43"/>
      <c r="D188" s="229" t="s">
        <v>231</v>
      </c>
      <c r="E188" s="43"/>
      <c r="F188" s="268" t="s">
        <v>4946</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231</v>
      </c>
      <c r="AU188" s="20" t="s">
        <v>95</v>
      </c>
    </row>
    <row r="189" s="2" customFormat="1" ht="16.5" customHeight="1">
      <c r="A189" s="41"/>
      <c r="B189" s="42"/>
      <c r="C189" s="216" t="s">
        <v>350</v>
      </c>
      <c r="D189" s="216" t="s">
        <v>172</v>
      </c>
      <c r="E189" s="217" t="s">
        <v>4991</v>
      </c>
      <c r="F189" s="218" t="s">
        <v>4992</v>
      </c>
      <c r="G189" s="219" t="s">
        <v>4317</v>
      </c>
      <c r="H189" s="220">
        <v>30</v>
      </c>
      <c r="I189" s="221"/>
      <c r="J189" s="222">
        <f>ROUND(I189*H189,2)</f>
        <v>0</v>
      </c>
      <c r="K189" s="218" t="s">
        <v>19</v>
      </c>
      <c r="L189" s="47"/>
      <c r="M189" s="223" t="s">
        <v>19</v>
      </c>
      <c r="N189" s="22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177</v>
      </c>
      <c r="AT189" s="227" t="s">
        <v>172</v>
      </c>
      <c r="AU189" s="227" t="s">
        <v>95</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177</v>
      </c>
      <c r="BM189" s="227" t="s">
        <v>848</v>
      </c>
    </row>
    <row r="190" s="2" customFormat="1">
      <c r="A190" s="41"/>
      <c r="B190" s="42"/>
      <c r="C190" s="43"/>
      <c r="D190" s="229" t="s">
        <v>179</v>
      </c>
      <c r="E190" s="43"/>
      <c r="F190" s="230" t="s">
        <v>4992</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179</v>
      </c>
      <c r="AU190" s="20" t="s">
        <v>95</v>
      </c>
    </row>
    <row r="191" s="2" customFormat="1">
      <c r="A191" s="41"/>
      <c r="B191" s="42"/>
      <c r="C191" s="43"/>
      <c r="D191" s="229" t="s">
        <v>231</v>
      </c>
      <c r="E191" s="43"/>
      <c r="F191" s="268" t="s">
        <v>4946</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231</v>
      </c>
      <c r="AU191" s="20" t="s">
        <v>95</v>
      </c>
    </row>
    <row r="192" s="2" customFormat="1" ht="16.5" customHeight="1">
      <c r="A192" s="41"/>
      <c r="B192" s="42"/>
      <c r="C192" s="216" t="s">
        <v>356</v>
      </c>
      <c r="D192" s="216" t="s">
        <v>172</v>
      </c>
      <c r="E192" s="217" t="s">
        <v>4993</v>
      </c>
      <c r="F192" s="218" t="s">
        <v>4994</v>
      </c>
      <c r="G192" s="219" t="s">
        <v>4317</v>
      </c>
      <c r="H192" s="220">
        <v>1</v>
      </c>
      <c r="I192" s="221"/>
      <c r="J192" s="222">
        <f>ROUND(I192*H192,2)</f>
        <v>0</v>
      </c>
      <c r="K192" s="218" t="s">
        <v>19</v>
      </c>
      <c r="L192" s="47"/>
      <c r="M192" s="223" t="s">
        <v>19</v>
      </c>
      <c r="N192" s="224" t="s">
        <v>46</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177</v>
      </c>
      <c r="AT192" s="227" t="s">
        <v>172</v>
      </c>
      <c r="AU192" s="227" t="s">
        <v>95</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177</v>
      </c>
      <c r="BM192" s="227" t="s">
        <v>864</v>
      </c>
    </row>
    <row r="193" s="2" customFormat="1">
      <c r="A193" s="41"/>
      <c r="B193" s="42"/>
      <c r="C193" s="43"/>
      <c r="D193" s="229" t="s">
        <v>179</v>
      </c>
      <c r="E193" s="43"/>
      <c r="F193" s="230" t="s">
        <v>4994</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95</v>
      </c>
    </row>
    <row r="194" s="2" customFormat="1">
      <c r="A194" s="41"/>
      <c r="B194" s="42"/>
      <c r="C194" s="43"/>
      <c r="D194" s="229" t="s">
        <v>231</v>
      </c>
      <c r="E194" s="43"/>
      <c r="F194" s="268" t="s">
        <v>4995</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231</v>
      </c>
      <c r="AU194" s="20" t="s">
        <v>95</v>
      </c>
    </row>
    <row r="195" s="2" customFormat="1" ht="24.15" customHeight="1">
      <c r="A195" s="41"/>
      <c r="B195" s="42"/>
      <c r="C195" s="216" t="s">
        <v>363</v>
      </c>
      <c r="D195" s="216" t="s">
        <v>172</v>
      </c>
      <c r="E195" s="217" t="s">
        <v>4996</v>
      </c>
      <c r="F195" s="218" t="s">
        <v>4997</v>
      </c>
      <c r="G195" s="219" t="s">
        <v>4317</v>
      </c>
      <c r="H195" s="220">
        <v>15</v>
      </c>
      <c r="I195" s="221"/>
      <c r="J195" s="222">
        <f>ROUND(I195*H195,2)</f>
        <v>0</v>
      </c>
      <c r="K195" s="218" t="s">
        <v>19</v>
      </c>
      <c r="L195" s="47"/>
      <c r="M195" s="223" t="s">
        <v>19</v>
      </c>
      <c r="N195" s="22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177</v>
      </c>
      <c r="AT195" s="227" t="s">
        <v>172</v>
      </c>
      <c r="AU195" s="227" t="s">
        <v>95</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878</v>
      </c>
    </row>
    <row r="196" s="2" customFormat="1">
      <c r="A196" s="41"/>
      <c r="B196" s="42"/>
      <c r="C196" s="43"/>
      <c r="D196" s="229" t="s">
        <v>179</v>
      </c>
      <c r="E196" s="43"/>
      <c r="F196" s="230" t="s">
        <v>4997</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179</v>
      </c>
      <c r="AU196" s="20" t="s">
        <v>95</v>
      </c>
    </row>
    <row r="197" s="2" customFormat="1">
      <c r="A197" s="41"/>
      <c r="B197" s="42"/>
      <c r="C197" s="43"/>
      <c r="D197" s="229" t="s">
        <v>231</v>
      </c>
      <c r="E197" s="43"/>
      <c r="F197" s="268" t="s">
        <v>4946</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231</v>
      </c>
      <c r="AU197" s="20" t="s">
        <v>95</v>
      </c>
    </row>
    <row r="198" s="2" customFormat="1" ht="16.5" customHeight="1">
      <c r="A198" s="41"/>
      <c r="B198" s="42"/>
      <c r="C198" s="216" t="s">
        <v>370</v>
      </c>
      <c r="D198" s="216" t="s">
        <v>172</v>
      </c>
      <c r="E198" s="217" t="s">
        <v>4998</v>
      </c>
      <c r="F198" s="218" t="s">
        <v>4999</v>
      </c>
      <c r="G198" s="219" t="s">
        <v>4317</v>
      </c>
      <c r="H198" s="220">
        <v>15</v>
      </c>
      <c r="I198" s="221"/>
      <c r="J198" s="222">
        <f>ROUND(I198*H198,2)</f>
        <v>0</v>
      </c>
      <c r="K198" s="218" t="s">
        <v>19</v>
      </c>
      <c r="L198" s="47"/>
      <c r="M198" s="223" t="s">
        <v>19</v>
      </c>
      <c r="N198" s="224"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177</v>
      </c>
      <c r="AT198" s="227" t="s">
        <v>172</v>
      </c>
      <c r="AU198" s="227" t="s">
        <v>95</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177</v>
      </c>
      <c r="BM198" s="227" t="s">
        <v>892</v>
      </c>
    </row>
    <row r="199" s="2" customFormat="1">
      <c r="A199" s="41"/>
      <c r="B199" s="42"/>
      <c r="C199" s="43"/>
      <c r="D199" s="229" t="s">
        <v>179</v>
      </c>
      <c r="E199" s="43"/>
      <c r="F199" s="230" t="s">
        <v>4999</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179</v>
      </c>
      <c r="AU199" s="20" t="s">
        <v>95</v>
      </c>
    </row>
    <row r="200" s="2" customFormat="1">
      <c r="A200" s="41"/>
      <c r="B200" s="42"/>
      <c r="C200" s="43"/>
      <c r="D200" s="229" t="s">
        <v>231</v>
      </c>
      <c r="E200" s="43"/>
      <c r="F200" s="268" t="s">
        <v>5000</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231</v>
      </c>
      <c r="AU200" s="20" t="s">
        <v>95</v>
      </c>
    </row>
    <row r="201" s="2" customFormat="1" ht="16.5" customHeight="1">
      <c r="A201" s="41"/>
      <c r="B201" s="42"/>
      <c r="C201" s="216" t="s">
        <v>377</v>
      </c>
      <c r="D201" s="216" t="s">
        <v>172</v>
      </c>
      <c r="E201" s="217" t="s">
        <v>5001</v>
      </c>
      <c r="F201" s="218" t="s">
        <v>5002</v>
      </c>
      <c r="G201" s="219" t="s">
        <v>4317</v>
      </c>
      <c r="H201" s="220">
        <v>25</v>
      </c>
      <c r="I201" s="221"/>
      <c r="J201" s="222">
        <f>ROUND(I201*H201,2)</f>
        <v>0</v>
      </c>
      <c r="K201" s="218" t="s">
        <v>19</v>
      </c>
      <c r="L201" s="47"/>
      <c r="M201" s="223" t="s">
        <v>19</v>
      </c>
      <c r="N201" s="224" t="s">
        <v>46</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177</v>
      </c>
      <c r="AT201" s="227" t="s">
        <v>172</v>
      </c>
      <c r="AU201" s="227" t="s">
        <v>95</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916</v>
      </c>
    </row>
    <row r="202" s="2" customFormat="1">
      <c r="A202" s="41"/>
      <c r="B202" s="42"/>
      <c r="C202" s="43"/>
      <c r="D202" s="229" t="s">
        <v>179</v>
      </c>
      <c r="E202" s="43"/>
      <c r="F202" s="230" t="s">
        <v>5002</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179</v>
      </c>
      <c r="AU202" s="20" t="s">
        <v>95</v>
      </c>
    </row>
    <row r="203" s="2" customFormat="1">
      <c r="A203" s="41"/>
      <c r="B203" s="42"/>
      <c r="C203" s="43"/>
      <c r="D203" s="229" t="s">
        <v>231</v>
      </c>
      <c r="E203" s="43"/>
      <c r="F203" s="268" t="s">
        <v>4946</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231</v>
      </c>
      <c r="AU203" s="20" t="s">
        <v>95</v>
      </c>
    </row>
    <row r="204" s="2" customFormat="1" ht="16.5" customHeight="1">
      <c r="A204" s="41"/>
      <c r="B204" s="42"/>
      <c r="C204" s="216" t="s">
        <v>629</v>
      </c>
      <c r="D204" s="216" t="s">
        <v>172</v>
      </c>
      <c r="E204" s="217" t="s">
        <v>5003</v>
      </c>
      <c r="F204" s="218" t="s">
        <v>5004</v>
      </c>
      <c r="G204" s="219" t="s">
        <v>4317</v>
      </c>
      <c r="H204" s="220">
        <v>44</v>
      </c>
      <c r="I204" s="221"/>
      <c r="J204" s="222">
        <f>ROUND(I204*H204,2)</f>
        <v>0</v>
      </c>
      <c r="K204" s="218" t="s">
        <v>19</v>
      </c>
      <c r="L204" s="47"/>
      <c r="M204" s="223" t="s">
        <v>19</v>
      </c>
      <c r="N204" s="22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177</v>
      </c>
      <c r="AT204" s="227" t="s">
        <v>172</v>
      </c>
      <c r="AU204" s="227" t="s">
        <v>95</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177</v>
      </c>
      <c r="BM204" s="227" t="s">
        <v>961</v>
      </c>
    </row>
    <row r="205" s="2" customFormat="1">
      <c r="A205" s="41"/>
      <c r="B205" s="42"/>
      <c r="C205" s="43"/>
      <c r="D205" s="229" t="s">
        <v>179</v>
      </c>
      <c r="E205" s="43"/>
      <c r="F205" s="230" t="s">
        <v>5004</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95</v>
      </c>
    </row>
    <row r="206" s="2" customFormat="1">
      <c r="A206" s="41"/>
      <c r="B206" s="42"/>
      <c r="C206" s="43"/>
      <c r="D206" s="229" t="s">
        <v>231</v>
      </c>
      <c r="E206" s="43"/>
      <c r="F206" s="268" t="s">
        <v>4946</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231</v>
      </c>
      <c r="AU206" s="20" t="s">
        <v>95</v>
      </c>
    </row>
    <row r="207" s="2" customFormat="1" ht="16.5" customHeight="1">
      <c r="A207" s="41"/>
      <c r="B207" s="42"/>
      <c r="C207" s="216" t="s">
        <v>637</v>
      </c>
      <c r="D207" s="216" t="s">
        <v>172</v>
      </c>
      <c r="E207" s="217" t="s">
        <v>5005</v>
      </c>
      <c r="F207" s="218" t="s">
        <v>5006</v>
      </c>
      <c r="G207" s="219" t="s">
        <v>4317</v>
      </c>
      <c r="H207" s="220">
        <v>115</v>
      </c>
      <c r="I207" s="221"/>
      <c r="J207" s="222">
        <f>ROUND(I207*H207,2)</f>
        <v>0</v>
      </c>
      <c r="K207" s="218" t="s">
        <v>19</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95</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976</v>
      </c>
    </row>
    <row r="208" s="2" customFormat="1">
      <c r="A208" s="41"/>
      <c r="B208" s="42"/>
      <c r="C208" s="43"/>
      <c r="D208" s="229" t="s">
        <v>179</v>
      </c>
      <c r="E208" s="43"/>
      <c r="F208" s="230" t="s">
        <v>5006</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95</v>
      </c>
    </row>
    <row r="209" s="2" customFormat="1">
      <c r="A209" s="41"/>
      <c r="B209" s="42"/>
      <c r="C209" s="43"/>
      <c r="D209" s="229" t="s">
        <v>231</v>
      </c>
      <c r="E209" s="43"/>
      <c r="F209" s="268" t="s">
        <v>4946</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231</v>
      </c>
      <c r="AU209" s="20" t="s">
        <v>95</v>
      </c>
    </row>
    <row r="210" s="2" customFormat="1" ht="16.5" customHeight="1">
      <c r="A210" s="41"/>
      <c r="B210" s="42"/>
      <c r="C210" s="216" t="s">
        <v>644</v>
      </c>
      <c r="D210" s="216" t="s">
        <v>172</v>
      </c>
      <c r="E210" s="217" t="s">
        <v>5007</v>
      </c>
      <c r="F210" s="218" t="s">
        <v>5008</v>
      </c>
      <c r="G210" s="219" t="s">
        <v>201</v>
      </c>
      <c r="H210" s="220">
        <v>5490</v>
      </c>
      <c r="I210" s="221"/>
      <c r="J210" s="222">
        <f>ROUND(I210*H210,2)</f>
        <v>0</v>
      </c>
      <c r="K210" s="218" t="s">
        <v>19</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95</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1004</v>
      </c>
    </row>
    <row r="211" s="2" customFormat="1">
      <c r="A211" s="41"/>
      <c r="B211" s="42"/>
      <c r="C211" s="43"/>
      <c r="D211" s="229" t="s">
        <v>179</v>
      </c>
      <c r="E211" s="43"/>
      <c r="F211" s="230" t="s">
        <v>5008</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95</v>
      </c>
    </row>
    <row r="212" s="2" customFormat="1">
      <c r="A212" s="41"/>
      <c r="B212" s="42"/>
      <c r="C212" s="43"/>
      <c r="D212" s="229" t="s">
        <v>231</v>
      </c>
      <c r="E212" s="43"/>
      <c r="F212" s="268" t="s">
        <v>4946</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231</v>
      </c>
      <c r="AU212" s="20" t="s">
        <v>95</v>
      </c>
    </row>
    <row r="213" s="2" customFormat="1" ht="16.5" customHeight="1">
      <c r="A213" s="41"/>
      <c r="B213" s="42"/>
      <c r="C213" s="216" t="s">
        <v>651</v>
      </c>
      <c r="D213" s="216" t="s">
        <v>172</v>
      </c>
      <c r="E213" s="217" t="s">
        <v>5009</v>
      </c>
      <c r="F213" s="218" t="s">
        <v>5010</v>
      </c>
      <c r="G213" s="219" t="s">
        <v>201</v>
      </c>
      <c r="H213" s="220">
        <v>250</v>
      </c>
      <c r="I213" s="221"/>
      <c r="J213" s="222">
        <f>ROUND(I213*H213,2)</f>
        <v>0</v>
      </c>
      <c r="K213" s="218" t="s">
        <v>19</v>
      </c>
      <c r="L213" s="47"/>
      <c r="M213" s="223" t="s">
        <v>19</v>
      </c>
      <c r="N213" s="224" t="s">
        <v>46</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177</v>
      </c>
      <c r="AT213" s="227" t="s">
        <v>172</v>
      </c>
      <c r="AU213" s="227" t="s">
        <v>95</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177</v>
      </c>
      <c r="BM213" s="227" t="s">
        <v>1029</v>
      </c>
    </row>
    <row r="214" s="2" customFormat="1">
      <c r="A214" s="41"/>
      <c r="B214" s="42"/>
      <c r="C214" s="43"/>
      <c r="D214" s="229" t="s">
        <v>179</v>
      </c>
      <c r="E214" s="43"/>
      <c r="F214" s="230" t="s">
        <v>5010</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179</v>
      </c>
      <c r="AU214" s="20" t="s">
        <v>95</v>
      </c>
    </row>
    <row r="215" s="2" customFormat="1">
      <c r="A215" s="41"/>
      <c r="B215" s="42"/>
      <c r="C215" s="43"/>
      <c r="D215" s="229" t="s">
        <v>231</v>
      </c>
      <c r="E215" s="43"/>
      <c r="F215" s="268" t="s">
        <v>4946</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231</v>
      </c>
      <c r="AU215" s="20" t="s">
        <v>95</v>
      </c>
    </row>
    <row r="216" s="2" customFormat="1" ht="16.5" customHeight="1">
      <c r="A216" s="41"/>
      <c r="B216" s="42"/>
      <c r="C216" s="216" t="s">
        <v>656</v>
      </c>
      <c r="D216" s="216" t="s">
        <v>172</v>
      </c>
      <c r="E216" s="217" t="s">
        <v>5011</v>
      </c>
      <c r="F216" s="218" t="s">
        <v>5012</v>
      </c>
      <c r="G216" s="219" t="s">
        <v>201</v>
      </c>
      <c r="H216" s="220">
        <v>250</v>
      </c>
      <c r="I216" s="221"/>
      <c r="J216" s="222">
        <f>ROUND(I216*H216,2)</f>
        <v>0</v>
      </c>
      <c r="K216" s="218" t="s">
        <v>19</v>
      </c>
      <c r="L216" s="47"/>
      <c r="M216" s="223" t="s">
        <v>19</v>
      </c>
      <c r="N216" s="224"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177</v>
      </c>
      <c r="AT216" s="227" t="s">
        <v>172</v>
      </c>
      <c r="AU216" s="227" t="s">
        <v>95</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1041</v>
      </c>
    </row>
    <row r="217" s="2" customFormat="1">
      <c r="A217" s="41"/>
      <c r="B217" s="42"/>
      <c r="C217" s="43"/>
      <c r="D217" s="229" t="s">
        <v>179</v>
      </c>
      <c r="E217" s="43"/>
      <c r="F217" s="230" t="s">
        <v>5012</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179</v>
      </c>
      <c r="AU217" s="20" t="s">
        <v>95</v>
      </c>
    </row>
    <row r="218" s="2" customFormat="1">
      <c r="A218" s="41"/>
      <c r="B218" s="42"/>
      <c r="C218" s="43"/>
      <c r="D218" s="229" t="s">
        <v>231</v>
      </c>
      <c r="E218" s="43"/>
      <c r="F218" s="268" t="s">
        <v>4946</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231</v>
      </c>
      <c r="AU218" s="20" t="s">
        <v>95</v>
      </c>
    </row>
    <row r="219" s="2" customFormat="1" ht="16.5" customHeight="1">
      <c r="A219" s="41"/>
      <c r="B219" s="42"/>
      <c r="C219" s="216" t="s">
        <v>664</v>
      </c>
      <c r="D219" s="216" t="s">
        <v>172</v>
      </c>
      <c r="E219" s="217" t="s">
        <v>5013</v>
      </c>
      <c r="F219" s="218" t="s">
        <v>5014</v>
      </c>
      <c r="G219" s="219" t="s">
        <v>201</v>
      </c>
      <c r="H219" s="220">
        <v>10</v>
      </c>
      <c r="I219" s="221"/>
      <c r="J219" s="222">
        <f>ROUND(I219*H219,2)</f>
        <v>0</v>
      </c>
      <c r="K219" s="218" t="s">
        <v>19</v>
      </c>
      <c r="L219" s="47"/>
      <c r="M219" s="223" t="s">
        <v>19</v>
      </c>
      <c r="N219" s="22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177</v>
      </c>
      <c r="AT219" s="227" t="s">
        <v>172</v>
      </c>
      <c r="AU219" s="227" t="s">
        <v>95</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1063</v>
      </c>
    </row>
    <row r="220" s="2" customFormat="1">
      <c r="A220" s="41"/>
      <c r="B220" s="42"/>
      <c r="C220" s="43"/>
      <c r="D220" s="229" t="s">
        <v>179</v>
      </c>
      <c r="E220" s="43"/>
      <c r="F220" s="230" t="s">
        <v>5014</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95</v>
      </c>
    </row>
    <row r="221" s="2" customFormat="1">
      <c r="A221" s="41"/>
      <c r="B221" s="42"/>
      <c r="C221" s="43"/>
      <c r="D221" s="229" t="s">
        <v>231</v>
      </c>
      <c r="E221" s="43"/>
      <c r="F221" s="268" t="s">
        <v>4946</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231</v>
      </c>
      <c r="AU221" s="20" t="s">
        <v>95</v>
      </c>
    </row>
    <row r="222" s="2" customFormat="1" ht="16.5" customHeight="1">
      <c r="A222" s="41"/>
      <c r="B222" s="42"/>
      <c r="C222" s="216" t="s">
        <v>672</v>
      </c>
      <c r="D222" s="216" t="s">
        <v>172</v>
      </c>
      <c r="E222" s="217" t="s">
        <v>5015</v>
      </c>
      <c r="F222" s="218" t="s">
        <v>5016</v>
      </c>
      <c r="G222" s="219" t="s">
        <v>201</v>
      </c>
      <c r="H222" s="220">
        <v>700</v>
      </c>
      <c r="I222" s="221"/>
      <c r="J222" s="222">
        <f>ROUND(I222*H222,2)</f>
        <v>0</v>
      </c>
      <c r="K222" s="218" t="s">
        <v>19</v>
      </c>
      <c r="L222" s="47"/>
      <c r="M222" s="223" t="s">
        <v>19</v>
      </c>
      <c r="N222" s="22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177</v>
      </c>
      <c r="AT222" s="227" t="s">
        <v>172</v>
      </c>
      <c r="AU222" s="227" t="s">
        <v>95</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1076</v>
      </c>
    </row>
    <row r="223" s="2" customFormat="1">
      <c r="A223" s="41"/>
      <c r="B223" s="42"/>
      <c r="C223" s="43"/>
      <c r="D223" s="229" t="s">
        <v>179</v>
      </c>
      <c r="E223" s="43"/>
      <c r="F223" s="230" t="s">
        <v>5016</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179</v>
      </c>
      <c r="AU223" s="20" t="s">
        <v>95</v>
      </c>
    </row>
    <row r="224" s="2" customFormat="1">
      <c r="A224" s="41"/>
      <c r="B224" s="42"/>
      <c r="C224" s="43"/>
      <c r="D224" s="229" t="s">
        <v>231</v>
      </c>
      <c r="E224" s="43"/>
      <c r="F224" s="268" t="s">
        <v>4946</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231</v>
      </c>
      <c r="AU224" s="20" t="s">
        <v>95</v>
      </c>
    </row>
    <row r="225" s="2" customFormat="1" ht="16.5" customHeight="1">
      <c r="A225" s="41"/>
      <c r="B225" s="42"/>
      <c r="C225" s="216" t="s">
        <v>680</v>
      </c>
      <c r="D225" s="216" t="s">
        <v>172</v>
      </c>
      <c r="E225" s="217" t="s">
        <v>5017</v>
      </c>
      <c r="F225" s="218" t="s">
        <v>5018</v>
      </c>
      <c r="G225" s="219" t="s">
        <v>201</v>
      </c>
      <c r="H225" s="220">
        <v>60</v>
      </c>
      <c r="I225" s="221"/>
      <c r="J225" s="222">
        <f>ROUND(I225*H225,2)</f>
        <v>0</v>
      </c>
      <c r="K225" s="218" t="s">
        <v>19</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95</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1089</v>
      </c>
    </row>
    <row r="226" s="2" customFormat="1">
      <c r="A226" s="41"/>
      <c r="B226" s="42"/>
      <c r="C226" s="43"/>
      <c r="D226" s="229" t="s">
        <v>179</v>
      </c>
      <c r="E226" s="43"/>
      <c r="F226" s="230" t="s">
        <v>5018</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95</v>
      </c>
    </row>
    <row r="227" s="2" customFormat="1">
      <c r="A227" s="41"/>
      <c r="B227" s="42"/>
      <c r="C227" s="43"/>
      <c r="D227" s="229" t="s">
        <v>231</v>
      </c>
      <c r="E227" s="43"/>
      <c r="F227" s="268" t="s">
        <v>4946</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231</v>
      </c>
      <c r="AU227" s="20" t="s">
        <v>95</v>
      </c>
    </row>
    <row r="228" s="2" customFormat="1" ht="21.75" customHeight="1">
      <c r="A228" s="41"/>
      <c r="B228" s="42"/>
      <c r="C228" s="216" t="s">
        <v>691</v>
      </c>
      <c r="D228" s="216" t="s">
        <v>172</v>
      </c>
      <c r="E228" s="217" t="s">
        <v>5019</v>
      </c>
      <c r="F228" s="218" t="s">
        <v>5020</v>
      </c>
      <c r="G228" s="219" t="s">
        <v>201</v>
      </c>
      <c r="H228" s="220">
        <v>180</v>
      </c>
      <c r="I228" s="221"/>
      <c r="J228" s="222">
        <f>ROUND(I228*H228,2)</f>
        <v>0</v>
      </c>
      <c r="K228" s="218" t="s">
        <v>19</v>
      </c>
      <c r="L228" s="47"/>
      <c r="M228" s="223" t="s">
        <v>19</v>
      </c>
      <c r="N228" s="224" t="s">
        <v>46</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177</v>
      </c>
      <c r="AT228" s="227" t="s">
        <v>172</v>
      </c>
      <c r="AU228" s="227" t="s">
        <v>95</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177</v>
      </c>
      <c r="BM228" s="227" t="s">
        <v>1110</v>
      </c>
    </row>
    <row r="229" s="2" customFormat="1">
      <c r="A229" s="41"/>
      <c r="B229" s="42"/>
      <c r="C229" s="43"/>
      <c r="D229" s="229" t="s">
        <v>179</v>
      </c>
      <c r="E229" s="43"/>
      <c r="F229" s="230" t="s">
        <v>5020</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179</v>
      </c>
      <c r="AU229" s="20" t="s">
        <v>95</v>
      </c>
    </row>
    <row r="230" s="2" customFormat="1">
      <c r="A230" s="41"/>
      <c r="B230" s="42"/>
      <c r="C230" s="43"/>
      <c r="D230" s="229" t="s">
        <v>231</v>
      </c>
      <c r="E230" s="43"/>
      <c r="F230" s="268" t="s">
        <v>4946</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231</v>
      </c>
      <c r="AU230" s="20" t="s">
        <v>95</v>
      </c>
    </row>
    <row r="231" s="2" customFormat="1" ht="16.5" customHeight="1">
      <c r="A231" s="41"/>
      <c r="B231" s="42"/>
      <c r="C231" s="216" t="s">
        <v>698</v>
      </c>
      <c r="D231" s="216" t="s">
        <v>172</v>
      </c>
      <c r="E231" s="217" t="s">
        <v>5021</v>
      </c>
      <c r="F231" s="218" t="s">
        <v>5022</v>
      </c>
      <c r="G231" s="219" t="s">
        <v>4317</v>
      </c>
      <c r="H231" s="220">
        <v>21</v>
      </c>
      <c r="I231" s="221"/>
      <c r="J231" s="222">
        <f>ROUND(I231*H231,2)</f>
        <v>0</v>
      </c>
      <c r="K231" s="218" t="s">
        <v>19</v>
      </c>
      <c r="L231" s="47"/>
      <c r="M231" s="223" t="s">
        <v>19</v>
      </c>
      <c r="N231" s="22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177</v>
      </c>
      <c r="AT231" s="227" t="s">
        <v>172</v>
      </c>
      <c r="AU231" s="227" t="s">
        <v>95</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1128</v>
      </c>
    </row>
    <row r="232" s="2" customFormat="1">
      <c r="A232" s="41"/>
      <c r="B232" s="42"/>
      <c r="C232" s="43"/>
      <c r="D232" s="229" t="s">
        <v>179</v>
      </c>
      <c r="E232" s="43"/>
      <c r="F232" s="230" t="s">
        <v>5022</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179</v>
      </c>
      <c r="AU232" s="20" t="s">
        <v>95</v>
      </c>
    </row>
    <row r="233" s="2" customFormat="1">
      <c r="A233" s="41"/>
      <c r="B233" s="42"/>
      <c r="C233" s="43"/>
      <c r="D233" s="229" t="s">
        <v>231</v>
      </c>
      <c r="E233" s="43"/>
      <c r="F233" s="268" t="s">
        <v>4946</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231</v>
      </c>
      <c r="AU233" s="20" t="s">
        <v>95</v>
      </c>
    </row>
    <row r="234" s="2" customFormat="1" ht="16.5" customHeight="1">
      <c r="A234" s="41"/>
      <c r="B234" s="42"/>
      <c r="C234" s="216" t="s">
        <v>704</v>
      </c>
      <c r="D234" s="216" t="s">
        <v>172</v>
      </c>
      <c r="E234" s="217" t="s">
        <v>5023</v>
      </c>
      <c r="F234" s="218" t="s">
        <v>5024</v>
      </c>
      <c r="G234" s="219" t="s">
        <v>4317</v>
      </c>
      <c r="H234" s="220">
        <v>16</v>
      </c>
      <c r="I234" s="221"/>
      <c r="J234" s="222">
        <f>ROUND(I234*H234,2)</f>
        <v>0</v>
      </c>
      <c r="K234" s="218" t="s">
        <v>19</v>
      </c>
      <c r="L234" s="47"/>
      <c r="M234" s="223" t="s">
        <v>19</v>
      </c>
      <c r="N234" s="224" t="s">
        <v>46</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177</v>
      </c>
      <c r="AT234" s="227" t="s">
        <v>172</v>
      </c>
      <c r="AU234" s="227" t="s">
        <v>95</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1143</v>
      </c>
    </row>
    <row r="235" s="2" customFormat="1">
      <c r="A235" s="41"/>
      <c r="B235" s="42"/>
      <c r="C235" s="43"/>
      <c r="D235" s="229" t="s">
        <v>179</v>
      </c>
      <c r="E235" s="43"/>
      <c r="F235" s="230" t="s">
        <v>5024</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179</v>
      </c>
      <c r="AU235" s="20" t="s">
        <v>95</v>
      </c>
    </row>
    <row r="236" s="2" customFormat="1">
      <c r="A236" s="41"/>
      <c r="B236" s="42"/>
      <c r="C236" s="43"/>
      <c r="D236" s="229" t="s">
        <v>231</v>
      </c>
      <c r="E236" s="43"/>
      <c r="F236" s="268" t="s">
        <v>4946</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231</v>
      </c>
      <c r="AU236" s="20" t="s">
        <v>95</v>
      </c>
    </row>
    <row r="237" s="2" customFormat="1" ht="16.5" customHeight="1">
      <c r="A237" s="41"/>
      <c r="B237" s="42"/>
      <c r="C237" s="216" t="s">
        <v>712</v>
      </c>
      <c r="D237" s="216" t="s">
        <v>172</v>
      </c>
      <c r="E237" s="217" t="s">
        <v>5025</v>
      </c>
      <c r="F237" s="218" t="s">
        <v>5026</v>
      </c>
      <c r="G237" s="219" t="s">
        <v>4317</v>
      </c>
      <c r="H237" s="220">
        <v>32</v>
      </c>
      <c r="I237" s="221"/>
      <c r="J237" s="222">
        <f>ROUND(I237*H237,2)</f>
        <v>0</v>
      </c>
      <c r="K237" s="218" t="s">
        <v>19</v>
      </c>
      <c r="L237" s="47"/>
      <c r="M237" s="223" t="s">
        <v>19</v>
      </c>
      <c r="N237" s="22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177</v>
      </c>
      <c r="AT237" s="227" t="s">
        <v>172</v>
      </c>
      <c r="AU237" s="227" t="s">
        <v>95</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177</v>
      </c>
      <c r="BM237" s="227" t="s">
        <v>1159</v>
      </c>
    </row>
    <row r="238" s="2" customFormat="1">
      <c r="A238" s="41"/>
      <c r="B238" s="42"/>
      <c r="C238" s="43"/>
      <c r="D238" s="229" t="s">
        <v>179</v>
      </c>
      <c r="E238" s="43"/>
      <c r="F238" s="230" t="s">
        <v>5026</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179</v>
      </c>
      <c r="AU238" s="20" t="s">
        <v>95</v>
      </c>
    </row>
    <row r="239" s="2" customFormat="1">
      <c r="A239" s="41"/>
      <c r="B239" s="42"/>
      <c r="C239" s="43"/>
      <c r="D239" s="229" t="s">
        <v>231</v>
      </c>
      <c r="E239" s="43"/>
      <c r="F239" s="268" t="s">
        <v>4946</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231</v>
      </c>
      <c r="AU239" s="20" t="s">
        <v>95</v>
      </c>
    </row>
    <row r="240" s="2" customFormat="1" ht="16.5" customHeight="1">
      <c r="A240" s="41"/>
      <c r="B240" s="42"/>
      <c r="C240" s="216" t="s">
        <v>726</v>
      </c>
      <c r="D240" s="216" t="s">
        <v>172</v>
      </c>
      <c r="E240" s="217" t="s">
        <v>5027</v>
      </c>
      <c r="F240" s="218" t="s">
        <v>5028</v>
      </c>
      <c r="G240" s="219" t="s">
        <v>4317</v>
      </c>
      <c r="H240" s="220">
        <v>20</v>
      </c>
      <c r="I240" s="221"/>
      <c r="J240" s="222">
        <f>ROUND(I240*H240,2)</f>
        <v>0</v>
      </c>
      <c r="K240" s="218" t="s">
        <v>19</v>
      </c>
      <c r="L240" s="47"/>
      <c r="M240" s="223" t="s">
        <v>19</v>
      </c>
      <c r="N240" s="224" t="s">
        <v>46</v>
      </c>
      <c r="O240" s="87"/>
      <c r="P240" s="225">
        <f>O240*H240</f>
        <v>0</v>
      </c>
      <c r="Q240" s="225">
        <v>0</v>
      </c>
      <c r="R240" s="225">
        <f>Q240*H240</f>
        <v>0</v>
      </c>
      <c r="S240" s="225">
        <v>0</v>
      </c>
      <c r="T240" s="226">
        <f>S240*H240</f>
        <v>0</v>
      </c>
      <c r="U240" s="41"/>
      <c r="V240" s="41"/>
      <c r="W240" s="41"/>
      <c r="X240" s="41"/>
      <c r="Y240" s="41"/>
      <c r="Z240" s="41"/>
      <c r="AA240" s="41"/>
      <c r="AB240" s="41"/>
      <c r="AC240" s="41"/>
      <c r="AD240" s="41"/>
      <c r="AE240" s="41"/>
      <c r="AR240" s="227" t="s">
        <v>177</v>
      </c>
      <c r="AT240" s="227" t="s">
        <v>172</v>
      </c>
      <c r="AU240" s="227" t="s">
        <v>95</v>
      </c>
      <c r="AY240" s="20" t="s">
        <v>170</v>
      </c>
      <c r="BE240" s="228">
        <f>IF(N240="základní",J240,0)</f>
        <v>0</v>
      </c>
      <c r="BF240" s="228">
        <f>IF(N240="snížená",J240,0)</f>
        <v>0</v>
      </c>
      <c r="BG240" s="228">
        <f>IF(N240="zákl. přenesená",J240,0)</f>
        <v>0</v>
      </c>
      <c r="BH240" s="228">
        <f>IF(N240="sníž. přenesená",J240,0)</f>
        <v>0</v>
      </c>
      <c r="BI240" s="228">
        <f>IF(N240="nulová",J240,0)</f>
        <v>0</v>
      </c>
      <c r="BJ240" s="20" t="s">
        <v>82</v>
      </c>
      <c r="BK240" s="228">
        <f>ROUND(I240*H240,2)</f>
        <v>0</v>
      </c>
      <c r="BL240" s="20" t="s">
        <v>177</v>
      </c>
      <c r="BM240" s="227" t="s">
        <v>1174</v>
      </c>
    </row>
    <row r="241" s="2" customFormat="1">
      <c r="A241" s="41"/>
      <c r="B241" s="42"/>
      <c r="C241" s="43"/>
      <c r="D241" s="229" t="s">
        <v>179</v>
      </c>
      <c r="E241" s="43"/>
      <c r="F241" s="230" t="s">
        <v>5028</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179</v>
      </c>
      <c r="AU241" s="20" t="s">
        <v>95</v>
      </c>
    </row>
    <row r="242" s="2" customFormat="1">
      <c r="A242" s="41"/>
      <c r="B242" s="42"/>
      <c r="C242" s="43"/>
      <c r="D242" s="229" t="s">
        <v>231</v>
      </c>
      <c r="E242" s="43"/>
      <c r="F242" s="268" t="s">
        <v>4946</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231</v>
      </c>
      <c r="AU242" s="20" t="s">
        <v>95</v>
      </c>
    </row>
    <row r="243" s="2" customFormat="1" ht="16.5" customHeight="1">
      <c r="A243" s="41"/>
      <c r="B243" s="42"/>
      <c r="C243" s="216" t="s">
        <v>740</v>
      </c>
      <c r="D243" s="216" t="s">
        <v>172</v>
      </c>
      <c r="E243" s="217" t="s">
        <v>5029</v>
      </c>
      <c r="F243" s="218" t="s">
        <v>5030</v>
      </c>
      <c r="G243" s="219" t="s">
        <v>1656</v>
      </c>
      <c r="H243" s="220">
        <v>1</v>
      </c>
      <c r="I243" s="221"/>
      <c r="J243" s="222">
        <f>ROUND(I243*H243,2)</f>
        <v>0</v>
      </c>
      <c r="K243" s="218" t="s">
        <v>19</v>
      </c>
      <c r="L243" s="47"/>
      <c r="M243" s="223" t="s">
        <v>19</v>
      </c>
      <c r="N243" s="224" t="s">
        <v>46</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177</v>
      </c>
      <c r="AT243" s="227" t="s">
        <v>172</v>
      </c>
      <c r="AU243" s="227" t="s">
        <v>95</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177</v>
      </c>
      <c r="BM243" s="227" t="s">
        <v>1187</v>
      </c>
    </row>
    <row r="244" s="2" customFormat="1">
      <c r="A244" s="41"/>
      <c r="B244" s="42"/>
      <c r="C244" s="43"/>
      <c r="D244" s="229" t="s">
        <v>179</v>
      </c>
      <c r="E244" s="43"/>
      <c r="F244" s="230" t="s">
        <v>5030</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95</v>
      </c>
    </row>
    <row r="245" s="2" customFormat="1">
      <c r="A245" s="41"/>
      <c r="B245" s="42"/>
      <c r="C245" s="43"/>
      <c r="D245" s="229" t="s">
        <v>231</v>
      </c>
      <c r="E245" s="43"/>
      <c r="F245" s="268" t="s">
        <v>4946</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231</v>
      </c>
      <c r="AU245" s="20" t="s">
        <v>95</v>
      </c>
    </row>
    <row r="246" s="2" customFormat="1" ht="16.5" customHeight="1">
      <c r="A246" s="41"/>
      <c r="B246" s="42"/>
      <c r="C246" s="216" t="s">
        <v>746</v>
      </c>
      <c r="D246" s="216" t="s">
        <v>172</v>
      </c>
      <c r="E246" s="217" t="s">
        <v>5031</v>
      </c>
      <c r="F246" s="218" t="s">
        <v>5032</v>
      </c>
      <c r="G246" s="219" t="s">
        <v>1656</v>
      </c>
      <c r="H246" s="220">
        <v>1</v>
      </c>
      <c r="I246" s="221"/>
      <c r="J246" s="222">
        <f>ROUND(I246*H246,2)</f>
        <v>0</v>
      </c>
      <c r="K246" s="218" t="s">
        <v>19</v>
      </c>
      <c r="L246" s="47"/>
      <c r="M246" s="223" t="s">
        <v>19</v>
      </c>
      <c r="N246" s="224" t="s">
        <v>46</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177</v>
      </c>
      <c r="AT246" s="227" t="s">
        <v>172</v>
      </c>
      <c r="AU246" s="227" t="s">
        <v>95</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177</v>
      </c>
      <c r="BM246" s="227" t="s">
        <v>1206</v>
      </c>
    </row>
    <row r="247" s="2" customFormat="1">
      <c r="A247" s="41"/>
      <c r="B247" s="42"/>
      <c r="C247" s="43"/>
      <c r="D247" s="229" t="s">
        <v>179</v>
      </c>
      <c r="E247" s="43"/>
      <c r="F247" s="230" t="s">
        <v>5032</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179</v>
      </c>
      <c r="AU247" s="20" t="s">
        <v>95</v>
      </c>
    </row>
    <row r="248" s="2" customFormat="1">
      <c r="A248" s="41"/>
      <c r="B248" s="42"/>
      <c r="C248" s="43"/>
      <c r="D248" s="229" t="s">
        <v>231</v>
      </c>
      <c r="E248" s="43"/>
      <c r="F248" s="268" t="s">
        <v>4946</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231</v>
      </c>
      <c r="AU248" s="20" t="s">
        <v>95</v>
      </c>
    </row>
    <row r="249" s="2" customFormat="1" ht="16.5" customHeight="1">
      <c r="A249" s="41"/>
      <c r="B249" s="42"/>
      <c r="C249" s="216" t="s">
        <v>754</v>
      </c>
      <c r="D249" s="216" t="s">
        <v>172</v>
      </c>
      <c r="E249" s="217" t="s">
        <v>5033</v>
      </c>
      <c r="F249" s="218" t="s">
        <v>5034</v>
      </c>
      <c r="G249" s="219" t="s">
        <v>1656</v>
      </c>
      <c r="H249" s="220">
        <v>1</v>
      </c>
      <c r="I249" s="221"/>
      <c r="J249" s="222">
        <f>ROUND(I249*H249,2)</f>
        <v>0</v>
      </c>
      <c r="K249" s="218" t="s">
        <v>19</v>
      </c>
      <c r="L249" s="47"/>
      <c r="M249" s="223" t="s">
        <v>19</v>
      </c>
      <c r="N249" s="224" t="s">
        <v>46</v>
      </c>
      <c r="O249" s="87"/>
      <c r="P249" s="225">
        <f>O249*H249</f>
        <v>0</v>
      </c>
      <c r="Q249" s="225">
        <v>0</v>
      </c>
      <c r="R249" s="225">
        <f>Q249*H249</f>
        <v>0</v>
      </c>
      <c r="S249" s="225">
        <v>0</v>
      </c>
      <c r="T249" s="226">
        <f>S249*H249</f>
        <v>0</v>
      </c>
      <c r="U249" s="41"/>
      <c r="V249" s="41"/>
      <c r="W249" s="41"/>
      <c r="X249" s="41"/>
      <c r="Y249" s="41"/>
      <c r="Z249" s="41"/>
      <c r="AA249" s="41"/>
      <c r="AB249" s="41"/>
      <c r="AC249" s="41"/>
      <c r="AD249" s="41"/>
      <c r="AE249" s="41"/>
      <c r="AR249" s="227" t="s">
        <v>177</v>
      </c>
      <c r="AT249" s="227" t="s">
        <v>172</v>
      </c>
      <c r="AU249" s="227" t="s">
        <v>95</v>
      </c>
      <c r="AY249" s="20" t="s">
        <v>170</v>
      </c>
      <c r="BE249" s="228">
        <f>IF(N249="základní",J249,0)</f>
        <v>0</v>
      </c>
      <c r="BF249" s="228">
        <f>IF(N249="snížená",J249,0)</f>
        <v>0</v>
      </c>
      <c r="BG249" s="228">
        <f>IF(N249="zákl. přenesená",J249,0)</f>
        <v>0</v>
      </c>
      <c r="BH249" s="228">
        <f>IF(N249="sníž. přenesená",J249,0)</f>
        <v>0</v>
      </c>
      <c r="BI249" s="228">
        <f>IF(N249="nulová",J249,0)</f>
        <v>0</v>
      </c>
      <c r="BJ249" s="20" t="s">
        <v>82</v>
      </c>
      <c r="BK249" s="228">
        <f>ROUND(I249*H249,2)</f>
        <v>0</v>
      </c>
      <c r="BL249" s="20" t="s">
        <v>177</v>
      </c>
      <c r="BM249" s="227" t="s">
        <v>1218</v>
      </c>
    </row>
    <row r="250" s="2" customFormat="1">
      <c r="A250" s="41"/>
      <c r="B250" s="42"/>
      <c r="C250" s="43"/>
      <c r="D250" s="229" t="s">
        <v>179</v>
      </c>
      <c r="E250" s="43"/>
      <c r="F250" s="230" t="s">
        <v>5034</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179</v>
      </c>
      <c r="AU250" s="20" t="s">
        <v>95</v>
      </c>
    </row>
    <row r="251" s="2" customFormat="1">
      <c r="A251" s="41"/>
      <c r="B251" s="42"/>
      <c r="C251" s="43"/>
      <c r="D251" s="229" t="s">
        <v>231</v>
      </c>
      <c r="E251" s="43"/>
      <c r="F251" s="268" t="s">
        <v>4946</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231</v>
      </c>
      <c r="AU251" s="20" t="s">
        <v>95</v>
      </c>
    </row>
    <row r="252" s="12" customFormat="1" ht="20.88" customHeight="1">
      <c r="A252" s="12"/>
      <c r="B252" s="200"/>
      <c r="C252" s="201"/>
      <c r="D252" s="202" t="s">
        <v>74</v>
      </c>
      <c r="E252" s="214" t="s">
        <v>5035</v>
      </c>
      <c r="F252" s="214" t="s">
        <v>5036</v>
      </c>
      <c r="G252" s="201"/>
      <c r="H252" s="201"/>
      <c r="I252" s="204"/>
      <c r="J252" s="215">
        <f>BK252</f>
        <v>0</v>
      </c>
      <c r="K252" s="201"/>
      <c r="L252" s="206"/>
      <c r="M252" s="207"/>
      <c r="N252" s="208"/>
      <c r="O252" s="208"/>
      <c r="P252" s="209">
        <f>SUM(P253:P258)</f>
        <v>0</v>
      </c>
      <c r="Q252" s="208"/>
      <c r="R252" s="209">
        <f>SUM(R253:R258)</f>
        <v>0</v>
      </c>
      <c r="S252" s="208"/>
      <c r="T252" s="210">
        <f>SUM(T253:T258)</f>
        <v>0</v>
      </c>
      <c r="U252" s="12"/>
      <c r="V252" s="12"/>
      <c r="W252" s="12"/>
      <c r="X252" s="12"/>
      <c r="Y252" s="12"/>
      <c r="Z252" s="12"/>
      <c r="AA252" s="12"/>
      <c r="AB252" s="12"/>
      <c r="AC252" s="12"/>
      <c r="AD252" s="12"/>
      <c r="AE252" s="12"/>
      <c r="AR252" s="211" t="s">
        <v>82</v>
      </c>
      <c r="AT252" s="212" t="s">
        <v>74</v>
      </c>
      <c r="AU252" s="212" t="s">
        <v>84</v>
      </c>
      <c r="AY252" s="211" t="s">
        <v>170</v>
      </c>
      <c r="BK252" s="213">
        <f>SUM(BK253:BK258)</f>
        <v>0</v>
      </c>
    </row>
    <row r="253" s="2" customFormat="1" ht="21.75" customHeight="1">
      <c r="A253" s="41"/>
      <c r="B253" s="42"/>
      <c r="C253" s="216" t="s">
        <v>770</v>
      </c>
      <c r="D253" s="216" t="s">
        <v>172</v>
      </c>
      <c r="E253" s="217" t="s">
        <v>5037</v>
      </c>
      <c r="F253" s="218" t="s">
        <v>5038</v>
      </c>
      <c r="G253" s="219" t="s">
        <v>4317</v>
      </c>
      <c r="H253" s="220">
        <v>1</v>
      </c>
      <c r="I253" s="221"/>
      <c r="J253" s="222">
        <f>ROUND(I253*H253,2)</f>
        <v>0</v>
      </c>
      <c r="K253" s="218" t="s">
        <v>19</v>
      </c>
      <c r="L253" s="47"/>
      <c r="M253" s="223" t="s">
        <v>19</v>
      </c>
      <c r="N253" s="224" t="s">
        <v>46</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177</v>
      </c>
      <c r="AT253" s="227" t="s">
        <v>172</v>
      </c>
      <c r="AU253" s="227" t="s">
        <v>95</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177</v>
      </c>
      <c r="BM253" s="227" t="s">
        <v>1234</v>
      </c>
    </row>
    <row r="254" s="2" customFormat="1">
      <c r="A254" s="41"/>
      <c r="B254" s="42"/>
      <c r="C254" s="43"/>
      <c r="D254" s="229" t="s">
        <v>179</v>
      </c>
      <c r="E254" s="43"/>
      <c r="F254" s="230" t="s">
        <v>5038</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179</v>
      </c>
      <c r="AU254" s="20" t="s">
        <v>95</v>
      </c>
    </row>
    <row r="255" s="2" customFormat="1">
      <c r="A255" s="41"/>
      <c r="B255" s="42"/>
      <c r="C255" s="43"/>
      <c r="D255" s="229" t="s">
        <v>231</v>
      </c>
      <c r="E255" s="43"/>
      <c r="F255" s="268" t="s">
        <v>5039</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231</v>
      </c>
      <c r="AU255" s="20" t="s">
        <v>95</v>
      </c>
    </row>
    <row r="256" s="2" customFormat="1" ht="16.5" customHeight="1">
      <c r="A256" s="41"/>
      <c r="B256" s="42"/>
      <c r="C256" s="216" t="s">
        <v>785</v>
      </c>
      <c r="D256" s="216" t="s">
        <v>172</v>
      </c>
      <c r="E256" s="217" t="s">
        <v>5040</v>
      </c>
      <c r="F256" s="218" t="s">
        <v>5041</v>
      </c>
      <c r="G256" s="219" t="s">
        <v>4317</v>
      </c>
      <c r="H256" s="220">
        <v>11</v>
      </c>
      <c r="I256" s="221"/>
      <c r="J256" s="222">
        <f>ROUND(I256*H256,2)</f>
        <v>0</v>
      </c>
      <c r="K256" s="218" t="s">
        <v>19</v>
      </c>
      <c r="L256" s="47"/>
      <c r="M256" s="223" t="s">
        <v>19</v>
      </c>
      <c r="N256" s="224" t="s">
        <v>46</v>
      </c>
      <c r="O256" s="87"/>
      <c r="P256" s="225">
        <f>O256*H256</f>
        <v>0</v>
      </c>
      <c r="Q256" s="225">
        <v>0</v>
      </c>
      <c r="R256" s="225">
        <f>Q256*H256</f>
        <v>0</v>
      </c>
      <c r="S256" s="225">
        <v>0</v>
      </c>
      <c r="T256" s="226">
        <f>S256*H256</f>
        <v>0</v>
      </c>
      <c r="U256" s="41"/>
      <c r="V256" s="41"/>
      <c r="W256" s="41"/>
      <c r="X256" s="41"/>
      <c r="Y256" s="41"/>
      <c r="Z256" s="41"/>
      <c r="AA256" s="41"/>
      <c r="AB256" s="41"/>
      <c r="AC256" s="41"/>
      <c r="AD256" s="41"/>
      <c r="AE256" s="41"/>
      <c r="AR256" s="227" t="s">
        <v>177</v>
      </c>
      <c r="AT256" s="227" t="s">
        <v>172</v>
      </c>
      <c r="AU256" s="227" t="s">
        <v>95</v>
      </c>
      <c r="AY256" s="20" t="s">
        <v>170</v>
      </c>
      <c r="BE256" s="228">
        <f>IF(N256="základní",J256,0)</f>
        <v>0</v>
      </c>
      <c r="BF256" s="228">
        <f>IF(N256="snížená",J256,0)</f>
        <v>0</v>
      </c>
      <c r="BG256" s="228">
        <f>IF(N256="zákl. přenesená",J256,0)</f>
        <v>0</v>
      </c>
      <c r="BH256" s="228">
        <f>IF(N256="sníž. přenesená",J256,0)</f>
        <v>0</v>
      </c>
      <c r="BI256" s="228">
        <f>IF(N256="nulová",J256,0)</f>
        <v>0</v>
      </c>
      <c r="BJ256" s="20" t="s">
        <v>82</v>
      </c>
      <c r="BK256" s="228">
        <f>ROUND(I256*H256,2)</f>
        <v>0</v>
      </c>
      <c r="BL256" s="20" t="s">
        <v>177</v>
      </c>
      <c r="BM256" s="227" t="s">
        <v>1300</v>
      </c>
    </row>
    <row r="257" s="2" customFormat="1">
      <c r="A257" s="41"/>
      <c r="B257" s="42"/>
      <c r="C257" s="43"/>
      <c r="D257" s="229" t="s">
        <v>179</v>
      </c>
      <c r="E257" s="43"/>
      <c r="F257" s="230" t="s">
        <v>5041</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179</v>
      </c>
      <c r="AU257" s="20" t="s">
        <v>95</v>
      </c>
    </row>
    <row r="258" s="2" customFormat="1">
      <c r="A258" s="41"/>
      <c r="B258" s="42"/>
      <c r="C258" s="43"/>
      <c r="D258" s="229" t="s">
        <v>231</v>
      </c>
      <c r="E258" s="43"/>
      <c r="F258" s="268" t="s">
        <v>4946</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231</v>
      </c>
      <c r="AU258" s="20" t="s">
        <v>95</v>
      </c>
    </row>
    <row r="259" s="12" customFormat="1" ht="20.88" customHeight="1">
      <c r="A259" s="12"/>
      <c r="B259" s="200"/>
      <c r="C259" s="201"/>
      <c r="D259" s="202" t="s">
        <v>74</v>
      </c>
      <c r="E259" s="214" t="s">
        <v>5042</v>
      </c>
      <c r="F259" s="214" t="s">
        <v>5043</v>
      </c>
      <c r="G259" s="201"/>
      <c r="H259" s="201"/>
      <c r="I259" s="204"/>
      <c r="J259" s="215">
        <f>BK259</f>
        <v>0</v>
      </c>
      <c r="K259" s="201"/>
      <c r="L259" s="206"/>
      <c r="M259" s="207"/>
      <c r="N259" s="208"/>
      <c r="O259" s="208"/>
      <c r="P259" s="209">
        <f>SUM(P260:P286)</f>
        <v>0</v>
      </c>
      <c r="Q259" s="208"/>
      <c r="R259" s="209">
        <f>SUM(R260:R286)</f>
        <v>0</v>
      </c>
      <c r="S259" s="208"/>
      <c r="T259" s="210">
        <f>SUM(T260:T286)</f>
        <v>0</v>
      </c>
      <c r="U259" s="12"/>
      <c r="V259" s="12"/>
      <c r="W259" s="12"/>
      <c r="X259" s="12"/>
      <c r="Y259" s="12"/>
      <c r="Z259" s="12"/>
      <c r="AA259" s="12"/>
      <c r="AB259" s="12"/>
      <c r="AC259" s="12"/>
      <c r="AD259" s="12"/>
      <c r="AE259" s="12"/>
      <c r="AR259" s="211" t="s">
        <v>82</v>
      </c>
      <c r="AT259" s="212" t="s">
        <v>74</v>
      </c>
      <c r="AU259" s="212" t="s">
        <v>84</v>
      </c>
      <c r="AY259" s="211" t="s">
        <v>170</v>
      </c>
      <c r="BK259" s="213">
        <f>SUM(BK260:BK286)</f>
        <v>0</v>
      </c>
    </row>
    <row r="260" s="2" customFormat="1" ht="16.5" customHeight="1">
      <c r="A260" s="41"/>
      <c r="B260" s="42"/>
      <c r="C260" s="216" t="s">
        <v>808</v>
      </c>
      <c r="D260" s="216" t="s">
        <v>172</v>
      </c>
      <c r="E260" s="217" t="s">
        <v>5044</v>
      </c>
      <c r="F260" s="218" t="s">
        <v>5045</v>
      </c>
      <c r="G260" s="219" t="s">
        <v>4317</v>
      </c>
      <c r="H260" s="220">
        <v>16</v>
      </c>
      <c r="I260" s="221"/>
      <c r="J260" s="222">
        <f>ROUND(I260*H260,2)</f>
        <v>0</v>
      </c>
      <c r="K260" s="218" t="s">
        <v>19</v>
      </c>
      <c r="L260" s="47"/>
      <c r="M260" s="223" t="s">
        <v>19</v>
      </c>
      <c r="N260" s="224" t="s">
        <v>46</v>
      </c>
      <c r="O260" s="87"/>
      <c r="P260" s="225">
        <f>O260*H260</f>
        <v>0</v>
      </c>
      <c r="Q260" s="225">
        <v>0</v>
      </c>
      <c r="R260" s="225">
        <f>Q260*H260</f>
        <v>0</v>
      </c>
      <c r="S260" s="225">
        <v>0</v>
      </c>
      <c r="T260" s="226">
        <f>S260*H260</f>
        <v>0</v>
      </c>
      <c r="U260" s="41"/>
      <c r="V260" s="41"/>
      <c r="W260" s="41"/>
      <c r="X260" s="41"/>
      <c r="Y260" s="41"/>
      <c r="Z260" s="41"/>
      <c r="AA260" s="41"/>
      <c r="AB260" s="41"/>
      <c r="AC260" s="41"/>
      <c r="AD260" s="41"/>
      <c r="AE260" s="41"/>
      <c r="AR260" s="227" t="s">
        <v>177</v>
      </c>
      <c r="AT260" s="227" t="s">
        <v>172</v>
      </c>
      <c r="AU260" s="227" t="s">
        <v>95</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177</v>
      </c>
      <c r="BM260" s="227" t="s">
        <v>1319</v>
      </c>
    </row>
    <row r="261" s="2" customFormat="1">
      <c r="A261" s="41"/>
      <c r="B261" s="42"/>
      <c r="C261" s="43"/>
      <c r="D261" s="229" t="s">
        <v>179</v>
      </c>
      <c r="E261" s="43"/>
      <c r="F261" s="230" t="s">
        <v>5045</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179</v>
      </c>
      <c r="AU261" s="20" t="s">
        <v>95</v>
      </c>
    </row>
    <row r="262" s="2" customFormat="1">
      <c r="A262" s="41"/>
      <c r="B262" s="42"/>
      <c r="C262" s="43"/>
      <c r="D262" s="229" t="s">
        <v>231</v>
      </c>
      <c r="E262" s="43"/>
      <c r="F262" s="268" t="s">
        <v>4946</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231</v>
      </c>
      <c r="AU262" s="20" t="s">
        <v>95</v>
      </c>
    </row>
    <row r="263" s="2" customFormat="1" ht="16.5" customHeight="1">
      <c r="A263" s="41"/>
      <c r="B263" s="42"/>
      <c r="C263" s="216" t="s">
        <v>828</v>
      </c>
      <c r="D263" s="216" t="s">
        <v>172</v>
      </c>
      <c r="E263" s="217" t="s">
        <v>5046</v>
      </c>
      <c r="F263" s="218" t="s">
        <v>5047</v>
      </c>
      <c r="G263" s="219" t="s">
        <v>4317</v>
      </c>
      <c r="H263" s="220">
        <v>16</v>
      </c>
      <c r="I263" s="221"/>
      <c r="J263" s="222">
        <f>ROUND(I263*H263,2)</f>
        <v>0</v>
      </c>
      <c r="K263" s="218" t="s">
        <v>19</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177</v>
      </c>
      <c r="AT263" s="227" t="s">
        <v>172</v>
      </c>
      <c r="AU263" s="227" t="s">
        <v>95</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177</v>
      </c>
      <c r="BM263" s="227" t="s">
        <v>1330</v>
      </c>
    </row>
    <row r="264" s="2" customFormat="1">
      <c r="A264" s="41"/>
      <c r="B264" s="42"/>
      <c r="C264" s="43"/>
      <c r="D264" s="229" t="s">
        <v>179</v>
      </c>
      <c r="E264" s="43"/>
      <c r="F264" s="230" t="s">
        <v>5047</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179</v>
      </c>
      <c r="AU264" s="20" t="s">
        <v>95</v>
      </c>
    </row>
    <row r="265" s="2" customFormat="1">
      <c r="A265" s="41"/>
      <c r="B265" s="42"/>
      <c r="C265" s="43"/>
      <c r="D265" s="229" t="s">
        <v>231</v>
      </c>
      <c r="E265" s="43"/>
      <c r="F265" s="268" t="s">
        <v>4946</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231</v>
      </c>
      <c r="AU265" s="20" t="s">
        <v>95</v>
      </c>
    </row>
    <row r="266" s="2" customFormat="1" ht="16.5" customHeight="1">
      <c r="A266" s="41"/>
      <c r="B266" s="42"/>
      <c r="C266" s="216" t="s">
        <v>834</v>
      </c>
      <c r="D266" s="216" t="s">
        <v>172</v>
      </c>
      <c r="E266" s="217" t="s">
        <v>5048</v>
      </c>
      <c r="F266" s="218" t="s">
        <v>5049</v>
      </c>
      <c r="G266" s="219" t="s">
        <v>4317</v>
      </c>
      <c r="H266" s="220">
        <v>80</v>
      </c>
      <c r="I266" s="221"/>
      <c r="J266" s="222">
        <f>ROUND(I266*H266,2)</f>
        <v>0</v>
      </c>
      <c r="K266" s="218" t="s">
        <v>19</v>
      </c>
      <c r="L266" s="47"/>
      <c r="M266" s="223" t="s">
        <v>19</v>
      </c>
      <c r="N266" s="224" t="s">
        <v>46</v>
      </c>
      <c r="O266" s="87"/>
      <c r="P266" s="225">
        <f>O266*H266</f>
        <v>0</v>
      </c>
      <c r="Q266" s="225">
        <v>0</v>
      </c>
      <c r="R266" s="225">
        <f>Q266*H266</f>
        <v>0</v>
      </c>
      <c r="S266" s="225">
        <v>0</v>
      </c>
      <c r="T266" s="226">
        <f>S266*H266</f>
        <v>0</v>
      </c>
      <c r="U266" s="41"/>
      <c r="V266" s="41"/>
      <c r="W266" s="41"/>
      <c r="X266" s="41"/>
      <c r="Y266" s="41"/>
      <c r="Z266" s="41"/>
      <c r="AA266" s="41"/>
      <c r="AB266" s="41"/>
      <c r="AC266" s="41"/>
      <c r="AD266" s="41"/>
      <c r="AE266" s="41"/>
      <c r="AR266" s="227" t="s">
        <v>177</v>
      </c>
      <c r="AT266" s="227" t="s">
        <v>172</v>
      </c>
      <c r="AU266" s="227" t="s">
        <v>95</v>
      </c>
      <c r="AY266" s="20" t="s">
        <v>170</v>
      </c>
      <c r="BE266" s="228">
        <f>IF(N266="základní",J266,0)</f>
        <v>0</v>
      </c>
      <c r="BF266" s="228">
        <f>IF(N266="snížená",J266,0)</f>
        <v>0</v>
      </c>
      <c r="BG266" s="228">
        <f>IF(N266="zákl. přenesená",J266,0)</f>
        <v>0</v>
      </c>
      <c r="BH266" s="228">
        <f>IF(N266="sníž. přenesená",J266,0)</f>
        <v>0</v>
      </c>
      <c r="BI266" s="228">
        <f>IF(N266="nulová",J266,0)</f>
        <v>0</v>
      </c>
      <c r="BJ266" s="20" t="s">
        <v>82</v>
      </c>
      <c r="BK266" s="228">
        <f>ROUND(I266*H266,2)</f>
        <v>0</v>
      </c>
      <c r="BL266" s="20" t="s">
        <v>177</v>
      </c>
      <c r="BM266" s="227" t="s">
        <v>1342</v>
      </c>
    </row>
    <row r="267" s="2" customFormat="1">
      <c r="A267" s="41"/>
      <c r="B267" s="42"/>
      <c r="C267" s="43"/>
      <c r="D267" s="229" t="s">
        <v>179</v>
      </c>
      <c r="E267" s="43"/>
      <c r="F267" s="230" t="s">
        <v>5049</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179</v>
      </c>
      <c r="AU267" s="20" t="s">
        <v>95</v>
      </c>
    </row>
    <row r="268" s="2" customFormat="1">
      <c r="A268" s="41"/>
      <c r="B268" s="42"/>
      <c r="C268" s="43"/>
      <c r="D268" s="229" t="s">
        <v>231</v>
      </c>
      <c r="E268" s="43"/>
      <c r="F268" s="268" t="s">
        <v>4946</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231</v>
      </c>
      <c r="AU268" s="20" t="s">
        <v>95</v>
      </c>
    </row>
    <row r="269" s="2" customFormat="1" ht="16.5" customHeight="1">
      <c r="A269" s="41"/>
      <c r="B269" s="42"/>
      <c r="C269" s="216" t="s">
        <v>841</v>
      </c>
      <c r="D269" s="216" t="s">
        <v>172</v>
      </c>
      <c r="E269" s="217" t="s">
        <v>5050</v>
      </c>
      <c r="F269" s="218" t="s">
        <v>5051</v>
      </c>
      <c r="G269" s="219" t="s">
        <v>4317</v>
      </c>
      <c r="H269" s="220">
        <v>80</v>
      </c>
      <c r="I269" s="221"/>
      <c r="J269" s="222">
        <f>ROUND(I269*H269,2)</f>
        <v>0</v>
      </c>
      <c r="K269" s="218" t="s">
        <v>19</v>
      </c>
      <c r="L269" s="47"/>
      <c r="M269" s="223" t="s">
        <v>19</v>
      </c>
      <c r="N269" s="224" t="s">
        <v>46</v>
      </c>
      <c r="O269" s="87"/>
      <c r="P269" s="225">
        <f>O269*H269</f>
        <v>0</v>
      </c>
      <c r="Q269" s="225">
        <v>0</v>
      </c>
      <c r="R269" s="225">
        <f>Q269*H269</f>
        <v>0</v>
      </c>
      <c r="S269" s="225">
        <v>0</v>
      </c>
      <c r="T269" s="226">
        <f>S269*H269</f>
        <v>0</v>
      </c>
      <c r="U269" s="41"/>
      <c r="V269" s="41"/>
      <c r="W269" s="41"/>
      <c r="X269" s="41"/>
      <c r="Y269" s="41"/>
      <c r="Z269" s="41"/>
      <c r="AA269" s="41"/>
      <c r="AB269" s="41"/>
      <c r="AC269" s="41"/>
      <c r="AD269" s="41"/>
      <c r="AE269" s="41"/>
      <c r="AR269" s="227" t="s">
        <v>177</v>
      </c>
      <c r="AT269" s="227" t="s">
        <v>172</v>
      </c>
      <c r="AU269" s="227" t="s">
        <v>95</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177</v>
      </c>
      <c r="BM269" s="227" t="s">
        <v>1364</v>
      </c>
    </row>
    <row r="270" s="2" customFormat="1">
      <c r="A270" s="41"/>
      <c r="B270" s="42"/>
      <c r="C270" s="43"/>
      <c r="D270" s="229" t="s">
        <v>179</v>
      </c>
      <c r="E270" s="43"/>
      <c r="F270" s="230" t="s">
        <v>5051</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179</v>
      </c>
      <c r="AU270" s="20" t="s">
        <v>95</v>
      </c>
    </row>
    <row r="271" s="2" customFormat="1">
      <c r="A271" s="41"/>
      <c r="B271" s="42"/>
      <c r="C271" s="43"/>
      <c r="D271" s="229" t="s">
        <v>231</v>
      </c>
      <c r="E271" s="43"/>
      <c r="F271" s="268" t="s">
        <v>4946</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231</v>
      </c>
      <c r="AU271" s="20" t="s">
        <v>95</v>
      </c>
    </row>
    <row r="272" s="2" customFormat="1" ht="16.5" customHeight="1">
      <c r="A272" s="41"/>
      <c r="B272" s="42"/>
      <c r="C272" s="216" t="s">
        <v>848</v>
      </c>
      <c r="D272" s="216" t="s">
        <v>172</v>
      </c>
      <c r="E272" s="217" t="s">
        <v>5021</v>
      </c>
      <c r="F272" s="218" t="s">
        <v>5022</v>
      </c>
      <c r="G272" s="219" t="s">
        <v>4317</v>
      </c>
      <c r="H272" s="220">
        <v>16</v>
      </c>
      <c r="I272" s="221"/>
      <c r="J272" s="222">
        <f>ROUND(I272*H272,2)</f>
        <v>0</v>
      </c>
      <c r="K272" s="218" t="s">
        <v>19</v>
      </c>
      <c r="L272" s="47"/>
      <c r="M272" s="223" t="s">
        <v>19</v>
      </c>
      <c r="N272" s="224" t="s">
        <v>46</v>
      </c>
      <c r="O272" s="87"/>
      <c r="P272" s="225">
        <f>O272*H272</f>
        <v>0</v>
      </c>
      <c r="Q272" s="225">
        <v>0</v>
      </c>
      <c r="R272" s="225">
        <f>Q272*H272</f>
        <v>0</v>
      </c>
      <c r="S272" s="225">
        <v>0</v>
      </c>
      <c r="T272" s="226">
        <f>S272*H272</f>
        <v>0</v>
      </c>
      <c r="U272" s="41"/>
      <c r="V272" s="41"/>
      <c r="W272" s="41"/>
      <c r="X272" s="41"/>
      <c r="Y272" s="41"/>
      <c r="Z272" s="41"/>
      <c r="AA272" s="41"/>
      <c r="AB272" s="41"/>
      <c r="AC272" s="41"/>
      <c r="AD272" s="41"/>
      <c r="AE272" s="41"/>
      <c r="AR272" s="227" t="s">
        <v>177</v>
      </c>
      <c r="AT272" s="227" t="s">
        <v>172</v>
      </c>
      <c r="AU272" s="227" t="s">
        <v>95</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1382</v>
      </c>
    </row>
    <row r="273" s="2" customFormat="1">
      <c r="A273" s="41"/>
      <c r="B273" s="42"/>
      <c r="C273" s="43"/>
      <c r="D273" s="229" t="s">
        <v>179</v>
      </c>
      <c r="E273" s="43"/>
      <c r="F273" s="230" t="s">
        <v>5022</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179</v>
      </c>
      <c r="AU273" s="20" t="s">
        <v>95</v>
      </c>
    </row>
    <row r="274" s="2" customFormat="1">
      <c r="A274" s="41"/>
      <c r="B274" s="42"/>
      <c r="C274" s="43"/>
      <c r="D274" s="229" t="s">
        <v>231</v>
      </c>
      <c r="E274" s="43"/>
      <c r="F274" s="268" t="s">
        <v>4946</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231</v>
      </c>
      <c r="AU274" s="20" t="s">
        <v>95</v>
      </c>
    </row>
    <row r="275" s="2" customFormat="1" ht="16.5" customHeight="1">
      <c r="A275" s="41"/>
      <c r="B275" s="42"/>
      <c r="C275" s="216" t="s">
        <v>857</v>
      </c>
      <c r="D275" s="216" t="s">
        <v>172</v>
      </c>
      <c r="E275" s="217" t="s">
        <v>5023</v>
      </c>
      <c r="F275" s="218" t="s">
        <v>5024</v>
      </c>
      <c r="G275" s="219" t="s">
        <v>4317</v>
      </c>
      <c r="H275" s="220">
        <v>16</v>
      </c>
      <c r="I275" s="221"/>
      <c r="J275" s="222">
        <f>ROUND(I275*H275,2)</f>
        <v>0</v>
      </c>
      <c r="K275" s="218" t="s">
        <v>19</v>
      </c>
      <c r="L275" s="47"/>
      <c r="M275" s="223" t="s">
        <v>19</v>
      </c>
      <c r="N275" s="224" t="s">
        <v>46</v>
      </c>
      <c r="O275" s="87"/>
      <c r="P275" s="225">
        <f>O275*H275</f>
        <v>0</v>
      </c>
      <c r="Q275" s="225">
        <v>0</v>
      </c>
      <c r="R275" s="225">
        <f>Q275*H275</f>
        <v>0</v>
      </c>
      <c r="S275" s="225">
        <v>0</v>
      </c>
      <c r="T275" s="226">
        <f>S275*H275</f>
        <v>0</v>
      </c>
      <c r="U275" s="41"/>
      <c r="V275" s="41"/>
      <c r="W275" s="41"/>
      <c r="X275" s="41"/>
      <c r="Y275" s="41"/>
      <c r="Z275" s="41"/>
      <c r="AA275" s="41"/>
      <c r="AB275" s="41"/>
      <c r="AC275" s="41"/>
      <c r="AD275" s="41"/>
      <c r="AE275" s="41"/>
      <c r="AR275" s="227" t="s">
        <v>177</v>
      </c>
      <c r="AT275" s="227" t="s">
        <v>172</v>
      </c>
      <c r="AU275" s="227" t="s">
        <v>95</v>
      </c>
      <c r="AY275" s="20" t="s">
        <v>170</v>
      </c>
      <c r="BE275" s="228">
        <f>IF(N275="základní",J275,0)</f>
        <v>0</v>
      </c>
      <c r="BF275" s="228">
        <f>IF(N275="snížená",J275,0)</f>
        <v>0</v>
      </c>
      <c r="BG275" s="228">
        <f>IF(N275="zákl. přenesená",J275,0)</f>
        <v>0</v>
      </c>
      <c r="BH275" s="228">
        <f>IF(N275="sníž. přenesená",J275,0)</f>
        <v>0</v>
      </c>
      <c r="BI275" s="228">
        <f>IF(N275="nulová",J275,0)</f>
        <v>0</v>
      </c>
      <c r="BJ275" s="20" t="s">
        <v>82</v>
      </c>
      <c r="BK275" s="228">
        <f>ROUND(I275*H275,2)</f>
        <v>0</v>
      </c>
      <c r="BL275" s="20" t="s">
        <v>177</v>
      </c>
      <c r="BM275" s="227" t="s">
        <v>1402</v>
      </c>
    </row>
    <row r="276" s="2" customFormat="1">
      <c r="A276" s="41"/>
      <c r="B276" s="42"/>
      <c r="C276" s="43"/>
      <c r="D276" s="229" t="s">
        <v>179</v>
      </c>
      <c r="E276" s="43"/>
      <c r="F276" s="230" t="s">
        <v>5024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179</v>
      </c>
      <c r="AU276" s="20" t="s">
        <v>95</v>
      </c>
    </row>
    <row r="277" s="2" customFormat="1">
      <c r="A277" s="41"/>
      <c r="B277" s="42"/>
      <c r="C277" s="43"/>
      <c r="D277" s="229" t="s">
        <v>231</v>
      </c>
      <c r="E277" s="43"/>
      <c r="F277" s="268" t="s">
        <v>4946</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231</v>
      </c>
      <c r="AU277" s="20" t="s">
        <v>95</v>
      </c>
    </row>
    <row r="278" s="2" customFormat="1" ht="16.5" customHeight="1">
      <c r="A278" s="41"/>
      <c r="B278" s="42"/>
      <c r="C278" s="216" t="s">
        <v>864</v>
      </c>
      <c r="D278" s="216" t="s">
        <v>172</v>
      </c>
      <c r="E278" s="217" t="s">
        <v>5052</v>
      </c>
      <c r="F278" s="218" t="s">
        <v>5018</v>
      </c>
      <c r="G278" s="219" t="s">
        <v>4317</v>
      </c>
      <c r="H278" s="220">
        <v>160</v>
      </c>
      <c r="I278" s="221"/>
      <c r="J278" s="222">
        <f>ROUND(I278*H278,2)</f>
        <v>0</v>
      </c>
      <c r="K278" s="218" t="s">
        <v>19</v>
      </c>
      <c r="L278" s="47"/>
      <c r="M278" s="223" t="s">
        <v>19</v>
      </c>
      <c r="N278" s="224" t="s">
        <v>46</v>
      </c>
      <c r="O278" s="87"/>
      <c r="P278" s="225">
        <f>O278*H278</f>
        <v>0</v>
      </c>
      <c r="Q278" s="225">
        <v>0</v>
      </c>
      <c r="R278" s="225">
        <f>Q278*H278</f>
        <v>0</v>
      </c>
      <c r="S278" s="225">
        <v>0</v>
      </c>
      <c r="T278" s="226">
        <f>S278*H278</f>
        <v>0</v>
      </c>
      <c r="U278" s="41"/>
      <c r="V278" s="41"/>
      <c r="W278" s="41"/>
      <c r="X278" s="41"/>
      <c r="Y278" s="41"/>
      <c r="Z278" s="41"/>
      <c r="AA278" s="41"/>
      <c r="AB278" s="41"/>
      <c r="AC278" s="41"/>
      <c r="AD278" s="41"/>
      <c r="AE278" s="41"/>
      <c r="AR278" s="227" t="s">
        <v>177</v>
      </c>
      <c r="AT278" s="227" t="s">
        <v>172</v>
      </c>
      <c r="AU278" s="227" t="s">
        <v>95</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177</v>
      </c>
      <c r="BM278" s="227" t="s">
        <v>1414</v>
      </c>
    </row>
    <row r="279" s="2" customFormat="1">
      <c r="A279" s="41"/>
      <c r="B279" s="42"/>
      <c r="C279" s="43"/>
      <c r="D279" s="229" t="s">
        <v>179</v>
      </c>
      <c r="E279" s="43"/>
      <c r="F279" s="230" t="s">
        <v>5018</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179</v>
      </c>
      <c r="AU279" s="20" t="s">
        <v>95</v>
      </c>
    </row>
    <row r="280" s="2" customFormat="1">
      <c r="A280" s="41"/>
      <c r="B280" s="42"/>
      <c r="C280" s="43"/>
      <c r="D280" s="229" t="s">
        <v>231</v>
      </c>
      <c r="E280" s="43"/>
      <c r="F280" s="268" t="s">
        <v>4946</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231</v>
      </c>
      <c r="AU280" s="20" t="s">
        <v>95</v>
      </c>
    </row>
    <row r="281" s="2" customFormat="1" ht="16.5" customHeight="1">
      <c r="A281" s="41"/>
      <c r="B281" s="42"/>
      <c r="C281" s="216" t="s">
        <v>870</v>
      </c>
      <c r="D281" s="216" t="s">
        <v>172</v>
      </c>
      <c r="E281" s="217" t="s">
        <v>5053</v>
      </c>
      <c r="F281" s="218" t="s">
        <v>5054</v>
      </c>
      <c r="G281" s="219" t="s">
        <v>4317</v>
      </c>
      <c r="H281" s="220">
        <v>192</v>
      </c>
      <c r="I281" s="221"/>
      <c r="J281" s="222">
        <f>ROUND(I281*H281,2)</f>
        <v>0</v>
      </c>
      <c r="K281" s="218" t="s">
        <v>19</v>
      </c>
      <c r="L281" s="47"/>
      <c r="M281" s="223" t="s">
        <v>19</v>
      </c>
      <c r="N281" s="224" t="s">
        <v>46</v>
      </c>
      <c r="O281" s="87"/>
      <c r="P281" s="225">
        <f>O281*H281</f>
        <v>0</v>
      </c>
      <c r="Q281" s="225">
        <v>0</v>
      </c>
      <c r="R281" s="225">
        <f>Q281*H281</f>
        <v>0</v>
      </c>
      <c r="S281" s="225">
        <v>0</v>
      </c>
      <c r="T281" s="226">
        <f>S281*H281</f>
        <v>0</v>
      </c>
      <c r="U281" s="41"/>
      <c r="V281" s="41"/>
      <c r="W281" s="41"/>
      <c r="X281" s="41"/>
      <c r="Y281" s="41"/>
      <c r="Z281" s="41"/>
      <c r="AA281" s="41"/>
      <c r="AB281" s="41"/>
      <c r="AC281" s="41"/>
      <c r="AD281" s="41"/>
      <c r="AE281" s="41"/>
      <c r="AR281" s="227" t="s">
        <v>177</v>
      </c>
      <c r="AT281" s="227" t="s">
        <v>172</v>
      </c>
      <c r="AU281" s="227" t="s">
        <v>95</v>
      </c>
      <c r="AY281" s="20" t="s">
        <v>170</v>
      </c>
      <c r="BE281" s="228">
        <f>IF(N281="základní",J281,0)</f>
        <v>0</v>
      </c>
      <c r="BF281" s="228">
        <f>IF(N281="snížená",J281,0)</f>
        <v>0</v>
      </c>
      <c r="BG281" s="228">
        <f>IF(N281="zákl. přenesená",J281,0)</f>
        <v>0</v>
      </c>
      <c r="BH281" s="228">
        <f>IF(N281="sníž. přenesená",J281,0)</f>
        <v>0</v>
      </c>
      <c r="BI281" s="228">
        <f>IF(N281="nulová",J281,0)</f>
        <v>0</v>
      </c>
      <c r="BJ281" s="20" t="s">
        <v>82</v>
      </c>
      <c r="BK281" s="228">
        <f>ROUND(I281*H281,2)</f>
        <v>0</v>
      </c>
      <c r="BL281" s="20" t="s">
        <v>177</v>
      </c>
      <c r="BM281" s="227" t="s">
        <v>1427</v>
      </c>
    </row>
    <row r="282" s="2" customFormat="1">
      <c r="A282" s="41"/>
      <c r="B282" s="42"/>
      <c r="C282" s="43"/>
      <c r="D282" s="229" t="s">
        <v>179</v>
      </c>
      <c r="E282" s="43"/>
      <c r="F282" s="230" t="s">
        <v>5054</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179</v>
      </c>
      <c r="AU282" s="20" t="s">
        <v>95</v>
      </c>
    </row>
    <row r="283" s="2" customFormat="1">
      <c r="A283" s="41"/>
      <c r="B283" s="42"/>
      <c r="C283" s="43"/>
      <c r="D283" s="229" t="s">
        <v>231</v>
      </c>
      <c r="E283" s="43"/>
      <c r="F283" s="268" t="s">
        <v>4946</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231</v>
      </c>
      <c r="AU283" s="20" t="s">
        <v>95</v>
      </c>
    </row>
    <row r="284" s="2" customFormat="1" ht="16.5" customHeight="1">
      <c r="A284" s="41"/>
      <c r="B284" s="42"/>
      <c r="C284" s="216" t="s">
        <v>878</v>
      </c>
      <c r="D284" s="216" t="s">
        <v>172</v>
      </c>
      <c r="E284" s="217" t="s">
        <v>5055</v>
      </c>
      <c r="F284" s="218" t="s">
        <v>5056</v>
      </c>
      <c r="G284" s="219" t="s">
        <v>4317</v>
      </c>
      <c r="H284" s="220">
        <v>200</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95</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1447</v>
      </c>
    </row>
    <row r="285" s="2" customFormat="1">
      <c r="A285" s="41"/>
      <c r="B285" s="42"/>
      <c r="C285" s="43"/>
      <c r="D285" s="229" t="s">
        <v>179</v>
      </c>
      <c r="E285" s="43"/>
      <c r="F285" s="230" t="s">
        <v>5056</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179</v>
      </c>
      <c r="AU285" s="20" t="s">
        <v>95</v>
      </c>
    </row>
    <row r="286" s="2" customFormat="1">
      <c r="A286" s="41"/>
      <c r="B286" s="42"/>
      <c r="C286" s="43"/>
      <c r="D286" s="229" t="s">
        <v>231</v>
      </c>
      <c r="E286" s="43"/>
      <c r="F286" s="268" t="s">
        <v>4946</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231</v>
      </c>
      <c r="AU286" s="20" t="s">
        <v>95</v>
      </c>
    </row>
    <row r="287" s="12" customFormat="1" ht="20.88" customHeight="1">
      <c r="A287" s="12"/>
      <c r="B287" s="200"/>
      <c r="C287" s="201"/>
      <c r="D287" s="202" t="s">
        <v>74</v>
      </c>
      <c r="E287" s="214" t="s">
        <v>5057</v>
      </c>
      <c r="F287" s="214" t="s">
        <v>5058</v>
      </c>
      <c r="G287" s="201"/>
      <c r="H287" s="201"/>
      <c r="I287" s="204"/>
      <c r="J287" s="215">
        <f>BK287</f>
        <v>0</v>
      </c>
      <c r="K287" s="201"/>
      <c r="L287" s="206"/>
      <c r="M287" s="207"/>
      <c r="N287" s="208"/>
      <c r="O287" s="208"/>
      <c r="P287" s="209">
        <f>SUM(P288:P380)</f>
        <v>0</v>
      </c>
      <c r="Q287" s="208"/>
      <c r="R287" s="209">
        <f>SUM(R288:R380)</f>
        <v>0</v>
      </c>
      <c r="S287" s="208"/>
      <c r="T287" s="210">
        <f>SUM(T288:T380)</f>
        <v>0</v>
      </c>
      <c r="U287" s="12"/>
      <c r="V287" s="12"/>
      <c r="W287" s="12"/>
      <c r="X287" s="12"/>
      <c r="Y287" s="12"/>
      <c r="Z287" s="12"/>
      <c r="AA287" s="12"/>
      <c r="AB287" s="12"/>
      <c r="AC287" s="12"/>
      <c r="AD287" s="12"/>
      <c r="AE287" s="12"/>
      <c r="AR287" s="211" t="s">
        <v>82</v>
      </c>
      <c r="AT287" s="212" t="s">
        <v>74</v>
      </c>
      <c r="AU287" s="212" t="s">
        <v>84</v>
      </c>
      <c r="AY287" s="211" t="s">
        <v>170</v>
      </c>
      <c r="BK287" s="213">
        <f>SUM(BK288:BK380)</f>
        <v>0</v>
      </c>
    </row>
    <row r="288" s="2" customFormat="1" ht="33" customHeight="1">
      <c r="A288" s="41"/>
      <c r="B288" s="42"/>
      <c r="C288" s="216" t="s">
        <v>885</v>
      </c>
      <c r="D288" s="216" t="s">
        <v>172</v>
      </c>
      <c r="E288" s="217" t="s">
        <v>5059</v>
      </c>
      <c r="F288" s="218" t="s">
        <v>5060</v>
      </c>
      <c r="G288" s="219" t="s">
        <v>4317</v>
      </c>
      <c r="H288" s="220">
        <v>1</v>
      </c>
      <c r="I288" s="221"/>
      <c r="J288" s="222">
        <f>ROUND(I288*H288,2)</f>
        <v>0</v>
      </c>
      <c r="K288" s="218" t="s">
        <v>19</v>
      </c>
      <c r="L288" s="47"/>
      <c r="M288" s="223" t="s">
        <v>19</v>
      </c>
      <c r="N288" s="224" t="s">
        <v>46</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177</v>
      </c>
      <c r="AT288" s="227" t="s">
        <v>172</v>
      </c>
      <c r="AU288" s="227" t="s">
        <v>95</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1472</v>
      </c>
    </row>
    <row r="289" s="2" customFormat="1">
      <c r="A289" s="41"/>
      <c r="B289" s="42"/>
      <c r="C289" s="43"/>
      <c r="D289" s="229" t="s">
        <v>179</v>
      </c>
      <c r="E289" s="43"/>
      <c r="F289" s="230" t="s">
        <v>5060</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179</v>
      </c>
      <c r="AU289" s="20" t="s">
        <v>95</v>
      </c>
    </row>
    <row r="290" s="2" customFormat="1">
      <c r="A290" s="41"/>
      <c r="B290" s="42"/>
      <c r="C290" s="43"/>
      <c r="D290" s="229" t="s">
        <v>231</v>
      </c>
      <c r="E290" s="43"/>
      <c r="F290" s="268" t="s">
        <v>4946</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231</v>
      </c>
      <c r="AU290" s="20" t="s">
        <v>95</v>
      </c>
    </row>
    <row r="291" s="2" customFormat="1" ht="21.75" customHeight="1">
      <c r="A291" s="41"/>
      <c r="B291" s="42"/>
      <c r="C291" s="216" t="s">
        <v>892</v>
      </c>
      <c r="D291" s="216" t="s">
        <v>172</v>
      </c>
      <c r="E291" s="217" t="s">
        <v>5061</v>
      </c>
      <c r="F291" s="218" t="s">
        <v>5062</v>
      </c>
      <c r="G291" s="219" t="s">
        <v>4317</v>
      </c>
      <c r="H291" s="220">
        <v>1</v>
      </c>
      <c r="I291" s="221"/>
      <c r="J291" s="222">
        <f>ROUND(I291*H291,2)</f>
        <v>0</v>
      </c>
      <c r="K291" s="218" t="s">
        <v>19</v>
      </c>
      <c r="L291" s="47"/>
      <c r="M291" s="223" t="s">
        <v>19</v>
      </c>
      <c r="N291" s="224" t="s">
        <v>46</v>
      </c>
      <c r="O291" s="87"/>
      <c r="P291" s="225">
        <f>O291*H291</f>
        <v>0</v>
      </c>
      <c r="Q291" s="225">
        <v>0</v>
      </c>
      <c r="R291" s="225">
        <f>Q291*H291</f>
        <v>0</v>
      </c>
      <c r="S291" s="225">
        <v>0</v>
      </c>
      <c r="T291" s="226">
        <f>S291*H291</f>
        <v>0</v>
      </c>
      <c r="U291" s="41"/>
      <c r="V291" s="41"/>
      <c r="W291" s="41"/>
      <c r="X291" s="41"/>
      <c r="Y291" s="41"/>
      <c r="Z291" s="41"/>
      <c r="AA291" s="41"/>
      <c r="AB291" s="41"/>
      <c r="AC291" s="41"/>
      <c r="AD291" s="41"/>
      <c r="AE291" s="41"/>
      <c r="AR291" s="227" t="s">
        <v>177</v>
      </c>
      <c r="AT291" s="227" t="s">
        <v>172</v>
      </c>
      <c r="AU291" s="227" t="s">
        <v>95</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1486</v>
      </c>
    </row>
    <row r="292" s="2" customFormat="1">
      <c r="A292" s="41"/>
      <c r="B292" s="42"/>
      <c r="C292" s="43"/>
      <c r="D292" s="229" t="s">
        <v>179</v>
      </c>
      <c r="E292" s="43"/>
      <c r="F292" s="230" t="s">
        <v>5062</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95</v>
      </c>
    </row>
    <row r="293" s="2" customFormat="1">
      <c r="A293" s="41"/>
      <c r="B293" s="42"/>
      <c r="C293" s="43"/>
      <c r="D293" s="229" t="s">
        <v>231</v>
      </c>
      <c r="E293" s="43"/>
      <c r="F293" s="268" t="s">
        <v>4946</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231</v>
      </c>
      <c r="AU293" s="20" t="s">
        <v>95</v>
      </c>
    </row>
    <row r="294" s="2" customFormat="1" ht="24.15" customHeight="1">
      <c r="A294" s="41"/>
      <c r="B294" s="42"/>
      <c r="C294" s="216" t="s">
        <v>898</v>
      </c>
      <c r="D294" s="216" t="s">
        <v>172</v>
      </c>
      <c r="E294" s="217" t="s">
        <v>5063</v>
      </c>
      <c r="F294" s="218" t="s">
        <v>5064</v>
      </c>
      <c r="G294" s="219" t="s">
        <v>4317</v>
      </c>
      <c r="H294" s="220">
        <v>1</v>
      </c>
      <c r="I294" s="221"/>
      <c r="J294" s="222">
        <f>ROUND(I294*H294,2)</f>
        <v>0</v>
      </c>
      <c r="K294" s="218" t="s">
        <v>19</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95</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1511</v>
      </c>
    </row>
    <row r="295" s="2" customFormat="1">
      <c r="A295" s="41"/>
      <c r="B295" s="42"/>
      <c r="C295" s="43"/>
      <c r="D295" s="229" t="s">
        <v>179</v>
      </c>
      <c r="E295" s="43"/>
      <c r="F295" s="230" t="s">
        <v>5064</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95</v>
      </c>
    </row>
    <row r="296" s="2" customFormat="1">
      <c r="A296" s="41"/>
      <c r="B296" s="42"/>
      <c r="C296" s="43"/>
      <c r="D296" s="229" t="s">
        <v>231</v>
      </c>
      <c r="E296" s="43"/>
      <c r="F296" s="268" t="s">
        <v>4946</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231</v>
      </c>
      <c r="AU296" s="20" t="s">
        <v>95</v>
      </c>
    </row>
    <row r="297" s="2" customFormat="1" ht="16.5" customHeight="1">
      <c r="A297" s="41"/>
      <c r="B297" s="42"/>
      <c r="C297" s="216" t="s">
        <v>916</v>
      </c>
      <c r="D297" s="216" t="s">
        <v>172</v>
      </c>
      <c r="E297" s="217" t="s">
        <v>5065</v>
      </c>
      <c r="F297" s="218" t="s">
        <v>5066</v>
      </c>
      <c r="G297" s="219" t="s">
        <v>4317</v>
      </c>
      <c r="H297" s="220">
        <v>1</v>
      </c>
      <c r="I297" s="221"/>
      <c r="J297" s="222">
        <f>ROUND(I297*H297,2)</f>
        <v>0</v>
      </c>
      <c r="K297" s="218" t="s">
        <v>19</v>
      </c>
      <c r="L297" s="47"/>
      <c r="M297" s="223" t="s">
        <v>19</v>
      </c>
      <c r="N297" s="224" t="s">
        <v>46</v>
      </c>
      <c r="O297" s="87"/>
      <c r="P297" s="225">
        <f>O297*H297</f>
        <v>0</v>
      </c>
      <c r="Q297" s="225">
        <v>0</v>
      </c>
      <c r="R297" s="225">
        <f>Q297*H297</f>
        <v>0</v>
      </c>
      <c r="S297" s="225">
        <v>0</v>
      </c>
      <c r="T297" s="226">
        <f>S297*H297</f>
        <v>0</v>
      </c>
      <c r="U297" s="41"/>
      <c r="V297" s="41"/>
      <c r="W297" s="41"/>
      <c r="X297" s="41"/>
      <c r="Y297" s="41"/>
      <c r="Z297" s="41"/>
      <c r="AA297" s="41"/>
      <c r="AB297" s="41"/>
      <c r="AC297" s="41"/>
      <c r="AD297" s="41"/>
      <c r="AE297" s="41"/>
      <c r="AR297" s="227" t="s">
        <v>177</v>
      </c>
      <c r="AT297" s="227" t="s">
        <v>172</v>
      </c>
      <c r="AU297" s="227" t="s">
        <v>95</v>
      </c>
      <c r="AY297" s="20" t="s">
        <v>170</v>
      </c>
      <c r="BE297" s="228">
        <f>IF(N297="základní",J297,0)</f>
        <v>0</v>
      </c>
      <c r="BF297" s="228">
        <f>IF(N297="snížená",J297,0)</f>
        <v>0</v>
      </c>
      <c r="BG297" s="228">
        <f>IF(N297="zákl. přenesená",J297,0)</f>
        <v>0</v>
      </c>
      <c r="BH297" s="228">
        <f>IF(N297="sníž. přenesená",J297,0)</f>
        <v>0</v>
      </c>
      <c r="BI297" s="228">
        <f>IF(N297="nulová",J297,0)</f>
        <v>0</v>
      </c>
      <c r="BJ297" s="20" t="s">
        <v>82</v>
      </c>
      <c r="BK297" s="228">
        <f>ROUND(I297*H297,2)</f>
        <v>0</v>
      </c>
      <c r="BL297" s="20" t="s">
        <v>177</v>
      </c>
      <c r="BM297" s="227" t="s">
        <v>1519</v>
      </c>
    </row>
    <row r="298" s="2" customFormat="1">
      <c r="A298" s="41"/>
      <c r="B298" s="42"/>
      <c r="C298" s="43"/>
      <c r="D298" s="229" t="s">
        <v>179</v>
      </c>
      <c r="E298" s="43"/>
      <c r="F298" s="230" t="s">
        <v>5066</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179</v>
      </c>
      <c r="AU298" s="20" t="s">
        <v>95</v>
      </c>
    </row>
    <row r="299" s="2" customFormat="1">
      <c r="A299" s="41"/>
      <c r="B299" s="42"/>
      <c r="C299" s="43"/>
      <c r="D299" s="229" t="s">
        <v>231</v>
      </c>
      <c r="E299" s="43"/>
      <c r="F299" s="268" t="s">
        <v>4946</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231</v>
      </c>
      <c r="AU299" s="20" t="s">
        <v>95</v>
      </c>
    </row>
    <row r="300" s="2" customFormat="1" ht="16.5" customHeight="1">
      <c r="A300" s="41"/>
      <c r="B300" s="42"/>
      <c r="C300" s="216" t="s">
        <v>951</v>
      </c>
      <c r="D300" s="216" t="s">
        <v>172</v>
      </c>
      <c r="E300" s="217" t="s">
        <v>5067</v>
      </c>
      <c r="F300" s="218" t="s">
        <v>5068</v>
      </c>
      <c r="G300" s="219" t="s">
        <v>4317</v>
      </c>
      <c r="H300" s="220">
        <v>2</v>
      </c>
      <c r="I300" s="221"/>
      <c r="J300" s="222">
        <f>ROUND(I300*H300,2)</f>
        <v>0</v>
      </c>
      <c r="K300" s="218" t="s">
        <v>19</v>
      </c>
      <c r="L300" s="47"/>
      <c r="M300" s="223" t="s">
        <v>19</v>
      </c>
      <c r="N300" s="224" t="s">
        <v>46</v>
      </c>
      <c r="O300" s="87"/>
      <c r="P300" s="225">
        <f>O300*H300</f>
        <v>0</v>
      </c>
      <c r="Q300" s="225">
        <v>0</v>
      </c>
      <c r="R300" s="225">
        <f>Q300*H300</f>
        <v>0</v>
      </c>
      <c r="S300" s="225">
        <v>0</v>
      </c>
      <c r="T300" s="226">
        <f>S300*H300</f>
        <v>0</v>
      </c>
      <c r="U300" s="41"/>
      <c r="V300" s="41"/>
      <c r="W300" s="41"/>
      <c r="X300" s="41"/>
      <c r="Y300" s="41"/>
      <c r="Z300" s="41"/>
      <c r="AA300" s="41"/>
      <c r="AB300" s="41"/>
      <c r="AC300" s="41"/>
      <c r="AD300" s="41"/>
      <c r="AE300" s="41"/>
      <c r="AR300" s="227" t="s">
        <v>177</v>
      </c>
      <c r="AT300" s="227" t="s">
        <v>172</v>
      </c>
      <c r="AU300" s="227" t="s">
        <v>95</v>
      </c>
      <c r="AY300" s="20" t="s">
        <v>170</v>
      </c>
      <c r="BE300" s="228">
        <f>IF(N300="základní",J300,0)</f>
        <v>0</v>
      </c>
      <c r="BF300" s="228">
        <f>IF(N300="snížená",J300,0)</f>
        <v>0</v>
      </c>
      <c r="BG300" s="228">
        <f>IF(N300="zákl. přenesená",J300,0)</f>
        <v>0</v>
      </c>
      <c r="BH300" s="228">
        <f>IF(N300="sníž. přenesená",J300,0)</f>
        <v>0</v>
      </c>
      <c r="BI300" s="228">
        <f>IF(N300="nulová",J300,0)</f>
        <v>0</v>
      </c>
      <c r="BJ300" s="20" t="s">
        <v>82</v>
      </c>
      <c r="BK300" s="228">
        <f>ROUND(I300*H300,2)</f>
        <v>0</v>
      </c>
      <c r="BL300" s="20" t="s">
        <v>177</v>
      </c>
      <c r="BM300" s="227" t="s">
        <v>1527</v>
      </c>
    </row>
    <row r="301" s="2" customFormat="1">
      <c r="A301" s="41"/>
      <c r="B301" s="42"/>
      <c r="C301" s="43"/>
      <c r="D301" s="229" t="s">
        <v>179</v>
      </c>
      <c r="E301" s="43"/>
      <c r="F301" s="230" t="s">
        <v>5068</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179</v>
      </c>
      <c r="AU301" s="20" t="s">
        <v>95</v>
      </c>
    </row>
    <row r="302" s="2" customFormat="1">
      <c r="A302" s="41"/>
      <c r="B302" s="42"/>
      <c r="C302" s="43"/>
      <c r="D302" s="229" t="s">
        <v>231</v>
      </c>
      <c r="E302" s="43"/>
      <c r="F302" s="268" t="s">
        <v>4946</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231</v>
      </c>
      <c r="AU302" s="20" t="s">
        <v>95</v>
      </c>
    </row>
    <row r="303" s="2" customFormat="1" ht="16.5" customHeight="1">
      <c r="A303" s="41"/>
      <c r="B303" s="42"/>
      <c r="C303" s="216" t="s">
        <v>961</v>
      </c>
      <c r="D303" s="216" t="s">
        <v>172</v>
      </c>
      <c r="E303" s="217" t="s">
        <v>5069</v>
      </c>
      <c r="F303" s="218" t="s">
        <v>5070</v>
      </c>
      <c r="G303" s="219" t="s">
        <v>4317</v>
      </c>
      <c r="H303" s="220">
        <v>1</v>
      </c>
      <c r="I303" s="221"/>
      <c r="J303" s="222">
        <f>ROUND(I303*H303,2)</f>
        <v>0</v>
      </c>
      <c r="K303" s="218" t="s">
        <v>19</v>
      </c>
      <c r="L303" s="47"/>
      <c r="M303" s="223" t="s">
        <v>19</v>
      </c>
      <c r="N303" s="224" t="s">
        <v>46</v>
      </c>
      <c r="O303" s="87"/>
      <c r="P303" s="225">
        <f>O303*H303</f>
        <v>0</v>
      </c>
      <c r="Q303" s="225">
        <v>0</v>
      </c>
      <c r="R303" s="225">
        <f>Q303*H303</f>
        <v>0</v>
      </c>
      <c r="S303" s="225">
        <v>0</v>
      </c>
      <c r="T303" s="226">
        <f>S303*H303</f>
        <v>0</v>
      </c>
      <c r="U303" s="41"/>
      <c r="V303" s="41"/>
      <c r="W303" s="41"/>
      <c r="X303" s="41"/>
      <c r="Y303" s="41"/>
      <c r="Z303" s="41"/>
      <c r="AA303" s="41"/>
      <c r="AB303" s="41"/>
      <c r="AC303" s="41"/>
      <c r="AD303" s="41"/>
      <c r="AE303" s="41"/>
      <c r="AR303" s="227" t="s">
        <v>177</v>
      </c>
      <c r="AT303" s="227" t="s">
        <v>172</v>
      </c>
      <c r="AU303" s="227" t="s">
        <v>95</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177</v>
      </c>
      <c r="BM303" s="227" t="s">
        <v>1536</v>
      </c>
    </row>
    <row r="304" s="2" customFormat="1">
      <c r="A304" s="41"/>
      <c r="B304" s="42"/>
      <c r="C304" s="43"/>
      <c r="D304" s="229" t="s">
        <v>179</v>
      </c>
      <c r="E304" s="43"/>
      <c r="F304" s="230" t="s">
        <v>5070</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179</v>
      </c>
      <c r="AU304" s="20" t="s">
        <v>95</v>
      </c>
    </row>
    <row r="305" s="2" customFormat="1">
      <c r="A305" s="41"/>
      <c r="B305" s="42"/>
      <c r="C305" s="43"/>
      <c r="D305" s="229" t="s">
        <v>231</v>
      </c>
      <c r="E305" s="43"/>
      <c r="F305" s="268" t="s">
        <v>4946</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231</v>
      </c>
      <c r="AU305" s="20" t="s">
        <v>95</v>
      </c>
    </row>
    <row r="306" s="2" customFormat="1" ht="16.5" customHeight="1">
      <c r="A306" s="41"/>
      <c r="B306" s="42"/>
      <c r="C306" s="216" t="s">
        <v>970</v>
      </c>
      <c r="D306" s="216" t="s">
        <v>172</v>
      </c>
      <c r="E306" s="217" t="s">
        <v>5071</v>
      </c>
      <c r="F306" s="218" t="s">
        <v>5072</v>
      </c>
      <c r="G306" s="219" t="s">
        <v>4317</v>
      </c>
      <c r="H306" s="220">
        <v>1</v>
      </c>
      <c r="I306" s="221"/>
      <c r="J306" s="222">
        <f>ROUND(I306*H306,2)</f>
        <v>0</v>
      </c>
      <c r="K306" s="218" t="s">
        <v>19</v>
      </c>
      <c r="L306" s="47"/>
      <c r="M306" s="223" t="s">
        <v>19</v>
      </c>
      <c r="N306" s="224" t="s">
        <v>46</v>
      </c>
      <c r="O306" s="87"/>
      <c r="P306" s="225">
        <f>O306*H306</f>
        <v>0</v>
      </c>
      <c r="Q306" s="225">
        <v>0</v>
      </c>
      <c r="R306" s="225">
        <f>Q306*H306</f>
        <v>0</v>
      </c>
      <c r="S306" s="225">
        <v>0</v>
      </c>
      <c r="T306" s="226">
        <f>S306*H306</f>
        <v>0</v>
      </c>
      <c r="U306" s="41"/>
      <c r="V306" s="41"/>
      <c r="W306" s="41"/>
      <c r="X306" s="41"/>
      <c r="Y306" s="41"/>
      <c r="Z306" s="41"/>
      <c r="AA306" s="41"/>
      <c r="AB306" s="41"/>
      <c r="AC306" s="41"/>
      <c r="AD306" s="41"/>
      <c r="AE306" s="41"/>
      <c r="AR306" s="227" t="s">
        <v>177</v>
      </c>
      <c r="AT306" s="227" t="s">
        <v>172</v>
      </c>
      <c r="AU306" s="227" t="s">
        <v>95</v>
      </c>
      <c r="AY306" s="20" t="s">
        <v>170</v>
      </c>
      <c r="BE306" s="228">
        <f>IF(N306="základní",J306,0)</f>
        <v>0</v>
      </c>
      <c r="BF306" s="228">
        <f>IF(N306="snížená",J306,0)</f>
        <v>0</v>
      </c>
      <c r="BG306" s="228">
        <f>IF(N306="zákl. přenesená",J306,0)</f>
        <v>0</v>
      </c>
      <c r="BH306" s="228">
        <f>IF(N306="sníž. přenesená",J306,0)</f>
        <v>0</v>
      </c>
      <c r="BI306" s="228">
        <f>IF(N306="nulová",J306,0)</f>
        <v>0</v>
      </c>
      <c r="BJ306" s="20" t="s">
        <v>82</v>
      </c>
      <c r="BK306" s="228">
        <f>ROUND(I306*H306,2)</f>
        <v>0</v>
      </c>
      <c r="BL306" s="20" t="s">
        <v>177</v>
      </c>
      <c r="BM306" s="227" t="s">
        <v>1546</v>
      </c>
    </row>
    <row r="307" s="2" customFormat="1">
      <c r="A307" s="41"/>
      <c r="B307" s="42"/>
      <c r="C307" s="43"/>
      <c r="D307" s="229" t="s">
        <v>179</v>
      </c>
      <c r="E307" s="43"/>
      <c r="F307" s="230" t="s">
        <v>5072</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179</v>
      </c>
      <c r="AU307" s="20" t="s">
        <v>95</v>
      </c>
    </row>
    <row r="308" s="2" customFormat="1">
      <c r="A308" s="41"/>
      <c r="B308" s="42"/>
      <c r="C308" s="43"/>
      <c r="D308" s="229" t="s">
        <v>231</v>
      </c>
      <c r="E308" s="43"/>
      <c r="F308" s="268" t="s">
        <v>4946</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231</v>
      </c>
      <c r="AU308" s="20" t="s">
        <v>95</v>
      </c>
    </row>
    <row r="309" s="2" customFormat="1" ht="16.5" customHeight="1">
      <c r="A309" s="41"/>
      <c r="B309" s="42"/>
      <c r="C309" s="216" t="s">
        <v>976</v>
      </c>
      <c r="D309" s="216" t="s">
        <v>172</v>
      </c>
      <c r="E309" s="217" t="s">
        <v>5073</v>
      </c>
      <c r="F309" s="218" t="s">
        <v>5074</v>
      </c>
      <c r="G309" s="219" t="s">
        <v>4317</v>
      </c>
      <c r="H309" s="220">
        <v>1</v>
      </c>
      <c r="I309" s="221"/>
      <c r="J309" s="222">
        <f>ROUND(I309*H309,2)</f>
        <v>0</v>
      </c>
      <c r="K309" s="218" t="s">
        <v>19</v>
      </c>
      <c r="L309" s="47"/>
      <c r="M309" s="223" t="s">
        <v>19</v>
      </c>
      <c r="N309" s="224" t="s">
        <v>46</v>
      </c>
      <c r="O309" s="87"/>
      <c r="P309" s="225">
        <f>O309*H309</f>
        <v>0</v>
      </c>
      <c r="Q309" s="225">
        <v>0</v>
      </c>
      <c r="R309" s="225">
        <f>Q309*H309</f>
        <v>0</v>
      </c>
      <c r="S309" s="225">
        <v>0</v>
      </c>
      <c r="T309" s="226">
        <f>S309*H309</f>
        <v>0</v>
      </c>
      <c r="U309" s="41"/>
      <c r="V309" s="41"/>
      <c r="W309" s="41"/>
      <c r="X309" s="41"/>
      <c r="Y309" s="41"/>
      <c r="Z309" s="41"/>
      <c r="AA309" s="41"/>
      <c r="AB309" s="41"/>
      <c r="AC309" s="41"/>
      <c r="AD309" s="41"/>
      <c r="AE309" s="41"/>
      <c r="AR309" s="227" t="s">
        <v>177</v>
      </c>
      <c r="AT309" s="227" t="s">
        <v>172</v>
      </c>
      <c r="AU309" s="227" t="s">
        <v>95</v>
      </c>
      <c r="AY309" s="20" t="s">
        <v>170</v>
      </c>
      <c r="BE309" s="228">
        <f>IF(N309="základní",J309,0)</f>
        <v>0</v>
      </c>
      <c r="BF309" s="228">
        <f>IF(N309="snížená",J309,0)</f>
        <v>0</v>
      </c>
      <c r="BG309" s="228">
        <f>IF(N309="zákl. přenesená",J309,0)</f>
        <v>0</v>
      </c>
      <c r="BH309" s="228">
        <f>IF(N309="sníž. přenesená",J309,0)</f>
        <v>0</v>
      </c>
      <c r="BI309" s="228">
        <f>IF(N309="nulová",J309,0)</f>
        <v>0</v>
      </c>
      <c r="BJ309" s="20" t="s">
        <v>82</v>
      </c>
      <c r="BK309" s="228">
        <f>ROUND(I309*H309,2)</f>
        <v>0</v>
      </c>
      <c r="BL309" s="20" t="s">
        <v>177</v>
      </c>
      <c r="BM309" s="227" t="s">
        <v>1555</v>
      </c>
    </row>
    <row r="310" s="2" customFormat="1">
      <c r="A310" s="41"/>
      <c r="B310" s="42"/>
      <c r="C310" s="43"/>
      <c r="D310" s="229" t="s">
        <v>179</v>
      </c>
      <c r="E310" s="43"/>
      <c r="F310" s="230" t="s">
        <v>5074</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179</v>
      </c>
      <c r="AU310" s="20" t="s">
        <v>95</v>
      </c>
    </row>
    <row r="311" s="2" customFormat="1">
      <c r="A311" s="41"/>
      <c r="B311" s="42"/>
      <c r="C311" s="43"/>
      <c r="D311" s="229" t="s">
        <v>231</v>
      </c>
      <c r="E311" s="43"/>
      <c r="F311" s="268" t="s">
        <v>4946</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231</v>
      </c>
      <c r="AU311" s="20" t="s">
        <v>95</v>
      </c>
    </row>
    <row r="312" s="2" customFormat="1" ht="16.5" customHeight="1">
      <c r="A312" s="41"/>
      <c r="B312" s="42"/>
      <c r="C312" s="216" t="s">
        <v>984</v>
      </c>
      <c r="D312" s="216" t="s">
        <v>172</v>
      </c>
      <c r="E312" s="217" t="s">
        <v>5075</v>
      </c>
      <c r="F312" s="218" t="s">
        <v>5076</v>
      </c>
      <c r="G312" s="219" t="s">
        <v>4317</v>
      </c>
      <c r="H312" s="220">
        <v>1</v>
      </c>
      <c r="I312" s="221"/>
      <c r="J312" s="222">
        <f>ROUND(I312*H312,2)</f>
        <v>0</v>
      </c>
      <c r="K312" s="218" t="s">
        <v>19</v>
      </c>
      <c r="L312" s="47"/>
      <c r="M312" s="223" t="s">
        <v>19</v>
      </c>
      <c r="N312" s="224" t="s">
        <v>46</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177</v>
      </c>
      <c r="AT312" s="227" t="s">
        <v>172</v>
      </c>
      <c r="AU312" s="227" t="s">
        <v>95</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177</v>
      </c>
      <c r="BM312" s="227" t="s">
        <v>1568</v>
      </c>
    </row>
    <row r="313" s="2" customFormat="1">
      <c r="A313" s="41"/>
      <c r="B313" s="42"/>
      <c r="C313" s="43"/>
      <c r="D313" s="229" t="s">
        <v>179</v>
      </c>
      <c r="E313" s="43"/>
      <c r="F313" s="230" t="s">
        <v>5076</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179</v>
      </c>
      <c r="AU313" s="20" t="s">
        <v>95</v>
      </c>
    </row>
    <row r="314" s="2" customFormat="1">
      <c r="A314" s="41"/>
      <c r="B314" s="42"/>
      <c r="C314" s="43"/>
      <c r="D314" s="229" t="s">
        <v>231</v>
      </c>
      <c r="E314" s="43"/>
      <c r="F314" s="268" t="s">
        <v>4946</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231</v>
      </c>
      <c r="AU314" s="20" t="s">
        <v>95</v>
      </c>
    </row>
    <row r="315" s="2" customFormat="1" ht="16.5" customHeight="1">
      <c r="A315" s="41"/>
      <c r="B315" s="42"/>
      <c r="C315" s="216" t="s">
        <v>1004</v>
      </c>
      <c r="D315" s="216" t="s">
        <v>172</v>
      </c>
      <c r="E315" s="217" t="s">
        <v>5077</v>
      </c>
      <c r="F315" s="218" t="s">
        <v>5078</v>
      </c>
      <c r="G315" s="219" t="s">
        <v>4317</v>
      </c>
      <c r="H315" s="220">
        <v>2</v>
      </c>
      <c r="I315" s="221"/>
      <c r="J315" s="222">
        <f>ROUND(I315*H315,2)</f>
        <v>0</v>
      </c>
      <c r="K315" s="218" t="s">
        <v>19</v>
      </c>
      <c r="L315" s="47"/>
      <c r="M315" s="223" t="s">
        <v>19</v>
      </c>
      <c r="N315" s="224" t="s">
        <v>46</v>
      </c>
      <c r="O315" s="87"/>
      <c r="P315" s="225">
        <f>O315*H315</f>
        <v>0</v>
      </c>
      <c r="Q315" s="225">
        <v>0</v>
      </c>
      <c r="R315" s="225">
        <f>Q315*H315</f>
        <v>0</v>
      </c>
      <c r="S315" s="225">
        <v>0</v>
      </c>
      <c r="T315" s="226">
        <f>S315*H315</f>
        <v>0</v>
      </c>
      <c r="U315" s="41"/>
      <c r="V315" s="41"/>
      <c r="W315" s="41"/>
      <c r="X315" s="41"/>
      <c r="Y315" s="41"/>
      <c r="Z315" s="41"/>
      <c r="AA315" s="41"/>
      <c r="AB315" s="41"/>
      <c r="AC315" s="41"/>
      <c r="AD315" s="41"/>
      <c r="AE315" s="41"/>
      <c r="AR315" s="227" t="s">
        <v>177</v>
      </c>
      <c r="AT315" s="227" t="s">
        <v>172</v>
      </c>
      <c r="AU315" s="227" t="s">
        <v>95</v>
      </c>
      <c r="AY315" s="20" t="s">
        <v>170</v>
      </c>
      <c r="BE315" s="228">
        <f>IF(N315="základní",J315,0)</f>
        <v>0</v>
      </c>
      <c r="BF315" s="228">
        <f>IF(N315="snížená",J315,0)</f>
        <v>0</v>
      </c>
      <c r="BG315" s="228">
        <f>IF(N315="zákl. přenesená",J315,0)</f>
        <v>0</v>
      </c>
      <c r="BH315" s="228">
        <f>IF(N315="sníž. přenesená",J315,0)</f>
        <v>0</v>
      </c>
      <c r="BI315" s="228">
        <f>IF(N315="nulová",J315,0)</f>
        <v>0</v>
      </c>
      <c r="BJ315" s="20" t="s">
        <v>82</v>
      </c>
      <c r="BK315" s="228">
        <f>ROUND(I315*H315,2)</f>
        <v>0</v>
      </c>
      <c r="BL315" s="20" t="s">
        <v>177</v>
      </c>
      <c r="BM315" s="227" t="s">
        <v>1581</v>
      </c>
    </row>
    <row r="316" s="2" customFormat="1">
      <c r="A316" s="41"/>
      <c r="B316" s="42"/>
      <c r="C316" s="43"/>
      <c r="D316" s="229" t="s">
        <v>179</v>
      </c>
      <c r="E316" s="43"/>
      <c r="F316" s="230" t="s">
        <v>5078</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179</v>
      </c>
      <c r="AU316" s="20" t="s">
        <v>95</v>
      </c>
    </row>
    <row r="317" s="2" customFormat="1">
      <c r="A317" s="41"/>
      <c r="B317" s="42"/>
      <c r="C317" s="43"/>
      <c r="D317" s="229" t="s">
        <v>231</v>
      </c>
      <c r="E317" s="43"/>
      <c r="F317" s="268" t="s">
        <v>4946</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231</v>
      </c>
      <c r="AU317" s="20" t="s">
        <v>95</v>
      </c>
    </row>
    <row r="318" s="2" customFormat="1" ht="16.5" customHeight="1">
      <c r="A318" s="41"/>
      <c r="B318" s="42"/>
      <c r="C318" s="216" t="s">
        <v>1016</v>
      </c>
      <c r="D318" s="216" t="s">
        <v>172</v>
      </c>
      <c r="E318" s="217" t="s">
        <v>5079</v>
      </c>
      <c r="F318" s="218" t="s">
        <v>5080</v>
      </c>
      <c r="G318" s="219" t="s">
        <v>4317</v>
      </c>
      <c r="H318" s="220">
        <v>2</v>
      </c>
      <c r="I318" s="221"/>
      <c r="J318" s="222">
        <f>ROUND(I318*H318,2)</f>
        <v>0</v>
      </c>
      <c r="K318" s="218" t="s">
        <v>19</v>
      </c>
      <c r="L318" s="47"/>
      <c r="M318" s="223" t="s">
        <v>19</v>
      </c>
      <c r="N318" s="224" t="s">
        <v>46</v>
      </c>
      <c r="O318" s="87"/>
      <c r="P318" s="225">
        <f>O318*H318</f>
        <v>0</v>
      </c>
      <c r="Q318" s="225">
        <v>0</v>
      </c>
      <c r="R318" s="225">
        <f>Q318*H318</f>
        <v>0</v>
      </c>
      <c r="S318" s="225">
        <v>0</v>
      </c>
      <c r="T318" s="226">
        <f>S318*H318</f>
        <v>0</v>
      </c>
      <c r="U318" s="41"/>
      <c r="V318" s="41"/>
      <c r="W318" s="41"/>
      <c r="X318" s="41"/>
      <c r="Y318" s="41"/>
      <c r="Z318" s="41"/>
      <c r="AA318" s="41"/>
      <c r="AB318" s="41"/>
      <c r="AC318" s="41"/>
      <c r="AD318" s="41"/>
      <c r="AE318" s="41"/>
      <c r="AR318" s="227" t="s">
        <v>177</v>
      </c>
      <c r="AT318" s="227" t="s">
        <v>172</v>
      </c>
      <c r="AU318" s="227" t="s">
        <v>95</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177</v>
      </c>
      <c r="BM318" s="227" t="s">
        <v>1593</v>
      </c>
    </row>
    <row r="319" s="2" customFormat="1">
      <c r="A319" s="41"/>
      <c r="B319" s="42"/>
      <c r="C319" s="43"/>
      <c r="D319" s="229" t="s">
        <v>179</v>
      </c>
      <c r="E319" s="43"/>
      <c r="F319" s="230" t="s">
        <v>5080</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179</v>
      </c>
      <c r="AU319" s="20" t="s">
        <v>95</v>
      </c>
    </row>
    <row r="320" s="2" customFormat="1">
      <c r="A320" s="41"/>
      <c r="B320" s="42"/>
      <c r="C320" s="43"/>
      <c r="D320" s="229" t="s">
        <v>231</v>
      </c>
      <c r="E320" s="43"/>
      <c r="F320" s="268" t="s">
        <v>4946</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231</v>
      </c>
      <c r="AU320" s="20" t="s">
        <v>95</v>
      </c>
    </row>
    <row r="321" s="2" customFormat="1" ht="16.5" customHeight="1">
      <c r="A321" s="41"/>
      <c r="B321" s="42"/>
      <c r="C321" s="216" t="s">
        <v>1029</v>
      </c>
      <c r="D321" s="216" t="s">
        <v>172</v>
      </c>
      <c r="E321" s="217" t="s">
        <v>5081</v>
      </c>
      <c r="F321" s="218" t="s">
        <v>5082</v>
      </c>
      <c r="G321" s="219" t="s">
        <v>4317</v>
      </c>
      <c r="H321" s="220">
        <v>1</v>
      </c>
      <c r="I321" s="221"/>
      <c r="J321" s="222">
        <f>ROUND(I321*H321,2)</f>
        <v>0</v>
      </c>
      <c r="K321" s="218" t="s">
        <v>19</v>
      </c>
      <c r="L321" s="47"/>
      <c r="M321" s="223" t="s">
        <v>19</v>
      </c>
      <c r="N321" s="224" t="s">
        <v>46</v>
      </c>
      <c r="O321" s="87"/>
      <c r="P321" s="225">
        <f>O321*H321</f>
        <v>0</v>
      </c>
      <c r="Q321" s="225">
        <v>0</v>
      </c>
      <c r="R321" s="225">
        <f>Q321*H321</f>
        <v>0</v>
      </c>
      <c r="S321" s="225">
        <v>0</v>
      </c>
      <c r="T321" s="226">
        <f>S321*H321</f>
        <v>0</v>
      </c>
      <c r="U321" s="41"/>
      <c r="V321" s="41"/>
      <c r="W321" s="41"/>
      <c r="X321" s="41"/>
      <c r="Y321" s="41"/>
      <c r="Z321" s="41"/>
      <c r="AA321" s="41"/>
      <c r="AB321" s="41"/>
      <c r="AC321" s="41"/>
      <c r="AD321" s="41"/>
      <c r="AE321" s="41"/>
      <c r="AR321" s="227" t="s">
        <v>177</v>
      </c>
      <c r="AT321" s="227" t="s">
        <v>172</v>
      </c>
      <c r="AU321" s="227" t="s">
        <v>95</v>
      </c>
      <c r="AY321" s="20" t="s">
        <v>170</v>
      </c>
      <c r="BE321" s="228">
        <f>IF(N321="základní",J321,0)</f>
        <v>0</v>
      </c>
      <c r="BF321" s="228">
        <f>IF(N321="snížená",J321,0)</f>
        <v>0</v>
      </c>
      <c r="BG321" s="228">
        <f>IF(N321="zákl. přenesená",J321,0)</f>
        <v>0</v>
      </c>
      <c r="BH321" s="228">
        <f>IF(N321="sníž. přenesená",J321,0)</f>
        <v>0</v>
      </c>
      <c r="BI321" s="228">
        <f>IF(N321="nulová",J321,0)</f>
        <v>0</v>
      </c>
      <c r="BJ321" s="20" t="s">
        <v>82</v>
      </c>
      <c r="BK321" s="228">
        <f>ROUND(I321*H321,2)</f>
        <v>0</v>
      </c>
      <c r="BL321" s="20" t="s">
        <v>177</v>
      </c>
      <c r="BM321" s="227" t="s">
        <v>1614</v>
      </c>
    </row>
    <row r="322" s="2" customFormat="1">
      <c r="A322" s="41"/>
      <c r="B322" s="42"/>
      <c r="C322" s="43"/>
      <c r="D322" s="229" t="s">
        <v>179</v>
      </c>
      <c r="E322" s="43"/>
      <c r="F322" s="230" t="s">
        <v>5082</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179</v>
      </c>
      <c r="AU322" s="20" t="s">
        <v>95</v>
      </c>
    </row>
    <row r="323" s="2" customFormat="1">
      <c r="A323" s="41"/>
      <c r="B323" s="42"/>
      <c r="C323" s="43"/>
      <c r="D323" s="229" t="s">
        <v>231</v>
      </c>
      <c r="E323" s="43"/>
      <c r="F323" s="268" t="s">
        <v>4946</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231</v>
      </c>
      <c r="AU323" s="20" t="s">
        <v>95</v>
      </c>
    </row>
    <row r="324" s="2" customFormat="1" ht="16.5" customHeight="1">
      <c r="A324" s="41"/>
      <c r="B324" s="42"/>
      <c r="C324" s="216" t="s">
        <v>1035</v>
      </c>
      <c r="D324" s="216" t="s">
        <v>172</v>
      </c>
      <c r="E324" s="217" t="s">
        <v>4991</v>
      </c>
      <c r="F324" s="218" t="s">
        <v>4992</v>
      </c>
      <c r="G324" s="219" t="s">
        <v>4317</v>
      </c>
      <c r="H324" s="220">
        <v>5</v>
      </c>
      <c r="I324" s="221"/>
      <c r="J324" s="222">
        <f>ROUND(I324*H324,2)</f>
        <v>0</v>
      </c>
      <c r="K324" s="218" t="s">
        <v>19</v>
      </c>
      <c r="L324" s="47"/>
      <c r="M324" s="223" t="s">
        <v>19</v>
      </c>
      <c r="N324" s="224" t="s">
        <v>46</v>
      </c>
      <c r="O324" s="87"/>
      <c r="P324" s="225">
        <f>O324*H324</f>
        <v>0</v>
      </c>
      <c r="Q324" s="225">
        <v>0</v>
      </c>
      <c r="R324" s="225">
        <f>Q324*H324</f>
        <v>0</v>
      </c>
      <c r="S324" s="225">
        <v>0</v>
      </c>
      <c r="T324" s="226">
        <f>S324*H324</f>
        <v>0</v>
      </c>
      <c r="U324" s="41"/>
      <c r="V324" s="41"/>
      <c r="W324" s="41"/>
      <c r="X324" s="41"/>
      <c r="Y324" s="41"/>
      <c r="Z324" s="41"/>
      <c r="AA324" s="41"/>
      <c r="AB324" s="41"/>
      <c r="AC324" s="41"/>
      <c r="AD324" s="41"/>
      <c r="AE324" s="41"/>
      <c r="AR324" s="227" t="s">
        <v>177</v>
      </c>
      <c r="AT324" s="227" t="s">
        <v>172</v>
      </c>
      <c r="AU324" s="227" t="s">
        <v>95</v>
      </c>
      <c r="AY324" s="20" t="s">
        <v>170</v>
      </c>
      <c r="BE324" s="228">
        <f>IF(N324="základní",J324,0)</f>
        <v>0</v>
      </c>
      <c r="BF324" s="228">
        <f>IF(N324="snížená",J324,0)</f>
        <v>0</v>
      </c>
      <c r="BG324" s="228">
        <f>IF(N324="zákl. přenesená",J324,0)</f>
        <v>0</v>
      </c>
      <c r="BH324" s="228">
        <f>IF(N324="sníž. přenesená",J324,0)</f>
        <v>0</v>
      </c>
      <c r="BI324" s="228">
        <f>IF(N324="nulová",J324,0)</f>
        <v>0</v>
      </c>
      <c r="BJ324" s="20" t="s">
        <v>82</v>
      </c>
      <c r="BK324" s="228">
        <f>ROUND(I324*H324,2)</f>
        <v>0</v>
      </c>
      <c r="BL324" s="20" t="s">
        <v>177</v>
      </c>
      <c r="BM324" s="227" t="s">
        <v>1628</v>
      </c>
    </row>
    <row r="325" s="2" customFormat="1">
      <c r="A325" s="41"/>
      <c r="B325" s="42"/>
      <c r="C325" s="43"/>
      <c r="D325" s="229" t="s">
        <v>179</v>
      </c>
      <c r="E325" s="43"/>
      <c r="F325" s="230" t="s">
        <v>4992</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179</v>
      </c>
      <c r="AU325" s="20" t="s">
        <v>95</v>
      </c>
    </row>
    <row r="326" s="2" customFormat="1">
      <c r="A326" s="41"/>
      <c r="B326" s="42"/>
      <c r="C326" s="43"/>
      <c r="D326" s="229" t="s">
        <v>231</v>
      </c>
      <c r="E326" s="43"/>
      <c r="F326" s="268" t="s">
        <v>4946</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231</v>
      </c>
      <c r="AU326" s="20" t="s">
        <v>95</v>
      </c>
    </row>
    <row r="327" s="2" customFormat="1" ht="24.15" customHeight="1">
      <c r="A327" s="41"/>
      <c r="B327" s="42"/>
      <c r="C327" s="216" t="s">
        <v>1041</v>
      </c>
      <c r="D327" s="216" t="s">
        <v>172</v>
      </c>
      <c r="E327" s="217" t="s">
        <v>5083</v>
      </c>
      <c r="F327" s="218" t="s">
        <v>5084</v>
      </c>
      <c r="G327" s="219" t="s">
        <v>4317</v>
      </c>
      <c r="H327" s="220">
        <v>1</v>
      </c>
      <c r="I327" s="221"/>
      <c r="J327" s="222">
        <f>ROUND(I327*H327,2)</f>
        <v>0</v>
      </c>
      <c r="K327" s="218" t="s">
        <v>19</v>
      </c>
      <c r="L327" s="47"/>
      <c r="M327" s="223" t="s">
        <v>19</v>
      </c>
      <c r="N327" s="224" t="s">
        <v>46</v>
      </c>
      <c r="O327" s="87"/>
      <c r="P327" s="225">
        <f>O327*H327</f>
        <v>0</v>
      </c>
      <c r="Q327" s="225">
        <v>0</v>
      </c>
      <c r="R327" s="225">
        <f>Q327*H327</f>
        <v>0</v>
      </c>
      <c r="S327" s="225">
        <v>0</v>
      </c>
      <c r="T327" s="226">
        <f>S327*H327</f>
        <v>0</v>
      </c>
      <c r="U327" s="41"/>
      <c r="V327" s="41"/>
      <c r="W327" s="41"/>
      <c r="X327" s="41"/>
      <c r="Y327" s="41"/>
      <c r="Z327" s="41"/>
      <c r="AA327" s="41"/>
      <c r="AB327" s="41"/>
      <c r="AC327" s="41"/>
      <c r="AD327" s="41"/>
      <c r="AE327" s="41"/>
      <c r="AR327" s="227" t="s">
        <v>177</v>
      </c>
      <c r="AT327" s="227" t="s">
        <v>172</v>
      </c>
      <c r="AU327" s="227" t="s">
        <v>95</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177</v>
      </c>
      <c r="BM327" s="227" t="s">
        <v>1641</v>
      </c>
    </row>
    <row r="328" s="2" customFormat="1">
      <c r="A328" s="41"/>
      <c r="B328" s="42"/>
      <c r="C328" s="43"/>
      <c r="D328" s="229" t="s">
        <v>179</v>
      </c>
      <c r="E328" s="43"/>
      <c r="F328" s="230" t="s">
        <v>5084</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179</v>
      </c>
      <c r="AU328" s="20" t="s">
        <v>95</v>
      </c>
    </row>
    <row r="329" s="2" customFormat="1">
      <c r="A329" s="41"/>
      <c r="B329" s="42"/>
      <c r="C329" s="43"/>
      <c r="D329" s="229" t="s">
        <v>231</v>
      </c>
      <c r="E329" s="43"/>
      <c r="F329" s="268" t="s">
        <v>5085</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231</v>
      </c>
      <c r="AU329" s="20" t="s">
        <v>95</v>
      </c>
    </row>
    <row r="330" s="2" customFormat="1" ht="21.75" customHeight="1">
      <c r="A330" s="41"/>
      <c r="B330" s="42"/>
      <c r="C330" s="216" t="s">
        <v>1055</v>
      </c>
      <c r="D330" s="216" t="s">
        <v>172</v>
      </c>
      <c r="E330" s="217" t="s">
        <v>5086</v>
      </c>
      <c r="F330" s="218" t="s">
        <v>5087</v>
      </c>
      <c r="G330" s="219" t="s">
        <v>4317</v>
      </c>
      <c r="H330" s="220">
        <v>46</v>
      </c>
      <c r="I330" s="221"/>
      <c r="J330" s="222">
        <f>ROUND(I330*H330,2)</f>
        <v>0</v>
      </c>
      <c r="K330" s="218" t="s">
        <v>19</v>
      </c>
      <c r="L330" s="47"/>
      <c r="M330" s="223" t="s">
        <v>19</v>
      </c>
      <c r="N330" s="224" t="s">
        <v>46</v>
      </c>
      <c r="O330" s="87"/>
      <c r="P330" s="225">
        <f>O330*H330</f>
        <v>0</v>
      </c>
      <c r="Q330" s="225">
        <v>0</v>
      </c>
      <c r="R330" s="225">
        <f>Q330*H330</f>
        <v>0</v>
      </c>
      <c r="S330" s="225">
        <v>0</v>
      </c>
      <c r="T330" s="226">
        <f>S330*H330</f>
        <v>0</v>
      </c>
      <c r="U330" s="41"/>
      <c r="V330" s="41"/>
      <c r="W330" s="41"/>
      <c r="X330" s="41"/>
      <c r="Y330" s="41"/>
      <c r="Z330" s="41"/>
      <c r="AA330" s="41"/>
      <c r="AB330" s="41"/>
      <c r="AC330" s="41"/>
      <c r="AD330" s="41"/>
      <c r="AE330" s="41"/>
      <c r="AR330" s="227" t="s">
        <v>177</v>
      </c>
      <c r="AT330" s="227" t="s">
        <v>172</v>
      </c>
      <c r="AU330" s="227" t="s">
        <v>95</v>
      </c>
      <c r="AY330" s="20" t="s">
        <v>170</v>
      </c>
      <c r="BE330" s="228">
        <f>IF(N330="základní",J330,0)</f>
        <v>0</v>
      </c>
      <c r="BF330" s="228">
        <f>IF(N330="snížená",J330,0)</f>
        <v>0</v>
      </c>
      <c r="BG330" s="228">
        <f>IF(N330="zákl. přenesená",J330,0)</f>
        <v>0</v>
      </c>
      <c r="BH330" s="228">
        <f>IF(N330="sníž. přenesená",J330,0)</f>
        <v>0</v>
      </c>
      <c r="BI330" s="228">
        <f>IF(N330="nulová",J330,0)</f>
        <v>0</v>
      </c>
      <c r="BJ330" s="20" t="s">
        <v>82</v>
      </c>
      <c r="BK330" s="228">
        <f>ROUND(I330*H330,2)</f>
        <v>0</v>
      </c>
      <c r="BL330" s="20" t="s">
        <v>177</v>
      </c>
      <c r="BM330" s="227" t="s">
        <v>1653</v>
      </c>
    </row>
    <row r="331" s="2" customFormat="1">
      <c r="A331" s="41"/>
      <c r="B331" s="42"/>
      <c r="C331" s="43"/>
      <c r="D331" s="229" t="s">
        <v>179</v>
      </c>
      <c r="E331" s="43"/>
      <c r="F331" s="230" t="s">
        <v>5087</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179</v>
      </c>
      <c r="AU331" s="20" t="s">
        <v>95</v>
      </c>
    </row>
    <row r="332" s="2" customFormat="1">
      <c r="A332" s="41"/>
      <c r="B332" s="42"/>
      <c r="C332" s="43"/>
      <c r="D332" s="229" t="s">
        <v>231</v>
      </c>
      <c r="E332" s="43"/>
      <c r="F332" s="268" t="s">
        <v>4946</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231</v>
      </c>
      <c r="AU332" s="20" t="s">
        <v>95</v>
      </c>
    </row>
    <row r="333" s="2" customFormat="1" ht="16.5" customHeight="1">
      <c r="A333" s="41"/>
      <c r="B333" s="42"/>
      <c r="C333" s="216" t="s">
        <v>1063</v>
      </c>
      <c r="D333" s="216" t="s">
        <v>172</v>
      </c>
      <c r="E333" s="217" t="s">
        <v>5088</v>
      </c>
      <c r="F333" s="218" t="s">
        <v>5089</v>
      </c>
      <c r="G333" s="219" t="s">
        <v>4317</v>
      </c>
      <c r="H333" s="220">
        <v>1</v>
      </c>
      <c r="I333" s="221"/>
      <c r="J333" s="222">
        <f>ROUND(I333*H333,2)</f>
        <v>0</v>
      </c>
      <c r="K333" s="218" t="s">
        <v>19</v>
      </c>
      <c r="L333" s="47"/>
      <c r="M333" s="223" t="s">
        <v>19</v>
      </c>
      <c r="N333" s="224" t="s">
        <v>46</v>
      </c>
      <c r="O333" s="87"/>
      <c r="P333" s="225">
        <f>O333*H333</f>
        <v>0</v>
      </c>
      <c r="Q333" s="225">
        <v>0</v>
      </c>
      <c r="R333" s="225">
        <f>Q333*H333</f>
        <v>0</v>
      </c>
      <c r="S333" s="225">
        <v>0</v>
      </c>
      <c r="T333" s="226">
        <f>S333*H333</f>
        <v>0</v>
      </c>
      <c r="U333" s="41"/>
      <c r="V333" s="41"/>
      <c r="W333" s="41"/>
      <c r="X333" s="41"/>
      <c r="Y333" s="41"/>
      <c r="Z333" s="41"/>
      <c r="AA333" s="41"/>
      <c r="AB333" s="41"/>
      <c r="AC333" s="41"/>
      <c r="AD333" s="41"/>
      <c r="AE333" s="41"/>
      <c r="AR333" s="227" t="s">
        <v>177</v>
      </c>
      <c r="AT333" s="227" t="s">
        <v>172</v>
      </c>
      <c r="AU333" s="227" t="s">
        <v>95</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177</v>
      </c>
      <c r="BM333" s="227" t="s">
        <v>1667</v>
      </c>
    </row>
    <row r="334" s="2" customFormat="1">
      <c r="A334" s="41"/>
      <c r="B334" s="42"/>
      <c r="C334" s="43"/>
      <c r="D334" s="229" t="s">
        <v>179</v>
      </c>
      <c r="E334" s="43"/>
      <c r="F334" s="230" t="s">
        <v>5089</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179</v>
      </c>
      <c r="AU334" s="20" t="s">
        <v>95</v>
      </c>
    </row>
    <row r="335" s="2" customFormat="1">
      <c r="A335" s="41"/>
      <c r="B335" s="42"/>
      <c r="C335" s="43"/>
      <c r="D335" s="229" t="s">
        <v>231</v>
      </c>
      <c r="E335" s="43"/>
      <c r="F335" s="268" t="s">
        <v>4946</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231</v>
      </c>
      <c r="AU335" s="20" t="s">
        <v>95</v>
      </c>
    </row>
    <row r="336" s="2" customFormat="1" ht="16.5" customHeight="1">
      <c r="A336" s="41"/>
      <c r="B336" s="42"/>
      <c r="C336" s="216" t="s">
        <v>1070</v>
      </c>
      <c r="D336" s="216" t="s">
        <v>172</v>
      </c>
      <c r="E336" s="217" t="s">
        <v>5090</v>
      </c>
      <c r="F336" s="218" t="s">
        <v>5091</v>
      </c>
      <c r="G336" s="219" t="s">
        <v>4317</v>
      </c>
      <c r="H336" s="220">
        <v>6</v>
      </c>
      <c r="I336" s="221"/>
      <c r="J336" s="222">
        <f>ROUND(I336*H336,2)</f>
        <v>0</v>
      </c>
      <c r="K336" s="218" t="s">
        <v>19</v>
      </c>
      <c r="L336" s="47"/>
      <c r="M336" s="223" t="s">
        <v>19</v>
      </c>
      <c r="N336" s="224" t="s">
        <v>46</v>
      </c>
      <c r="O336" s="87"/>
      <c r="P336" s="225">
        <f>O336*H336</f>
        <v>0</v>
      </c>
      <c r="Q336" s="225">
        <v>0</v>
      </c>
      <c r="R336" s="225">
        <f>Q336*H336</f>
        <v>0</v>
      </c>
      <c r="S336" s="225">
        <v>0</v>
      </c>
      <c r="T336" s="226">
        <f>S336*H336</f>
        <v>0</v>
      </c>
      <c r="U336" s="41"/>
      <c r="V336" s="41"/>
      <c r="W336" s="41"/>
      <c r="X336" s="41"/>
      <c r="Y336" s="41"/>
      <c r="Z336" s="41"/>
      <c r="AA336" s="41"/>
      <c r="AB336" s="41"/>
      <c r="AC336" s="41"/>
      <c r="AD336" s="41"/>
      <c r="AE336" s="41"/>
      <c r="AR336" s="227" t="s">
        <v>177</v>
      </c>
      <c r="AT336" s="227" t="s">
        <v>172</v>
      </c>
      <c r="AU336" s="227" t="s">
        <v>95</v>
      </c>
      <c r="AY336" s="20" t="s">
        <v>170</v>
      </c>
      <c r="BE336" s="228">
        <f>IF(N336="základní",J336,0)</f>
        <v>0</v>
      </c>
      <c r="BF336" s="228">
        <f>IF(N336="snížená",J336,0)</f>
        <v>0</v>
      </c>
      <c r="BG336" s="228">
        <f>IF(N336="zákl. přenesená",J336,0)</f>
        <v>0</v>
      </c>
      <c r="BH336" s="228">
        <f>IF(N336="sníž. přenesená",J336,0)</f>
        <v>0</v>
      </c>
      <c r="BI336" s="228">
        <f>IF(N336="nulová",J336,0)</f>
        <v>0</v>
      </c>
      <c r="BJ336" s="20" t="s">
        <v>82</v>
      </c>
      <c r="BK336" s="228">
        <f>ROUND(I336*H336,2)</f>
        <v>0</v>
      </c>
      <c r="BL336" s="20" t="s">
        <v>177</v>
      </c>
      <c r="BM336" s="227" t="s">
        <v>1676</v>
      </c>
    </row>
    <row r="337" s="2" customFormat="1">
      <c r="A337" s="41"/>
      <c r="B337" s="42"/>
      <c r="C337" s="43"/>
      <c r="D337" s="229" t="s">
        <v>179</v>
      </c>
      <c r="E337" s="43"/>
      <c r="F337" s="230" t="s">
        <v>5091</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179</v>
      </c>
      <c r="AU337" s="20" t="s">
        <v>95</v>
      </c>
    </row>
    <row r="338" s="2" customFormat="1">
      <c r="A338" s="41"/>
      <c r="B338" s="42"/>
      <c r="C338" s="43"/>
      <c r="D338" s="229" t="s">
        <v>231</v>
      </c>
      <c r="E338" s="43"/>
      <c r="F338" s="268" t="s">
        <v>4946</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231</v>
      </c>
      <c r="AU338" s="20" t="s">
        <v>95</v>
      </c>
    </row>
    <row r="339" s="2" customFormat="1" ht="16.5" customHeight="1">
      <c r="A339" s="41"/>
      <c r="B339" s="42"/>
      <c r="C339" s="216" t="s">
        <v>1076</v>
      </c>
      <c r="D339" s="216" t="s">
        <v>172</v>
      </c>
      <c r="E339" s="217" t="s">
        <v>5092</v>
      </c>
      <c r="F339" s="218" t="s">
        <v>5093</v>
      </c>
      <c r="G339" s="219" t="s">
        <v>4317</v>
      </c>
      <c r="H339" s="220">
        <v>1</v>
      </c>
      <c r="I339" s="221"/>
      <c r="J339" s="222">
        <f>ROUND(I339*H339,2)</f>
        <v>0</v>
      </c>
      <c r="K339" s="218" t="s">
        <v>19</v>
      </c>
      <c r="L339" s="47"/>
      <c r="M339" s="223" t="s">
        <v>19</v>
      </c>
      <c r="N339" s="224" t="s">
        <v>46</v>
      </c>
      <c r="O339" s="87"/>
      <c r="P339" s="225">
        <f>O339*H339</f>
        <v>0</v>
      </c>
      <c r="Q339" s="225">
        <v>0</v>
      </c>
      <c r="R339" s="225">
        <f>Q339*H339</f>
        <v>0</v>
      </c>
      <c r="S339" s="225">
        <v>0</v>
      </c>
      <c r="T339" s="226">
        <f>S339*H339</f>
        <v>0</v>
      </c>
      <c r="U339" s="41"/>
      <c r="V339" s="41"/>
      <c r="W339" s="41"/>
      <c r="X339" s="41"/>
      <c r="Y339" s="41"/>
      <c r="Z339" s="41"/>
      <c r="AA339" s="41"/>
      <c r="AB339" s="41"/>
      <c r="AC339" s="41"/>
      <c r="AD339" s="41"/>
      <c r="AE339" s="41"/>
      <c r="AR339" s="227" t="s">
        <v>177</v>
      </c>
      <c r="AT339" s="227" t="s">
        <v>172</v>
      </c>
      <c r="AU339" s="227" t="s">
        <v>95</v>
      </c>
      <c r="AY339" s="20" t="s">
        <v>170</v>
      </c>
      <c r="BE339" s="228">
        <f>IF(N339="základní",J339,0)</f>
        <v>0</v>
      </c>
      <c r="BF339" s="228">
        <f>IF(N339="snížená",J339,0)</f>
        <v>0</v>
      </c>
      <c r="BG339" s="228">
        <f>IF(N339="zákl. přenesená",J339,0)</f>
        <v>0</v>
      </c>
      <c r="BH339" s="228">
        <f>IF(N339="sníž. přenesená",J339,0)</f>
        <v>0</v>
      </c>
      <c r="BI339" s="228">
        <f>IF(N339="nulová",J339,0)</f>
        <v>0</v>
      </c>
      <c r="BJ339" s="20" t="s">
        <v>82</v>
      </c>
      <c r="BK339" s="228">
        <f>ROUND(I339*H339,2)</f>
        <v>0</v>
      </c>
      <c r="BL339" s="20" t="s">
        <v>177</v>
      </c>
      <c r="BM339" s="227" t="s">
        <v>1687</v>
      </c>
    </row>
    <row r="340" s="2" customFormat="1">
      <c r="A340" s="41"/>
      <c r="B340" s="42"/>
      <c r="C340" s="43"/>
      <c r="D340" s="229" t="s">
        <v>179</v>
      </c>
      <c r="E340" s="43"/>
      <c r="F340" s="230" t="s">
        <v>5093</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179</v>
      </c>
      <c r="AU340" s="20" t="s">
        <v>95</v>
      </c>
    </row>
    <row r="341" s="2" customFormat="1">
      <c r="A341" s="41"/>
      <c r="B341" s="42"/>
      <c r="C341" s="43"/>
      <c r="D341" s="229" t="s">
        <v>231</v>
      </c>
      <c r="E341" s="43"/>
      <c r="F341" s="268" t="s">
        <v>4946</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231</v>
      </c>
      <c r="AU341" s="20" t="s">
        <v>95</v>
      </c>
    </row>
    <row r="342" s="2" customFormat="1" ht="16.5" customHeight="1">
      <c r="A342" s="41"/>
      <c r="B342" s="42"/>
      <c r="C342" s="216" t="s">
        <v>1083</v>
      </c>
      <c r="D342" s="216" t="s">
        <v>172</v>
      </c>
      <c r="E342" s="217" t="s">
        <v>5094</v>
      </c>
      <c r="F342" s="218" t="s">
        <v>5095</v>
      </c>
      <c r="G342" s="219" t="s">
        <v>201</v>
      </c>
      <c r="H342" s="220">
        <v>550</v>
      </c>
      <c r="I342" s="221"/>
      <c r="J342" s="222">
        <f>ROUND(I342*H342,2)</f>
        <v>0</v>
      </c>
      <c r="K342" s="218" t="s">
        <v>19</v>
      </c>
      <c r="L342" s="47"/>
      <c r="M342" s="223" t="s">
        <v>19</v>
      </c>
      <c r="N342" s="224" t="s">
        <v>46</v>
      </c>
      <c r="O342" s="87"/>
      <c r="P342" s="225">
        <f>O342*H342</f>
        <v>0</v>
      </c>
      <c r="Q342" s="225">
        <v>0</v>
      </c>
      <c r="R342" s="225">
        <f>Q342*H342</f>
        <v>0</v>
      </c>
      <c r="S342" s="225">
        <v>0</v>
      </c>
      <c r="T342" s="226">
        <f>S342*H342</f>
        <v>0</v>
      </c>
      <c r="U342" s="41"/>
      <c r="V342" s="41"/>
      <c r="W342" s="41"/>
      <c r="X342" s="41"/>
      <c r="Y342" s="41"/>
      <c r="Z342" s="41"/>
      <c r="AA342" s="41"/>
      <c r="AB342" s="41"/>
      <c r="AC342" s="41"/>
      <c r="AD342" s="41"/>
      <c r="AE342" s="41"/>
      <c r="AR342" s="227" t="s">
        <v>177</v>
      </c>
      <c r="AT342" s="227" t="s">
        <v>172</v>
      </c>
      <c r="AU342" s="227" t="s">
        <v>95</v>
      </c>
      <c r="AY342" s="20" t="s">
        <v>170</v>
      </c>
      <c r="BE342" s="228">
        <f>IF(N342="základní",J342,0)</f>
        <v>0</v>
      </c>
      <c r="BF342" s="228">
        <f>IF(N342="snížená",J342,0)</f>
        <v>0</v>
      </c>
      <c r="BG342" s="228">
        <f>IF(N342="zákl. přenesená",J342,0)</f>
        <v>0</v>
      </c>
      <c r="BH342" s="228">
        <f>IF(N342="sníž. přenesená",J342,0)</f>
        <v>0</v>
      </c>
      <c r="BI342" s="228">
        <f>IF(N342="nulová",J342,0)</f>
        <v>0</v>
      </c>
      <c r="BJ342" s="20" t="s">
        <v>82</v>
      </c>
      <c r="BK342" s="228">
        <f>ROUND(I342*H342,2)</f>
        <v>0</v>
      </c>
      <c r="BL342" s="20" t="s">
        <v>177</v>
      </c>
      <c r="BM342" s="227" t="s">
        <v>1698</v>
      </c>
    </row>
    <row r="343" s="2" customFormat="1">
      <c r="A343" s="41"/>
      <c r="B343" s="42"/>
      <c r="C343" s="43"/>
      <c r="D343" s="229" t="s">
        <v>179</v>
      </c>
      <c r="E343" s="43"/>
      <c r="F343" s="230" t="s">
        <v>5095</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179</v>
      </c>
      <c r="AU343" s="20" t="s">
        <v>95</v>
      </c>
    </row>
    <row r="344" s="2" customFormat="1">
      <c r="A344" s="41"/>
      <c r="B344" s="42"/>
      <c r="C344" s="43"/>
      <c r="D344" s="229" t="s">
        <v>231</v>
      </c>
      <c r="E344" s="43"/>
      <c r="F344" s="268" t="s">
        <v>4946</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231</v>
      </c>
      <c r="AU344" s="20" t="s">
        <v>95</v>
      </c>
    </row>
    <row r="345" s="2" customFormat="1" ht="24.15" customHeight="1">
      <c r="A345" s="41"/>
      <c r="B345" s="42"/>
      <c r="C345" s="216" t="s">
        <v>1089</v>
      </c>
      <c r="D345" s="216" t="s">
        <v>172</v>
      </c>
      <c r="E345" s="217" t="s">
        <v>5096</v>
      </c>
      <c r="F345" s="218" t="s">
        <v>5097</v>
      </c>
      <c r="G345" s="219" t="s">
        <v>201</v>
      </c>
      <c r="H345" s="220">
        <v>15</v>
      </c>
      <c r="I345" s="221"/>
      <c r="J345" s="222">
        <f>ROUND(I345*H345,2)</f>
        <v>0</v>
      </c>
      <c r="K345" s="218" t="s">
        <v>19</v>
      </c>
      <c r="L345" s="47"/>
      <c r="M345" s="223" t="s">
        <v>19</v>
      </c>
      <c r="N345" s="224" t="s">
        <v>46</v>
      </c>
      <c r="O345" s="87"/>
      <c r="P345" s="225">
        <f>O345*H345</f>
        <v>0</v>
      </c>
      <c r="Q345" s="225">
        <v>0</v>
      </c>
      <c r="R345" s="225">
        <f>Q345*H345</f>
        <v>0</v>
      </c>
      <c r="S345" s="225">
        <v>0</v>
      </c>
      <c r="T345" s="226">
        <f>S345*H345</f>
        <v>0</v>
      </c>
      <c r="U345" s="41"/>
      <c r="V345" s="41"/>
      <c r="W345" s="41"/>
      <c r="X345" s="41"/>
      <c r="Y345" s="41"/>
      <c r="Z345" s="41"/>
      <c r="AA345" s="41"/>
      <c r="AB345" s="41"/>
      <c r="AC345" s="41"/>
      <c r="AD345" s="41"/>
      <c r="AE345" s="41"/>
      <c r="AR345" s="227" t="s">
        <v>177</v>
      </c>
      <c r="AT345" s="227" t="s">
        <v>172</v>
      </c>
      <c r="AU345" s="227" t="s">
        <v>95</v>
      </c>
      <c r="AY345" s="20" t="s">
        <v>170</v>
      </c>
      <c r="BE345" s="228">
        <f>IF(N345="základní",J345,0)</f>
        <v>0</v>
      </c>
      <c r="BF345" s="228">
        <f>IF(N345="snížená",J345,0)</f>
        <v>0</v>
      </c>
      <c r="BG345" s="228">
        <f>IF(N345="zákl. přenesená",J345,0)</f>
        <v>0</v>
      </c>
      <c r="BH345" s="228">
        <f>IF(N345="sníž. přenesená",J345,0)</f>
        <v>0</v>
      </c>
      <c r="BI345" s="228">
        <f>IF(N345="nulová",J345,0)</f>
        <v>0</v>
      </c>
      <c r="BJ345" s="20" t="s">
        <v>82</v>
      </c>
      <c r="BK345" s="228">
        <f>ROUND(I345*H345,2)</f>
        <v>0</v>
      </c>
      <c r="BL345" s="20" t="s">
        <v>177</v>
      </c>
      <c r="BM345" s="227" t="s">
        <v>1709</v>
      </c>
    </row>
    <row r="346" s="2" customFormat="1">
      <c r="A346" s="41"/>
      <c r="B346" s="42"/>
      <c r="C346" s="43"/>
      <c r="D346" s="229" t="s">
        <v>179</v>
      </c>
      <c r="E346" s="43"/>
      <c r="F346" s="230" t="s">
        <v>5097</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179</v>
      </c>
      <c r="AU346" s="20" t="s">
        <v>95</v>
      </c>
    </row>
    <row r="347" s="2" customFormat="1">
      <c r="A347" s="41"/>
      <c r="B347" s="42"/>
      <c r="C347" s="43"/>
      <c r="D347" s="229" t="s">
        <v>231</v>
      </c>
      <c r="E347" s="43"/>
      <c r="F347" s="268" t="s">
        <v>4946</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231</v>
      </c>
      <c r="AU347" s="20" t="s">
        <v>95</v>
      </c>
    </row>
    <row r="348" s="2" customFormat="1" ht="16.5" customHeight="1">
      <c r="A348" s="41"/>
      <c r="B348" s="42"/>
      <c r="C348" s="216" t="s">
        <v>1096</v>
      </c>
      <c r="D348" s="216" t="s">
        <v>172</v>
      </c>
      <c r="E348" s="217" t="s">
        <v>5098</v>
      </c>
      <c r="F348" s="218" t="s">
        <v>5099</v>
      </c>
      <c r="G348" s="219" t="s">
        <v>201</v>
      </c>
      <c r="H348" s="220">
        <v>180</v>
      </c>
      <c r="I348" s="221"/>
      <c r="J348" s="222">
        <f>ROUND(I348*H348,2)</f>
        <v>0</v>
      </c>
      <c r="K348" s="218" t="s">
        <v>19</v>
      </c>
      <c r="L348" s="47"/>
      <c r="M348" s="223" t="s">
        <v>19</v>
      </c>
      <c r="N348" s="224" t="s">
        <v>46</v>
      </c>
      <c r="O348" s="87"/>
      <c r="P348" s="225">
        <f>O348*H348</f>
        <v>0</v>
      </c>
      <c r="Q348" s="225">
        <v>0</v>
      </c>
      <c r="R348" s="225">
        <f>Q348*H348</f>
        <v>0</v>
      </c>
      <c r="S348" s="225">
        <v>0</v>
      </c>
      <c r="T348" s="226">
        <f>S348*H348</f>
        <v>0</v>
      </c>
      <c r="U348" s="41"/>
      <c r="V348" s="41"/>
      <c r="W348" s="41"/>
      <c r="X348" s="41"/>
      <c r="Y348" s="41"/>
      <c r="Z348" s="41"/>
      <c r="AA348" s="41"/>
      <c r="AB348" s="41"/>
      <c r="AC348" s="41"/>
      <c r="AD348" s="41"/>
      <c r="AE348" s="41"/>
      <c r="AR348" s="227" t="s">
        <v>177</v>
      </c>
      <c r="AT348" s="227" t="s">
        <v>172</v>
      </c>
      <c r="AU348" s="227" t="s">
        <v>95</v>
      </c>
      <c r="AY348" s="20" t="s">
        <v>170</v>
      </c>
      <c r="BE348" s="228">
        <f>IF(N348="základní",J348,0)</f>
        <v>0</v>
      </c>
      <c r="BF348" s="228">
        <f>IF(N348="snížená",J348,0)</f>
        <v>0</v>
      </c>
      <c r="BG348" s="228">
        <f>IF(N348="zákl. přenesená",J348,0)</f>
        <v>0</v>
      </c>
      <c r="BH348" s="228">
        <f>IF(N348="sníž. přenesená",J348,0)</f>
        <v>0</v>
      </c>
      <c r="BI348" s="228">
        <f>IF(N348="nulová",J348,0)</f>
        <v>0</v>
      </c>
      <c r="BJ348" s="20" t="s">
        <v>82</v>
      </c>
      <c r="BK348" s="228">
        <f>ROUND(I348*H348,2)</f>
        <v>0</v>
      </c>
      <c r="BL348" s="20" t="s">
        <v>177</v>
      </c>
      <c r="BM348" s="227" t="s">
        <v>1723</v>
      </c>
    </row>
    <row r="349" s="2" customFormat="1">
      <c r="A349" s="41"/>
      <c r="B349" s="42"/>
      <c r="C349" s="43"/>
      <c r="D349" s="229" t="s">
        <v>179</v>
      </c>
      <c r="E349" s="43"/>
      <c r="F349" s="230" t="s">
        <v>5099</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179</v>
      </c>
      <c r="AU349" s="20" t="s">
        <v>95</v>
      </c>
    </row>
    <row r="350" s="2" customFormat="1">
      <c r="A350" s="41"/>
      <c r="B350" s="42"/>
      <c r="C350" s="43"/>
      <c r="D350" s="229" t="s">
        <v>231</v>
      </c>
      <c r="E350" s="43"/>
      <c r="F350" s="268" t="s">
        <v>4946</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231</v>
      </c>
      <c r="AU350" s="20" t="s">
        <v>95</v>
      </c>
    </row>
    <row r="351" s="2" customFormat="1" ht="21.75" customHeight="1">
      <c r="A351" s="41"/>
      <c r="B351" s="42"/>
      <c r="C351" s="216" t="s">
        <v>1110</v>
      </c>
      <c r="D351" s="216" t="s">
        <v>172</v>
      </c>
      <c r="E351" s="217" t="s">
        <v>5100</v>
      </c>
      <c r="F351" s="218" t="s">
        <v>5101</v>
      </c>
      <c r="G351" s="219" t="s">
        <v>4317</v>
      </c>
      <c r="H351" s="220">
        <v>8</v>
      </c>
      <c r="I351" s="221"/>
      <c r="J351" s="222">
        <f>ROUND(I351*H351,2)</f>
        <v>0</v>
      </c>
      <c r="K351" s="218" t="s">
        <v>19</v>
      </c>
      <c r="L351" s="47"/>
      <c r="M351" s="223" t="s">
        <v>19</v>
      </c>
      <c r="N351" s="224" t="s">
        <v>46</v>
      </c>
      <c r="O351" s="87"/>
      <c r="P351" s="225">
        <f>O351*H351</f>
        <v>0</v>
      </c>
      <c r="Q351" s="225">
        <v>0</v>
      </c>
      <c r="R351" s="225">
        <f>Q351*H351</f>
        <v>0</v>
      </c>
      <c r="S351" s="225">
        <v>0</v>
      </c>
      <c r="T351" s="226">
        <f>S351*H351</f>
        <v>0</v>
      </c>
      <c r="U351" s="41"/>
      <c r="V351" s="41"/>
      <c r="W351" s="41"/>
      <c r="X351" s="41"/>
      <c r="Y351" s="41"/>
      <c r="Z351" s="41"/>
      <c r="AA351" s="41"/>
      <c r="AB351" s="41"/>
      <c r="AC351" s="41"/>
      <c r="AD351" s="41"/>
      <c r="AE351" s="41"/>
      <c r="AR351" s="227" t="s">
        <v>177</v>
      </c>
      <c r="AT351" s="227" t="s">
        <v>172</v>
      </c>
      <c r="AU351" s="227" t="s">
        <v>95</v>
      </c>
      <c r="AY351" s="20" t="s">
        <v>170</v>
      </c>
      <c r="BE351" s="228">
        <f>IF(N351="základní",J351,0)</f>
        <v>0</v>
      </c>
      <c r="BF351" s="228">
        <f>IF(N351="snížená",J351,0)</f>
        <v>0</v>
      </c>
      <c r="BG351" s="228">
        <f>IF(N351="zákl. přenesená",J351,0)</f>
        <v>0</v>
      </c>
      <c r="BH351" s="228">
        <f>IF(N351="sníž. přenesená",J351,0)</f>
        <v>0</v>
      </c>
      <c r="BI351" s="228">
        <f>IF(N351="nulová",J351,0)</f>
        <v>0</v>
      </c>
      <c r="BJ351" s="20" t="s">
        <v>82</v>
      </c>
      <c r="BK351" s="228">
        <f>ROUND(I351*H351,2)</f>
        <v>0</v>
      </c>
      <c r="BL351" s="20" t="s">
        <v>177</v>
      </c>
      <c r="BM351" s="227" t="s">
        <v>1736</v>
      </c>
    </row>
    <row r="352" s="2" customFormat="1">
      <c r="A352" s="41"/>
      <c r="B352" s="42"/>
      <c r="C352" s="43"/>
      <c r="D352" s="229" t="s">
        <v>179</v>
      </c>
      <c r="E352" s="43"/>
      <c r="F352" s="230" t="s">
        <v>5101</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179</v>
      </c>
      <c r="AU352" s="20" t="s">
        <v>95</v>
      </c>
    </row>
    <row r="353" s="2" customFormat="1">
      <c r="A353" s="41"/>
      <c r="B353" s="42"/>
      <c r="C353" s="43"/>
      <c r="D353" s="229" t="s">
        <v>231</v>
      </c>
      <c r="E353" s="43"/>
      <c r="F353" s="268" t="s">
        <v>4946</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231</v>
      </c>
      <c r="AU353" s="20" t="s">
        <v>95</v>
      </c>
    </row>
    <row r="354" s="2" customFormat="1" ht="16.5" customHeight="1">
      <c r="A354" s="41"/>
      <c r="B354" s="42"/>
      <c r="C354" s="216" t="s">
        <v>1117</v>
      </c>
      <c r="D354" s="216" t="s">
        <v>172</v>
      </c>
      <c r="E354" s="217" t="s">
        <v>5102</v>
      </c>
      <c r="F354" s="218" t="s">
        <v>5103</v>
      </c>
      <c r="G354" s="219" t="s">
        <v>4317</v>
      </c>
      <c r="H354" s="220">
        <v>6</v>
      </c>
      <c r="I354" s="221"/>
      <c r="J354" s="222">
        <f>ROUND(I354*H354,2)</f>
        <v>0</v>
      </c>
      <c r="K354" s="218" t="s">
        <v>19</v>
      </c>
      <c r="L354" s="47"/>
      <c r="M354" s="223" t="s">
        <v>19</v>
      </c>
      <c r="N354" s="224" t="s">
        <v>46</v>
      </c>
      <c r="O354" s="87"/>
      <c r="P354" s="225">
        <f>O354*H354</f>
        <v>0</v>
      </c>
      <c r="Q354" s="225">
        <v>0</v>
      </c>
      <c r="R354" s="225">
        <f>Q354*H354</f>
        <v>0</v>
      </c>
      <c r="S354" s="225">
        <v>0</v>
      </c>
      <c r="T354" s="226">
        <f>S354*H354</f>
        <v>0</v>
      </c>
      <c r="U354" s="41"/>
      <c r="V354" s="41"/>
      <c r="W354" s="41"/>
      <c r="X354" s="41"/>
      <c r="Y354" s="41"/>
      <c r="Z354" s="41"/>
      <c r="AA354" s="41"/>
      <c r="AB354" s="41"/>
      <c r="AC354" s="41"/>
      <c r="AD354" s="41"/>
      <c r="AE354" s="41"/>
      <c r="AR354" s="227" t="s">
        <v>177</v>
      </c>
      <c r="AT354" s="227" t="s">
        <v>172</v>
      </c>
      <c r="AU354" s="227" t="s">
        <v>95</v>
      </c>
      <c r="AY354" s="20" t="s">
        <v>170</v>
      </c>
      <c r="BE354" s="228">
        <f>IF(N354="základní",J354,0)</f>
        <v>0</v>
      </c>
      <c r="BF354" s="228">
        <f>IF(N354="snížená",J354,0)</f>
        <v>0</v>
      </c>
      <c r="BG354" s="228">
        <f>IF(N354="zákl. přenesená",J354,0)</f>
        <v>0</v>
      </c>
      <c r="BH354" s="228">
        <f>IF(N354="sníž. přenesená",J354,0)</f>
        <v>0</v>
      </c>
      <c r="BI354" s="228">
        <f>IF(N354="nulová",J354,0)</f>
        <v>0</v>
      </c>
      <c r="BJ354" s="20" t="s">
        <v>82</v>
      </c>
      <c r="BK354" s="228">
        <f>ROUND(I354*H354,2)</f>
        <v>0</v>
      </c>
      <c r="BL354" s="20" t="s">
        <v>177</v>
      </c>
      <c r="BM354" s="227" t="s">
        <v>1747</v>
      </c>
    </row>
    <row r="355" s="2" customFormat="1">
      <c r="A355" s="41"/>
      <c r="B355" s="42"/>
      <c r="C355" s="43"/>
      <c r="D355" s="229" t="s">
        <v>179</v>
      </c>
      <c r="E355" s="43"/>
      <c r="F355" s="230" t="s">
        <v>5103</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179</v>
      </c>
      <c r="AU355" s="20" t="s">
        <v>95</v>
      </c>
    </row>
    <row r="356" s="2" customFormat="1">
      <c r="A356" s="41"/>
      <c r="B356" s="42"/>
      <c r="C356" s="43"/>
      <c r="D356" s="229" t="s">
        <v>231</v>
      </c>
      <c r="E356" s="43"/>
      <c r="F356" s="268" t="s">
        <v>4946</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231</v>
      </c>
      <c r="AU356" s="20" t="s">
        <v>95</v>
      </c>
    </row>
    <row r="357" s="2" customFormat="1" ht="16.5" customHeight="1">
      <c r="A357" s="41"/>
      <c r="B357" s="42"/>
      <c r="C357" s="216" t="s">
        <v>1128</v>
      </c>
      <c r="D357" s="216" t="s">
        <v>172</v>
      </c>
      <c r="E357" s="217" t="s">
        <v>5104</v>
      </c>
      <c r="F357" s="218" t="s">
        <v>5105</v>
      </c>
      <c r="G357" s="219" t="s">
        <v>4317</v>
      </c>
      <c r="H357" s="220">
        <v>2</v>
      </c>
      <c r="I357" s="221"/>
      <c r="J357" s="222">
        <f>ROUND(I357*H357,2)</f>
        <v>0</v>
      </c>
      <c r="K357" s="218" t="s">
        <v>19</v>
      </c>
      <c r="L357" s="47"/>
      <c r="M357" s="223" t="s">
        <v>19</v>
      </c>
      <c r="N357" s="224" t="s">
        <v>46</v>
      </c>
      <c r="O357" s="87"/>
      <c r="P357" s="225">
        <f>O357*H357</f>
        <v>0</v>
      </c>
      <c r="Q357" s="225">
        <v>0</v>
      </c>
      <c r="R357" s="225">
        <f>Q357*H357</f>
        <v>0</v>
      </c>
      <c r="S357" s="225">
        <v>0</v>
      </c>
      <c r="T357" s="226">
        <f>S357*H357</f>
        <v>0</v>
      </c>
      <c r="U357" s="41"/>
      <c r="V357" s="41"/>
      <c r="W357" s="41"/>
      <c r="X357" s="41"/>
      <c r="Y357" s="41"/>
      <c r="Z357" s="41"/>
      <c r="AA357" s="41"/>
      <c r="AB357" s="41"/>
      <c r="AC357" s="41"/>
      <c r="AD357" s="41"/>
      <c r="AE357" s="41"/>
      <c r="AR357" s="227" t="s">
        <v>177</v>
      </c>
      <c r="AT357" s="227" t="s">
        <v>172</v>
      </c>
      <c r="AU357" s="227" t="s">
        <v>95</v>
      </c>
      <c r="AY357" s="20" t="s">
        <v>170</v>
      </c>
      <c r="BE357" s="228">
        <f>IF(N357="základní",J357,0)</f>
        <v>0</v>
      </c>
      <c r="BF357" s="228">
        <f>IF(N357="snížená",J357,0)</f>
        <v>0</v>
      </c>
      <c r="BG357" s="228">
        <f>IF(N357="zákl. přenesená",J357,0)</f>
        <v>0</v>
      </c>
      <c r="BH357" s="228">
        <f>IF(N357="sníž. přenesená",J357,0)</f>
        <v>0</v>
      </c>
      <c r="BI357" s="228">
        <f>IF(N357="nulová",J357,0)</f>
        <v>0</v>
      </c>
      <c r="BJ357" s="20" t="s">
        <v>82</v>
      </c>
      <c r="BK357" s="228">
        <f>ROUND(I357*H357,2)</f>
        <v>0</v>
      </c>
      <c r="BL357" s="20" t="s">
        <v>177</v>
      </c>
      <c r="BM357" s="227" t="s">
        <v>1769</v>
      </c>
    </row>
    <row r="358" s="2" customFormat="1">
      <c r="A358" s="41"/>
      <c r="B358" s="42"/>
      <c r="C358" s="43"/>
      <c r="D358" s="229" t="s">
        <v>179</v>
      </c>
      <c r="E358" s="43"/>
      <c r="F358" s="230" t="s">
        <v>5105</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179</v>
      </c>
      <c r="AU358" s="20" t="s">
        <v>95</v>
      </c>
    </row>
    <row r="359" s="2" customFormat="1">
      <c r="A359" s="41"/>
      <c r="B359" s="42"/>
      <c r="C359" s="43"/>
      <c r="D359" s="229" t="s">
        <v>231</v>
      </c>
      <c r="E359" s="43"/>
      <c r="F359" s="268" t="s">
        <v>4946</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231</v>
      </c>
      <c r="AU359" s="20" t="s">
        <v>95</v>
      </c>
    </row>
    <row r="360" s="2" customFormat="1" ht="16.5" customHeight="1">
      <c r="A360" s="41"/>
      <c r="B360" s="42"/>
      <c r="C360" s="216" t="s">
        <v>1134</v>
      </c>
      <c r="D360" s="216" t="s">
        <v>172</v>
      </c>
      <c r="E360" s="217" t="s">
        <v>5106</v>
      </c>
      <c r="F360" s="218" t="s">
        <v>5107</v>
      </c>
      <c r="G360" s="219" t="s">
        <v>4317</v>
      </c>
      <c r="H360" s="220">
        <v>8</v>
      </c>
      <c r="I360" s="221"/>
      <c r="J360" s="222">
        <f>ROUND(I360*H360,2)</f>
        <v>0</v>
      </c>
      <c r="K360" s="218" t="s">
        <v>19</v>
      </c>
      <c r="L360" s="47"/>
      <c r="M360" s="223" t="s">
        <v>19</v>
      </c>
      <c r="N360" s="224" t="s">
        <v>46</v>
      </c>
      <c r="O360" s="87"/>
      <c r="P360" s="225">
        <f>O360*H360</f>
        <v>0</v>
      </c>
      <c r="Q360" s="225">
        <v>0</v>
      </c>
      <c r="R360" s="225">
        <f>Q360*H360</f>
        <v>0</v>
      </c>
      <c r="S360" s="225">
        <v>0</v>
      </c>
      <c r="T360" s="226">
        <f>S360*H360</f>
        <v>0</v>
      </c>
      <c r="U360" s="41"/>
      <c r="V360" s="41"/>
      <c r="W360" s="41"/>
      <c r="X360" s="41"/>
      <c r="Y360" s="41"/>
      <c r="Z360" s="41"/>
      <c r="AA360" s="41"/>
      <c r="AB360" s="41"/>
      <c r="AC360" s="41"/>
      <c r="AD360" s="41"/>
      <c r="AE360" s="41"/>
      <c r="AR360" s="227" t="s">
        <v>177</v>
      </c>
      <c r="AT360" s="227" t="s">
        <v>172</v>
      </c>
      <c r="AU360" s="227" t="s">
        <v>95</v>
      </c>
      <c r="AY360" s="20" t="s">
        <v>170</v>
      </c>
      <c r="BE360" s="228">
        <f>IF(N360="základní",J360,0)</f>
        <v>0</v>
      </c>
      <c r="BF360" s="228">
        <f>IF(N360="snížená",J360,0)</f>
        <v>0</v>
      </c>
      <c r="BG360" s="228">
        <f>IF(N360="zákl. přenesená",J360,0)</f>
        <v>0</v>
      </c>
      <c r="BH360" s="228">
        <f>IF(N360="sníž. přenesená",J360,0)</f>
        <v>0</v>
      </c>
      <c r="BI360" s="228">
        <f>IF(N360="nulová",J360,0)</f>
        <v>0</v>
      </c>
      <c r="BJ360" s="20" t="s">
        <v>82</v>
      </c>
      <c r="BK360" s="228">
        <f>ROUND(I360*H360,2)</f>
        <v>0</v>
      </c>
      <c r="BL360" s="20" t="s">
        <v>177</v>
      </c>
      <c r="BM360" s="227" t="s">
        <v>1783</v>
      </c>
    </row>
    <row r="361" s="2" customFormat="1">
      <c r="A361" s="41"/>
      <c r="B361" s="42"/>
      <c r="C361" s="43"/>
      <c r="D361" s="229" t="s">
        <v>179</v>
      </c>
      <c r="E361" s="43"/>
      <c r="F361" s="230" t="s">
        <v>5107</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179</v>
      </c>
      <c r="AU361" s="20" t="s">
        <v>95</v>
      </c>
    </row>
    <row r="362" s="2" customFormat="1">
      <c r="A362" s="41"/>
      <c r="B362" s="42"/>
      <c r="C362" s="43"/>
      <c r="D362" s="229" t="s">
        <v>231</v>
      </c>
      <c r="E362" s="43"/>
      <c r="F362" s="268" t="s">
        <v>4946</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231</v>
      </c>
      <c r="AU362" s="20" t="s">
        <v>95</v>
      </c>
    </row>
    <row r="363" s="2" customFormat="1" ht="16.5" customHeight="1">
      <c r="A363" s="41"/>
      <c r="B363" s="42"/>
      <c r="C363" s="216" t="s">
        <v>1143</v>
      </c>
      <c r="D363" s="216" t="s">
        <v>172</v>
      </c>
      <c r="E363" s="217" t="s">
        <v>5108</v>
      </c>
      <c r="F363" s="218" t="s">
        <v>5014</v>
      </c>
      <c r="G363" s="219" t="s">
        <v>4317</v>
      </c>
      <c r="H363" s="220">
        <v>40</v>
      </c>
      <c r="I363" s="221"/>
      <c r="J363" s="222">
        <f>ROUND(I363*H363,2)</f>
        <v>0</v>
      </c>
      <c r="K363" s="218" t="s">
        <v>19</v>
      </c>
      <c r="L363" s="47"/>
      <c r="M363" s="223" t="s">
        <v>19</v>
      </c>
      <c r="N363" s="224" t="s">
        <v>46</v>
      </c>
      <c r="O363" s="87"/>
      <c r="P363" s="225">
        <f>O363*H363</f>
        <v>0</v>
      </c>
      <c r="Q363" s="225">
        <v>0</v>
      </c>
      <c r="R363" s="225">
        <f>Q363*H363</f>
        <v>0</v>
      </c>
      <c r="S363" s="225">
        <v>0</v>
      </c>
      <c r="T363" s="226">
        <f>S363*H363</f>
        <v>0</v>
      </c>
      <c r="U363" s="41"/>
      <c r="V363" s="41"/>
      <c r="W363" s="41"/>
      <c r="X363" s="41"/>
      <c r="Y363" s="41"/>
      <c r="Z363" s="41"/>
      <c r="AA363" s="41"/>
      <c r="AB363" s="41"/>
      <c r="AC363" s="41"/>
      <c r="AD363" s="41"/>
      <c r="AE363" s="41"/>
      <c r="AR363" s="227" t="s">
        <v>177</v>
      </c>
      <c r="AT363" s="227" t="s">
        <v>172</v>
      </c>
      <c r="AU363" s="227" t="s">
        <v>95</v>
      </c>
      <c r="AY363" s="20" t="s">
        <v>170</v>
      </c>
      <c r="BE363" s="228">
        <f>IF(N363="základní",J363,0)</f>
        <v>0</v>
      </c>
      <c r="BF363" s="228">
        <f>IF(N363="snížená",J363,0)</f>
        <v>0</v>
      </c>
      <c r="BG363" s="228">
        <f>IF(N363="zákl. přenesená",J363,0)</f>
        <v>0</v>
      </c>
      <c r="BH363" s="228">
        <f>IF(N363="sníž. přenesená",J363,0)</f>
        <v>0</v>
      </c>
      <c r="BI363" s="228">
        <f>IF(N363="nulová",J363,0)</f>
        <v>0</v>
      </c>
      <c r="BJ363" s="20" t="s">
        <v>82</v>
      </c>
      <c r="BK363" s="228">
        <f>ROUND(I363*H363,2)</f>
        <v>0</v>
      </c>
      <c r="BL363" s="20" t="s">
        <v>177</v>
      </c>
      <c r="BM363" s="227" t="s">
        <v>1792</v>
      </c>
    </row>
    <row r="364" s="2" customFormat="1">
      <c r="A364" s="41"/>
      <c r="B364" s="42"/>
      <c r="C364" s="43"/>
      <c r="D364" s="229" t="s">
        <v>179</v>
      </c>
      <c r="E364" s="43"/>
      <c r="F364" s="230" t="s">
        <v>5014</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179</v>
      </c>
      <c r="AU364" s="20" t="s">
        <v>95</v>
      </c>
    </row>
    <row r="365" s="2" customFormat="1">
      <c r="A365" s="41"/>
      <c r="B365" s="42"/>
      <c r="C365" s="43"/>
      <c r="D365" s="229" t="s">
        <v>231</v>
      </c>
      <c r="E365" s="43"/>
      <c r="F365" s="268" t="s">
        <v>4946</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231</v>
      </c>
      <c r="AU365" s="20" t="s">
        <v>95</v>
      </c>
    </row>
    <row r="366" s="2" customFormat="1" ht="24.15" customHeight="1">
      <c r="A366" s="41"/>
      <c r="B366" s="42"/>
      <c r="C366" s="216" t="s">
        <v>1149</v>
      </c>
      <c r="D366" s="216" t="s">
        <v>172</v>
      </c>
      <c r="E366" s="217" t="s">
        <v>5109</v>
      </c>
      <c r="F366" s="218" t="s">
        <v>5110</v>
      </c>
      <c r="G366" s="219" t="s">
        <v>201</v>
      </c>
      <c r="H366" s="220">
        <v>745</v>
      </c>
      <c r="I366" s="221"/>
      <c r="J366" s="222">
        <f>ROUND(I366*H366,2)</f>
        <v>0</v>
      </c>
      <c r="K366" s="218" t="s">
        <v>19</v>
      </c>
      <c r="L366" s="47"/>
      <c r="M366" s="223" t="s">
        <v>19</v>
      </c>
      <c r="N366" s="224" t="s">
        <v>46</v>
      </c>
      <c r="O366" s="87"/>
      <c r="P366" s="225">
        <f>O366*H366</f>
        <v>0</v>
      </c>
      <c r="Q366" s="225">
        <v>0</v>
      </c>
      <c r="R366" s="225">
        <f>Q366*H366</f>
        <v>0</v>
      </c>
      <c r="S366" s="225">
        <v>0</v>
      </c>
      <c r="T366" s="226">
        <f>S366*H366</f>
        <v>0</v>
      </c>
      <c r="U366" s="41"/>
      <c r="V366" s="41"/>
      <c r="W366" s="41"/>
      <c r="X366" s="41"/>
      <c r="Y366" s="41"/>
      <c r="Z366" s="41"/>
      <c r="AA366" s="41"/>
      <c r="AB366" s="41"/>
      <c r="AC366" s="41"/>
      <c r="AD366" s="41"/>
      <c r="AE366" s="41"/>
      <c r="AR366" s="227" t="s">
        <v>177</v>
      </c>
      <c r="AT366" s="227" t="s">
        <v>172</v>
      </c>
      <c r="AU366" s="227" t="s">
        <v>95</v>
      </c>
      <c r="AY366" s="20" t="s">
        <v>170</v>
      </c>
      <c r="BE366" s="228">
        <f>IF(N366="základní",J366,0)</f>
        <v>0</v>
      </c>
      <c r="BF366" s="228">
        <f>IF(N366="snížená",J366,0)</f>
        <v>0</v>
      </c>
      <c r="BG366" s="228">
        <f>IF(N366="zákl. přenesená",J366,0)</f>
        <v>0</v>
      </c>
      <c r="BH366" s="228">
        <f>IF(N366="sníž. přenesená",J366,0)</f>
        <v>0</v>
      </c>
      <c r="BI366" s="228">
        <f>IF(N366="nulová",J366,0)</f>
        <v>0</v>
      </c>
      <c r="BJ366" s="20" t="s">
        <v>82</v>
      </c>
      <c r="BK366" s="228">
        <f>ROUND(I366*H366,2)</f>
        <v>0</v>
      </c>
      <c r="BL366" s="20" t="s">
        <v>177</v>
      </c>
      <c r="BM366" s="227" t="s">
        <v>1804</v>
      </c>
    </row>
    <row r="367" s="2" customFormat="1">
      <c r="A367" s="41"/>
      <c r="B367" s="42"/>
      <c r="C367" s="43"/>
      <c r="D367" s="229" t="s">
        <v>179</v>
      </c>
      <c r="E367" s="43"/>
      <c r="F367" s="230" t="s">
        <v>5110</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179</v>
      </c>
      <c r="AU367" s="20" t="s">
        <v>95</v>
      </c>
    </row>
    <row r="368" s="2" customFormat="1">
      <c r="A368" s="41"/>
      <c r="B368" s="42"/>
      <c r="C368" s="43"/>
      <c r="D368" s="229" t="s">
        <v>231</v>
      </c>
      <c r="E368" s="43"/>
      <c r="F368" s="268" t="s">
        <v>4946</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231</v>
      </c>
      <c r="AU368" s="20" t="s">
        <v>95</v>
      </c>
    </row>
    <row r="369" s="2" customFormat="1" ht="16.5" customHeight="1">
      <c r="A369" s="41"/>
      <c r="B369" s="42"/>
      <c r="C369" s="216" t="s">
        <v>1159</v>
      </c>
      <c r="D369" s="216" t="s">
        <v>172</v>
      </c>
      <c r="E369" s="217" t="s">
        <v>5111</v>
      </c>
      <c r="F369" s="218" t="s">
        <v>5112</v>
      </c>
      <c r="G369" s="219" t="s">
        <v>1656</v>
      </c>
      <c r="H369" s="220">
        <v>1</v>
      </c>
      <c r="I369" s="221"/>
      <c r="J369" s="222">
        <f>ROUND(I369*H369,2)</f>
        <v>0</v>
      </c>
      <c r="K369" s="218" t="s">
        <v>19</v>
      </c>
      <c r="L369" s="47"/>
      <c r="M369" s="223" t="s">
        <v>19</v>
      </c>
      <c r="N369" s="224" t="s">
        <v>46</v>
      </c>
      <c r="O369" s="87"/>
      <c r="P369" s="225">
        <f>O369*H369</f>
        <v>0</v>
      </c>
      <c r="Q369" s="225">
        <v>0</v>
      </c>
      <c r="R369" s="225">
        <f>Q369*H369</f>
        <v>0</v>
      </c>
      <c r="S369" s="225">
        <v>0</v>
      </c>
      <c r="T369" s="226">
        <f>S369*H369</f>
        <v>0</v>
      </c>
      <c r="U369" s="41"/>
      <c r="V369" s="41"/>
      <c r="W369" s="41"/>
      <c r="X369" s="41"/>
      <c r="Y369" s="41"/>
      <c r="Z369" s="41"/>
      <c r="AA369" s="41"/>
      <c r="AB369" s="41"/>
      <c r="AC369" s="41"/>
      <c r="AD369" s="41"/>
      <c r="AE369" s="41"/>
      <c r="AR369" s="227" t="s">
        <v>177</v>
      </c>
      <c r="AT369" s="227" t="s">
        <v>172</v>
      </c>
      <c r="AU369" s="227" t="s">
        <v>95</v>
      </c>
      <c r="AY369" s="20" t="s">
        <v>170</v>
      </c>
      <c r="BE369" s="228">
        <f>IF(N369="základní",J369,0)</f>
        <v>0</v>
      </c>
      <c r="BF369" s="228">
        <f>IF(N369="snížená",J369,0)</f>
        <v>0</v>
      </c>
      <c r="BG369" s="228">
        <f>IF(N369="zákl. přenesená",J369,0)</f>
        <v>0</v>
      </c>
      <c r="BH369" s="228">
        <f>IF(N369="sníž. přenesená",J369,0)</f>
        <v>0</v>
      </c>
      <c r="BI369" s="228">
        <f>IF(N369="nulová",J369,0)</f>
        <v>0</v>
      </c>
      <c r="BJ369" s="20" t="s">
        <v>82</v>
      </c>
      <c r="BK369" s="228">
        <f>ROUND(I369*H369,2)</f>
        <v>0</v>
      </c>
      <c r="BL369" s="20" t="s">
        <v>177</v>
      </c>
      <c r="BM369" s="227" t="s">
        <v>1813</v>
      </c>
    </row>
    <row r="370" s="2" customFormat="1">
      <c r="A370" s="41"/>
      <c r="B370" s="42"/>
      <c r="C370" s="43"/>
      <c r="D370" s="229" t="s">
        <v>179</v>
      </c>
      <c r="E370" s="43"/>
      <c r="F370" s="230" t="s">
        <v>5112</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179</v>
      </c>
      <c r="AU370" s="20" t="s">
        <v>95</v>
      </c>
    </row>
    <row r="371" s="2" customFormat="1">
      <c r="A371" s="41"/>
      <c r="B371" s="42"/>
      <c r="C371" s="43"/>
      <c r="D371" s="229" t="s">
        <v>231</v>
      </c>
      <c r="E371" s="43"/>
      <c r="F371" s="268" t="s">
        <v>4946</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231</v>
      </c>
      <c r="AU371" s="20" t="s">
        <v>95</v>
      </c>
    </row>
    <row r="372" s="2" customFormat="1" ht="16.5" customHeight="1">
      <c r="A372" s="41"/>
      <c r="B372" s="42"/>
      <c r="C372" s="216" t="s">
        <v>1168</v>
      </c>
      <c r="D372" s="216" t="s">
        <v>172</v>
      </c>
      <c r="E372" s="217" t="s">
        <v>5113</v>
      </c>
      <c r="F372" s="218" t="s">
        <v>5114</v>
      </c>
      <c r="G372" s="219" t="s">
        <v>1656</v>
      </c>
      <c r="H372" s="220">
        <v>1</v>
      </c>
      <c r="I372" s="221"/>
      <c r="J372" s="222">
        <f>ROUND(I372*H372,2)</f>
        <v>0</v>
      </c>
      <c r="K372" s="218" t="s">
        <v>19</v>
      </c>
      <c r="L372" s="47"/>
      <c r="M372" s="223" t="s">
        <v>19</v>
      </c>
      <c r="N372" s="224" t="s">
        <v>46</v>
      </c>
      <c r="O372" s="87"/>
      <c r="P372" s="225">
        <f>O372*H372</f>
        <v>0</v>
      </c>
      <c r="Q372" s="225">
        <v>0</v>
      </c>
      <c r="R372" s="225">
        <f>Q372*H372</f>
        <v>0</v>
      </c>
      <c r="S372" s="225">
        <v>0</v>
      </c>
      <c r="T372" s="226">
        <f>S372*H372</f>
        <v>0</v>
      </c>
      <c r="U372" s="41"/>
      <c r="V372" s="41"/>
      <c r="W372" s="41"/>
      <c r="X372" s="41"/>
      <c r="Y372" s="41"/>
      <c r="Z372" s="41"/>
      <c r="AA372" s="41"/>
      <c r="AB372" s="41"/>
      <c r="AC372" s="41"/>
      <c r="AD372" s="41"/>
      <c r="AE372" s="41"/>
      <c r="AR372" s="227" t="s">
        <v>177</v>
      </c>
      <c r="AT372" s="227" t="s">
        <v>172</v>
      </c>
      <c r="AU372" s="227" t="s">
        <v>95</v>
      </c>
      <c r="AY372" s="20" t="s">
        <v>170</v>
      </c>
      <c r="BE372" s="228">
        <f>IF(N372="základní",J372,0)</f>
        <v>0</v>
      </c>
      <c r="BF372" s="228">
        <f>IF(N372="snížená",J372,0)</f>
        <v>0</v>
      </c>
      <c r="BG372" s="228">
        <f>IF(N372="zákl. přenesená",J372,0)</f>
        <v>0</v>
      </c>
      <c r="BH372" s="228">
        <f>IF(N372="sníž. přenesená",J372,0)</f>
        <v>0</v>
      </c>
      <c r="BI372" s="228">
        <f>IF(N372="nulová",J372,0)</f>
        <v>0</v>
      </c>
      <c r="BJ372" s="20" t="s">
        <v>82</v>
      </c>
      <c r="BK372" s="228">
        <f>ROUND(I372*H372,2)</f>
        <v>0</v>
      </c>
      <c r="BL372" s="20" t="s">
        <v>177</v>
      </c>
      <c r="BM372" s="227" t="s">
        <v>1827</v>
      </c>
    </row>
    <row r="373" s="2" customFormat="1">
      <c r="A373" s="41"/>
      <c r="B373" s="42"/>
      <c r="C373" s="43"/>
      <c r="D373" s="229" t="s">
        <v>179</v>
      </c>
      <c r="E373" s="43"/>
      <c r="F373" s="230" t="s">
        <v>5114</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179</v>
      </c>
      <c r="AU373" s="20" t="s">
        <v>95</v>
      </c>
    </row>
    <row r="374" s="2" customFormat="1">
      <c r="A374" s="41"/>
      <c r="B374" s="42"/>
      <c r="C374" s="43"/>
      <c r="D374" s="229" t="s">
        <v>231</v>
      </c>
      <c r="E374" s="43"/>
      <c r="F374" s="268" t="s">
        <v>4946</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231</v>
      </c>
      <c r="AU374" s="20" t="s">
        <v>95</v>
      </c>
    </row>
    <row r="375" s="2" customFormat="1" ht="16.5" customHeight="1">
      <c r="A375" s="41"/>
      <c r="B375" s="42"/>
      <c r="C375" s="216" t="s">
        <v>1174</v>
      </c>
      <c r="D375" s="216" t="s">
        <v>172</v>
      </c>
      <c r="E375" s="217" t="s">
        <v>5115</v>
      </c>
      <c r="F375" s="218" t="s">
        <v>5116</v>
      </c>
      <c r="G375" s="219" t="s">
        <v>1656</v>
      </c>
      <c r="H375" s="220">
        <v>1</v>
      </c>
      <c r="I375" s="221"/>
      <c r="J375" s="222">
        <f>ROUND(I375*H375,2)</f>
        <v>0</v>
      </c>
      <c r="K375" s="218" t="s">
        <v>19</v>
      </c>
      <c r="L375" s="47"/>
      <c r="M375" s="223" t="s">
        <v>19</v>
      </c>
      <c r="N375" s="224" t="s">
        <v>46</v>
      </c>
      <c r="O375" s="87"/>
      <c r="P375" s="225">
        <f>O375*H375</f>
        <v>0</v>
      </c>
      <c r="Q375" s="225">
        <v>0</v>
      </c>
      <c r="R375" s="225">
        <f>Q375*H375</f>
        <v>0</v>
      </c>
      <c r="S375" s="225">
        <v>0</v>
      </c>
      <c r="T375" s="226">
        <f>S375*H375</f>
        <v>0</v>
      </c>
      <c r="U375" s="41"/>
      <c r="V375" s="41"/>
      <c r="W375" s="41"/>
      <c r="X375" s="41"/>
      <c r="Y375" s="41"/>
      <c r="Z375" s="41"/>
      <c r="AA375" s="41"/>
      <c r="AB375" s="41"/>
      <c r="AC375" s="41"/>
      <c r="AD375" s="41"/>
      <c r="AE375" s="41"/>
      <c r="AR375" s="227" t="s">
        <v>177</v>
      </c>
      <c r="AT375" s="227" t="s">
        <v>172</v>
      </c>
      <c r="AU375" s="227" t="s">
        <v>95</v>
      </c>
      <c r="AY375" s="20" t="s">
        <v>170</v>
      </c>
      <c r="BE375" s="228">
        <f>IF(N375="základní",J375,0)</f>
        <v>0</v>
      </c>
      <c r="BF375" s="228">
        <f>IF(N375="snížená",J375,0)</f>
        <v>0</v>
      </c>
      <c r="BG375" s="228">
        <f>IF(N375="zákl. přenesená",J375,0)</f>
        <v>0</v>
      </c>
      <c r="BH375" s="228">
        <f>IF(N375="sníž. přenesená",J375,0)</f>
        <v>0</v>
      </c>
      <c r="BI375" s="228">
        <f>IF(N375="nulová",J375,0)</f>
        <v>0</v>
      </c>
      <c r="BJ375" s="20" t="s">
        <v>82</v>
      </c>
      <c r="BK375" s="228">
        <f>ROUND(I375*H375,2)</f>
        <v>0</v>
      </c>
      <c r="BL375" s="20" t="s">
        <v>177</v>
      </c>
      <c r="BM375" s="227" t="s">
        <v>1841</v>
      </c>
    </row>
    <row r="376" s="2" customFormat="1">
      <c r="A376" s="41"/>
      <c r="B376" s="42"/>
      <c r="C376" s="43"/>
      <c r="D376" s="229" t="s">
        <v>179</v>
      </c>
      <c r="E376" s="43"/>
      <c r="F376" s="230" t="s">
        <v>5116</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179</v>
      </c>
      <c r="AU376" s="20" t="s">
        <v>95</v>
      </c>
    </row>
    <row r="377" s="2" customFormat="1">
      <c r="A377" s="41"/>
      <c r="B377" s="42"/>
      <c r="C377" s="43"/>
      <c r="D377" s="229" t="s">
        <v>231</v>
      </c>
      <c r="E377" s="43"/>
      <c r="F377" s="268" t="s">
        <v>4946</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231</v>
      </c>
      <c r="AU377" s="20" t="s">
        <v>95</v>
      </c>
    </row>
    <row r="378" s="2" customFormat="1" ht="16.5" customHeight="1">
      <c r="A378" s="41"/>
      <c r="B378" s="42"/>
      <c r="C378" s="216" t="s">
        <v>1180</v>
      </c>
      <c r="D378" s="216" t="s">
        <v>172</v>
      </c>
      <c r="E378" s="217" t="s">
        <v>5117</v>
      </c>
      <c r="F378" s="218" t="s">
        <v>5118</v>
      </c>
      <c r="G378" s="219" t="s">
        <v>1656</v>
      </c>
      <c r="H378" s="220">
        <v>1</v>
      </c>
      <c r="I378" s="221"/>
      <c r="J378" s="222">
        <f>ROUND(I378*H378,2)</f>
        <v>0</v>
      </c>
      <c r="K378" s="218" t="s">
        <v>19</v>
      </c>
      <c r="L378" s="47"/>
      <c r="M378" s="223" t="s">
        <v>19</v>
      </c>
      <c r="N378" s="224" t="s">
        <v>46</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177</v>
      </c>
      <c r="AT378" s="227" t="s">
        <v>172</v>
      </c>
      <c r="AU378" s="227" t="s">
        <v>95</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177</v>
      </c>
      <c r="BM378" s="227" t="s">
        <v>1851</v>
      </c>
    </row>
    <row r="379" s="2" customFormat="1">
      <c r="A379" s="41"/>
      <c r="B379" s="42"/>
      <c r="C379" s="43"/>
      <c r="D379" s="229" t="s">
        <v>179</v>
      </c>
      <c r="E379" s="43"/>
      <c r="F379" s="230" t="s">
        <v>5118</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179</v>
      </c>
      <c r="AU379" s="20" t="s">
        <v>95</v>
      </c>
    </row>
    <row r="380" s="2" customFormat="1">
      <c r="A380" s="41"/>
      <c r="B380" s="42"/>
      <c r="C380" s="43"/>
      <c r="D380" s="229" t="s">
        <v>231</v>
      </c>
      <c r="E380" s="43"/>
      <c r="F380" s="268" t="s">
        <v>4946</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231</v>
      </c>
      <c r="AU380" s="20" t="s">
        <v>95</v>
      </c>
    </row>
    <row r="381" s="12" customFormat="1" ht="20.88" customHeight="1">
      <c r="A381" s="12"/>
      <c r="B381" s="200"/>
      <c r="C381" s="201"/>
      <c r="D381" s="202" t="s">
        <v>74</v>
      </c>
      <c r="E381" s="214" t="s">
        <v>5119</v>
      </c>
      <c r="F381" s="214" t="s">
        <v>5120</v>
      </c>
      <c r="G381" s="201"/>
      <c r="H381" s="201"/>
      <c r="I381" s="204"/>
      <c r="J381" s="215">
        <f>BK381</f>
        <v>0</v>
      </c>
      <c r="K381" s="201"/>
      <c r="L381" s="206"/>
      <c r="M381" s="207"/>
      <c r="N381" s="208"/>
      <c r="O381" s="208"/>
      <c r="P381" s="209">
        <f>SUM(P382:P408)</f>
        <v>0</v>
      </c>
      <c r="Q381" s="208"/>
      <c r="R381" s="209">
        <f>SUM(R382:R408)</f>
        <v>0</v>
      </c>
      <c r="S381" s="208"/>
      <c r="T381" s="210">
        <f>SUM(T382:T408)</f>
        <v>0</v>
      </c>
      <c r="U381" s="12"/>
      <c r="V381" s="12"/>
      <c r="W381" s="12"/>
      <c r="X381" s="12"/>
      <c r="Y381" s="12"/>
      <c r="Z381" s="12"/>
      <c r="AA381" s="12"/>
      <c r="AB381" s="12"/>
      <c r="AC381" s="12"/>
      <c r="AD381" s="12"/>
      <c r="AE381" s="12"/>
      <c r="AR381" s="211" t="s">
        <v>82</v>
      </c>
      <c r="AT381" s="212" t="s">
        <v>74</v>
      </c>
      <c r="AU381" s="212" t="s">
        <v>84</v>
      </c>
      <c r="AY381" s="211" t="s">
        <v>170</v>
      </c>
      <c r="BK381" s="213">
        <f>SUM(BK382:BK408)</f>
        <v>0</v>
      </c>
    </row>
    <row r="382" s="2" customFormat="1" ht="24.15" customHeight="1">
      <c r="A382" s="41"/>
      <c r="B382" s="42"/>
      <c r="C382" s="216" t="s">
        <v>1187</v>
      </c>
      <c r="D382" s="216" t="s">
        <v>172</v>
      </c>
      <c r="E382" s="217" t="s">
        <v>5121</v>
      </c>
      <c r="F382" s="218" t="s">
        <v>5122</v>
      </c>
      <c r="G382" s="219" t="s">
        <v>4317</v>
      </c>
      <c r="H382" s="220">
        <v>1</v>
      </c>
      <c r="I382" s="221"/>
      <c r="J382" s="222">
        <f>ROUND(I382*H382,2)</f>
        <v>0</v>
      </c>
      <c r="K382" s="218" t="s">
        <v>19</v>
      </c>
      <c r="L382" s="47"/>
      <c r="M382" s="223" t="s">
        <v>19</v>
      </c>
      <c r="N382" s="224" t="s">
        <v>46</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177</v>
      </c>
      <c r="AT382" s="227" t="s">
        <v>172</v>
      </c>
      <c r="AU382" s="227" t="s">
        <v>95</v>
      </c>
      <c r="AY382" s="20" t="s">
        <v>170</v>
      </c>
      <c r="BE382" s="228">
        <f>IF(N382="základní",J382,0)</f>
        <v>0</v>
      </c>
      <c r="BF382" s="228">
        <f>IF(N382="snížená",J382,0)</f>
        <v>0</v>
      </c>
      <c r="BG382" s="228">
        <f>IF(N382="zákl. přenesená",J382,0)</f>
        <v>0</v>
      </c>
      <c r="BH382" s="228">
        <f>IF(N382="sníž. přenesená",J382,0)</f>
        <v>0</v>
      </c>
      <c r="BI382" s="228">
        <f>IF(N382="nulová",J382,0)</f>
        <v>0</v>
      </c>
      <c r="BJ382" s="20" t="s">
        <v>82</v>
      </c>
      <c r="BK382" s="228">
        <f>ROUND(I382*H382,2)</f>
        <v>0</v>
      </c>
      <c r="BL382" s="20" t="s">
        <v>177</v>
      </c>
      <c r="BM382" s="227" t="s">
        <v>1866</v>
      </c>
    </row>
    <row r="383" s="2" customFormat="1">
      <c r="A383" s="41"/>
      <c r="B383" s="42"/>
      <c r="C383" s="43"/>
      <c r="D383" s="229" t="s">
        <v>179</v>
      </c>
      <c r="E383" s="43"/>
      <c r="F383" s="230" t="s">
        <v>5122</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179</v>
      </c>
      <c r="AU383" s="20" t="s">
        <v>95</v>
      </c>
    </row>
    <row r="384" s="2" customFormat="1">
      <c r="A384" s="41"/>
      <c r="B384" s="42"/>
      <c r="C384" s="43"/>
      <c r="D384" s="229" t="s">
        <v>231</v>
      </c>
      <c r="E384" s="43"/>
      <c r="F384" s="268" t="s">
        <v>4946</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231</v>
      </c>
      <c r="AU384" s="20" t="s">
        <v>95</v>
      </c>
    </row>
    <row r="385" s="2" customFormat="1" ht="16.5" customHeight="1">
      <c r="A385" s="41"/>
      <c r="B385" s="42"/>
      <c r="C385" s="216" t="s">
        <v>1195</v>
      </c>
      <c r="D385" s="216" t="s">
        <v>172</v>
      </c>
      <c r="E385" s="217" t="s">
        <v>5098</v>
      </c>
      <c r="F385" s="218" t="s">
        <v>5099</v>
      </c>
      <c r="G385" s="219" t="s">
        <v>201</v>
      </c>
      <c r="H385" s="220">
        <v>260</v>
      </c>
      <c r="I385" s="221"/>
      <c r="J385" s="222">
        <f>ROUND(I385*H385,2)</f>
        <v>0</v>
      </c>
      <c r="K385" s="218" t="s">
        <v>19</v>
      </c>
      <c r="L385" s="47"/>
      <c r="M385" s="223" t="s">
        <v>19</v>
      </c>
      <c r="N385" s="224" t="s">
        <v>46</v>
      </c>
      <c r="O385" s="87"/>
      <c r="P385" s="225">
        <f>O385*H385</f>
        <v>0</v>
      </c>
      <c r="Q385" s="225">
        <v>0</v>
      </c>
      <c r="R385" s="225">
        <f>Q385*H385</f>
        <v>0</v>
      </c>
      <c r="S385" s="225">
        <v>0</v>
      </c>
      <c r="T385" s="226">
        <f>S385*H385</f>
        <v>0</v>
      </c>
      <c r="U385" s="41"/>
      <c r="V385" s="41"/>
      <c r="W385" s="41"/>
      <c r="X385" s="41"/>
      <c r="Y385" s="41"/>
      <c r="Z385" s="41"/>
      <c r="AA385" s="41"/>
      <c r="AB385" s="41"/>
      <c r="AC385" s="41"/>
      <c r="AD385" s="41"/>
      <c r="AE385" s="41"/>
      <c r="AR385" s="227" t="s">
        <v>177</v>
      </c>
      <c r="AT385" s="227" t="s">
        <v>172</v>
      </c>
      <c r="AU385" s="227" t="s">
        <v>95</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177</v>
      </c>
      <c r="BM385" s="227" t="s">
        <v>1877</v>
      </c>
    </row>
    <row r="386" s="2" customFormat="1">
      <c r="A386" s="41"/>
      <c r="B386" s="42"/>
      <c r="C386" s="43"/>
      <c r="D386" s="229" t="s">
        <v>179</v>
      </c>
      <c r="E386" s="43"/>
      <c r="F386" s="230" t="s">
        <v>5099</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179</v>
      </c>
      <c r="AU386" s="20" t="s">
        <v>95</v>
      </c>
    </row>
    <row r="387" s="2" customFormat="1">
      <c r="A387" s="41"/>
      <c r="B387" s="42"/>
      <c r="C387" s="43"/>
      <c r="D387" s="229" t="s">
        <v>231</v>
      </c>
      <c r="E387" s="43"/>
      <c r="F387" s="268" t="s">
        <v>4946</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231</v>
      </c>
      <c r="AU387" s="20" t="s">
        <v>95</v>
      </c>
    </row>
    <row r="388" s="2" customFormat="1" ht="24.15" customHeight="1">
      <c r="A388" s="41"/>
      <c r="B388" s="42"/>
      <c r="C388" s="216" t="s">
        <v>1206</v>
      </c>
      <c r="D388" s="216" t="s">
        <v>172</v>
      </c>
      <c r="E388" s="217" t="s">
        <v>5123</v>
      </c>
      <c r="F388" s="218" t="s">
        <v>5124</v>
      </c>
      <c r="G388" s="219" t="s">
        <v>201</v>
      </c>
      <c r="H388" s="220">
        <v>80</v>
      </c>
      <c r="I388" s="221"/>
      <c r="J388" s="222">
        <f>ROUND(I388*H388,2)</f>
        <v>0</v>
      </c>
      <c r="K388" s="218" t="s">
        <v>19</v>
      </c>
      <c r="L388" s="47"/>
      <c r="M388" s="223" t="s">
        <v>19</v>
      </c>
      <c r="N388" s="224" t="s">
        <v>46</v>
      </c>
      <c r="O388" s="87"/>
      <c r="P388" s="225">
        <f>O388*H388</f>
        <v>0</v>
      </c>
      <c r="Q388" s="225">
        <v>0</v>
      </c>
      <c r="R388" s="225">
        <f>Q388*H388</f>
        <v>0</v>
      </c>
      <c r="S388" s="225">
        <v>0</v>
      </c>
      <c r="T388" s="226">
        <f>S388*H388</f>
        <v>0</v>
      </c>
      <c r="U388" s="41"/>
      <c r="V388" s="41"/>
      <c r="W388" s="41"/>
      <c r="X388" s="41"/>
      <c r="Y388" s="41"/>
      <c r="Z388" s="41"/>
      <c r="AA388" s="41"/>
      <c r="AB388" s="41"/>
      <c r="AC388" s="41"/>
      <c r="AD388" s="41"/>
      <c r="AE388" s="41"/>
      <c r="AR388" s="227" t="s">
        <v>177</v>
      </c>
      <c r="AT388" s="227" t="s">
        <v>172</v>
      </c>
      <c r="AU388" s="227" t="s">
        <v>95</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177</v>
      </c>
      <c r="BM388" s="227" t="s">
        <v>1888</v>
      </c>
    </row>
    <row r="389" s="2" customFormat="1">
      <c r="A389" s="41"/>
      <c r="B389" s="42"/>
      <c r="C389" s="43"/>
      <c r="D389" s="229" t="s">
        <v>179</v>
      </c>
      <c r="E389" s="43"/>
      <c r="F389" s="230" t="s">
        <v>5124</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179</v>
      </c>
      <c r="AU389" s="20" t="s">
        <v>95</v>
      </c>
    </row>
    <row r="390" s="2" customFormat="1">
      <c r="A390" s="41"/>
      <c r="B390" s="42"/>
      <c r="C390" s="43"/>
      <c r="D390" s="229" t="s">
        <v>231</v>
      </c>
      <c r="E390" s="43"/>
      <c r="F390" s="268" t="s">
        <v>4946</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231</v>
      </c>
      <c r="AU390" s="20" t="s">
        <v>95</v>
      </c>
    </row>
    <row r="391" s="2" customFormat="1" ht="16.5" customHeight="1">
      <c r="A391" s="41"/>
      <c r="B391" s="42"/>
      <c r="C391" s="216" t="s">
        <v>1212</v>
      </c>
      <c r="D391" s="216" t="s">
        <v>172</v>
      </c>
      <c r="E391" s="217" t="s">
        <v>5104</v>
      </c>
      <c r="F391" s="218" t="s">
        <v>5105</v>
      </c>
      <c r="G391" s="219" t="s">
        <v>4317</v>
      </c>
      <c r="H391" s="220">
        <v>2</v>
      </c>
      <c r="I391" s="221"/>
      <c r="J391" s="222">
        <f>ROUND(I391*H391,2)</f>
        <v>0</v>
      </c>
      <c r="K391" s="218" t="s">
        <v>19</v>
      </c>
      <c r="L391" s="47"/>
      <c r="M391" s="223" t="s">
        <v>19</v>
      </c>
      <c r="N391" s="224" t="s">
        <v>46</v>
      </c>
      <c r="O391" s="87"/>
      <c r="P391" s="225">
        <f>O391*H391</f>
        <v>0</v>
      </c>
      <c r="Q391" s="225">
        <v>0</v>
      </c>
      <c r="R391" s="225">
        <f>Q391*H391</f>
        <v>0</v>
      </c>
      <c r="S391" s="225">
        <v>0</v>
      </c>
      <c r="T391" s="226">
        <f>S391*H391</f>
        <v>0</v>
      </c>
      <c r="U391" s="41"/>
      <c r="V391" s="41"/>
      <c r="W391" s="41"/>
      <c r="X391" s="41"/>
      <c r="Y391" s="41"/>
      <c r="Z391" s="41"/>
      <c r="AA391" s="41"/>
      <c r="AB391" s="41"/>
      <c r="AC391" s="41"/>
      <c r="AD391" s="41"/>
      <c r="AE391" s="41"/>
      <c r="AR391" s="227" t="s">
        <v>177</v>
      </c>
      <c r="AT391" s="227" t="s">
        <v>172</v>
      </c>
      <c r="AU391" s="227" t="s">
        <v>95</v>
      </c>
      <c r="AY391" s="20" t="s">
        <v>170</v>
      </c>
      <c r="BE391" s="228">
        <f>IF(N391="základní",J391,0)</f>
        <v>0</v>
      </c>
      <c r="BF391" s="228">
        <f>IF(N391="snížená",J391,0)</f>
        <v>0</v>
      </c>
      <c r="BG391" s="228">
        <f>IF(N391="zákl. přenesená",J391,0)</f>
        <v>0</v>
      </c>
      <c r="BH391" s="228">
        <f>IF(N391="sníž. přenesená",J391,0)</f>
        <v>0</v>
      </c>
      <c r="BI391" s="228">
        <f>IF(N391="nulová",J391,0)</f>
        <v>0</v>
      </c>
      <c r="BJ391" s="20" t="s">
        <v>82</v>
      </c>
      <c r="BK391" s="228">
        <f>ROUND(I391*H391,2)</f>
        <v>0</v>
      </c>
      <c r="BL391" s="20" t="s">
        <v>177</v>
      </c>
      <c r="BM391" s="227" t="s">
        <v>1900</v>
      </c>
    </row>
    <row r="392" s="2" customFormat="1">
      <c r="A392" s="41"/>
      <c r="B392" s="42"/>
      <c r="C392" s="43"/>
      <c r="D392" s="229" t="s">
        <v>179</v>
      </c>
      <c r="E392" s="43"/>
      <c r="F392" s="230" t="s">
        <v>5105</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179</v>
      </c>
      <c r="AU392" s="20" t="s">
        <v>95</v>
      </c>
    </row>
    <row r="393" s="2" customFormat="1">
      <c r="A393" s="41"/>
      <c r="B393" s="42"/>
      <c r="C393" s="43"/>
      <c r="D393" s="229" t="s">
        <v>231</v>
      </c>
      <c r="E393" s="43"/>
      <c r="F393" s="268" t="s">
        <v>4946</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231</v>
      </c>
      <c r="AU393" s="20" t="s">
        <v>95</v>
      </c>
    </row>
    <row r="394" s="2" customFormat="1" ht="16.5" customHeight="1">
      <c r="A394" s="41"/>
      <c r="B394" s="42"/>
      <c r="C394" s="216" t="s">
        <v>1218</v>
      </c>
      <c r="D394" s="216" t="s">
        <v>172</v>
      </c>
      <c r="E394" s="217" t="s">
        <v>5106</v>
      </c>
      <c r="F394" s="218" t="s">
        <v>5107</v>
      </c>
      <c r="G394" s="219" t="s">
        <v>4317</v>
      </c>
      <c r="H394" s="220">
        <v>2</v>
      </c>
      <c r="I394" s="221"/>
      <c r="J394" s="222">
        <f>ROUND(I394*H394,2)</f>
        <v>0</v>
      </c>
      <c r="K394" s="218" t="s">
        <v>19</v>
      </c>
      <c r="L394" s="47"/>
      <c r="M394" s="223" t="s">
        <v>19</v>
      </c>
      <c r="N394" s="224" t="s">
        <v>46</v>
      </c>
      <c r="O394" s="87"/>
      <c r="P394" s="225">
        <f>O394*H394</f>
        <v>0</v>
      </c>
      <c r="Q394" s="225">
        <v>0</v>
      </c>
      <c r="R394" s="225">
        <f>Q394*H394</f>
        <v>0</v>
      </c>
      <c r="S394" s="225">
        <v>0</v>
      </c>
      <c r="T394" s="226">
        <f>S394*H394</f>
        <v>0</v>
      </c>
      <c r="U394" s="41"/>
      <c r="V394" s="41"/>
      <c r="W394" s="41"/>
      <c r="X394" s="41"/>
      <c r="Y394" s="41"/>
      <c r="Z394" s="41"/>
      <c r="AA394" s="41"/>
      <c r="AB394" s="41"/>
      <c r="AC394" s="41"/>
      <c r="AD394" s="41"/>
      <c r="AE394" s="41"/>
      <c r="AR394" s="227" t="s">
        <v>177</v>
      </c>
      <c r="AT394" s="227" t="s">
        <v>172</v>
      </c>
      <c r="AU394" s="227" t="s">
        <v>95</v>
      </c>
      <c r="AY394" s="20" t="s">
        <v>170</v>
      </c>
      <c r="BE394" s="228">
        <f>IF(N394="základní",J394,0)</f>
        <v>0</v>
      </c>
      <c r="BF394" s="228">
        <f>IF(N394="snížená",J394,0)</f>
        <v>0</v>
      </c>
      <c r="BG394" s="228">
        <f>IF(N394="zákl. přenesená",J394,0)</f>
        <v>0</v>
      </c>
      <c r="BH394" s="228">
        <f>IF(N394="sníž. přenesená",J394,0)</f>
        <v>0</v>
      </c>
      <c r="BI394" s="228">
        <f>IF(N394="nulová",J394,0)</f>
        <v>0</v>
      </c>
      <c r="BJ394" s="20" t="s">
        <v>82</v>
      </c>
      <c r="BK394" s="228">
        <f>ROUND(I394*H394,2)</f>
        <v>0</v>
      </c>
      <c r="BL394" s="20" t="s">
        <v>177</v>
      </c>
      <c r="BM394" s="227" t="s">
        <v>1912</v>
      </c>
    </row>
    <row r="395" s="2" customFormat="1">
      <c r="A395" s="41"/>
      <c r="B395" s="42"/>
      <c r="C395" s="43"/>
      <c r="D395" s="229" t="s">
        <v>179</v>
      </c>
      <c r="E395" s="43"/>
      <c r="F395" s="230" t="s">
        <v>5107</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179</v>
      </c>
      <c r="AU395" s="20" t="s">
        <v>95</v>
      </c>
    </row>
    <row r="396" s="2" customFormat="1">
      <c r="A396" s="41"/>
      <c r="B396" s="42"/>
      <c r="C396" s="43"/>
      <c r="D396" s="229" t="s">
        <v>231</v>
      </c>
      <c r="E396" s="43"/>
      <c r="F396" s="268" t="s">
        <v>4946</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231</v>
      </c>
      <c r="AU396" s="20" t="s">
        <v>95</v>
      </c>
    </row>
    <row r="397" s="2" customFormat="1" ht="16.5" customHeight="1">
      <c r="A397" s="41"/>
      <c r="B397" s="42"/>
      <c r="C397" s="216" t="s">
        <v>1225</v>
      </c>
      <c r="D397" s="216" t="s">
        <v>172</v>
      </c>
      <c r="E397" s="217" t="s">
        <v>5108</v>
      </c>
      <c r="F397" s="218" t="s">
        <v>5014</v>
      </c>
      <c r="G397" s="219" t="s">
        <v>4317</v>
      </c>
      <c r="H397" s="220">
        <v>40</v>
      </c>
      <c r="I397" s="221"/>
      <c r="J397" s="222">
        <f>ROUND(I397*H397,2)</f>
        <v>0</v>
      </c>
      <c r="K397" s="218" t="s">
        <v>19</v>
      </c>
      <c r="L397" s="47"/>
      <c r="M397" s="223" t="s">
        <v>19</v>
      </c>
      <c r="N397" s="224" t="s">
        <v>46</v>
      </c>
      <c r="O397" s="87"/>
      <c r="P397" s="225">
        <f>O397*H397</f>
        <v>0</v>
      </c>
      <c r="Q397" s="225">
        <v>0</v>
      </c>
      <c r="R397" s="225">
        <f>Q397*H397</f>
        <v>0</v>
      </c>
      <c r="S397" s="225">
        <v>0</v>
      </c>
      <c r="T397" s="226">
        <f>S397*H397</f>
        <v>0</v>
      </c>
      <c r="U397" s="41"/>
      <c r="V397" s="41"/>
      <c r="W397" s="41"/>
      <c r="X397" s="41"/>
      <c r="Y397" s="41"/>
      <c r="Z397" s="41"/>
      <c r="AA397" s="41"/>
      <c r="AB397" s="41"/>
      <c r="AC397" s="41"/>
      <c r="AD397" s="41"/>
      <c r="AE397" s="41"/>
      <c r="AR397" s="227" t="s">
        <v>177</v>
      </c>
      <c r="AT397" s="227" t="s">
        <v>172</v>
      </c>
      <c r="AU397" s="227" t="s">
        <v>95</v>
      </c>
      <c r="AY397" s="20" t="s">
        <v>170</v>
      </c>
      <c r="BE397" s="228">
        <f>IF(N397="základní",J397,0)</f>
        <v>0</v>
      </c>
      <c r="BF397" s="228">
        <f>IF(N397="snížená",J397,0)</f>
        <v>0</v>
      </c>
      <c r="BG397" s="228">
        <f>IF(N397="zákl. přenesená",J397,0)</f>
        <v>0</v>
      </c>
      <c r="BH397" s="228">
        <f>IF(N397="sníž. přenesená",J397,0)</f>
        <v>0</v>
      </c>
      <c r="BI397" s="228">
        <f>IF(N397="nulová",J397,0)</f>
        <v>0</v>
      </c>
      <c r="BJ397" s="20" t="s">
        <v>82</v>
      </c>
      <c r="BK397" s="228">
        <f>ROUND(I397*H397,2)</f>
        <v>0</v>
      </c>
      <c r="BL397" s="20" t="s">
        <v>177</v>
      </c>
      <c r="BM397" s="227" t="s">
        <v>1926</v>
      </c>
    </row>
    <row r="398" s="2" customFormat="1">
      <c r="A398" s="41"/>
      <c r="B398" s="42"/>
      <c r="C398" s="43"/>
      <c r="D398" s="229" t="s">
        <v>179</v>
      </c>
      <c r="E398" s="43"/>
      <c r="F398" s="230" t="s">
        <v>5014</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179</v>
      </c>
      <c r="AU398" s="20" t="s">
        <v>95</v>
      </c>
    </row>
    <row r="399" s="2" customFormat="1">
      <c r="A399" s="41"/>
      <c r="B399" s="42"/>
      <c r="C399" s="43"/>
      <c r="D399" s="229" t="s">
        <v>231</v>
      </c>
      <c r="E399" s="43"/>
      <c r="F399" s="268" t="s">
        <v>4946</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231</v>
      </c>
      <c r="AU399" s="20" t="s">
        <v>95</v>
      </c>
    </row>
    <row r="400" s="2" customFormat="1" ht="16.5" customHeight="1">
      <c r="A400" s="41"/>
      <c r="B400" s="42"/>
      <c r="C400" s="216" t="s">
        <v>1234</v>
      </c>
      <c r="D400" s="216" t="s">
        <v>172</v>
      </c>
      <c r="E400" s="217" t="s">
        <v>5125</v>
      </c>
      <c r="F400" s="218" t="s">
        <v>5126</v>
      </c>
      <c r="G400" s="219" t="s">
        <v>1656</v>
      </c>
      <c r="H400" s="220">
        <v>1</v>
      </c>
      <c r="I400" s="221"/>
      <c r="J400" s="222">
        <f>ROUND(I400*H400,2)</f>
        <v>0</v>
      </c>
      <c r="K400" s="218" t="s">
        <v>19</v>
      </c>
      <c r="L400" s="47"/>
      <c r="M400" s="223" t="s">
        <v>19</v>
      </c>
      <c r="N400" s="224" t="s">
        <v>46</v>
      </c>
      <c r="O400" s="87"/>
      <c r="P400" s="225">
        <f>O400*H400</f>
        <v>0</v>
      </c>
      <c r="Q400" s="225">
        <v>0</v>
      </c>
      <c r="R400" s="225">
        <f>Q400*H400</f>
        <v>0</v>
      </c>
      <c r="S400" s="225">
        <v>0</v>
      </c>
      <c r="T400" s="226">
        <f>S400*H400</f>
        <v>0</v>
      </c>
      <c r="U400" s="41"/>
      <c r="V400" s="41"/>
      <c r="W400" s="41"/>
      <c r="X400" s="41"/>
      <c r="Y400" s="41"/>
      <c r="Z400" s="41"/>
      <c r="AA400" s="41"/>
      <c r="AB400" s="41"/>
      <c r="AC400" s="41"/>
      <c r="AD400" s="41"/>
      <c r="AE400" s="41"/>
      <c r="AR400" s="227" t="s">
        <v>177</v>
      </c>
      <c r="AT400" s="227" t="s">
        <v>172</v>
      </c>
      <c r="AU400" s="227" t="s">
        <v>95</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177</v>
      </c>
      <c r="BM400" s="227" t="s">
        <v>1939</v>
      </c>
    </row>
    <row r="401" s="2" customFormat="1">
      <c r="A401" s="41"/>
      <c r="B401" s="42"/>
      <c r="C401" s="43"/>
      <c r="D401" s="229" t="s">
        <v>179</v>
      </c>
      <c r="E401" s="43"/>
      <c r="F401" s="230" t="s">
        <v>5126</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179</v>
      </c>
      <c r="AU401" s="20" t="s">
        <v>95</v>
      </c>
    </row>
    <row r="402" s="2" customFormat="1">
      <c r="A402" s="41"/>
      <c r="B402" s="42"/>
      <c r="C402" s="43"/>
      <c r="D402" s="229" t="s">
        <v>231</v>
      </c>
      <c r="E402" s="43"/>
      <c r="F402" s="268" t="s">
        <v>4946</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231</v>
      </c>
      <c r="AU402" s="20" t="s">
        <v>95</v>
      </c>
    </row>
    <row r="403" s="2" customFormat="1" ht="16.5" customHeight="1">
      <c r="A403" s="41"/>
      <c r="B403" s="42"/>
      <c r="C403" s="216" t="s">
        <v>1294</v>
      </c>
      <c r="D403" s="216" t="s">
        <v>172</v>
      </c>
      <c r="E403" s="217" t="s">
        <v>5127</v>
      </c>
      <c r="F403" s="218" t="s">
        <v>5128</v>
      </c>
      <c r="G403" s="219" t="s">
        <v>1656</v>
      </c>
      <c r="H403" s="220">
        <v>1</v>
      </c>
      <c r="I403" s="221"/>
      <c r="J403" s="222">
        <f>ROUND(I403*H403,2)</f>
        <v>0</v>
      </c>
      <c r="K403" s="218" t="s">
        <v>19</v>
      </c>
      <c r="L403" s="47"/>
      <c r="M403" s="223" t="s">
        <v>19</v>
      </c>
      <c r="N403" s="224" t="s">
        <v>46</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177</v>
      </c>
      <c r="AT403" s="227" t="s">
        <v>172</v>
      </c>
      <c r="AU403" s="227" t="s">
        <v>95</v>
      </c>
      <c r="AY403" s="20" t="s">
        <v>170</v>
      </c>
      <c r="BE403" s="228">
        <f>IF(N403="základní",J403,0)</f>
        <v>0</v>
      </c>
      <c r="BF403" s="228">
        <f>IF(N403="snížená",J403,0)</f>
        <v>0</v>
      </c>
      <c r="BG403" s="228">
        <f>IF(N403="zákl. přenesená",J403,0)</f>
        <v>0</v>
      </c>
      <c r="BH403" s="228">
        <f>IF(N403="sníž. přenesená",J403,0)</f>
        <v>0</v>
      </c>
      <c r="BI403" s="228">
        <f>IF(N403="nulová",J403,0)</f>
        <v>0</v>
      </c>
      <c r="BJ403" s="20" t="s">
        <v>82</v>
      </c>
      <c r="BK403" s="228">
        <f>ROUND(I403*H403,2)</f>
        <v>0</v>
      </c>
      <c r="BL403" s="20" t="s">
        <v>177</v>
      </c>
      <c r="BM403" s="227" t="s">
        <v>1952</v>
      </c>
    </row>
    <row r="404" s="2" customFormat="1">
      <c r="A404" s="41"/>
      <c r="B404" s="42"/>
      <c r="C404" s="43"/>
      <c r="D404" s="229" t="s">
        <v>179</v>
      </c>
      <c r="E404" s="43"/>
      <c r="F404" s="230" t="s">
        <v>5128</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179</v>
      </c>
      <c r="AU404" s="20" t="s">
        <v>95</v>
      </c>
    </row>
    <row r="405" s="2" customFormat="1">
      <c r="A405" s="41"/>
      <c r="B405" s="42"/>
      <c r="C405" s="43"/>
      <c r="D405" s="229" t="s">
        <v>231</v>
      </c>
      <c r="E405" s="43"/>
      <c r="F405" s="268" t="s">
        <v>4946</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231</v>
      </c>
      <c r="AU405" s="20" t="s">
        <v>95</v>
      </c>
    </row>
    <row r="406" s="2" customFormat="1" ht="16.5" customHeight="1">
      <c r="A406" s="41"/>
      <c r="B406" s="42"/>
      <c r="C406" s="216" t="s">
        <v>1300</v>
      </c>
      <c r="D406" s="216" t="s">
        <v>172</v>
      </c>
      <c r="E406" s="217" t="s">
        <v>5129</v>
      </c>
      <c r="F406" s="218" t="s">
        <v>5118</v>
      </c>
      <c r="G406" s="219" t="s">
        <v>1656</v>
      </c>
      <c r="H406" s="220">
        <v>1</v>
      </c>
      <c r="I406" s="221"/>
      <c r="J406" s="222">
        <f>ROUND(I406*H406,2)</f>
        <v>0</v>
      </c>
      <c r="K406" s="218" t="s">
        <v>19</v>
      </c>
      <c r="L406" s="47"/>
      <c r="M406" s="223" t="s">
        <v>19</v>
      </c>
      <c r="N406" s="224" t="s">
        <v>46</v>
      </c>
      <c r="O406" s="87"/>
      <c r="P406" s="225">
        <f>O406*H406</f>
        <v>0</v>
      </c>
      <c r="Q406" s="225">
        <v>0</v>
      </c>
      <c r="R406" s="225">
        <f>Q406*H406</f>
        <v>0</v>
      </c>
      <c r="S406" s="225">
        <v>0</v>
      </c>
      <c r="T406" s="226">
        <f>S406*H406</f>
        <v>0</v>
      </c>
      <c r="U406" s="41"/>
      <c r="V406" s="41"/>
      <c r="W406" s="41"/>
      <c r="X406" s="41"/>
      <c r="Y406" s="41"/>
      <c r="Z406" s="41"/>
      <c r="AA406" s="41"/>
      <c r="AB406" s="41"/>
      <c r="AC406" s="41"/>
      <c r="AD406" s="41"/>
      <c r="AE406" s="41"/>
      <c r="AR406" s="227" t="s">
        <v>177</v>
      </c>
      <c r="AT406" s="227" t="s">
        <v>172</v>
      </c>
      <c r="AU406" s="227" t="s">
        <v>95</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177</v>
      </c>
      <c r="BM406" s="227" t="s">
        <v>1967</v>
      </c>
    </row>
    <row r="407" s="2" customFormat="1">
      <c r="A407" s="41"/>
      <c r="B407" s="42"/>
      <c r="C407" s="43"/>
      <c r="D407" s="229" t="s">
        <v>179</v>
      </c>
      <c r="E407" s="43"/>
      <c r="F407" s="230" t="s">
        <v>5118</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179</v>
      </c>
      <c r="AU407" s="20" t="s">
        <v>95</v>
      </c>
    </row>
    <row r="408" s="2" customFormat="1">
      <c r="A408" s="41"/>
      <c r="B408" s="42"/>
      <c r="C408" s="43"/>
      <c r="D408" s="229" t="s">
        <v>231</v>
      </c>
      <c r="E408" s="43"/>
      <c r="F408" s="268" t="s">
        <v>4946</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231</v>
      </c>
      <c r="AU408" s="20" t="s">
        <v>95</v>
      </c>
    </row>
    <row r="409" s="12" customFormat="1" ht="20.88" customHeight="1">
      <c r="A409" s="12"/>
      <c r="B409" s="200"/>
      <c r="C409" s="201"/>
      <c r="D409" s="202" t="s">
        <v>74</v>
      </c>
      <c r="E409" s="214" t="s">
        <v>5130</v>
      </c>
      <c r="F409" s="214" t="s">
        <v>5131</v>
      </c>
      <c r="G409" s="201"/>
      <c r="H409" s="201"/>
      <c r="I409" s="204"/>
      <c r="J409" s="215">
        <f>BK409</f>
        <v>0</v>
      </c>
      <c r="K409" s="201"/>
      <c r="L409" s="206"/>
      <c r="M409" s="207"/>
      <c r="N409" s="208"/>
      <c r="O409" s="208"/>
      <c r="P409" s="209">
        <f>SUM(P410:P427)</f>
        <v>0</v>
      </c>
      <c r="Q409" s="208"/>
      <c r="R409" s="209">
        <f>SUM(R410:R427)</f>
        <v>0</v>
      </c>
      <c r="S409" s="208"/>
      <c r="T409" s="210">
        <f>SUM(T410:T427)</f>
        <v>0</v>
      </c>
      <c r="U409" s="12"/>
      <c r="V409" s="12"/>
      <c r="W409" s="12"/>
      <c r="X409" s="12"/>
      <c r="Y409" s="12"/>
      <c r="Z409" s="12"/>
      <c r="AA409" s="12"/>
      <c r="AB409" s="12"/>
      <c r="AC409" s="12"/>
      <c r="AD409" s="12"/>
      <c r="AE409" s="12"/>
      <c r="AR409" s="211" t="s">
        <v>82</v>
      </c>
      <c r="AT409" s="212" t="s">
        <v>74</v>
      </c>
      <c r="AU409" s="212" t="s">
        <v>84</v>
      </c>
      <c r="AY409" s="211" t="s">
        <v>170</v>
      </c>
      <c r="BK409" s="213">
        <f>SUM(BK410:BK427)</f>
        <v>0</v>
      </c>
    </row>
    <row r="410" s="2" customFormat="1" ht="16.5" customHeight="1">
      <c r="A410" s="41"/>
      <c r="B410" s="42"/>
      <c r="C410" s="216" t="s">
        <v>1310</v>
      </c>
      <c r="D410" s="216" t="s">
        <v>172</v>
      </c>
      <c r="E410" s="217" t="s">
        <v>5132</v>
      </c>
      <c r="F410" s="218" t="s">
        <v>5133</v>
      </c>
      <c r="G410" s="219" t="s">
        <v>4317</v>
      </c>
      <c r="H410" s="220">
        <v>1</v>
      </c>
      <c r="I410" s="221"/>
      <c r="J410" s="222">
        <f>ROUND(I410*H410,2)</f>
        <v>0</v>
      </c>
      <c r="K410" s="218" t="s">
        <v>19</v>
      </c>
      <c r="L410" s="47"/>
      <c r="M410" s="223" t="s">
        <v>19</v>
      </c>
      <c r="N410" s="224" t="s">
        <v>46</v>
      </c>
      <c r="O410" s="87"/>
      <c r="P410" s="225">
        <f>O410*H410</f>
        <v>0</v>
      </c>
      <c r="Q410" s="225">
        <v>0</v>
      </c>
      <c r="R410" s="225">
        <f>Q410*H410</f>
        <v>0</v>
      </c>
      <c r="S410" s="225">
        <v>0</v>
      </c>
      <c r="T410" s="226">
        <f>S410*H410</f>
        <v>0</v>
      </c>
      <c r="U410" s="41"/>
      <c r="V410" s="41"/>
      <c r="W410" s="41"/>
      <c r="X410" s="41"/>
      <c r="Y410" s="41"/>
      <c r="Z410" s="41"/>
      <c r="AA410" s="41"/>
      <c r="AB410" s="41"/>
      <c r="AC410" s="41"/>
      <c r="AD410" s="41"/>
      <c r="AE410" s="41"/>
      <c r="AR410" s="227" t="s">
        <v>177</v>
      </c>
      <c r="AT410" s="227" t="s">
        <v>172</v>
      </c>
      <c r="AU410" s="227" t="s">
        <v>95</v>
      </c>
      <c r="AY410" s="20" t="s">
        <v>170</v>
      </c>
      <c r="BE410" s="228">
        <f>IF(N410="základní",J410,0)</f>
        <v>0</v>
      </c>
      <c r="BF410" s="228">
        <f>IF(N410="snížená",J410,0)</f>
        <v>0</v>
      </c>
      <c r="BG410" s="228">
        <f>IF(N410="zákl. přenesená",J410,0)</f>
        <v>0</v>
      </c>
      <c r="BH410" s="228">
        <f>IF(N410="sníž. přenesená",J410,0)</f>
        <v>0</v>
      </c>
      <c r="BI410" s="228">
        <f>IF(N410="nulová",J410,0)</f>
        <v>0</v>
      </c>
      <c r="BJ410" s="20" t="s">
        <v>82</v>
      </c>
      <c r="BK410" s="228">
        <f>ROUND(I410*H410,2)</f>
        <v>0</v>
      </c>
      <c r="BL410" s="20" t="s">
        <v>177</v>
      </c>
      <c r="BM410" s="227" t="s">
        <v>1980</v>
      </c>
    </row>
    <row r="411" s="2" customFormat="1">
      <c r="A411" s="41"/>
      <c r="B411" s="42"/>
      <c r="C411" s="43"/>
      <c r="D411" s="229" t="s">
        <v>179</v>
      </c>
      <c r="E411" s="43"/>
      <c r="F411" s="230" t="s">
        <v>5133</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179</v>
      </c>
      <c r="AU411" s="20" t="s">
        <v>95</v>
      </c>
    </row>
    <row r="412" s="2" customFormat="1">
      <c r="A412" s="41"/>
      <c r="B412" s="42"/>
      <c r="C412" s="43"/>
      <c r="D412" s="229" t="s">
        <v>231</v>
      </c>
      <c r="E412" s="43"/>
      <c r="F412" s="268" t="s">
        <v>4946</v>
      </c>
      <c r="G412" s="43"/>
      <c r="H412" s="43"/>
      <c r="I412" s="231"/>
      <c r="J412" s="43"/>
      <c r="K412" s="43"/>
      <c r="L412" s="47"/>
      <c r="M412" s="232"/>
      <c r="N412" s="233"/>
      <c r="O412" s="87"/>
      <c r="P412" s="87"/>
      <c r="Q412" s="87"/>
      <c r="R412" s="87"/>
      <c r="S412" s="87"/>
      <c r="T412" s="88"/>
      <c r="U412" s="41"/>
      <c r="V412" s="41"/>
      <c r="W412" s="41"/>
      <c r="X412" s="41"/>
      <c r="Y412" s="41"/>
      <c r="Z412" s="41"/>
      <c r="AA412" s="41"/>
      <c r="AB412" s="41"/>
      <c r="AC412" s="41"/>
      <c r="AD412" s="41"/>
      <c r="AE412" s="41"/>
      <c r="AT412" s="20" t="s">
        <v>231</v>
      </c>
      <c r="AU412" s="20" t="s">
        <v>95</v>
      </c>
    </row>
    <row r="413" s="2" customFormat="1" ht="16.5" customHeight="1">
      <c r="A413" s="41"/>
      <c r="B413" s="42"/>
      <c r="C413" s="216" t="s">
        <v>1319</v>
      </c>
      <c r="D413" s="216" t="s">
        <v>172</v>
      </c>
      <c r="E413" s="217" t="s">
        <v>5134</v>
      </c>
      <c r="F413" s="218" t="s">
        <v>5135</v>
      </c>
      <c r="G413" s="219" t="s">
        <v>4317</v>
      </c>
      <c r="H413" s="220">
        <v>1</v>
      </c>
      <c r="I413" s="221"/>
      <c r="J413" s="222">
        <f>ROUND(I413*H413,2)</f>
        <v>0</v>
      </c>
      <c r="K413" s="218" t="s">
        <v>19</v>
      </c>
      <c r="L413" s="47"/>
      <c r="M413" s="223" t="s">
        <v>19</v>
      </c>
      <c r="N413" s="224" t="s">
        <v>46</v>
      </c>
      <c r="O413" s="87"/>
      <c r="P413" s="225">
        <f>O413*H413</f>
        <v>0</v>
      </c>
      <c r="Q413" s="225">
        <v>0</v>
      </c>
      <c r="R413" s="225">
        <f>Q413*H413</f>
        <v>0</v>
      </c>
      <c r="S413" s="225">
        <v>0</v>
      </c>
      <c r="T413" s="226">
        <f>S413*H413</f>
        <v>0</v>
      </c>
      <c r="U413" s="41"/>
      <c r="V413" s="41"/>
      <c r="W413" s="41"/>
      <c r="X413" s="41"/>
      <c r="Y413" s="41"/>
      <c r="Z413" s="41"/>
      <c r="AA413" s="41"/>
      <c r="AB413" s="41"/>
      <c r="AC413" s="41"/>
      <c r="AD413" s="41"/>
      <c r="AE413" s="41"/>
      <c r="AR413" s="227" t="s">
        <v>177</v>
      </c>
      <c r="AT413" s="227" t="s">
        <v>172</v>
      </c>
      <c r="AU413" s="227" t="s">
        <v>95</v>
      </c>
      <c r="AY413" s="20" t="s">
        <v>170</v>
      </c>
      <c r="BE413" s="228">
        <f>IF(N413="základní",J413,0)</f>
        <v>0</v>
      </c>
      <c r="BF413" s="228">
        <f>IF(N413="snížená",J413,0)</f>
        <v>0</v>
      </c>
      <c r="BG413" s="228">
        <f>IF(N413="zákl. přenesená",J413,0)</f>
        <v>0</v>
      </c>
      <c r="BH413" s="228">
        <f>IF(N413="sníž. přenesená",J413,0)</f>
        <v>0</v>
      </c>
      <c r="BI413" s="228">
        <f>IF(N413="nulová",J413,0)</f>
        <v>0</v>
      </c>
      <c r="BJ413" s="20" t="s">
        <v>82</v>
      </c>
      <c r="BK413" s="228">
        <f>ROUND(I413*H413,2)</f>
        <v>0</v>
      </c>
      <c r="BL413" s="20" t="s">
        <v>177</v>
      </c>
      <c r="BM413" s="227" t="s">
        <v>1994</v>
      </c>
    </row>
    <row r="414" s="2" customFormat="1">
      <c r="A414" s="41"/>
      <c r="B414" s="42"/>
      <c r="C414" s="43"/>
      <c r="D414" s="229" t="s">
        <v>179</v>
      </c>
      <c r="E414" s="43"/>
      <c r="F414" s="230" t="s">
        <v>5135</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179</v>
      </c>
      <c r="AU414" s="20" t="s">
        <v>95</v>
      </c>
    </row>
    <row r="415" s="2" customFormat="1">
      <c r="A415" s="41"/>
      <c r="B415" s="42"/>
      <c r="C415" s="43"/>
      <c r="D415" s="229" t="s">
        <v>231</v>
      </c>
      <c r="E415" s="43"/>
      <c r="F415" s="268" t="s">
        <v>4946</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231</v>
      </c>
      <c r="AU415" s="20" t="s">
        <v>95</v>
      </c>
    </row>
    <row r="416" s="2" customFormat="1" ht="16.5" customHeight="1">
      <c r="A416" s="41"/>
      <c r="B416" s="42"/>
      <c r="C416" s="216" t="s">
        <v>1324</v>
      </c>
      <c r="D416" s="216" t="s">
        <v>172</v>
      </c>
      <c r="E416" s="217" t="s">
        <v>5136</v>
      </c>
      <c r="F416" s="218" t="s">
        <v>5137</v>
      </c>
      <c r="G416" s="219" t="s">
        <v>4317</v>
      </c>
      <c r="H416" s="220">
        <v>1</v>
      </c>
      <c r="I416" s="221"/>
      <c r="J416" s="222">
        <f>ROUND(I416*H416,2)</f>
        <v>0</v>
      </c>
      <c r="K416" s="218" t="s">
        <v>19</v>
      </c>
      <c r="L416" s="47"/>
      <c r="M416" s="223" t="s">
        <v>19</v>
      </c>
      <c r="N416" s="224" t="s">
        <v>46</v>
      </c>
      <c r="O416" s="87"/>
      <c r="P416" s="225">
        <f>O416*H416</f>
        <v>0</v>
      </c>
      <c r="Q416" s="225">
        <v>0</v>
      </c>
      <c r="R416" s="225">
        <f>Q416*H416</f>
        <v>0</v>
      </c>
      <c r="S416" s="225">
        <v>0</v>
      </c>
      <c r="T416" s="226">
        <f>S416*H416</f>
        <v>0</v>
      </c>
      <c r="U416" s="41"/>
      <c r="V416" s="41"/>
      <c r="W416" s="41"/>
      <c r="X416" s="41"/>
      <c r="Y416" s="41"/>
      <c r="Z416" s="41"/>
      <c r="AA416" s="41"/>
      <c r="AB416" s="41"/>
      <c r="AC416" s="41"/>
      <c r="AD416" s="41"/>
      <c r="AE416" s="41"/>
      <c r="AR416" s="227" t="s">
        <v>177</v>
      </c>
      <c r="AT416" s="227" t="s">
        <v>172</v>
      </c>
      <c r="AU416" s="227" t="s">
        <v>95</v>
      </c>
      <c r="AY416" s="20" t="s">
        <v>170</v>
      </c>
      <c r="BE416" s="228">
        <f>IF(N416="základní",J416,0)</f>
        <v>0</v>
      </c>
      <c r="BF416" s="228">
        <f>IF(N416="snížená",J416,0)</f>
        <v>0</v>
      </c>
      <c r="BG416" s="228">
        <f>IF(N416="zákl. přenesená",J416,0)</f>
        <v>0</v>
      </c>
      <c r="BH416" s="228">
        <f>IF(N416="sníž. přenesená",J416,0)</f>
        <v>0</v>
      </c>
      <c r="BI416" s="228">
        <f>IF(N416="nulová",J416,0)</f>
        <v>0</v>
      </c>
      <c r="BJ416" s="20" t="s">
        <v>82</v>
      </c>
      <c r="BK416" s="228">
        <f>ROUND(I416*H416,2)</f>
        <v>0</v>
      </c>
      <c r="BL416" s="20" t="s">
        <v>177</v>
      </c>
      <c r="BM416" s="227" t="s">
        <v>2013</v>
      </c>
    </row>
    <row r="417" s="2" customFormat="1">
      <c r="A417" s="41"/>
      <c r="B417" s="42"/>
      <c r="C417" s="43"/>
      <c r="D417" s="229" t="s">
        <v>179</v>
      </c>
      <c r="E417" s="43"/>
      <c r="F417" s="230" t="s">
        <v>5137</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179</v>
      </c>
      <c r="AU417" s="20" t="s">
        <v>95</v>
      </c>
    </row>
    <row r="418" s="2" customFormat="1">
      <c r="A418" s="41"/>
      <c r="B418" s="42"/>
      <c r="C418" s="43"/>
      <c r="D418" s="229" t="s">
        <v>231</v>
      </c>
      <c r="E418" s="43"/>
      <c r="F418" s="268" t="s">
        <v>4946</v>
      </c>
      <c r="G418" s="43"/>
      <c r="H418" s="43"/>
      <c r="I418" s="231"/>
      <c r="J418" s="43"/>
      <c r="K418" s="43"/>
      <c r="L418" s="47"/>
      <c r="M418" s="232"/>
      <c r="N418" s="233"/>
      <c r="O418" s="87"/>
      <c r="P418" s="87"/>
      <c r="Q418" s="87"/>
      <c r="R418" s="87"/>
      <c r="S418" s="87"/>
      <c r="T418" s="88"/>
      <c r="U418" s="41"/>
      <c r="V418" s="41"/>
      <c r="W418" s="41"/>
      <c r="X418" s="41"/>
      <c r="Y418" s="41"/>
      <c r="Z418" s="41"/>
      <c r="AA418" s="41"/>
      <c r="AB418" s="41"/>
      <c r="AC418" s="41"/>
      <c r="AD418" s="41"/>
      <c r="AE418" s="41"/>
      <c r="AT418" s="20" t="s">
        <v>231</v>
      </c>
      <c r="AU418" s="20" t="s">
        <v>95</v>
      </c>
    </row>
    <row r="419" s="2" customFormat="1" ht="16.5" customHeight="1">
      <c r="A419" s="41"/>
      <c r="B419" s="42"/>
      <c r="C419" s="216" t="s">
        <v>1330</v>
      </c>
      <c r="D419" s="216" t="s">
        <v>172</v>
      </c>
      <c r="E419" s="217" t="s">
        <v>5138</v>
      </c>
      <c r="F419" s="218" t="s">
        <v>5139</v>
      </c>
      <c r="G419" s="219" t="s">
        <v>4317</v>
      </c>
      <c r="H419" s="220">
        <v>15</v>
      </c>
      <c r="I419" s="221"/>
      <c r="J419" s="222">
        <f>ROUND(I419*H419,2)</f>
        <v>0</v>
      </c>
      <c r="K419" s="218" t="s">
        <v>19</v>
      </c>
      <c r="L419" s="47"/>
      <c r="M419" s="223" t="s">
        <v>19</v>
      </c>
      <c r="N419" s="224" t="s">
        <v>46</v>
      </c>
      <c r="O419" s="87"/>
      <c r="P419" s="225">
        <f>O419*H419</f>
        <v>0</v>
      </c>
      <c r="Q419" s="225">
        <v>0</v>
      </c>
      <c r="R419" s="225">
        <f>Q419*H419</f>
        <v>0</v>
      </c>
      <c r="S419" s="225">
        <v>0</v>
      </c>
      <c r="T419" s="226">
        <f>S419*H419</f>
        <v>0</v>
      </c>
      <c r="U419" s="41"/>
      <c r="V419" s="41"/>
      <c r="W419" s="41"/>
      <c r="X419" s="41"/>
      <c r="Y419" s="41"/>
      <c r="Z419" s="41"/>
      <c r="AA419" s="41"/>
      <c r="AB419" s="41"/>
      <c r="AC419" s="41"/>
      <c r="AD419" s="41"/>
      <c r="AE419" s="41"/>
      <c r="AR419" s="227" t="s">
        <v>177</v>
      </c>
      <c r="AT419" s="227" t="s">
        <v>172</v>
      </c>
      <c r="AU419" s="227" t="s">
        <v>95</v>
      </c>
      <c r="AY419" s="20" t="s">
        <v>170</v>
      </c>
      <c r="BE419" s="228">
        <f>IF(N419="základní",J419,0)</f>
        <v>0</v>
      </c>
      <c r="BF419" s="228">
        <f>IF(N419="snížená",J419,0)</f>
        <v>0</v>
      </c>
      <c r="BG419" s="228">
        <f>IF(N419="zákl. přenesená",J419,0)</f>
        <v>0</v>
      </c>
      <c r="BH419" s="228">
        <f>IF(N419="sníž. přenesená",J419,0)</f>
        <v>0</v>
      </c>
      <c r="BI419" s="228">
        <f>IF(N419="nulová",J419,0)</f>
        <v>0</v>
      </c>
      <c r="BJ419" s="20" t="s">
        <v>82</v>
      </c>
      <c r="BK419" s="228">
        <f>ROUND(I419*H419,2)</f>
        <v>0</v>
      </c>
      <c r="BL419" s="20" t="s">
        <v>177</v>
      </c>
      <c r="BM419" s="227" t="s">
        <v>2024</v>
      </c>
    </row>
    <row r="420" s="2" customFormat="1">
      <c r="A420" s="41"/>
      <c r="B420" s="42"/>
      <c r="C420" s="43"/>
      <c r="D420" s="229" t="s">
        <v>179</v>
      </c>
      <c r="E420" s="43"/>
      <c r="F420" s="230" t="s">
        <v>5139</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179</v>
      </c>
      <c r="AU420" s="20" t="s">
        <v>95</v>
      </c>
    </row>
    <row r="421" s="2" customFormat="1">
      <c r="A421" s="41"/>
      <c r="B421" s="42"/>
      <c r="C421" s="43"/>
      <c r="D421" s="229" t="s">
        <v>231</v>
      </c>
      <c r="E421" s="43"/>
      <c r="F421" s="268" t="s">
        <v>4946</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231</v>
      </c>
      <c r="AU421" s="20" t="s">
        <v>95</v>
      </c>
    </row>
    <row r="422" s="2" customFormat="1" ht="16.5" customHeight="1">
      <c r="A422" s="41"/>
      <c r="B422" s="42"/>
      <c r="C422" s="216" t="s">
        <v>1335</v>
      </c>
      <c r="D422" s="216" t="s">
        <v>172</v>
      </c>
      <c r="E422" s="217" t="s">
        <v>5140</v>
      </c>
      <c r="F422" s="218" t="s">
        <v>5128</v>
      </c>
      <c r="G422" s="219" t="s">
        <v>1656</v>
      </c>
      <c r="H422" s="220">
        <v>1</v>
      </c>
      <c r="I422" s="221"/>
      <c r="J422" s="222">
        <f>ROUND(I422*H422,2)</f>
        <v>0</v>
      </c>
      <c r="K422" s="218" t="s">
        <v>19</v>
      </c>
      <c r="L422" s="47"/>
      <c r="M422" s="223" t="s">
        <v>19</v>
      </c>
      <c r="N422" s="224" t="s">
        <v>46</v>
      </c>
      <c r="O422" s="87"/>
      <c r="P422" s="225">
        <f>O422*H422</f>
        <v>0</v>
      </c>
      <c r="Q422" s="225">
        <v>0</v>
      </c>
      <c r="R422" s="225">
        <f>Q422*H422</f>
        <v>0</v>
      </c>
      <c r="S422" s="225">
        <v>0</v>
      </c>
      <c r="T422" s="226">
        <f>S422*H422</f>
        <v>0</v>
      </c>
      <c r="U422" s="41"/>
      <c r="V422" s="41"/>
      <c r="W422" s="41"/>
      <c r="X422" s="41"/>
      <c r="Y422" s="41"/>
      <c r="Z422" s="41"/>
      <c r="AA422" s="41"/>
      <c r="AB422" s="41"/>
      <c r="AC422" s="41"/>
      <c r="AD422" s="41"/>
      <c r="AE422" s="41"/>
      <c r="AR422" s="227" t="s">
        <v>177</v>
      </c>
      <c r="AT422" s="227" t="s">
        <v>172</v>
      </c>
      <c r="AU422" s="227" t="s">
        <v>95</v>
      </c>
      <c r="AY422" s="20" t="s">
        <v>170</v>
      </c>
      <c r="BE422" s="228">
        <f>IF(N422="základní",J422,0)</f>
        <v>0</v>
      </c>
      <c r="BF422" s="228">
        <f>IF(N422="snížená",J422,0)</f>
        <v>0</v>
      </c>
      <c r="BG422" s="228">
        <f>IF(N422="zákl. přenesená",J422,0)</f>
        <v>0</v>
      </c>
      <c r="BH422" s="228">
        <f>IF(N422="sníž. přenesená",J422,0)</f>
        <v>0</v>
      </c>
      <c r="BI422" s="228">
        <f>IF(N422="nulová",J422,0)</f>
        <v>0</v>
      </c>
      <c r="BJ422" s="20" t="s">
        <v>82</v>
      </c>
      <c r="BK422" s="228">
        <f>ROUND(I422*H422,2)</f>
        <v>0</v>
      </c>
      <c r="BL422" s="20" t="s">
        <v>177</v>
      </c>
      <c r="BM422" s="227" t="s">
        <v>2037</v>
      </c>
    </row>
    <row r="423" s="2" customFormat="1">
      <c r="A423" s="41"/>
      <c r="B423" s="42"/>
      <c r="C423" s="43"/>
      <c r="D423" s="229" t="s">
        <v>179</v>
      </c>
      <c r="E423" s="43"/>
      <c r="F423" s="230" t="s">
        <v>5128</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179</v>
      </c>
      <c r="AU423" s="20" t="s">
        <v>95</v>
      </c>
    </row>
    <row r="424" s="2" customFormat="1">
      <c r="A424" s="41"/>
      <c r="B424" s="42"/>
      <c r="C424" s="43"/>
      <c r="D424" s="229" t="s">
        <v>231</v>
      </c>
      <c r="E424" s="43"/>
      <c r="F424" s="268" t="s">
        <v>4946</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231</v>
      </c>
      <c r="AU424" s="20" t="s">
        <v>95</v>
      </c>
    </row>
    <row r="425" s="2" customFormat="1" ht="16.5" customHeight="1">
      <c r="A425" s="41"/>
      <c r="B425" s="42"/>
      <c r="C425" s="216" t="s">
        <v>1342</v>
      </c>
      <c r="D425" s="216" t="s">
        <v>172</v>
      </c>
      <c r="E425" s="217" t="s">
        <v>5141</v>
      </c>
      <c r="F425" s="218" t="s">
        <v>5118</v>
      </c>
      <c r="G425" s="219" t="s">
        <v>1656</v>
      </c>
      <c r="H425" s="220">
        <v>1</v>
      </c>
      <c r="I425" s="221"/>
      <c r="J425" s="222">
        <f>ROUND(I425*H425,2)</f>
        <v>0</v>
      </c>
      <c r="K425" s="218" t="s">
        <v>19</v>
      </c>
      <c r="L425" s="47"/>
      <c r="M425" s="223" t="s">
        <v>19</v>
      </c>
      <c r="N425" s="224" t="s">
        <v>46</v>
      </c>
      <c r="O425" s="87"/>
      <c r="P425" s="225">
        <f>O425*H425</f>
        <v>0</v>
      </c>
      <c r="Q425" s="225">
        <v>0</v>
      </c>
      <c r="R425" s="225">
        <f>Q425*H425</f>
        <v>0</v>
      </c>
      <c r="S425" s="225">
        <v>0</v>
      </c>
      <c r="T425" s="226">
        <f>S425*H425</f>
        <v>0</v>
      </c>
      <c r="U425" s="41"/>
      <c r="V425" s="41"/>
      <c r="W425" s="41"/>
      <c r="X425" s="41"/>
      <c r="Y425" s="41"/>
      <c r="Z425" s="41"/>
      <c r="AA425" s="41"/>
      <c r="AB425" s="41"/>
      <c r="AC425" s="41"/>
      <c r="AD425" s="41"/>
      <c r="AE425" s="41"/>
      <c r="AR425" s="227" t="s">
        <v>177</v>
      </c>
      <c r="AT425" s="227" t="s">
        <v>172</v>
      </c>
      <c r="AU425" s="227" t="s">
        <v>95</v>
      </c>
      <c r="AY425" s="20" t="s">
        <v>170</v>
      </c>
      <c r="BE425" s="228">
        <f>IF(N425="základní",J425,0)</f>
        <v>0</v>
      </c>
      <c r="BF425" s="228">
        <f>IF(N425="snížená",J425,0)</f>
        <v>0</v>
      </c>
      <c r="BG425" s="228">
        <f>IF(N425="zákl. přenesená",J425,0)</f>
        <v>0</v>
      </c>
      <c r="BH425" s="228">
        <f>IF(N425="sníž. přenesená",J425,0)</f>
        <v>0</v>
      </c>
      <c r="BI425" s="228">
        <f>IF(N425="nulová",J425,0)</f>
        <v>0</v>
      </c>
      <c r="BJ425" s="20" t="s">
        <v>82</v>
      </c>
      <c r="BK425" s="228">
        <f>ROUND(I425*H425,2)</f>
        <v>0</v>
      </c>
      <c r="BL425" s="20" t="s">
        <v>177</v>
      </c>
      <c r="BM425" s="227" t="s">
        <v>2045</v>
      </c>
    </row>
    <row r="426" s="2" customFormat="1">
      <c r="A426" s="41"/>
      <c r="B426" s="42"/>
      <c r="C426" s="43"/>
      <c r="D426" s="229" t="s">
        <v>179</v>
      </c>
      <c r="E426" s="43"/>
      <c r="F426" s="230" t="s">
        <v>5118</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179</v>
      </c>
      <c r="AU426" s="20" t="s">
        <v>95</v>
      </c>
    </row>
    <row r="427" s="2" customFormat="1">
      <c r="A427" s="41"/>
      <c r="B427" s="42"/>
      <c r="C427" s="43"/>
      <c r="D427" s="229" t="s">
        <v>231</v>
      </c>
      <c r="E427" s="43"/>
      <c r="F427" s="268" t="s">
        <v>4946</v>
      </c>
      <c r="G427" s="43"/>
      <c r="H427" s="43"/>
      <c r="I427" s="231"/>
      <c r="J427" s="43"/>
      <c r="K427" s="43"/>
      <c r="L427" s="47"/>
      <c r="M427" s="232"/>
      <c r="N427" s="233"/>
      <c r="O427" s="87"/>
      <c r="P427" s="87"/>
      <c r="Q427" s="87"/>
      <c r="R427" s="87"/>
      <c r="S427" s="87"/>
      <c r="T427" s="88"/>
      <c r="U427" s="41"/>
      <c r="V427" s="41"/>
      <c r="W427" s="41"/>
      <c r="X427" s="41"/>
      <c r="Y427" s="41"/>
      <c r="Z427" s="41"/>
      <c r="AA427" s="41"/>
      <c r="AB427" s="41"/>
      <c r="AC427" s="41"/>
      <c r="AD427" s="41"/>
      <c r="AE427" s="41"/>
      <c r="AT427" s="20" t="s">
        <v>231</v>
      </c>
      <c r="AU427" s="20" t="s">
        <v>95</v>
      </c>
    </row>
    <row r="428" s="12" customFormat="1" ht="20.88" customHeight="1">
      <c r="A428" s="12"/>
      <c r="B428" s="200"/>
      <c r="C428" s="201"/>
      <c r="D428" s="202" t="s">
        <v>74</v>
      </c>
      <c r="E428" s="214" t="s">
        <v>5142</v>
      </c>
      <c r="F428" s="214" t="s">
        <v>5143</v>
      </c>
      <c r="G428" s="201"/>
      <c r="H428" s="201"/>
      <c r="I428" s="204"/>
      <c r="J428" s="215">
        <f>BK428</f>
        <v>0</v>
      </c>
      <c r="K428" s="201"/>
      <c r="L428" s="206"/>
      <c r="M428" s="207"/>
      <c r="N428" s="208"/>
      <c r="O428" s="208"/>
      <c r="P428" s="209">
        <f>SUM(P429:P464)</f>
        <v>0</v>
      </c>
      <c r="Q428" s="208"/>
      <c r="R428" s="209">
        <f>SUM(R429:R464)</f>
        <v>0</v>
      </c>
      <c r="S428" s="208"/>
      <c r="T428" s="210">
        <f>SUM(T429:T464)</f>
        <v>0</v>
      </c>
      <c r="U428" s="12"/>
      <c r="V428" s="12"/>
      <c r="W428" s="12"/>
      <c r="X428" s="12"/>
      <c r="Y428" s="12"/>
      <c r="Z428" s="12"/>
      <c r="AA428" s="12"/>
      <c r="AB428" s="12"/>
      <c r="AC428" s="12"/>
      <c r="AD428" s="12"/>
      <c r="AE428" s="12"/>
      <c r="AR428" s="211" t="s">
        <v>82</v>
      </c>
      <c r="AT428" s="212" t="s">
        <v>74</v>
      </c>
      <c r="AU428" s="212" t="s">
        <v>84</v>
      </c>
      <c r="AY428" s="211" t="s">
        <v>170</v>
      </c>
      <c r="BK428" s="213">
        <f>SUM(BK429:BK464)</f>
        <v>0</v>
      </c>
    </row>
    <row r="429" s="2" customFormat="1" ht="16.5" customHeight="1">
      <c r="A429" s="41"/>
      <c r="B429" s="42"/>
      <c r="C429" s="216" t="s">
        <v>1347</v>
      </c>
      <c r="D429" s="216" t="s">
        <v>172</v>
      </c>
      <c r="E429" s="217" t="s">
        <v>5144</v>
      </c>
      <c r="F429" s="218" t="s">
        <v>5145</v>
      </c>
      <c r="G429" s="219" t="s">
        <v>4317</v>
      </c>
      <c r="H429" s="220">
        <v>1</v>
      </c>
      <c r="I429" s="221"/>
      <c r="J429" s="222">
        <f>ROUND(I429*H429,2)</f>
        <v>0</v>
      </c>
      <c r="K429" s="218" t="s">
        <v>19</v>
      </c>
      <c r="L429" s="47"/>
      <c r="M429" s="223" t="s">
        <v>19</v>
      </c>
      <c r="N429" s="224" t="s">
        <v>46</v>
      </c>
      <c r="O429" s="87"/>
      <c r="P429" s="225">
        <f>O429*H429</f>
        <v>0</v>
      </c>
      <c r="Q429" s="225">
        <v>0</v>
      </c>
      <c r="R429" s="225">
        <f>Q429*H429</f>
        <v>0</v>
      </c>
      <c r="S429" s="225">
        <v>0</v>
      </c>
      <c r="T429" s="226">
        <f>S429*H429</f>
        <v>0</v>
      </c>
      <c r="U429" s="41"/>
      <c r="V429" s="41"/>
      <c r="W429" s="41"/>
      <c r="X429" s="41"/>
      <c r="Y429" s="41"/>
      <c r="Z429" s="41"/>
      <c r="AA429" s="41"/>
      <c r="AB429" s="41"/>
      <c r="AC429" s="41"/>
      <c r="AD429" s="41"/>
      <c r="AE429" s="41"/>
      <c r="AR429" s="227" t="s">
        <v>177</v>
      </c>
      <c r="AT429" s="227" t="s">
        <v>172</v>
      </c>
      <c r="AU429" s="227" t="s">
        <v>95</v>
      </c>
      <c r="AY429" s="20" t="s">
        <v>170</v>
      </c>
      <c r="BE429" s="228">
        <f>IF(N429="základní",J429,0)</f>
        <v>0</v>
      </c>
      <c r="BF429" s="228">
        <f>IF(N429="snížená",J429,0)</f>
        <v>0</v>
      </c>
      <c r="BG429" s="228">
        <f>IF(N429="zákl. přenesená",J429,0)</f>
        <v>0</v>
      </c>
      <c r="BH429" s="228">
        <f>IF(N429="sníž. přenesená",J429,0)</f>
        <v>0</v>
      </c>
      <c r="BI429" s="228">
        <f>IF(N429="nulová",J429,0)</f>
        <v>0</v>
      </c>
      <c r="BJ429" s="20" t="s">
        <v>82</v>
      </c>
      <c r="BK429" s="228">
        <f>ROUND(I429*H429,2)</f>
        <v>0</v>
      </c>
      <c r="BL429" s="20" t="s">
        <v>177</v>
      </c>
      <c r="BM429" s="227" t="s">
        <v>2053</v>
      </c>
    </row>
    <row r="430" s="2" customFormat="1">
      <c r="A430" s="41"/>
      <c r="B430" s="42"/>
      <c r="C430" s="43"/>
      <c r="D430" s="229" t="s">
        <v>179</v>
      </c>
      <c r="E430" s="43"/>
      <c r="F430" s="230" t="s">
        <v>5145</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179</v>
      </c>
      <c r="AU430" s="20" t="s">
        <v>95</v>
      </c>
    </row>
    <row r="431" s="2" customFormat="1">
      <c r="A431" s="41"/>
      <c r="B431" s="42"/>
      <c r="C431" s="43"/>
      <c r="D431" s="229" t="s">
        <v>231</v>
      </c>
      <c r="E431" s="43"/>
      <c r="F431" s="268" t="s">
        <v>4946</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231</v>
      </c>
      <c r="AU431" s="20" t="s">
        <v>95</v>
      </c>
    </row>
    <row r="432" s="2" customFormat="1" ht="16.5" customHeight="1">
      <c r="A432" s="41"/>
      <c r="B432" s="42"/>
      <c r="C432" s="216" t="s">
        <v>1364</v>
      </c>
      <c r="D432" s="216" t="s">
        <v>172</v>
      </c>
      <c r="E432" s="217" t="s">
        <v>5146</v>
      </c>
      <c r="F432" s="218" t="s">
        <v>5147</v>
      </c>
      <c r="G432" s="219" t="s">
        <v>4317</v>
      </c>
      <c r="H432" s="220">
        <v>1</v>
      </c>
      <c r="I432" s="221"/>
      <c r="J432" s="222">
        <f>ROUND(I432*H432,2)</f>
        <v>0</v>
      </c>
      <c r="K432" s="218" t="s">
        <v>19</v>
      </c>
      <c r="L432" s="47"/>
      <c r="M432" s="223" t="s">
        <v>19</v>
      </c>
      <c r="N432" s="224" t="s">
        <v>46</v>
      </c>
      <c r="O432" s="87"/>
      <c r="P432" s="225">
        <f>O432*H432</f>
        <v>0</v>
      </c>
      <c r="Q432" s="225">
        <v>0</v>
      </c>
      <c r="R432" s="225">
        <f>Q432*H432</f>
        <v>0</v>
      </c>
      <c r="S432" s="225">
        <v>0</v>
      </c>
      <c r="T432" s="226">
        <f>S432*H432</f>
        <v>0</v>
      </c>
      <c r="U432" s="41"/>
      <c r="V432" s="41"/>
      <c r="W432" s="41"/>
      <c r="X432" s="41"/>
      <c r="Y432" s="41"/>
      <c r="Z432" s="41"/>
      <c r="AA432" s="41"/>
      <c r="AB432" s="41"/>
      <c r="AC432" s="41"/>
      <c r="AD432" s="41"/>
      <c r="AE432" s="41"/>
      <c r="AR432" s="227" t="s">
        <v>177</v>
      </c>
      <c r="AT432" s="227" t="s">
        <v>172</v>
      </c>
      <c r="AU432" s="227" t="s">
        <v>95</v>
      </c>
      <c r="AY432" s="20" t="s">
        <v>170</v>
      </c>
      <c r="BE432" s="228">
        <f>IF(N432="základní",J432,0)</f>
        <v>0</v>
      </c>
      <c r="BF432" s="228">
        <f>IF(N432="snížená",J432,0)</f>
        <v>0</v>
      </c>
      <c r="BG432" s="228">
        <f>IF(N432="zákl. přenesená",J432,0)</f>
        <v>0</v>
      </c>
      <c r="BH432" s="228">
        <f>IF(N432="sníž. přenesená",J432,0)</f>
        <v>0</v>
      </c>
      <c r="BI432" s="228">
        <f>IF(N432="nulová",J432,0)</f>
        <v>0</v>
      </c>
      <c r="BJ432" s="20" t="s">
        <v>82</v>
      </c>
      <c r="BK432" s="228">
        <f>ROUND(I432*H432,2)</f>
        <v>0</v>
      </c>
      <c r="BL432" s="20" t="s">
        <v>177</v>
      </c>
      <c r="BM432" s="227" t="s">
        <v>2067</v>
      </c>
    </row>
    <row r="433" s="2" customFormat="1">
      <c r="A433" s="41"/>
      <c r="B433" s="42"/>
      <c r="C433" s="43"/>
      <c r="D433" s="229" t="s">
        <v>179</v>
      </c>
      <c r="E433" s="43"/>
      <c r="F433" s="230" t="s">
        <v>5147</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179</v>
      </c>
      <c r="AU433" s="20" t="s">
        <v>95</v>
      </c>
    </row>
    <row r="434" s="2" customFormat="1">
      <c r="A434" s="41"/>
      <c r="B434" s="42"/>
      <c r="C434" s="43"/>
      <c r="D434" s="229" t="s">
        <v>231</v>
      </c>
      <c r="E434" s="43"/>
      <c r="F434" s="268" t="s">
        <v>4946</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231</v>
      </c>
      <c r="AU434" s="20" t="s">
        <v>95</v>
      </c>
    </row>
    <row r="435" s="2" customFormat="1" ht="16.5" customHeight="1">
      <c r="A435" s="41"/>
      <c r="B435" s="42"/>
      <c r="C435" s="216" t="s">
        <v>1373</v>
      </c>
      <c r="D435" s="216" t="s">
        <v>172</v>
      </c>
      <c r="E435" s="217" t="s">
        <v>5148</v>
      </c>
      <c r="F435" s="218" t="s">
        <v>5149</v>
      </c>
      <c r="G435" s="219" t="s">
        <v>4317</v>
      </c>
      <c r="H435" s="220">
        <v>4</v>
      </c>
      <c r="I435" s="221"/>
      <c r="J435" s="222">
        <f>ROUND(I435*H435,2)</f>
        <v>0</v>
      </c>
      <c r="K435" s="218" t="s">
        <v>19</v>
      </c>
      <c r="L435" s="47"/>
      <c r="M435" s="223" t="s">
        <v>19</v>
      </c>
      <c r="N435" s="224" t="s">
        <v>46</v>
      </c>
      <c r="O435" s="87"/>
      <c r="P435" s="225">
        <f>O435*H435</f>
        <v>0</v>
      </c>
      <c r="Q435" s="225">
        <v>0</v>
      </c>
      <c r="R435" s="225">
        <f>Q435*H435</f>
        <v>0</v>
      </c>
      <c r="S435" s="225">
        <v>0</v>
      </c>
      <c r="T435" s="226">
        <f>S435*H435</f>
        <v>0</v>
      </c>
      <c r="U435" s="41"/>
      <c r="V435" s="41"/>
      <c r="W435" s="41"/>
      <c r="X435" s="41"/>
      <c r="Y435" s="41"/>
      <c r="Z435" s="41"/>
      <c r="AA435" s="41"/>
      <c r="AB435" s="41"/>
      <c r="AC435" s="41"/>
      <c r="AD435" s="41"/>
      <c r="AE435" s="41"/>
      <c r="AR435" s="227" t="s">
        <v>177</v>
      </c>
      <c r="AT435" s="227" t="s">
        <v>172</v>
      </c>
      <c r="AU435" s="227" t="s">
        <v>95</v>
      </c>
      <c r="AY435" s="20" t="s">
        <v>170</v>
      </c>
      <c r="BE435" s="228">
        <f>IF(N435="základní",J435,0)</f>
        <v>0</v>
      </c>
      <c r="BF435" s="228">
        <f>IF(N435="snížená",J435,0)</f>
        <v>0</v>
      </c>
      <c r="BG435" s="228">
        <f>IF(N435="zákl. přenesená",J435,0)</f>
        <v>0</v>
      </c>
      <c r="BH435" s="228">
        <f>IF(N435="sníž. přenesená",J435,0)</f>
        <v>0</v>
      </c>
      <c r="BI435" s="228">
        <f>IF(N435="nulová",J435,0)</f>
        <v>0</v>
      </c>
      <c r="BJ435" s="20" t="s">
        <v>82</v>
      </c>
      <c r="BK435" s="228">
        <f>ROUND(I435*H435,2)</f>
        <v>0</v>
      </c>
      <c r="BL435" s="20" t="s">
        <v>177</v>
      </c>
      <c r="BM435" s="227" t="s">
        <v>2083</v>
      </c>
    </row>
    <row r="436" s="2" customFormat="1">
      <c r="A436" s="41"/>
      <c r="B436" s="42"/>
      <c r="C436" s="43"/>
      <c r="D436" s="229" t="s">
        <v>179</v>
      </c>
      <c r="E436" s="43"/>
      <c r="F436" s="230" t="s">
        <v>5149</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179</v>
      </c>
      <c r="AU436" s="20" t="s">
        <v>95</v>
      </c>
    </row>
    <row r="437" s="2" customFormat="1">
      <c r="A437" s="41"/>
      <c r="B437" s="42"/>
      <c r="C437" s="43"/>
      <c r="D437" s="229" t="s">
        <v>231</v>
      </c>
      <c r="E437" s="43"/>
      <c r="F437" s="268" t="s">
        <v>4946</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231</v>
      </c>
      <c r="AU437" s="20" t="s">
        <v>95</v>
      </c>
    </row>
    <row r="438" s="2" customFormat="1" ht="16.5" customHeight="1">
      <c r="A438" s="41"/>
      <c r="B438" s="42"/>
      <c r="C438" s="216" t="s">
        <v>1382</v>
      </c>
      <c r="D438" s="216" t="s">
        <v>172</v>
      </c>
      <c r="E438" s="217" t="s">
        <v>5150</v>
      </c>
      <c r="F438" s="218" t="s">
        <v>5151</v>
      </c>
      <c r="G438" s="219" t="s">
        <v>4317</v>
      </c>
      <c r="H438" s="220">
        <v>4</v>
      </c>
      <c r="I438" s="221"/>
      <c r="J438" s="222">
        <f>ROUND(I438*H438,2)</f>
        <v>0</v>
      </c>
      <c r="K438" s="218" t="s">
        <v>19</v>
      </c>
      <c r="L438" s="47"/>
      <c r="M438" s="223" t="s">
        <v>19</v>
      </c>
      <c r="N438" s="224" t="s">
        <v>46</v>
      </c>
      <c r="O438" s="87"/>
      <c r="P438" s="225">
        <f>O438*H438</f>
        <v>0</v>
      </c>
      <c r="Q438" s="225">
        <v>0</v>
      </c>
      <c r="R438" s="225">
        <f>Q438*H438</f>
        <v>0</v>
      </c>
      <c r="S438" s="225">
        <v>0</v>
      </c>
      <c r="T438" s="226">
        <f>S438*H438</f>
        <v>0</v>
      </c>
      <c r="U438" s="41"/>
      <c r="V438" s="41"/>
      <c r="W438" s="41"/>
      <c r="X438" s="41"/>
      <c r="Y438" s="41"/>
      <c r="Z438" s="41"/>
      <c r="AA438" s="41"/>
      <c r="AB438" s="41"/>
      <c r="AC438" s="41"/>
      <c r="AD438" s="41"/>
      <c r="AE438" s="41"/>
      <c r="AR438" s="227" t="s">
        <v>177</v>
      </c>
      <c r="AT438" s="227" t="s">
        <v>172</v>
      </c>
      <c r="AU438" s="227" t="s">
        <v>95</v>
      </c>
      <c r="AY438" s="20" t="s">
        <v>170</v>
      </c>
      <c r="BE438" s="228">
        <f>IF(N438="základní",J438,0)</f>
        <v>0</v>
      </c>
      <c r="BF438" s="228">
        <f>IF(N438="snížená",J438,0)</f>
        <v>0</v>
      </c>
      <c r="BG438" s="228">
        <f>IF(N438="zákl. přenesená",J438,0)</f>
        <v>0</v>
      </c>
      <c r="BH438" s="228">
        <f>IF(N438="sníž. přenesená",J438,0)</f>
        <v>0</v>
      </c>
      <c r="BI438" s="228">
        <f>IF(N438="nulová",J438,0)</f>
        <v>0</v>
      </c>
      <c r="BJ438" s="20" t="s">
        <v>82</v>
      </c>
      <c r="BK438" s="228">
        <f>ROUND(I438*H438,2)</f>
        <v>0</v>
      </c>
      <c r="BL438" s="20" t="s">
        <v>177</v>
      </c>
      <c r="BM438" s="227" t="s">
        <v>2092</v>
      </c>
    </row>
    <row r="439" s="2" customFormat="1">
      <c r="A439" s="41"/>
      <c r="B439" s="42"/>
      <c r="C439" s="43"/>
      <c r="D439" s="229" t="s">
        <v>179</v>
      </c>
      <c r="E439" s="43"/>
      <c r="F439" s="230" t="s">
        <v>5151</v>
      </c>
      <c r="G439" s="43"/>
      <c r="H439" s="43"/>
      <c r="I439" s="231"/>
      <c r="J439" s="43"/>
      <c r="K439" s="43"/>
      <c r="L439" s="47"/>
      <c r="M439" s="232"/>
      <c r="N439" s="233"/>
      <c r="O439" s="87"/>
      <c r="P439" s="87"/>
      <c r="Q439" s="87"/>
      <c r="R439" s="87"/>
      <c r="S439" s="87"/>
      <c r="T439" s="88"/>
      <c r="U439" s="41"/>
      <c r="V439" s="41"/>
      <c r="W439" s="41"/>
      <c r="X439" s="41"/>
      <c r="Y439" s="41"/>
      <c r="Z439" s="41"/>
      <c r="AA439" s="41"/>
      <c r="AB439" s="41"/>
      <c r="AC439" s="41"/>
      <c r="AD439" s="41"/>
      <c r="AE439" s="41"/>
      <c r="AT439" s="20" t="s">
        <v>179</v>
      </c>
      <c r="AU439" s="20" t="s">
        <v>95</v>
      </c>
    </row>
    <row r="440" s="2" customFormat="1">
      <c r="A440" s="41"/>
      <c r="B440" s="42"/>
      <c r="C440" s="43"/>
      <c r="D440" s="229" t="s">
        <v>231</v>
      </c>
      <c r="E440" s="43"/>
      <c r="F440" s="268" t="s">
        <v>4946</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231</v>
      </c>
      <c r="AU440" s="20" t="s">
        <v>95</v>
      </c>
    </row>
    <row r="441" s="2" customFormat="1" ht="16.5" customHeight="1">
      <c r="A441" s="41"/>
      <c r="B441" s="42"/>
      <c r="C441" s="216" t="s">
        <v>1386</v>
      </c>
      <c r="D441" s="216" t="s">
        <v>172</v>
      </c>
      <c r="E441" s="217" t="s">
        <v>5152</v>
      </c>
      <c r="F441" s="218" t="s">
        <v>5153</v>
      </c>
      <c r="G441" s="219" t="s">
        <v>4317</v>
      </c>
      <c r="H441" s="220">
        <v>4</v>
      </c>
      <c r="I441" s="221"/>
      <c r="J441" s="222">
        <f>ROUND(I441*H441,2)</f>
        <v>0</v>
      </c>
      <c r="K441" s="218" t="s">
        <v>19</v>
      </c>
      <c r="L441" s="47"/>
      <c r="M441" s="223" t="s">
        <v>19</v>
      </c>
      <c r="N441" s="224" t="s">
        <v>46</v>
      </c>
      <c r="O441" s="87"/>
      <c r="P441" s="225">
        <f>O441*H441</f>
        <v>0</v>
      </c>
      <c r="Q441" s="225">
        <v>0</v>
      </c>
      <c r="R441" s="225">
        <f>Q441*H441</f>
        <v>0</v>
      </c>
      <c r="S441" s="225">
        <v>0</v>
      </c>
      <c r="T441" s="226">
        <f>S441*H441</f>
        <v>0</v>
      </c>
      <c r="U441" s="41"/>
      <c r="V441" s="41"/>
      <c r="W441" s="41"/>
      <c r="X441" s="41"/>
      <c r="Y441" s="41"/>
      <c r="Z441" s="41"/>
      <c r="AA441" s="41"/>
      <c r="AB441" s="41"/>
      <c r="AC441" s="41"/>
      <c r="AD441" s="41"/>
      <c r="AE441" s="41"/>
      <c r="AR441" s="227" t="s">
        <v>177</v>
      </c>
      <c r="AT441" s="227" t="s">
        <v>172</v>
      </c>
      <c r="AU441" s="227" t="s">
        <v>95</v>
      </c>
      <c r="AY441" s="20" t="s">
        <v>170</v>
      </c>
      <c r="BE441" s="228">
        <f>IF(N441="základní",J441,0)</f>
        <v>0</v>
      </c>
      <c r="BF441" s="228">
        <f>IF(N441="snížená",J441,0)</f>
        <v>0</v>
      </c>
      <c r="BG441" s="228">
        <f>IF(N441="zákl. přenesená",J441,0)</f>
        <v>0</v>
      </c>
      <c r="BH441" s="228">
        <f>IF(N441="sníž. přenesená",J441,0)</f>
        <v>0</v>
      </c>
      <c r="BI441" s="228">
        <f>IF(N441="nulová",J441,0)</f>
        <v>0</v>
      </c>
      <c r="BJ441" s="20" t="s">
        <v>82</v>
      </c>
      <c r="BK441" s="228">
        <f>ROUND(I441*H441,2)</f>
        <v>0</v>
      </c>
      <c r="BL441" s="20" t="s">
        <v>177</v>
      </c>
      <c r="BM441" s="227" t="s">
        <v>2102</v>
      </c>
    </row>
    <row r="442" s="2" customFormat="1">
      <c r="A442" s="41"/>
      <c r="B442" s="42"/>
      <c r="C442" s="43"/>
      <c r="D442" s="229" t="s">
        <v>179</v>
      </c>
      <c r="E442" s="43"/>
      <c r="F442" s="230" t="s">
        <v>5153</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179</v>
      </c>
      <c r="AU442" s="20" t="s">
        <v>95</v>
      </c>
    </row>
    <row r="443" s="2" customFormat="1">
      <c r="A443" s="41"/>
      <c r="B443" s="42"/>
      <c r="C443" s="43"/>
      <c r="D443" s="229" t="s">
        <v>231</v>
      </c>
      <c r="E443" s="43"/>
      <c r="F443" s="268" t="s">
        <v>4946</v>
      </c>
      <c r="G443" s="43"/>
      <c r="H443" s="43"/>
      <c r="I443" s="231"/>
      <c r="J443" s="43"/>
      <c r="K443" s="43"/>
      <c r="L443" s="47"/>
      <c r="M443" s="232"/>
      <c r="N443" s="233"/>
      <c r="O443" s="87"/>
      <c r="P443" s="87"/>
      <c r="Q443" s="87"/>
      <c r="R443" s="87"/>
      <c r="S443" s="87"/>
      <c r="T443" s="88"/>
      <c r="U443" s="41"/>
      <c r="V443" s="41"/>
      <c r="W443" s="41"/>
      <c r="X443" s="41"/>
      <c r="Y443" s="41"/>
      <c r="Z443" s="41"/>
      <c r="AA443" s="41"/>
      <c r="AB443" s="41"/>
      <c r="AC443" s="41"/>
      <c r="AD443" s="41"/>
      <c r="AE443" s="41"/>
      <c r="AT443" s="20" t="s">
        <v>231</v>
      </c>
      <c r="AU443" s="20" t="s">
        <v>95</v>
      </c>
    </row>
    <row r="444" s="2" customFormat="1" ht="16.5" customHeight="1">
      <c r="A444" s="41"/>
      <c r="B444" s="42"/>
      <c r="C444" s="216" t="s">
        <v>1402</v>
      </c>
      <c r="D444" s="216" t="s">
        <v>172</v>
      </c>
      <c r="E444" s="217" t="s">
        <v>5154</v>
      </c>
      <c r="F444" s="218" t="s">
        <v>5155</v>
      </c>
      <c r="G444" s="219" t="s">
        <v>4317</v>
      </c>
      <c r="H444" s="220">
        <v>4</v>
      </c>
      <c r="I444" s="221"/>
      <c r="J444" s="222">
        <f>ROUND(I444*H444,2)</f>
        <v>0</v>
      </c>
      <c r="K444" s="218" t="s">
        <v>19</v>
      </c>
      <c r="L444" s="47"/>
      <c r="M444" s="223" t="s">
        <v>19</v>
      </c>
      <c r="N444" s="224" t="s">
        <v>46</v>
      </c>
      <c r="O444" s="87"/>
      <c r="P444" s="225">
        <f>O444*H444</f>
        <v>0</v>
      </c>
      <c r="Q444" s="225">
        <v>0</v>
      </c>
      <c r="R444" s="225">
        <f>Q444*H444</f>
        <v>0</v>
      </c>
      <c r="S444" s="225">
        <v>0</v>
      </c>
      <c r="T444" s="226">
        <f>S444*H444</f>
        <v>0</v>
      </c>
      <c r="U444" s="41"/>
      <c r="V444" s="41"/>
      <c r="W444" s="41"/>
      <c r="X444" s="41"/>
      <c r="Y444" s="41"/>
      <c r="Z444" s="41"/>
      <c r="AA444" s="41"/>
      <c r="AB444" s="41"/>
      <c r="AC444" s="41"/>
      <c r="AD444" s="41"/>
      <c r="AE444" s="41"/>
      <c r="AR444" s="227" t="s">
        <v>177</v>
      </c>
      <c r="AT444" s="227" t="s">
        <v>172</v>
      </c>
      <c r="AU444" s="227" t="s">
        <v>95</v>
      </c>
      <c r="AY444" s="20" t="s">
        <v>170</v>
      </c>
      <c r="BE444" s="228">
        <f>IF(N444="základní",J444,0)</f>
        <v>0</v>
      </c>
      <c r="BF444" s="228">
        <f>IF(N444="snížená",J444,0)</f>
        <v>0</v>
      </c>
      <c r="BG444" s="228">
        <f>IF(N444="zákl. přenesená",J444,0)</f>
        <v>0</v>
      </c>
      <c r="BH444" s="228">
        <f>IF(N444="sníž. přenesená",J444,0)</f>
        <v>0</v>
      </c>
      <c r="BI444" s="228">
        <f>IF(N444="nulová",J444,0)</f>
        <v>0</v>
      </c>
      <c r="BJ444" s="20" t="s">
        <v>82</v>
      </c>
      <c r="BK444" s="228">
        <f>ROUND(I444*H444,2)</f>
        <v>0</v>
      </c>
      <c r="BL444" s="20" t="s">
        <v>177</v>
      </c>
      <c r="BM444" s="227" t="s">
        <v>2111</v>
      </c>
    </row>
    <row r="445" s="2" customFormat="1">
      <c r="A445" s="41"/>
      <c r="B445" s="42"/>
      <c r="C445" s="43"/>
      <c r="D445" s="229" t="s">
        <v>179</v>
      </c>
      <c r="E445" s="43"/>
      <c r="F445" s="230" t="s">
        <v>5155</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179</v>
      </c>
      <c r="AU445" s="20" t="s">
        <v>95</v>
      </c>
    </row>
    <row r="446" s="2" customFormat="1">
      <c r="A446" s="41"/>
      <c r="B446" s="42"/>
      <c r="C446" s="43"/>
      <c r="D446" s="229" t="s">
        <v>231</v>
      </c>
      <c r="E446" s="43"/>
      <c r="F446" s="268" t="s">
        <v>4946</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231</v>
      </c>
      <c r="AU446" s="20" t="s">
        <v>95</v>
      </c>
    </row>
    <row r="447" s="2" customFormat="1" ht="16.5" customHeight="1">
      <c r="A447" s="41"/>
      <c r="B447" s="42"/>
      <c r="C447" s="216" t="s">
        <v>1408</v>
      </c>
      <c r="D447" s="216" t="s">
        <v>172</v>
      </c>
      <c r="E447" s="217" t="s">
        <v>5156</v>
      </c>
      <c r="F447" s="218" t="s">
        <v>5157</v>
      </c>
      <c r="G447" s="219" t="s">
        <v>4317</v>
      </c>
      <c r="H447" s="220">
        <v>4</v>
      </c>
      <c r="I447" s="221"/>
      <c r="J447" s="222">
        <f>ROUND(I447*H447,2)</f>
        <v>0</v>
      </c>
      <c r="K447" s="218" t="s">
        <v>19</v>
      </c>
      <c r="L447" s="47"/>
      <c r="M447" s="223" t="s">
        <v>19</v>
      </c>
      <c r="N447" s="224" t="s">
        <v>46</v>
      </c>
      <c r="O447" s="87"/>
      <c r="P447" s="225">
        <f>O447*H447</f>
        <v>0</v>
      </c>
      <c r="Q447" s="225">
        <v>0</v>
      </c>
      <c r="R447" s="225">
        <f>Q447*H447</f>
        <v>0</v>
      </c>
      <c r="S447" s="225">
        <v>0</v>
      </c>
      <c r="T447" s="226">
        <f>S447*H447</f>
        <v>0</v>
      </c>
      <c r="U447" s="41"/>
      <c r="V447" s="41"/>
      <c r="W447" s="41"/>
      <c r="X447" s="41"/>
      <c r="Y447" s="41"/>
      <c r="Z447" s="41"/>
      <c r="AA447" s="41"/>
      <c r="AB447" s="41"/>
      <c r="AC447" s="41"/>
      <c r="AD447" s="41"/>
      <c r="AE447" s="41"/>
      <c r="AR447" s="227" t="s">
        <v>177</v>
      </c>
      <c r="AT447" s="227" t="s">
        <v>172</v>
      </c>
      <c r="AU447" s="227" t="s">
        <v>95</v>
      </c>
      <c r="AY447" s="20" t="s">
        <v>170</v>
      </c>
      <c r="BE447" s="228">
        <f>IF(N447="základní",J447,0)</f>
        <v>0</v>
      </c>
      <c r="BF447" s="228">
        <f>IF(N447="snížená",J447,0)</f>
        <v>0</v>
      </c>
      <c r="BG447" s="228">
        <f>IF(N447="zákl. přenesená",J447,0)</f>
        <v>0</v>
      </c>
      <c r="BH447" s="228">
        <f>IF(N447="sníž. přenesená",J447,0)</f>
        <v>0</v>
      </c>
      <c r="BI447" s="228">
        <f>IF(N447="nulová",J447,0)</f>
        <v>0</v>
      </c>
      <c r="BJ447" s="20" t="s">
        <v>82</v>
      </c>
      <c r="BK447" s="228">
        <f>ROUND(I447*H447,2)</f>
        <v>0</v>
      </c>
      <c r="BL447" s="20" t="s">
        <v>177</v>
      </c>
      <c r="BM447" s="227" t="s">
        <v>2119</v>
      </c>
    </row>
    <row r="448" s="2" customFormat="1">
      <c r="A448" s="41"/>
      <c r="B448" s="42"/>
      <c r="C448" s="43"/>
      <c r="D448" s="229" t="s">
        <v>179</v>
      </c>
      <c r="E448" s="43"/>
      <c r="F448" s="230" t="s">
        <v>5157</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179</v>
      </c>
      <c r="AU448" s="20" t="s">
        <v>95</v>
      </c>
    </row>
    <row r="449" s="2" customFormat="1">
      <c r="A449" s="41"/>
      <c r="B449" s="42"/>
      <c r="C449" s="43"/>
      <c r="D449" s="229" t="s">
        <v>231</v>
      </c>
      <c r="E449" s="43"/>
      <c r="F449" s="268" t="s">
        <v>4946</v>
      </c>
      <c r="G449" s="43"/>
      <c r="H449" s="43"/>
      <c r="I449" s="231"/>
      <c r="J449" s="43"/>
      <c r="K449" s="43"/>
      <c r="L449" s="47"/>
      <c r="M449" s="232"/>
      <c r="N449" s="233"/>
      <c r="O449" s="87"/>
      <c r="P449" s="87"/>
      <c r="Q449" s="87"/>
      <c r="R449" s="87"/>
      <c r="S449" s="87"/>
      <c r="T449" s="88"/>
      <c r="U449" s="41"/>
      <c r="V449" s="41"/>
      <c r="W449" s="41"/>
      <c r="X449" s="41"/>
      <c r="Y449" s="41"/>
      <c r="Z449" s="41"/>
      <c r="AA449" s="41"/>
      <c r="AB449" s="41"/>
      <c r="AC449" s="41"/>
      <c r="AD449" s="41"/>
      <c r="AE449" s="41"/>
      <c r="AT449" s="20" t="s">
        <v>231</v>
      </c>
      <c r="AU449" s="20" t="s">
        <v>95</v>
      </c>
    </row>
    <row r="450" s="2" customFormat="1" ht="16.5" customHeight="1">
      <c r="A450" s="41"/>
      <c r="B450" s="42"/>
      <c r="C450" s="216" t="s">
        <v>1414</v>
      </c>
      <c r="D450" s="216" t="s">
        <v>172</v>
      </c>
      <c r="E450" s="217" t="s">
        <v>5158</v>
      </c>
      <c r="F450" s="218" t="s">
        <v>5159</v>
      </c>
      <c r="G450" s="219" t="s">
        <v>4317</v>
      </c>
      <c r="H450" s="220">
        <v>4</v>
      </c>
      <c r="I450" s="221"/>
      <c r="J450" s="222">
        <f>ROUND(I450*H450,2)</f>
        <v>0</v>
      </c>
      <c r="K450" s="218" t="s">
        <v>19</v>
      </c>
      <c r="L450" s="47"/>
      <c r="M450" s="223" t="s">
        <v>19</v>
      </c>
      <c r="N450" s="224" t="s">
        <v>46</v>
      </c>
      <c r="O450" s="87"/>
      <c r="P450" s="225">
        <f>O450*H450</f>
        <v>0</v>
      </c>
      <c r="Q450" s="225">
        <v>0</v>
      </c>
      <c r="R450" s="225">
        <f>Q450*H450</f>
        <v>0</v>
      </c>
      <c r="S450" s="225">
        <v>0</v>
      </c>
      <c r="T450" s="226">
        <f>S450*H450</f>
        <v>0</v>
      </c>
      <c r="U450" s="41"/>
      <c r="V450" s="41"/>
      <c r="W450" s="41"/>
      <c r="X450" s="41"/>
      <c r="Y450" s="41"/>
      <c r="Z450" s="41"/>
      <c r="AA450" s="41"/>
      <c r="AB450" s="41"/>
      <c r="AC450" s="41"/>
      <c r="AD450" s="41"/>
      <c r="AE450" s="41"/>
      <c r="AR450" s="227" t="s">
        <v>177</v>
      </c>
      <c r="AT450" s="227" t="s">
        <v>172</v>
      </c>
      <c r="AU450" s="227" t="s">
        <v>95</v>
      </c>
      <c r="AY450" s="20" t="s">
        <v>170</v>
      </c>
      <c r="BE450" s="228">
        <f>IF(N450="základní",J450,0)</f>
        <v>0</v>
      </c>
      <c r="BF450" s="228">
        <f>IF(N450="snížená",J450,0)</f>
        <v>0</v>
      </c>
      <c r="BG450" s="228">
        <f>IF(N450="zákl. přenesená",J450,0)</f>
        <v>0</v>
      </c>
      <c r="BH450" s="228">
        <f>IF(N450="sníž. přenesená",J450,0)</f>
        <v>0</v>
      </c>
      <c r="BI450" s="228">
        <f>IF(N450="nulová",J450,0)</f>
        <v>0</v>
      </c>
      <c r="BJ450" s="20" t="s">
        <v>82</v>
      </c>
      <c r="BK450" s="228">
        <f>ROUND(I450*H450,2)</f>
        <v>0</v>
      </c>
      <c r="BL450" s="20" t="s">
        <v>177</v>
      </c>
      <c r="BM450" s="227" t="s">
        <v>2127</v>
      </c>
    </row>
    <row r="451" s="2" customFormat="1">
      <c r="A451" s="41"/>
      <c r="B451" s="42"/>
      <c r="C451" s="43"/>
      <c r="D451" s="229" t="s">
        <v>179</v>
      </c>
      <c r="E451" s="43"/>
      <c r="F451" s="230" t="s">
        <v>5159</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179</v>
      </c>
      <c r="AU451" s="20" t="s">
        <v>95</v>
      </c>
    </row>
    <row r="452" s="2" customFormat="1">
      <c r="A452" s="41"/>
      <c r="B452" s="42"/>
      <c r="C452" s="43"/>
      <c r="D452" s="229" t="s">
        <v>231</v>
      </c>
      <c r="E452" s="43"/>
      <c r="F452" s="268" t="s">
        <v>4946</v>
      </c>
      <c r="G452" s="43"/>
      <c r="H452" s="43"/>
      <c r="I452" s="231"/>
      <c r="J452" s="43"/>
      <c r="K452" s="43"/>
      <c r="L452" s="47"/>
      <c r="M452" s="232"/>
      <c r="N452" s="233"/>
      <c r="O452" s="87"/>
      <c r="P452" s="87"/>
      <c r="Q452" s="87"/>
      <c r="R452" s="87"/>
      <c r="S452" s="87"/>
      <c r="T452" s="88"/>
      <c r="U452" s="41"/>
      <c r="V452" s="41"/>
      <c r="W452" s="41"/>
      <c r="X452" s="41"/>
      <c r="Y452" s="41"/>
      <c r="Z452" s="41"/>
      <c r="AA452" s="41"/>
      <c r="AB452" s="41"/>
      <c r="AC452" s="41"/>
      <c r="AD452" s="41"/>
      <c r="AE452" s="41"/>
      <c r="AT452" s="20" t="s">
        <v>231</v>
      </c>
      <c r="AU452" s="20" t="s">
        <v>95</v>
      </c>
    </row>
    <row r="453" s="2" customFormat="1" ht="16.5" customHeight="1">
      <c r="A453" s="41"/>
      <c r="B453" s="42"/>
      <c r="C453" s="216" t="s">
        <v>1420</v>
      </c>
      <c r="D453" s="216" t="s">
        <v>172</v>
      </c>
      <c r="E453" s="217" t="s">
        <v>5160</v>
      </c>
      <c r="F453" s="218" t="s">
        <v>5161</v>
      </c>
      <c r="G453" s="219" t="s">
        <v>4317</v>
      </c>
      <c r="H453" s="220">
        <v>16</v>
      </c>
      <c r="I453" s="221"/>
      <c r="J453" s="222">
        <f>ROUND(I453*H453,2)</f>
        <v>0</v>
      </c>
      <c r="K453" s="218" t="s">
        <v>19</v>
      </c>
      <c r="L453" s="47"/>
      <c r="M453" s="223" t="s">
        <v>19</v>
      </c>
      <c r="N453" s="224" t="s">
        <v>46</v>
      </c>
      <c r="O453" s="87"/>
      <c r="P453" s="225">
        <f>O453*H453</f>
        <v>0</v>
      </c>
      <c r="Q453" s="225">
        <v>0</v>
      </c>
      <c r="R453" s="225">
        <f>Q453*H453</f>
        <v>0</v>
      </c>
      <c r="S453" s="225">
        <v>0</v>
      </c>
      <c r="T453" s="226">
        <f>S453*H453</f>
        <v>0</v>
      </c>
      <c r="U453" s="41"/>
      <c r="V453" s="41"/>
      <c r="W453" s="41"/>
      <c r="X453" s="41"/>
      <c r="Y453" s="41"/>
      <c r="Z453" s="41"/>
      <c r="AA453" s="41"/>
      <c r="AB453" s="41"/>
      <c r="AC453" s="41"/>
      <c r="AD453" s="41"/>
      <c r="AE453" s="41"/>
      <c r="AR453" s="227" t="s">
        <v>177</v>
      </c>
      <c r="AT453" s="227" t="s">
        <v>172</v>
      </c>
      <c r="AU453" s="227" t="s">
        <v>95</v>
      </c>
      <c r="AY453" s="20" t="s">
        <v>170</v>
      </c>
      <c r="BE453" s="228">
        <f>IF(N453="základní",J453,0)</f>
        <v>0</v>
      </c>
      <c r="BF453" s="228">
        <f>IF(N453="snížená",J453,0)</f>
        <v>0</v>
      </c>
      <c r="BG453" s="228">
        <f>IF(N453="zákl. přenesená",J453,0)</f>
        <v>0</v>
      </c>
      <c r="BH453" s="228">
        <f>IF(N453="sníž. přenesená",J453,0)</f>
        <v>0</v>
      </c>
      <c r="BI453" s="228">
        <f>IF(N453="nulová",J453,0)</f>
        <v>0</v>
      </c>
      <c r="BJ453" s="20" t="s">
        <v>82</v>
      </c>
      <c r="BK453" s="228">
        <f>ROUND(I453*H453,2)</f>
        <v>0</v>
      </c>
      <c r="BL453" s="20" t="s">
        <v>177</v>
      </c>
      <c r="BM453" s="227" t="s">
        <v>2137</v>
      </c>
    </row>
    <row r="454" s="2" customFormat="1">
      <c r="A454" s="41"/>
      <c r="B454" s="42"/>
      <c r="C454" s="43"/>
      <c r="D454" s="229" t="s">
        <v>179</v>
      </c>
      <c r="E454" s="43"/>
      <c r="F454" s="230" t="s">
        <v>5161</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179</v>
      </c>
      <c r="AU454" s="20" t="s">
        <v>95</v>
      </c>
    </row>
    <row r="455" s="2" customFormat="1">
      <c r="A455" s="41"/>
      <c r="B455" s="42"/>
      <c r="C455" s="43"/>
      <c r="D455" s="229" t="s">
        <v>231</v>
      </c>
      <c r="E455" s="43"/>
      <c r="F455" s="268" t="s">
        <v>4946</v>
      </c>
      <c r="G455" s="43"/>
      <c r="H455" s="43"/>
      <c r="I455" s="231"/>
      <c r="J455" s="43"/>
      <c r="K455" s="43"/>
      <c r="L455" s="47"/>
      <c r="M455" s="232"/>
      <c r="N455" s="233"/>
      <c r="O455" s="87"/>
      <c r="P455" s="87"/>
      <c r="Q455" s="87"/>
      <c r="R455" s="87"/>
      <c r="S455" s="87"/>
      <c r="T455" s="88"/>
      <c r="U455" s="41"/>
      <c r="V455" s="41"/>
      <c r="W455" s="41"/>
      <c r="X455" s="41"/>
      <c r="Y455" s="41"/>
      <c r="Z455" s="41"/>
      <c r="AA455" s="41"/>
      <c r="AB455" s="41"/>
      <c r="AC455" s="41"/>
      <c r="AD455" s="41"/>
      <c r="AE455" s="41"/>
      <c r="AT455" s="20" t="s">
        <v>231</v>
      </c>
      <c r="AU455" s="20" t="s">
        <v>95</v>
      </c>
    </row>
    <row r="456" s="2" customFormat="1" ht="16.5" customHeight="1">
      <c r="A456" s="41"/>
      <c r="B456" s="42"/>
      <c r="C456" s="216" t="s">
        <v>1427</v>
      </c>
      <c r="D456" s="216" t="s">
        <v>172</v>
      </c>
      <c r="E456" s="217" t="s">
        <v>5162</v>
      </c>
      <c r="F456" s="218" t="s">
        <v>5163</v>
      </c>
      <c r="G456" s="219" t="s">
        <v>1656</v>
      </c>
      <c r="H456" s="220">
        <v>1</v>
      </c>
      <c r="I456" s="221"/>
      <c r="J456" s="222">
        <f>ROUND(I456*H456,2)</f>
        <v>0</v>
      </c>
      <c r="K456" s="218" t="s">
        <v>19</v>
      </c>
      <c r="L456" s="47"/>
      <c r="M456" s="223" t="s">
        <v>19</v>
      </c>
      <c r="N456" s="224" t="s">
        <v>46</v>
      </c>
      <c r="O456" s="87"/>
      <c r="P456" s="225">
        <f>O456*H456</f>
        <v>0</v>
      </c>
      <c r="Q456" s="225">
        <v>0</v>
      </c>
      <c r="R456" s="225">
        <f>Q456*H456</f>
        <v>0</v>
      </c>
      <c r="S456" s="225">
        <v>0</v>
      </c>
      <c r="T456" s="226">
        <f>S456*H456</f>
        <v>0</v>
      </c>
      <c r="U456" s="41"/>
      <c r="V456" s="41"/>
      <c r="W456" s="41"/>
      <c r="X456" s="41"/>
      <c r="Y456" s="41"/>
      <c r="Z456" s="41"/>
      <c r="AA456" s="41"/>
      <c r="AB456" s="41"/>
      <c r="AC456" s="41"/>
      <c r="AD456" s="41"/>
      <c r="AE456" s="41"/>
      <c r="AR456" s="227" t="s">
        <v>177</v>
      </c>
      <c r="AT456" s="227" t="s">
        <v>172</v>
      </c>
      <c r="AU456" s="227" t="s">
        <v>95</v>
      </c>
      <c r="AY456" s="20" t="s">
        <v>170</v>
      </c>
      <c r="BE456" s="228">
        <f>IF(N456="základní",J456,0)</f>
        <v>0</v>
      </c>
      <c r="BF456" s="228">
        <f>IF(N456="snížená",J456,0)</f>
        <v>0</v>
      </c>
      <c r="BG456" s="228">
        <f>IF(N456="zákl. přenesená",J456,0)</f>
        <v>0</v>
      </c>
      <c r="BH456" s="228">
        <f>IF(N456="sníž. přenesená",J456,0)</f>
        <v>0</v>
      </c>
      <c r="BI456" s="228">
        <f>IF(N456="nulová",J456,0)</f>
        <v>0</v>
      </c>
      <c r="BJ456" s="20" t="s">
        <v>82</v>
      </c>
      <c r="BK456" s="228">
        <f>ROUND(I456*H456,2)</f>
        <v>0</v>
      </c>
      <c r="BL456" s="20" t="s">
        <v>177</v>
      </c>
      <c r="BM456" s="227" t="s">
        <v>2150</v>
      </c>
    </row>
    <row r="457" s="2" customFormat="1">
      <c r="A457" s="41"/>
      <c r="B457" s="42"/>
      <c r="C457" s="43"/>
      <c r="D457" s="229" t="s">
        <v>179</v>
      </c>
      <c r="E457" s="43"/>
      <c r="F457" s="230" t="s">
        <v>5163</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179</v>
      </c>
      <c r="AU457" s="20" t="s">
        <v>95</v>
      </c>
    </row>
    <row r="458" s="2" customFormat="1">
      <c r="A458" s="41"/>
      <c r="B458" s="42"/>
      <c r="C458" s="43"/>
      <c r="D458" s="229" t="s">
        <v>231</v>
      </c>
      <c r="E458" s="43"/>
      <c r="F458" s="268" t="s">
        <v>4946</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231</v>
      </c>
      <c r="AU458" s="20" t="s">
        <v>95</v>
      </c>
    </row>
    <row r="459" s="2" customFormat="1" ht="16.5" customHeight="1">
      <c r="A459" s="41"/>
      <c r="B459" s="42"/>
      <c r="C459" s="216" t="s">
        <v>1441</v>
      </c>
      <c r="D459" s="216" t="s">
        <v>172</v>
      </c>
      <c r="E459" s="217" t="s">
        <v>5164</v>
      </c>
      <c r="F459" s="218" t="s">
        <v>5165</v>
      </c>
      <c r="G459" s="219" t="s">
        <v>1656</v>
      </c>
      <c r="H459" s="220">
        <v>1</v>
      </c>
      <c r="I459" s="221"/>
      <c r="J459" s="222">
        <f>ROUND(I459*H459,2)</f>
        <v>0</v>
      </c>
      <c r="K459" s="218" t="s">
        <v>19</v>
      </c>
      <c r="L459" s="47"/>
      <c r="M459" s="223" t="s">
        <v>19</v>
      </c>
      <c r="N459" s="224" t="s">
        <v>46</v>
      </c>
      <c r="O459" s="87"/>
      <c r="P459" s="225">
        <f>O459*H459</f>
        <v>0</v>
      </c>
      <c r="Q459" s="225">
        <v>0</v>
      </c>
      <c r="R459" s="225">
        <f>Q459*H459</f>
        <v>0</v>
      </c>
      <c r="S459" s="225">
        <v>0</v>
      </c>
      <c r="T459" s="226">
        <f>S459*H459</f>
        <v>0</v>
      </c>
      <c r="U459" s="41"/>
      <c r="V459" s="41"/>
      <c r="W459" s="41"/>
      <c r="X459" s="41"/>
      <c r="Y459" s="41"/>
      <c r="Z459" s="41"/>
      <c r="AA459" s="41"/>
      <c r="AB459" s="41"/>
      <c r="AC459" s="41"/>
      <c r="AD459" s="41"/>
      <c r="AE459" s="41"/>
      <c r="AR459" s="227" t="s">
        <v>177</v>
      </c>
      <c r="AT459" s="227" t="s">
        <v>172</v>
      </c>
      <c r="AU459" s="227" t="s">
        <v>95</v>
      </c>
      <c r="AY459" s="20" t="s">
        <v>170</v>
      </c>
      <c r="BE459" s="228">
        <f>IF(N459="základní",J459,0)</f>
        <v>0</v>
      </c>
      <c r="BF459" s="228">
        <f>IF(N459="snížená",J459,0)</f>
        <v>0</v>
      </c>
      <c r="BG459" s="228">
        <f>IF(N459="zákl. přenesená",J459,0)</f>
        <v>0</v>
      </c>
      <c r="BH459" s="228">
        <f>IF(N459="sníž. přenesená",J459,0)</f>
        <v>0</v>
      </c>
      <c r="BI459" s="228">
        <f>IF(N459="nulová",J459,0)</f>
        <v>0</v>
      </c>
      <c r="BJ459" s="20" t="s">
        <v>82</v>
      </c>
      <c r="BK459" s="228">
        <f>ROUND(I459*H459,2)</f>
        <v>0</v>
      </c>
      <c r="BL459" s="20" t="s">
        <v>177</v>
      </c>
      <c r="BM459" s="227" t="s">
        <v>2164</v>
      </c>
    </row>
    <row r="460" s="2" customFormat="1">
      <c r="A460" s="41"/>
      <c r="B460" s="42"/>
      <c r="C460" s="43"/>
      <c r="D460" s="229" t="s">
        <v>179</v>
      </c>
      <c r="E460" s="43"/>
      <c r="F460" s="230" t="s">
        <v>5165</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179</v>
      </c>
      <c r="AU460" s="20" t="s">
        <v>95</v>
      </c>
    </row>
    <row r="461" s="2" customFormat="1">
      <c r="A461" s="41"/>
      <c r="B461" s="42"/>
      <c r="C461" s="43"/>
      <c r="D461" s="229" t="s">
        <v>231</v>
      </c>
      <c r="E461" s="43"/>
      <c r="F461" s="268" t="s">
        <v>4946</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231</v>
      </c>
      <c r="AU461" s="20" t="s">
        <v>95</v>
      </c>
    </row>
    <row r="462" s="2" customFormat="1" ht="16.5" customHeight="1">
      <c r="A462" s="41"/>
      <c r="B462" s="42"/>
      <c r="C462" s="216" t="s">
        <v>1447</v>
      </c>
      <c r="D462" s="216" t="s">
        <v>172</v>
      </c>
      <c r="E462" s="217" t="s">
        <v>5141</v>
      </c>
      <c r="F462" s="218" t="s">
        <v>5118</v>
      </c>
      <c r="G462" s="219" t="s">
        <v>1656</v>
      </c>
      <c r="H462" s="220">
        <v>1</v>
      </c>
      <c r="I462" s="221"/>
      <c r="J462" s="222">
        <f>ROUND(I462*H462,2)</f>
        <v>0</v>
      </c>
      <c r="K462" s="218" t="s">
        <v>19</v>
      </c>
      <c r="L462" s="47"/>
      <c r="M462" s="223" t="s">
        <v>19</v>
      </c>
      <c r="N462" s="224" t="s">
        <v>46</v>
      </c>
      <c r="O462" s="87"/>
      <c r="P462" s="225">
        <f>O462*H462</f>
        <v>0</v>
      </c>
      <c r="Q462" s="225">
        <v>0</v>
      </c>
      <c r="R462" s="225">
        <f>Q462*H462</f>
        <v>0</v>
      </c>
      <c r="S462" s="225">
        <v>0</v>
      </c>
      <c r="T462" s="226">
        <f>S462*H462</f>
        <v>0</v>
      </c>
      <c r="U462" s="41"/>
      <c r="V462" s="41"/>
      <c r="W462" s="41"/>
      <c r="X462" s="41"/>
      <c r="Y462" s="41"/>
      <c r="Z462" s="41"/>
      <c r="AA462" s="41"/>
      <c r="AB462" s="41"/>
      <c r="AC462" s="41"/>
      <c r="AD462" s="41"/>
      <c r="AE462" s="41"/>
      <c r="AR462" s="227" t="s">
        <v>177</v>
      </c>
      <c r="AT462" s="227" t="s">
        <v>172</v>
      </c>
      <c r="AU462" s="227" t="s">
        <v>95</v>
      </c>
      <c r="AY462" s="20" t="s">
        <v>170</v>
      </c>
      <c r="BE462" s="228">
        <f>IF(N462="základní",J462,0)</f>
        <v>0</v>
      </c>
      <c r="BF462" s="228">
        <f>IF(N462="snížená",J462,0)</f>
        <v>0</v>
      </c>
      <c r="BG462" s="228">
        <f>IF(N462="zákl. přenesená",J462,0)</f>
        <v>0</v>
      </c>
      <c r="BH462" s="228">
        <f>IF(N462="sníž. přenesená",J462,0)</f>
        <v>0</v>
      </c>
      <c r="BI462" s="228">
        <f>IF(N462="nulová",J462,0)</f>
        <v>0</v>
      </c>
      <c r="BJ462" s="20" t="s">
        <v>82</v>
      </c>
      <c r="BK462" s="228">
        <f>ROUND(I462*H462,2)</f>
        <v>0</v>
      </c>
      <c r="BL462" s="20" t="s">
        <v>177</v>
      </c>
      <c r="BM462" s="227" t="s">
        <v>2179</v>
      </c>
    </row>
    <row r="463" s="2" customFormat="1">
      <c r="A463" s="41"/>
      <c r="B463" s="42"/>
      <c r="C463" s="43"/>
      <c r="D463" s="229" t="s">
        <v>179</v>
      </c>
      <c r="E463" s="43"/>
      <c r="F463" s="230" t="s">
        <v>5118</v>
      </c>
      <c r="G463" s="43"/>
      <c r="H463" s="43"/>
      <c r="I463" s="231"/>
      <c r="J463" s="43"/>
      <c r="K463" s="43"/>
      <c r="L463" s="47"/>
      <c r="M463" s="232"/>
      <c r="N463" s="233"/>
      <c r="O463" s="87"/>
      <c r="P463" s="87"/>
      <c r="Q463" s="87"/>
      <c r="R463" s="87"/>
      <c r="S463" s="87"/>
      <c r="T463" s="88"/>
      <c r="U463" s="41"/>
      <c r="V463" s="41"/>
      <c r="W463" s="41"/>
      <c r="X463" s="41"/>
      <c r="Y463" s="41"/>
      <c r="Z463" s="41"/>
      <c r="AA463" s="41"/>
      <c r="AB463" s="41"/>
      <c r="AC463" s="41"/>
      <c r="AD463" s="41"/>
      <c r="AE463" s="41"/>
      <c r="AT463" s="20" t="s">
        <v>179</v>
      </c>
      <c r="AU463" s="20" t="s">
        <v>95</v>
      </c>
    </row>
    <row r="464" s="2" customFormat="1">
      <c r="A464" s="41"/>
      <c r="B464" s="42"/>
      <c r="C464" s="43"/>
      <c r="D464" s="229" t="s">
        <v>231</v>
      </c>
      <c r="E464" s="43"/>
      <c r="F464" s="268" t="s">
        <v>4946</v>
      </c>
      <c r="G464" s="43"/>
      <c r="H464" s="43"/>
      <c r="I464" s="231"/>
      <c r="J464" s="43"/>
      <c r="K464" s="43"/>
      <c r="L464" s="47"/>
      <c r="M464" s="232"/>
      <c r="N464" s="233"/>
      <c r="O464" s="87"/>
      <c r="P464" s="87"/>
      <c r="Q464" s="87"/>
      <c r="R464" s="87"/>
      <c r="S464" s="87"/>
      <c r="T464" s="88"/>
      <c r="U464" s="41"/>
      <c r="V464" s="41"/>
      <c r="W464" s="41"/>
      <c r="X464" s="41"/>
      <c r="Y464" s="41"/>
      <c r="Z464" s="41"/>
      <c r="AA464" s="41"/>
      <c r="AB464" s="41"/>
      <c r="AC464" s="41"/>
      <c r="AD464" s="41"/>
      <c r="AE464" s="41"/>
      <c r="AT464" s="20" t="s">
        <v>231</v>
      </c>
      <c r="AU464" s="20" t="s">
        <v>95</v>
      </c>
    </row>
    <row r="465" s="12" customFormat="1" ht="20.88" customHeight="1">
      <c r="A465" s="12"/>
      <c r="B465" s="200"/>
      <c r="C465" s="201"/>
      <c r="D465" s="202" t="s">
        <v>74</v>
      </c>
      <c r="E465" s="214" t="s">
        <v>5166</v>
      </c>
      <c r="F465" s="214" t="s">
        <v>5167</v>
      </c>
      <c r="G465" s="201"/>
      <c r="H465" s="201"/>
      <c r="I465" s="204"/>
      <c r="J465" s="215">
        <f>BK465</f>
        <v>0</v>
      </c>
      <c r="K465" s="201"/>
      <c r="L465" s="206"/>
      <c r="M465" s="207"/>
      <c r="N465" s="208"/>
      <c r="O465" s="208"/>
      <c r="P465" s="209">
        <f>SUM(P466:P552)</f>
        <v>0</v>
      </c>
      <c r="Q465" s="208"/>
      <c r="R465" s="209">
        <f>SUM(R466:R552)</f>
        <v>0</v>
      </c>
      <c r="S465" s="208"/>
      <c r="T465" s="210">
        <f>SUM(T466:T552)</f>
        <v>0</v>
      </c>
      <c r="U465" s="12"/>
      <c r="V465" s="12"/>
      <c r="W465" s="12"/>
      <c r="X465" s="12"/>
      <c r="Y465" s="12"/>
      <c r="Z465" s="12"/>
      <c r="AA465" s="12"/>
      <c r="AB465" s="12"/>
      <c r="AC465" s="12"/>
      <c r="AD465" s="12"/>
      <c r="AE465" s="12"/>
      <c r="AR465" s="211" t="s">
        <v>82</v>
      </c>
      <c r="AT465" s="212" t="s">
        <v>74</v>
      </c>
      <c r="AU465" s="212" t="s">
        <v>84</v>
      </c>
      <c r="AY465" s="211" t="s">
        <v>170</v>
      </c>
      <c r="BK465" s="213">
        <f>SUM(BK466:BK552)</f>
        <v>0</v>
      </c>
    </row>
    <row r="466" s="2" customFormat="1" ht="24.15" customHeight="1">
      <c r="A466" s="41"/>
      <c r="B466" s="42"/>
      <c r="C466" s="216" t="s">
        <v>1460</v>
      </c>
      <c r="D466" s="216" t="s">
        <v>172</v>
      </c>
      <c r="E466" s="217" t="s">
        <v>5168</v>
      </c>
      <c r="F466" s="218" t="s">
        <v>5169</v>
      </c>
      <c r="G466" s="219" t="s">
        <v>4317</v>
      </c>
      <c r="H466" s="220">
        <v>1</v>
      </c>
      <c r="I466" s="221"/>
      <c r="J466" s="222">
        <f>ROUND(I466*H466,2)</f>
        <v>0</v>
      </c>
      <c r="K466" s="218" t="s">
        <v>19</v>
      </c>
      <c r="L466" s="47"/>
      <c r="M466" s="223" t="s">
        <v>19</v>
      </c>
      <c r="N466" s="224" t="s">
        <v>46</v>
      </c>
      <c r="O466" s="87"/>
      <c r="P466" s="225">
        <f>O466*H466</f>
        <v>0</v>
      </c>
      <c r="Q466" s="225">
        <v>0</v>
      </c>
      <c r="R466" s="225">
        <f>Q466*H466</f>
        <v>0</v>
      </c>
      <c r="S466" s="225">
        <v>0</v>
      </c>
      <c r="T466" s="226">
        <f>S466*H466</f>
        <v>0</v>
      </c>
      <c r="U466" s="41"/>
      <c r="V466" s="41"/>
      <c r="W466" s="41"/>
      <c r="X466" s="41"/>
      <c r="Y466" s="41"/>
      <c r="Z466" s="41"/>
      <c r="AA466" s="41"/>
      <c r="AB466" s="41"/>
      <c r="AC466" s="41"/>
      <c r="AD466" s="41"/>
      <c r="AE466" s="41"/>
      <c r="AR466" s="227" t="s">
        <v>177</v>
      </c>
      <c r="AT466" s="227" t="s">
        <v>172</v>
      </c>
      <c r="AU466" s="227" t="s">
        <v>95</v>
      </c>
      <c r="AY466" s="20" t="s">
        <v>170</v>
      </c>
      <c r="BE466" s="228">
        <f>IF(N466="základní",J466,0)</f>
        <v>0</v>
      </c>
      <c r="BF466" s="228">
        <f>IF(N466="snížená",J466,0)</f>
        <v>0</v>
      </c>
      <c r="BG466" s="228">
        <f>IF(N466="zákl. přenesená",J466,0)</f>
        <v>0</v>
      </c>
      <c r="BH466" s="228">
        <f>IF(N466="sníž. přenesená",J466,0)</f>
        <v>0</v>
      </c>
      <c r="BI466" s="228">
        <f>IF(N466="nulová",J466,0)</f>
        <v>0</v>
      </c>
      <c r="BJ466" s="20" t="s">
        <v>82</v>
      </c>
      <c r="BK466" s="228">
        <f>ROUND(I466*H466,2)</f>
        <v>0</v>
      </c>
      <c r="BL466" s="20" t="s">
        <v>177</v>
      </c>
      <c r="BM466" s="227" t="s">
        <v>2204</v>
      </c>
    </row>
    <row r="467" s="2" customFormat="1">
      <c r="A467" s="41"/>
      <c r="B467" s="42"/>
      <c r="C467" s="43"/>
      <c r="D467" s="229" t="s">
        <v>179</v>
      </c>
      <c r="E467" s="43"/>
      <c r="F467" s="230" t="s">
        <v>5169</v>
      </c>
      <c r="G467" s="43"/>
      <c r="H467" s="43"/>
      <c r="I467" s="231"/>
      <c r="J467" s="43"/>
      <c r="K467" s="43"/>
      <c r="L467" s="47"/>
      <c r="M467" s="232"/>
      <c r="N467" s="233"/>
      <c r="O467" s="87"/>
      <c r="P467" s="87"/>
      <c r="Q467" s="87"/>
      <c r="R467" s="87"/>
      <c r="S467" s="87"/>
      <c r="T467" s="88"/>
      <c r="U467" s="41"/>
      <c r="V467" s="41"/>
      <c r="W467" s="41"/>
      <c r="X467" s="41"/>
      <c r="Y467" s="41"/>
      <c r="Z467" s="41"/>
      <c r="AA467" s="41"/>
      <c r="AB467" s="41"/>
      <c r="AC467" s="41"/>
      <c r="AD467" s="41"/>
      <c r="AE467" s="41"/>
      <c r="AT467" s="20" t="s">
        <v>179</v>
      </c>
      <c r="AU467" s="20" t="s">
        <v>95</v>
      </c>
    </row>
    <row r="468" s="2" customFormat="1">
      <c r="A468" s="41"/>
      <c r="B468" s="42"/>
      <c r="C468" s="43"/>
      <c r="D468" s="229" t="s">
        <v>231</v>
      </c>
      <c r="E468" s="43"/>
      <c r="F468" s="268" t="s">
        <v>4946</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231</v>
      </c>
      <c r="AU468" s="20" t="s">
        <v>95</v>
      </c>
    </row>
    <row r="469" s="2" customFormat="1" ht="16.5" customHeight="1">
      <c r="A469" s="41"/>
      <c r="B469" s="42"/>
      <c r="C469" s="216" t="s">
        <v>1472</v>
      </c>
      <c r="D469" s="216" t="s">
        <v>172</v>
      </c>
      <c r="E469" s="217" t="s">
        <v>5170</v>
      </c>
      <c r="F469" s="218" t="s">
        <v>5171</v>
      </c>
      <c r="G469" s="219" t="s">
        <v>4317</v>
      </c>
      <c r="H469" s="220">
        <v>1</v>
      </c>
      <c r="I469" s="221"/>
      <c r="J469" s="222">
        <f>ROUND(I469*H469,2)</f>
        <v>0</v>
      </c>
      <c r="K469" s="218" t="s">
        <v>19</v>
      </c>
      <c r="L469" s="47"/>
      <c r="M469" s="223" t="s">
        <v>19</v>
      </c>
      <c r="N469" s="224" t="s">
        <v>46</v>
      </c>
      <c r="O469" s="87"/>
      <c r="P469" s="225">
        <f>O469*H469</f>
        <v>0</v>
      </c>
      <c r="Q469" s="225">
        <v>0</v>
      </c>
      <c r="R469" s="225">
        <f>Q469*H469</f>
        <v>0</v>
      </c>
      <c r="S469" s="225">
        <v>0</v>
      </c>
      <c r="T469" s="226">
        <f>S469*H469</f>
        <v>0</v>
      </c>
      <c r="U469" s="41"/>
      <c r="V469" s="41"/>
      <c r="W469" s="41"/>
      <c r="X469" s="41"/>
      <c r="Y469" s="41"/>
      <c r="Z469" s="41"/>
      <c r="AA469" s="41"/>
      <c r="AB469" s="41"/>
      <c r="AC469" s="41"/>
      <c r="AD469" s="41"/>
      <c r="AE469" s="41"/>
      <c r="AR469" s="227" t="s">
        <v>177</v>
      </c>
      <c r="AT469" s="227" t="s">
        <v>172</v>
      </c>
      <c r="AU469" s="227" t="s">
        <v>95</v>
      </c>
      <c r="AY469" s="20" t="s">
        <v>170</v>
      </c>
      <c r="BE469" s="228">
        <f>IF(N469="základní",J469,0)</f>
        <v>0</v>
      </c>
      <c r="BF469" s="228">
        <f>IF(N469="snížená",J469,0)</f>
        <v>0</v>
      </c>
      <c r="BG469" s="228">
        <f>IF(N469="zákl. přenesená",J469,0)</f>
        <v>0</v>
      </c>
      <c r="BH469" s="228">
        <f>IF(N469="sníž. přenesená",J469,0)</f>
        <v>0</v>
      </c>
      <c r="BI469" s="228">
        <f>IF(N469="nulová",J469,0)</f>
        <v>0</v>
      </c>
      <c r="BJ469" s="20" t="s">
        <v>82</v>
      </c>
      <c r="BK469" s="228">
        <f>ROUND(I469*H469,2)</f>
        <v>0</v>
      </c>
      <c r="BL469" s="20" t="s">
        <v>177</v>
      </c>
      <c r="BM469" s="227" t="s">
        <v>2217</v>
      </c>
    </row>
    <row r="470" s="2" customFormat="1">
      <c r="A470" s="41"/>
      <c r="B470" s="42"/>
      <c r="C470" s="43"/>
      <c r="D470" s="229" t="s">
        <v>179</v>
      </c>
      <c r="E470" s="43"/>
      <c r="F470" s="230" t="s">
        <v>5171</v>
      </c>
      <c r="G470" s="43"/>
      <c r="H470" s="43"/>
      <c r="I470" s="231"/>
      <c r="J470" s="43"/>
      <c r="K470" s="43"/>
      <c r="L470" s="47"/>
      <c r="M470" s="232"/>
      <c r="N470" s="233"/>
      <c r="O470" s="87"/>
      <c r="P470" s="87"/>
      <c r="Q470" s="87"/>
      <c r="R470" s="87"/>
      <c r="S470" s="87"/>
      <c r="T470" s="88"/>
      <c r="U470" s="41"/>
      <c r="V470" s="41"/>
      <c r="W470" s="41"/>
      <c r="X470" s="41"/>
      <c r="Y470" s="41"/>
      <c r="Z470" s="41"/>
      <c r="AA470" s="41"/>
      <c r="AB470" s="41"/>
      <c r="AC470" s="41"/>
      <c r="AD470" s="41"/>
      <c r="AE470" s="41"/>
      <c r="AT470" s="20" t="s">
        <v>179</v>
      </c>
      <c r="AU470" s="20" t="s">
        <v>95</v>
      </c>
    </row>
    <row r="471" s="2" customFormat="1">
      <c r="A471" s="41"/>
      <c r="B471" s="42"/>
      <c r="C471" s="43"/>
      <c r="D471" s="229" t="s">
        <v>231</v>
      </c>
      <c r="E471" s="43"/>
      <c r="F471" s="268" t="s">
        <v>4946</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231</v>
      </c>
      <c r="AU471" s="20" t="s">
        <v>95</v>
      </c>
    </row>
    <row r="472" s="2" customFormat="1" ht="16.5" customHeight="1">
      <c r="A472" s="41"/>
      <c r="B472" s="42"/>
      <c r="C472" s="216" t="s">
        <v>1481</v>
      </c>
      <c r="D472" s="216" t="s">
        <v>172</v>
      </c>
      <c r="E472" s="217" t="s">
        <v>5172</v>
      </c>
      <c r="F472" s="218" t="s">
        <v>5173</v>
      </c>
      <c r="G472" s="219" t="s">
        <v>4317</v>
      </c>
      <c r="H472" s="220">
        <v>1</v>
      </c>
      <c r="I472" s="221"/>
      <c r="J472" s="222">
        <f>ROUND(I472*H472,2)</f>
        <v>0</v>
      </c>
      <c r="K472" s="218" t="s">
        <v>19</v>
      </c>
      <c r="L472" s="47"/>
      <c r="M472" s="223" t="s">
        <v>19</v>
      </c>
      <c r="N472" s="224" t="s">
        <v>46</v>
      </c>
      <c r="O472" s="87"/>
      <c r="P472" s="225">
        <f>O472*H472</f>
        <v>0</v>
      </c>
      <c r="Q472" s="225">
        <v>0</v>
      </c>
      <c r="R472" s="225">
        <f>Q472*H472</f>
        <v>0</v>
      </c>
      <c r="S472" s="225">
        <v>0</v>
      </c>
      <c r="T472" s="226">
        <f>S472*H472</f>
        <v>0</v>
      </c>
      <c r="U472" s="41"/>
      <c r="V472" s="41"/>
      <c r="W472" s="41"/>
      <c r="X472" s="41"/>
      <c r="Y472" s="41"/>
      <c r="Z472" s="41"/>
      <c r="AA472" s="41"/>
      <c r="AB472" s="41"/>
      <c r="AC472" s="41"/>
      <c r="AD472" s="41"/>
      <c r="AE472" s="41"/>
      <c r="AR472" s="227" t="s">
        <v>177</v>
      </c>
      <c r="AT472" s="227" t="s">
        <v>172</v>
      </c>
      <c r="AU472" s="227" t="s">
        <v>95</v>
      </c>
      <c r="AY472" s="20" t="s">
        <v>170</v>
      </c>
      <c r="BE472" s="228">
        <f>IF(N472="základní",J472,0)</f>
        <v>0</v>
      </c>
      <c r="BF472" s="228">
        <f>IF(N472="snížená",J472,0)</f>
        <v>0</v>
      </c>
      <c r="BG472" s="228">
        <f>IF(N472="zákl. přenesená",J472,0)</f>
        <v>0</v>
      </c>
      <c r="BH472" s="228">
        <f>IF(N472="sníž. přenesená",J472,0)</f>
        <v>0</v>
      </c>
      <c r="BI472" s="228">
        <f>IF(N472="nulová",J472,0)</f>
        <v>0</v>
      </c>
      <c r="BJ472" s="20" t="s">
        <v>82</v>
      </c>
      <c r="BK472" s="228">
        <f>ROUND(I472*H472,2)</f>
        <v>0</v>
      </c>
      <c r="BL472" s="20" t="s">
        <v>177</v>
      </c>
      <c r="BM472" s="227" t="s">
        <v>2225</v>
      </c>
    </row>
    <row r="473" s="2" customFormat="1">
      <c r="A473" s="41"/>
      <c r="B473" s="42"/>
      <c r="C473" s="43"/>
      <c r="D473" s="229" t="s">
        <v>179</v>
      </c>
      <c r="E473" s="43"/>
      <c r="F473" s="230" t="s">
        <v>5173</v>
      </c>
      <c r="G473" s="43"/>
      <c r="H473" s="43"/>
      <c r="I473" s="231"/>
      <c r="J473" s="43"/>
      <c r="K473" s="43"/>
      <c r="L473" s="47"/>
      <c r="M473" s="232"/>
      <c r="N473" s="233"/>
      <c r="O473" s="87"/>
      <c r="P473" s="87"/>
      <c r="Q473" s="87"/>
      <c r="R473" s="87"/>
      <c r="S473" s="87"/>
      <c r="T473" s="88"/>
      <c r="U473" s="41"/>
      <c r="V473" s="41"/>
      <c r="W473" s="41"/>
      <c r="X473" s="41"/>
      <c r="Y473" s="41"/>
      <c r="Z473" s="41"/>
      <c r="AA473" s="41"/>
      <c r="AB473" s="41"/>
      <c r="AC473" s="41"/>
      <c r="AD473" s="41"/>
      <c r="AE473" s="41"/>
      <c r="AT473" s="20" t="s">
        <v>179</v>
      </c>
      <c r="AU473" s="20" t="s">
        <v>95</v>
      </c>
    </row>
    <row r="474" s="2" customFormat="1">
      <c r="A474" s="41"/>
      <c r="B474" s="42"/>
      <c r="C474" s="43"/>
      <c r="D474" s="229" t="s">
        <v>231</v>
      </c>
      <c r="E474" s="43"/>
      <c r="F474" s="268" t="s">
        <v>4946</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231</v>
      </c>
      <c r="AU474" s="20" t="s">
        <v>95</v>
      </c>
    </row>
    <row r="475" s="2" customFormat="1" ht="16.5" customHeight="1">
      <c r="A475" s="41"/>
      <c r="B475" s="42"/>
      <c r="C475" s="216" t="s">
        <v>1486</v>
      </c>
      <c r="D475" s="216" t="s">
        <v>172</v>
      </c>
      <c r="E475" s="217" t="s">
        <v>5174</v>
      </c>
      <c r="F475" s="218" t="s">
        <v>5175</v>
      </c>
      <c r="G475" s="219" t="s">
        <v>4317</v>
      </c>
      <c r="H475" s="220">
        <v>1</v>
      </c>
      <c r="I475" s="221"/>
      <c r="J475" s="222">
        <f>ROUND(I475*H475,2)</f>
        <v>0</v>
      </c>
      <c r="K475" s="218" t="s">
        <v>19</v>
      </c>
      <c r="L475" s="47"/>
      <c r="M475" s="223" t="s">
        <v>19</v>
      </c>
      <c r="N475" s="224" t="s">
        <v>46</v>
      </c>
      <c r="O475" s="87"/>
      <c r="P475" s="225">
        <f>O475*H475</f>
        <v>0</v>
      </c>
      <c r="Q475" s="225">
        <v>0</v>
      </c>
      <c r="R475" s="225">
        <f>Q475*H475</f>
        <v>0</v>
      </c>
      <c r="S475" s="225">
        <v>0</v>
      </c>
      <c r="T475" s="226">
        <f>S475*H475</f>
        <v>0</v>
      </c>
      <c r="U475" s="41"/>
      <c r="V475" s="41"/>
      <c r="W475" s="41"/>
      <c r="X475" s="41"/>
      <c r="Y475" s="41"/>
      <c r="Z475" s="41"/>
      <c r="AA475" s="41"/>
      <c r="AB475" s="41"/>
      <c r="AC475" s="41"/>
      <c r="AD475" s="41"/>
      <c r="AE475" s="41"/>
      <c r="AR475" s="227" t="s">
        <v>177</v>
      </c>
      <c r="AT475" s="227" t="s">
        <v>172</v>
      </c>
      <c r="AU475" s="227" t="s">
        <v>95</v>
      </c>
      <c r="AY475" s="20" t="s">
        <v>170</v>
      </c>
      <c r="BE475" s="228">
        <f>IF(N475="základní",J475,0)</f>
        <v>0</v>
      </c>
      <c r="BF475" s="228">
        <f>IF(N475="snížená",J475,0)</f>
        <v>0</v>
      </c>
      <c r="BG475" s="228">
        <f>IF(N475="zákl. přenesená",J475,0)</f>
        <v>0</v>
      </c>
      <c r="BH475" s="228">
        <f>IF(N475="sníž. přenesená",J475,0)</f>
        <v>0</v>
      </c>
      <c r="BI475" s="228">
        <f>IF(N475="nulová",J475,0)</f>
        <v>0</v>
      </c>
      <c r="BJ475" s="20" t="s">
        <v>82</v>
      </c>
      <c r="BK475" s="228">
        <f>ROUND(I475*H475,2)</f>
        <v>0</v>
      </c>
      <c r="BL475" s="20" t="s">
        <v>177</v>
      </c>
      <c r="BM475" s="227" t="s">
        <v>2244</v>
      </c>
    </row>
    <row r="476" s="2" customFormat="1">
      <c r="A476" s="41"/>
      <c r="B476" s="42"/>
      <c r="C476" s="43"/>
      <c r="D476" s="229" t="s">
        <v>179</v>
      </c>
      <c r="E476" s="43"/>
      <c r="F476" s="230" t="s">
        <v>5175</v>
      </c>
      <c r="G476" s="43"/>
      <c r="H476" s="43"/>
      <c r="I476" s="231"/>
      <c r="J476" s="43"/>
      <c r="K476" s="43"/>
      <c r="L476" s="47"/>
      <c r="M476" s="232"/>
      <c r="N476" s="233"/>
      <c r="O476" s="87"/>
      <c r="P476" s="87"/>
      <c r="Q476" s="87"/>
      <c r="R476" s="87"/>
      <c r="S476" s="87"/>
      <c r="T476" s="88"/>
      <c r="U476" s="41"/>
      <c r="V476" s="41"/>
      <c r="W476" s="41"/>
      <c r="X476" s="41"/>
      <c r="Y476" s="41"/>
      <c r="Z476" s="41"/>
      <c r="AA476" s="41"/>
      <c r="AB476" s="41"/>
      <c r="AC476" s="41"/>
      <c r="AD476" s="41"/>
      <c r="AE476" s="41"/>
      <c r="AT476" s="20" t="s">
        <v>179</v>
      </c>
      <c r="AU476" s="20" t="s">
        <v>95</v>
      </c>
    </row>
    <row r="477" s="2" customFormat="1">
      <c r="A477" s="41"/>
      <c r="B477" s="42"/>
      <c r="C477" s="43"/>
      <c r="D477" s="229" t="s">
        <v>231</v>
      </c>
      <c r="E477" s="43"/>
      <c r="F477" s="268" t="s">
        <v>4946</v>
      </c>
      <c r="G477" s="43"/>
      <c r="H477" s="43"/>
      <c r="I477" s="231"/>
      <c r="J477" s="43"/>
      <c r="K477" s="43"/>
      <c r="L477" s="47"/>
      <c r="M477" s="232"/>
      <c r="N477" s="233"/>
      <c r="O477" s="87"/>
      <c r="P477" s="87"/>
      <c r="Q477" s="87"/>
      <c r="R477" s="87"/>
      <c r="S477" s="87"/>
      <c r="T477" s="88"/>
      <c r="U477" s="41"/>
      <c r="V477" s="41"/>
      <c r="W477" s="41"/>
      <c r="X477" s="41"/>
      <c r="Y477" s="41"/>
      <c r="Z477" s="41"/>
      <c r="AA477" s="41"/>
      <c r="AB477" s="41"/>
      <c r="AC477" s="41"/>
      <c r="AD477" s="41"/>
      <c r="AE477" s="41"/>
      <c r="AT477" s="20" t="s">
        <v>231</v>
      </c>
      <c r="AU477" s="20" t="s">
        <v>95</v>
      </c>
    </row>
    <row r="478" s="2" customFormat="1" ht="16.5" customHeight="1">
      <c r="A478" s="41"/>
      <c r="B478" s="42"/>
      <c r="C478" s="216" t="s">
        <v>1507</v>
      </c>
      <c r="D478" s="216" t="s">
        <v>172</v>
      </c>
      <c r="E478" s="217" t="s">
        <v>5176</v>
      </c>
      <c r="F478" s="218" t="s">
        <v>5177</v>
      </c>
      <c r="G478" s="219" t="s">
        <v>4317</v>
      </c>
      <c r="H478" s="220">
        <v>2</v>
      </c>
      <c r="I478" s="221"/>
      <c r="J478" s="222">
        <f>ROUND(I478*H478,2)</f>
        <v>0</v>
      </c>
      <c r="K478" s="218" t="s">
        <v>19</v>
      </c>
      <c r="L478" s="47"/>
      <c r="M478" s="223" t="s">
        <v>19</v>
      </c>
      <c r="N478" s="224" t="s">
        <v>46</v>
      </c>
      <c r="O478" s="87"/>
      <c r="P478" s="225">
        <f>O478*H478</f>
        <v>0</v>
      </c>
      <c r="Q478" s="225">
        <v>0</v>
      </c>
      <c r="R478" s="225">
        <f>Q478*H478</f>
        <v>0</v>
      </c>
      <c r="S478" s="225">
        <v>0</v>
      </c>
      <c r="T478" s="226">
        <f>S478*H478</f>
        <v>0</v>
      </c>
      <c r="U478" s="41"/>
      <c r="V478" s="41"/>
      <c r="W478" s="41"/>
      <c r="X478" s="41"/>
      <c r="Y478" s="41"/>
      <c r="Z478" s="41"/>
      <c r="AA478" s="41"/>
      <c r="AB478" s="41"/>
      <c r="AC478" s="41"/>
      <c r="AD478" s="41"/>
      <c r="AE478" s="41"/>
      <c r="AR478" s="227" t="s">
        <v>177</v>
      </c>
      <c r="AT478" s="227" t="s">
        <v>172</v>
      </c>
      <c r="AU478" s="227" t="s">
        <v>95</v>
      </c>
      <c r="AY478" s="20" t="s">
        <v>170</v>
      </c>
      <c r="BE478" s="228">
        <f>IF(N478="základní",J478,0)</f>
        <v>0</v>
      </c>
      <c r="BF478" s="228">
        <f>IF(N478="snížená",J478,0)</f>
        <v>0</v>
      </c>
      <c r="BG478" s="228">
        <f>IF(N478="zákl. přenesená",J478,0)</f>
        <v>0</v>
      </c>
      <c r="BH478" s="228">
        <f>IF(N478="sníž. přenesená",J478,0)</f>
        <v>0</v>
      </c>
      <c r="BI478" s="228">
        <f>IF(N478="nulová",J478,0)</f>
        <v>0</v>
      </c>
      <c r="BJ478" s="20" t="s">
        <v>82</v>
      </c>
      <c r="BK478" s="228">
        <f>ROUND(I478*H478,2)</f>
        <v>0</v>
      </c>
      <c r="BL478" s="20" t="s">
        <v>177</v>
      </c>
      <c r="BM478" s="227" t="s">
        <v>2257</v>
      </c>
    </row>
    <row r="479" s="2" customFormat="1">
      <c r="A479" s="41"/>
      <c r="B479" s="42"/>
      <c r="C479" s="43"/>
      <c r="D479" s="229" t="s">
        <v>179</v>
      </c>
      <c r="E479" s="43"/>
      <c r="F479" s="230" t="s">
        <v>5177</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179</v>
      </c>
      <c r="AU479" s="20" t="s">
        <v>95</v>
      </c>
    </row>
    <row r="480" s="2" customFormat="1">
      <c r="A480" s="41"/>
      <c r="B480" s="42"/>
      <c r="C480" s="43"/>
      <c r="D480" s="229" t="s">
        <v>231</v>
      </c>
      <c r="E480" s="43"/>
      <c r="F480" s="268" t="s">
        <v>4946</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231</v>
      </c>
      <c r="AU480" s="20" t="s">
        <v>95</v>
      </c>
    </row>
    <row r="481" s="2" customFormat="1" ht="16.5" customHeight="1">
      <c r="A481" s="41"/>
      <c r="B481" s="42"/>
      <c r="C481" s="216" t="s">
        <v>1511</v>
      </c>
      <c r="D481" s="216" t="s">
        <v>172</v>
      </c>
      <c r="E481" s="217" t="s">
        <v>5178</v>
      </c>
      <c r="F481" s="218" t="s">
        <v>5179</v>
      </c>
      <c r="G481" s="219" t="s">
        <v>4317</v>
      </c>
      <c r="H481" s="220">
        <v>15</v>
      </c>
      <c r="I481" s="221"/>
      <c r="J481" s="222">
        <f>ROUND(I481*H481,2)</f>
        <v>0</v>
      </c>
      <c r="K481" s="218" t="s">
        <v>19</v>
      </c>
      <c r="L481" s="47"/>
      <c r="M481" s="223" t="s">
        <v>19</v>
      </c>
      <c r="N481" s="224" t="s">
        <v>46</v>
      </c>
      <c r="O481" s="87"/>
      <c r="P481" s="225">
        <f>O481*H481</f>
        <v>0</v>
      </c>
      <c r="Q481" s="225">
        <v>0</v>
      </c>
      <c r="R481" s="225">
        <f>Q481*H481</f>
        <v>0</v>
      </c>
      <c r="S481" s="225">
        <v>0</v>
      </c>
      <c r="T481" s="226">
        <f>S481*H481</f>
        <v>0</v>
      </c>
      <c r="U481" s="41"/>
      <c r="V481" s="41"/>
      <c r="W481" s="41"/>
      <c r="X481" s="41"/>
      <c r="Y481" s="41"/>
      <c r="Z481" s="41"/>
      <c r="AA481" s="41"/>
      <c r="AB481" s="41"/>
      <c r="AC481" s="41"/>
      <c r="AD481" s="41"/>
      <c r="AE481" s="41"/>
      <c r="AR481" s="227" t="s">
        <v>177</v>
      </c>
      <c r="AT481" s="227" t="s">
        <v>172</v>
      </c>
      <c r="AU481" s="227" t="s">
        <v>95</v>
      </c>
      <c r="AY481" s="20" t="s">
        <v>170</v>
      </c>
      <c r="BE481" s="228">
        <f>IF(N481="základní",J481,0)</f>
        <v>0</v>
      </c>
      <c r="BF481" s="228">
        <f>IF(N481="snížená",J481,0)</f>
        <v>0</v>
      </c>
      <c r="BG481" s="228">
        <f>IF(N481="zákl. přenesená",J481,0)</f>
        <v>0</v>
      </c>
      <c r="BH481" s="228">
        <f>IF(N481="sníž. přenesená",J481,0)</f>
        <v>0</v>
      </c>
      <c r="BI481" s="228">
        <f>IF(N481="nulová",J481,0)</f>
        <v>0</v>
      </c>
      <c r="BJ481" s="20" t="s">
        <v>82</v>
      </c>
      <c r="BK481" s="228">
        <f>ROUND(I481*H481,2)</f>
        <v>0</v>
      </c>
      <c r="BL481" s="20" t="s">
        <v>177</v>
      </c>
      <c r="BM481" s="227" t="s">
        <v>2272</v>
      </c>
    </row>
    <row r="482" s="2" customFormat="1">
      <c r="A482" s="41"/>
      <c r="B482" s="42"/>
      <c r="C482" s="43"/>
      <c r="D482" s="229" t="s">
        <v>179</v>
      </c>
      <c r="E482" s="43"/>
      <c r="F482" s="230" t="s">
        <v>5179</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179</v>
      </c>
      <c r="AU482" s="20" t="s">
        <v>95</v>
      </c>
    </row>
    <row r="483" s="2" customFormat="1">
      <c r="A483" s="41"/>
      <c r="B483" s="42"/>
      <c r="C483" s="43"/>
      <c r="D483" s="229" t="s">
        <v>231</v>
      </c>
      <c r="E483" s="43"/>
      <c r="F483" s="268" t="s">
        <v>4946</v>
      </c>
      <c r="G483" s="43"/>
      <c r="H483" s="43"/>
      <c r="I483" s="231"/>
      <c r="J483" s="43"/>
      <c r="K483" s="43"/>
      <c r="L483" s="47"/>
      <c r="M483" s="232"/>
      <c r="N483" s="233"/>
      <c r="O483" s="87"/>
      <c r="P483" s="87"/>
      <c r="Q483" s="87"/>
      <c r="R483" s="87"/>
      <c r="S483" s="87"/>
      <c r="T483" s="88"/>
      <c r="U483" s="41"/>
      <c r="V483" s="41"/>
      <c r="W483" s="41"/>
      <c r="X483" s="41"/>
      <c r="Y483" s="41"/>
      <c r="Z483" s="41"/>
      <c r="AA483" s="41"/>
      <c r="AB483" s="41"/>
      <c r="AC483" s="41"/>
      <c r="AD483" s="41"/>
      <c r="AE483" s="41"/>
      <c r="AT483" s="20" t="s">
        <v>231</v>
      </c>
      <c r="AU483" s="20" t="s">
        <v>95</v>
      </c>
    </row>
    <row r="484" s="2" customFormat="1" ht="16.5" customHeight="1">
      <c r="A484" s="41"/>
      <c r="B484" s="42"/>
      <c r="C484" s="216" t="s">
        <v>1515</v>
      </c>
      <c r="D484" s="216" t="s">
        <v>172</v>
      </c>
      <c r="E484" s="217" t="s">
        <v>5180</v>
      </c>
      <c r="F484" s="218" t="s">
        <v>5181</v>
      </c>
      <c r="G484" s="219" t="s">
        <v>4317</v>
      </c>
      <c r="H484" s="220">
        <v>31</v>
      </c>
      <c r="I484" s="221"/>
      <c r="J484" s="222">
        <f>ROUND(I484*H484,2)</f>
        <v>0</v>
      </c>
      <c r="K484" s="218" t="s">
        <v>19</v>
      </c>
      <c r="L484" s="47"/>
      <c r="M484" s="223" t="s">
        <v>19</v>
      </c>
      <c r="N484" s="224" t="s">
        <v>46</v>
      </c>
      <c r="O484" s="87"/>
      <c r="P484" s="225">
        <f>O484*H484</f>
        <v>0</v>
      </c>
      <c r="Q484" s="225">
        <v>0</v>
      </c>
      <c r="R484" s="225">
        <f>Q484*H484</f>
        <v>0</v>
      </c>
      <c r="S484" s="225">
        <v>0</v>
      </c>
      <c r="T484" s="226">
        <f>S484*H484</f>
        <v>0</v>
      </c>
      <c r="U484" s="41"/>
      <c r="V484" s="41"/>
      <c r="W484" s="41"/>
      <c r="X484" s="41"/>
      <c r="Y484" s="41"/>
      <c r="Z484" s="41"/>
      <c r="AA484" s="41"/>
      <c r="AB484" s="41"/>
      <c r="AC484" s="41"/>
      <c r="AD484" s="41"/>
      <c r="AE484" s="41"/>
      <c r="AR484" s="227" t="s">
        <v>177</v>
      </c>
      <c r="AT484" s="227" t="s">
        <v>172</v>
      </c>
      <c r="AU484" s="227" t="s">
        <v>95</v>
      </c>
      <c r="AY484" s="20" t="s">
        <v>170</v>
      </c>
      <c r="BE484" s="228">
        <f>IF(N484="základní",J484,0)</f>
        <v>0</v>
      </c>
      <c r="BF484" s="228">
        <f>IF(N484="snížená",J484,0)</f>
        <v>0</v>
      </c>
      <c r="BG484" s="228">
        <f>IF(N484="zákl. přenesená",J484,0)</f>
        <v>0</v>
      </c>
      <c r="BH484" s="228">
        <f>IF(N484="sníž. přenesená",J484,0)</f>
        <v>0</v>
      </c>
      <c r="BI484" s="228">
        <f>IF(N484="nulová",J484,0)</f>
        <v>0</v>
      </c>
      <c r="BJ484" s="20" t="s">
        <v>82</v>
      </c>
      <c r="BK484" s="228">
        <f>ROUND(I484*H484,2)</f>
        <v>0</v>
      </c>
      <c r="BL484" s="20" t="s">
        <v>177</v>
      </c>
      <c r="BM484" s="227" t="s">
        <v>2282</v>
      </c>
    </row>
    <row r="485" s="2" customFormat="1">
      <c r="A485" s="41"/>
      <c r="B485" s="42"/>
      <c r="C485" s="43"/>
      <c r="D485" s="229" t="s">
        <v>179</v>
      </c>
      <c r="E485" s="43"/>
      <c r="F485" s="230" t="s">
        <v>5181</v>
      </c>
      <c r="G485" s="43"/>
      <c r="H485" s="43"/>
      <c r="I485" s="231"/>
      <c r="J485" s="43"/>
      <c r="K485" s="43"/>
      <c r="L485" s="47"/>
      <c r="M485" s="232"/>
      <c r="N485" s="233"/>
      <c r="O485" s="87"/>
      <c r="P485" s="87"/>
      <c r="Q485" s="87"/>
      <c r="R485" s="87"/>
      <c r="S485" s="87"/>
      <c r="T485" s="88"/>
      <c r="U485" s="41"/>
      <c r="V485" s="41"/>
      <c r="W485" s="41"/>
      <c r="X485" s="41"/>
      <c r="Y485" s="41"/>
      <c r="Z485" s="41"/>
      <c r="AA485" s="41"/>
      <c r="AB485" s="41"/>
      <c r="AC485" s="41"/>
      <c r="AD485" s="41"/>
      <c r="AE485" s="41"/>
      <c r="AT485" s="20" t="s">
        <v>179</v>
      </c>
      <c r="AU485" s="20" t="s">
        <v>95</v>
      </c>
    </row>
    <row r="486" s="2" customFormat="1">
      <c r="A486" s="41"/>
      <c r="B486" s="42"/>
      <c r="C486" s="43"/>
      <c r="D486" s="229" t="s">
        <v>231</v>
      </c>
      <c r="E486" s="43"/>
      <c r="F486" s="268" t="s">
        <v>4946</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231</v>
      </c>
      <c r="AU486" s="20" t="s">
        <v>95</v>
      </c>
    </row>
    <row r="487" s="2" customFormat="1" ht="16.5" customHeight="1">
      <c r="A487" s="41"/>
      <c r="B487" s="42"/>
      <c r="C487" s="216" t="s">
        <v>1519</v>
      </c>
      <c r="D487" s="216" t="s">
        <v>172</v>
      </c>
      <c r="E487" s="217" t="s">
        <v>5182</v>
      </c>
      <c r="F487" s="218" t="s">
        <v>5183</v>
      </c>
      <c r="G487" s="219" t="s">
        <v>4317</v>
      </c>
      <c r="H487" s="220">
        <v>3</v>
      </c>
      <c r="I487" s="221"/>
      <c r="J487" s="222">
        <f>ROUND(I487*H487,2)</f>
        <v>0</v>
      </c>
      <c r="K487" s="218" t="s">
        <v>19</v>
      </c>
      <c r="L487" s="47"/>
      <c r="M487" s="223" t="s">
        <v>19</v>
      </c>
      <c r="N487" s="224" t="s">
        <v>46</v>
      </c>
      <c r="O487" s="87"/>
      <c r="P487" s="225">
        <f>O487*H487</f>
        <v>0</v>
      </c>
      <c r="Q487" s="225">
        <v>0</v>
      </c>
      <c r="R487" s="225">
        <f>Q487*H487</f>
        <v>0</v>
      </c>
      <c r="S487" s="225">
        <v>0</v>
      </c>
      <c r="T487" s="226">
        <f>S487*H487</f>
        <v>0</v>
      </c>
      <c r="U487" s="41"/>
      <c r="V487" s="41"/>
      <c r="W487" s="41"/>
      <c r="X487" s="41"/>
      <c r="Y487" s="41"/>
      <c r="Z487" s="41"/>
      <c r="AA487" s="41"/>
      <c r="AB487" s="41"/>
      <c r="AC487" s="41"/>
      <c r="AD487" s="41"/>
      <c r="AE487" s="41"/>
      <c r="AR487" s="227" t="s">
        <v>177</v>
      </c>
      <c r="AT487" s="227" t="s">
        <v>172</v>
      </c>
      <c r="AU487" s="227" t="s">
        <v>95</v>
      </c>
      <c r="AY487" s="20" t="s">
        <v>170</v>
      </c>
      <c r="BE487" s="228">
        <f>IF(N487="základní",J487,0)</f>
        <v>0</v>
      </c>
      <c r="BF487" s="228">
        <f>IF(N487="snížená",J487,0)</f>
        <v>0</v>
      </c>
      <c r="BG487" s="228">
        <f>IF(N487="zákl. přenesená",J487,0)</f>
        <v>0</v>
      </c>
      <c r="BH487" s="228">
        <f>IF(N487="sníž. přenesená",J487,0)</f>
        <v>0</v>
      </c>
      <c r="BI487" s="228">
        <f>IF(N487="nulová",J487,0)</f>
        <v>0</v>
      </c>
      <c r="BJ487" s="20" t="s">
        <v>82</v>
      </c>
      <c r="BK487" s="228">
        <f>ROUND(I487*H487,2)</f>
        <v>0</v>
      </c>
      <c r="BL487" s="20" t="s">
        <v>177</v>
      </c>
      <c r="BM487" s="227" t="s">
        <v>2292</v>
      </c>
    </row>
    <row r="488" s="2" customFormat="1">
      <c r="A488" s="41"/>
      <c r="B488" s="42"/>
      <c r="C488" s="43"/>
      <c r="D488" s="229" t="s">
        <v>179</v>
      </c>
      <c r="E488" s="43"/>
      <c r="F488" s="230" t="s">
        <v>5183</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179</v>
      </c>
      <c r="AU488" s="20" t="s">
        <v>95</v>
      </c>
    </row>
    <row r="489" s="2" customFormat="1">
      <c r="A489" s="41"/>
      <c r="B489" s="42"/>
      <c r="C489" s="43"/>
      <c r="D489" s="229" t="s">
        <v>231</v>
      </c>
      <c r="E489" s="43"/>
      <c r="F489" s="268" t="s">
        <v>4946</v>
      </c>
      <c r="G489" s="43"/>
      <c r="H489" s="43"/>
      <c r="I489" s="231"/>
      <c r="J489" s="43"/>
      <c r="K489" s="43"/>
      <c r="L489" s="47"/>
      <c r="M489" s="232"/>
      <c r="N489" s="233"/>
      <c r="O489" s="87"/>
      <c r="P489" s="87"/>
      <c r="Q489" s="87"/>
      <c r="R489" s="87"/>
      <c r="S489" s="87"/>
      <c r="T489" s="88"/>
      <c r="U489" s="41"/>
      <c r="V489" s="41"/>
      <c r="W489" s="41"/>
      <c r="X489" s="41"/>
      <c r="Y489" s="41"/>
      <c r="Z489" s="41"/>
      <c r="AA489" s="41"/>
      <c r="AB489" s="41"/>
      <c r="AC489" s="41"/>
      <c r="AD489" s="41"/>
      <c r="AE489" s="41"/>
      <c r="AT489" s="20" t="s">
        <v>231</v>
      </c>
      <c r="AU489" s="20" t="s">
        <v>95</v>
      </c>
    </row>
    <row r="490" s="2" customFormat="1" ht="16.5" customHeight="1">
      <c r="A490" s="41"/>
      <c r="B490" s="42"/>
      <c r="C490" s="216" t="s">
        <v>1523</v>
      </c>
      <c r="D490" s="216" t="s">
        <v>172</v>
      </c>
      <c r="E490" s="217" t="s">
        <v>5184</v>
      </c>
      <c r="F490" s="218" t="s">
        <v>5185</v>
      </c>
      <c r="G490" s="219" t="s">
        <v>4317</v>
      </c>
      <c r="H490" s="220">
        <v>256</v>
      </c>
      <c r="I490" s="221"/>
      <c r="J490" s="222">
        <f>ROUND(I490*H490,2)</f>
        <v>0</v>
      </c>
      <c r="K490" s="218" t="s">
        <v>19</v>
      </c>
      <c r="L490" s="47"/>
      <c r="M490" s="223" t="s">
        <v>19</v>
      </c>
      <c r="N490" s="224" t="s">
        <v>46</v>
      </c>
      <c r="O490" s="87"/>
      <c r="P490" s="225">
        <f>O490*H490</f>
        <v>0</v>
      </c>
      <c r="Q490" s="225">
        <v>0</v>
      </c>
      <c r="R490" s="225">
        <f>Q490*H490</f>
        <v>0</v>
      </c>
      <c r="S490" s="225">
        <v>0</v>
      </c>
      <c r="T490" s="226">
        <f>S490*H490</f>
        <v>0</v>
      </c>
      <c r="U490" s="41"/>
      <c r="V490" s="41"/>
      <c r="W490" s="41"/>
      <c r="X490" s="41"/>
      <c r="Y490" s="41"/>
      <c r="Z490" s="41"/>
      <c r="AA490" s="41"/>
      <c r="AB490" s="41"/>
      <c r="AC490" s="41"/>
      <c r="AD490" s="41"/>
      <c r="AE490" s="41"/>
      <c r="AR490" s="227" t="s">
        <v>177</v>
      </c>
      <c r="AT490" s="227" t="s">
        <v>172</v>
      </c>
      <c r="AU490" s="227" t="s">
        <v>95</v>
      </c>
      <c r="AY490" s="20" t="s">
        <v>170</v>
      </c>
      <c r="BE490" s="228">
        <f>IF(N490="základní",J490,0)</f>
        <v>0</v>
      </c>
      <c r="BF490" s="228">
        <f>IF(N490="snížená",J490,0)</f>
        <v>0</v>
      </c>
      <c r="BG490" s="228">
        <f>IF(N490="zákl. přenesená",J490,0)</f>
        <v>0</v>
      </c>
      <c r="BH490" s="228">
        <f>IF(N490="sníž. přenesená",J490,0)</f>
        <v>0</v>
      </c>
      <c r="BI490" s="228">
        <f>IF(N490="nulová",J490,0)</f>
        <v>0</v>
      </c>
      <c r="BJ490" s="20" t="s">
        <v>82</v>
      </c>
      <c r="BK490" s="228">
        <f>ROUND(I490*H490,2)</f>
        <v>0</v>
      </c>
      <c r="BL490" s="20" t="s">
        <v>177</v>
      </c>
      <c r="BM490" s="227" t="s">
        <v>2300</v>
      </c>
    </row>
    <row r="491" s="2" customFormat="1">
      <c r="A491" s="41"/>
      <c r="B491" s="42"/>
      <c r="C491" s="43"/>
      <c r="D491" s="229" t="s">
        <v>179</v>
      </c>
      <c r="E491" s="43"/>
      <c r="F491" s="230" t="s">
        <v>5185</v>
      </c>
      <c r="G491" s="43"/>
      <c r="H491" s="43"/>
      <c r="I491" s="231"/>
      <c r="J491" s="43"/>
      <c r="K491" s="43"/>
      <c r="L491" s="47"/>
      <c r="M491" s="232"/>
      <c r="N491" s="233"/>
      <c r="O491" s="87"/>
      <c r="P491" s="87"/>
      <c r="Q491" s="87"/>
      <c r="R491" s="87"/>
      <c r="S491" s="87"/>
      <c r="T491" s="88"/>
      <c r="U491" s="41"/>
      <c r="V491" s="41"/>
      <c r="W491" s="41"/>
      <c r="X491" s="41"/>
      <c r="Y491" s="41"/>
      <c r="Z491" s="41"/>
      <c r="AA491" s="41"/>
      <c r="AB491" s="41"/>
      <c r="AC491" s="41"/>
      <c r="AD491" s="41"/>
      <c r="AE491" s="41"/>
      <c r="AT491" s="20" t="s">
        <v>179</v>
      </c>
      <c r="AU491" s="20" t="s">
        <v>95</v>
      </c>
    </row>
    <row r="492" s="2" customFormat="1">
      <c r="A492" s="41"/>
      <c r="B492" s="42"/>
      <c r="C492" s="43"/>
      <c r="D492" s="229" t="s">
        <v>231</v>
      </c>
      <c r="E492" s="43"/>
      <c r="F492" s="268" t="s">
        <v>4946</v>
      </c>
      <c r="G492" s="43"/>
      <c r="H492" s="43"/>
      <c r="I492" s="231"/>
      <c r="J492" s="43"/>
      <c r="K492" s="43"/>
      <c r="L492" s="47"/>
      <c r="M492" s="232"/>
      <c r="N492" s="233"/>
      <c r="O492" s="87"/>
      <c r="P492" s="87"/>
      <c r="Q492" s="87"/>
      <c r="R492" s="87"/>
      <c r="S492" s="87"/>
      <c r="T492" s="88"/>
      <c r="U492" s="41"/>
      <c r="V492" s="41"/>
      <c r="W492" s="41"/>
      <c r="X492" s="41"/>
      <c r="Y492" s="41"/>
      <c r="Z492" s="41"/>
      <c r="AA492" s="41"/>
      <c r="AB492" s="41"/>
      <c r="AC492" s="41"/>
      <c r="AD492" s="41"/>
      <c r="AE492" s="41"/>
      <c r="AT492" s="20" t="s">
        <v>231</v>
      </c>
      <c r="AU492" s="20" t="s">
        <v>95</v>
      </c>
    </row>
    <row r="493" s="2" customFormat="1" ht="16.5" customHeight="1">
      <c r="A493" s="41"/>
      <c r="B493" s="42"/>
      <c r="C493" s="216" t="s">
        <v>1527</v>
      </c>
      <c r="D493" s="216" t="s">
        <v>172</v>
      </c>
      <c r="E493" s="217" t="s">
        <v>5186</v>
      </c>
      <c r="F493" s="218" t="s">
        <v>5187</v>
      </c>
      <c r="G493" s="219" t="s">
        <v>4317</v>
      </c>
      <c r="H493" s="220">
        <v>63</v>
      </c>
      <c r="I493" s="221"/>
      <c r="J493" s="222">
        <f>ROUND(I493*H493,2)</f>
        <v>0</v>
      </c>
      <c r="K493" s="218" t="s">
        <v>19</v>
      </c>
      <c r="L493" s="47"/>
      <c r="M493" s="223" t="s">
        <v>19</v>
      </c>
      <c r="N493" s="224" t="s">
        <v>46</v>
      </c>
      <c r="O493" s="87"/>
      <c r="P493" s="225">
        <f>O493*H493</f>
        <v>0</v>
      </c>
      <c r="Q493" s="225">
        <v>0</v>
      </c>
      <c r="R493" s="225">
        <f>Q493*H493</f>
        <v>0</v>
      </c>
      <c r="S493" s="225">
        <v>0</v>
      </c>
      <c r="T493" s="226">
        <f>S493*H493</f>
        <v>0</v>
      </c>
      <c r="U493" s="41"/>
      <c r="V493" s="41"/>
      <c r="W493" s="41"/>
      <c r="X493" s="41"/>
      <c r="Y493" s="41"/>
      <c r="Z493" s="41"/>
      <c r="AA493" s="41"/>
      <c r="AB493" s="41"/>
      <c r="AC493" s="41"/>
      <c r="AD493" s="41"/>
      <c r="AE493" s="41"/>
      <c r="AR493" s="227" t="s">
        <v>177</v>
      </c>
      <c r="AT493" s="227" t="s">
        <v>172</v>
      </c>
      <c r="AU493" s="227" t="s">
        <v>95</v>
      </c>
      <c r="AY493" s="20" t="s">
        <v>170</v>
      </c>
      <c r="BE493" s="228">
        <f>IF(N493="základní",J493,0)</f>
        <v>0</v>
      </c>
      <c r="BF493" s="228">
        <f>IF(N493="snížená",J493,0)</f>
        <v>0</v>
      </c>
      <c r="BG493" s="228">
        <f>IF(N493="zákl. přenesená",J493,0)</f>
        <v>0</v>
      </c>
      <c r="BH493" s="228">
        <f>IF(N493="sníž. přenesená",J493,0)</f>
        <v>0</v>
      </c>
      <c r="BI493" s="228">
        <f>IF(N493="nulová",J493,0)</f>
        <v>0</v>
      </c>
      <c r="BJ493" s="20" t="s">
        <v>82</v>
      </c>
      <c r="BK493" s="228">
        <f>ROUND(I493*H493,2)</f>
        <v>0</v>
      </c>
      <c r="BL493" s="20" t="s">
        <v>177</v>
      </c>
      <c r="BM493" s="227" t="s">
        <v>2311</v>
      </c>
    </row>
    <row r="494" s="2" customFormat="1">
      <c r="A494" s="41"/>
      <c r="B494" s="42"/>
      <c r="C494" s="43"/>
      <c r="D494" s="229" t="s">
        <v>179</v>
      </c>
      <c r="E494" s="43"/>
      <c r="F494" s="230" t="s">
        <v>5187</v>
      </c>
      <c r="G494" s="43"/>
      <c r="H494" s="43"/>
      <c r="I494" s="231"/>
      <c r="J494" s="43"/>
      <c r="K494" s="43"/>
      <c r="L494" s="47"/>
      <c r="M494" s="232"/>
      <c r="N494" s="233"/>
      <c r="O494" s="87"/>
      <c r="P494" s="87"/>
      <c r="Q494" s="87"/>
      <c r="R494" s="87"/>
      <c r="S494" s="87"/>
      <c r="T494" s="88"/>
      <c r="U494" s="41"/>
      <c r="V494" s="41"/>
      <c r="W494" s="41"/>
      <c r="X494" s="41"/>
      <c r="Y494" s="41"/>
      <c r="Z494" s="41"/>
      <c r="AA494" s="41"/>
      <c r="AB494" s="41"/>
      <c r="AC494" s="41"/>
      <c r="AD494" s="41"/>
      <c r="AE494" s="41"/>
      <c r="AT494" s="20" t="s">
        <v>179</v>
      </c>
      <c r="AU494" s="20" t="s">
        <v>95</v>
      </c>
    </row>
    <row r="495" s="2" customFormat="1">
      <c r="A495" s="41"/>
      <c r="B495" s="42"/>
      <c r="C495" s="43"/>
      <c r="D495" s="229" t="s">
        <v>231</v>
      </c>
      <c r="E495" s="43"/>
      <c r="F495" s="268" t="s">
        <v>4946</v>
      </c>
      <c r="G495" s="43"/>
      <c r="H495" s="43"/>
      <c r="I495" s="231"/>
      <c r="J495" s="43"/>
      <c r="K495" s="43"/>
      <c r="L495" s="47"/>
      <c r="M495" s="232"/>
      <c r="N495" s="233"/>
      <c r="O495" s="87"/>
      <c r="P495" s="87"/>
      <c r="Q495" s="87"/>
      <c r="R495" s="87"/>
      <c r="S495" s="87"/>
      <c r="T495" s="88"/>
      <c r="U495" s="41"/>
      <c r="V495" s="41"/>
      <c r="W495" s="41"/>
      <c r="X495" s="41"/>
      <c r="Y495" s="41"/>
      <c r="Z495" s="41"/>
      <c r="AA495" s="41"/>
      <c r="AB495" s="41"/>
      <c r="AC495" s="41"/>
      <c r="AD495" s="41"/>
      <c r="AE495" s="41"/>
      <c r="AT495" s="20" t="s">
        <v>231</v>
      </c>
      <c r="AU495" s="20" t="s">
        <v>95</v>
      </c>
    </row>
    <row r="496" s="2" customFormat="1" ht="16.5" customHeight="1">
      <c r="A496" s="41"/>
      <c r="B496" s="42"/>
      <c r="C496" s="216" t="s">
        <v>1531</v>
      </c>
      <c r="D496" s="216" t="s">
        <v>172</v>
      </c>
      <c r="E496" s="217" t="s">
        <v>5188</v>
      </c>
      <c r="F496" s="218" t="s">
        <v>5189</v>
      </c>
      <c r="G496" s="219" t="s">
        <v>4317</v>
      </c>
      <c r="H496" s="220">
        <v>11</v>
      </c>
      <c r="I496" s="221"/>
      <c r="J496" s="222">
        <f>ROUND(I496*H496,2)</f>
        <v>0</v>
      </c>
      <c r="K496" s="218" t="s">
        <v>19</v>
      </c>
      <c r="L496" s="47"/>
      <c r="M496" s="223" t="s">
        <v>19</v>
      </c>
      <c r="N496" s="224" t="s">
        <v>46</v>
      </c>
      <c r="O496" s="87"/>
      <c r="P496" s="225">
        <f>O496*H496</f>
        <v>0</v>
      </c>
      <c r="Q496" s="225">
        <v>0</v>
      </c>
      <c r="R496" s="225">
        <f>Q496*H496</f>
        <v>0</v>
      </c>
      <c r="S496" s="225">
        <v>0</v>
      </c>
      <c r="T496" s="226">
        <f>S496*H496</f>
        <v>0</v>
      </c>
      <c r="U496" s="41"/>
      <c r="V496" s="41"/>
      <c r="W496" s="41"/>
      <c r="X496" s="41"/>
      <c r="Y496" s="41"/>
      <c r="Z496" s="41"/>
      <c r="AA496" s="41"/>
      <c r="AB496" s="41"/>
      <c r="AC496" s="41"/>
      <c r="AD496" s="41"/>
      <c r="AE496" s="41"/>
      <c r="AR496" s="227" t="s">
        <v>177</v>
      </c>
      <c r="AT496" s="227" t="s">
        <v>172</v>
      </c>
      <c r="AU496" s="227" t="s">
        <v>95</v>
      </c>
      <c r="AY496" s="20" t="s">
        <v>170</v>
      </c>
      <c r="BE496" s="228">
        <f>IF(N496="základní",J496,0)</f>
        <v>0</v>
      </c>
      <c r="BF496" s="228">
        <f>IF(N496="snížená",J496,0)</f>
        <v>0</v>
      </c>
      <c r="BG496" s="228">
        <f>IF(N496="zákl. přenesená",J496,0)</f>
        <v>0</v>
      </c>
      <c r="BH496" s="228">
        <f>IF(N496="sníž. přenesená",J496,0)</f>
        <v>0</v>
      </c>
      <c r="BI496" s="228">
        <f>IF(N496="nulová",J496,0)</f>
        <v>0</v>
      </c>
      <c r="BJ496" s="20" t="s">
        <v>82</v>
      </c>
      <c r="BK496" s="228">
        <f>ROUND(I496*H496,2)</f>
        <v>0</v>
      </c>
      <c r="BL496" s="20" t="s">
        <v>177</v>
      </c>
      <c r="BM496" s="227" t="s">
        <v>2323</v>
      </c>
    </row>
    <row r="497" s="2" customFormat="1">
      <c r="A497" s="41"/>
      <c r="B497" s="42"/>
      <c r="C497" s="43"/>
      <c r="D497" s="229" t="s">
        <v>179</v>
      </c>
      <c r="E497" s="43"/>
      <c r="F497" s="230" t="s">
        <v>5189</v>
      </c>
      <c r="G497" s="43"/>
      <c r="H497" s="43"/>
      <c r="I497" s="231"/>
      <c r="J497" s="43"/>
      <c r="K497" s="43"/>
      <c r="L497" s="47"/>
      <c r="M497" s="232"/>
      <c r="N497" s="233"/>
      <c r="O497" s="87"/>
      <c r="P497" s="87"/>
      <c r="Q497" s="87"/>
      <c r="R497" s="87"/>
      <c r="S497" s="87"/>
      <c r="T497" s="88"/>
      <c r="U497" s="41"/>
      <c r="V497" s="41"/>
      <c r="W497" s="41"/>
      <c r="X497" s="41"/>
      <c r="Y497" s="41"/>
      <c r="Z497" s="41"/>
      <c r="AA497" s="41"/>
      <c r="AB497" s="41"/>
      <c r="AC497" s="41"/>
      <c r="AD497" s="41"/>
      <c r="AE497" s="41"/>
      <c r="AT497" s="20" t="s">
        <v>179</v>
      </c>
      <c r="AU497" s="20" t="s">
        <v>95</v>
      </c>
    </row>
    <row r="498" s="2" customFormat="1">
      <c r="A498" s="41"/>
      <c r="B498" s="42"/>
      <c r="C498" s="43"/>
      <c r="D498" s="229" t="s">
        <v>231</v>
      </c>
      <c r="E498" s="43"/>
      <c r="F498" s="268" t="s">
        <v>4946</v>
      </c>
      <c r="G498" s="43"/>
      <c r="H498" s="43"/>
      <c r="I498" s="231"/>
      <c r="J498" s="43"/>
      <c r="K498" s="43"/>
      <c r="L498" s="47"/>
      <c r="M498" s="232"/>
      <c r="N498" s="233"/>
      <c r="O498" s="87"/>
      <c r="P498" s="87"/>
      <c r="Q498" s="87"/>
      <c r="R498" s="87"/>
      <c r="S498" s="87"/>
      <c r="T498" s="88"/>
      <c r="U498" s="41"/>
      <c r="V498" s="41"/>
      <c r="W498" s="41"/>
      <c r="X498" s="41"/>
      <c r="Y498" s="41"/>
      <c r="Z498" s="41"/>
      <c r="AA498" s="41"/>
      <c r="AB498" s="41"/>
      <c r="AC498" s="41"/>
      <c r="AD498" s="41"/>
      <c r="AE498" s="41"/>
      <c r="AT498" s="20" t="s">
        <v>231</v>
      </c>
      <c r="AU498" s="20" t="s">
        <v>95</v>
      </c>
    </row>
    <row r="499" s="2" customFormat="1" ht="16.5" customHeight="1">
      <c r="A499" s="41"/>
      <c r="B499" s="42"/>
      <c r="C499" s="216" t="s">
        <v>1536</v>
      </c>
      <c r="D499" s="216" t="s">
        <v>172</v>
      </c>
      <c r="E499" s="217" t="s">
        <v>5190</v>
      </c>
      <c r="F499" s="218" t="s">
        <v>5191</v>
      </c>
      <c r="G499" s="219" t="s">
        <v>4317</v>
      </c>
      <c r="H499" s="220">
        <v>6</v>
      </c>
      <c r="I499" s="221"/>
      <c r="J499" s="222">
        <f>ROUND(I499*H499,2)</f>
        <v>0</v>
      </c>
      <c r="K499" s="218" t="s">
        <v>19</v>
      </c>
      <c r="L499" s="47"/>
      <c r="M499" s="223" t="s">
        <v>19</v>
      </c>
      <c r="N499" s="224" t="s">
        <v>46</v>
      </c>
      <c r="O499" s="87"/>
      <c r="P499" s="225">
        <f>O499*H499</f>
        <v>0</v>
      </c>
      <c r="Q499" s="225">
        <v>0</v>
      </c>
      <c r="R499" s="225">
        <f>Q499*H499</f>
        <v>0</v>
      </c>
      <c r="S499" s="225">
        <v>0</v>
      </c>
      <c r="T499" s="226">
        <f>S499*H499</f>
        <v>0</v>
      </c>
      <c r="U499" s="41"/>
      <c r="V499" s="41"/>
      <c r="W499" s="41"/>
      <c r="X499" s="41"/>
      <c r="Y499" s="41"/>
      <c r="Z499" s="41"/>
      <c r="AA499" s="41"/>
      <c r="AB499" s="41"/>
      <c r="AC499" s="41"/>
      <c r="AD499" s="41"/>
      <c r="AE499" s="41"/>
      <c r="AR499" s="227" t="s">
        <v>177</v>
      </c>
      <c r="AT499" s="227" t="s">
        <v>172</v>
      </c>
      <c r="AU499" s="227" t="s">
        <v>95</v>
      </c>
      <c r="AY499" s="20" t="s">
        <v>170</v>
      </c>
      <c r="BE499" s="228">
        <f>IF(N499="základní",J499,0)</f>
        <v>0</v>
      </c>
      <c r="BF499" s="228">
        <f>IF(N499="snížená",J499,0)</f>
        <v>0</v>
      </c>
      <c r="BG499" s="228">
        <f>IF(N499="zákl. přenesená",J499,0)</f>
        <v>0</v>
      </c>
      <c r="BH499" s="228">
        <f>IF(N499="sníž. přenesená",J499,0)</f>
        <v>0</v>
      </c>
      <c r="BI499" s="228">
        <f>IF(N499="nulová",J499,0)</f>
        <v>0</v>
      </c>
      <c r="BJ499" s="20" t="s">
        <v>82</v>
      </c>
      <c r="BK499" s="228">
        <f>ROUND(I499*H499,2)</f>
        <v>0</v>
      </c>
      <c r="BL499" s="20" t="s">
        <v>177</v>
      </c>
      <c r="BM499" s="227" t="s">
        <v>2338</v>
      </c>
    </row>
    <row r="500" s="2" customFormat="1">
      <c r="A500" s="41"/>
      <c r="B500" s="42"/>
      <c r="C500" s="43"/>
      <c r="D500" s="229" t="s">
        <v>179</v>
      </c>
      <c r="E500" s="43"/>
      <c r="F500" s="230" t="s">
        <v>5191</v>
      </c>
      <c r="G500" s="43"/>
      <c r="H500" s="43"/>
      <c r="I500" s="231"/>
      <c r="J500" s="43"/>
      <c r="K500" s="43"/>
      <c r="L500" s="47"/>
      <c r="M500" s="232"/>
      <c r="N500" s="233"/>
      <c r="O500" s="87"/>
      <c r="P500" s="87"/>
      <c r="Q500" s="87"/>
      <c r="R500" s="87"/>
      <c r="S500" s="87"/>
      <c r="T500" s="88"/>
      <c r="U500" s="41"/>
      <c r="V500" s="41"/>
      <c r="W500" s="41"/>
      <c r="X500" s="41"/>
      <c r="Y500" s="41"/>
      <c r="Z500" s="41"/>
      <c r="AA500" s="41"/>
      <c r="AB500" s="41"/>
      <c r="AC500" s="41"/>
      <c r="AD500" s="41"/>
      <c r="AE500" s="41"/>
      <c r="AT500" s="20" t="s">
        <v>179</v>
      </c>
      <c r="AU500" s="20" t="s">
        <v>95</v>
      </c>
    </row>
    <row r="501" s="2" customFormat="1">
      <c r="A501" s="41"/>
      <c r="B501" s="42"/>
      <c r="C501" s="43"/>
      <c r="D501" s="229" t="s">
        <v>231</v>
      </c>
      <c r="E501" s="43"/>
      <c r="F501" s="268" t="s">
        <v>4946</v>
      </c>
      <c r="G501" s="43"/>
      <c r="H501" s="43"/>
      <c r="I501" s="231"/>
      <c r="J501" s="43"/>
      <c r="K501" s="43"/>
      <c r="L501" s="47"/>
      <c r="M501" s="232"/>
      <c r="N501" s="233"/>
      <c r="O501" s="87"/>
      <c r="P501" s="87"/>
      <c r="Q501" s="87"/>
      <c r="R501" s="87"/>
      <c r="S501" s="87"/>
      <c r="T501" s="88"/>
      <c r="U501" s="41"/>
      <c r="V501" s="41"/>
      <c r="W501" s="41"/>
      <c r="X501" s="41"/>
      <c r="Y501" s="41"/>
      <c r="Z501" s="41"/>
      <c r="AA501" s="41"/>
      <c r="AB501" s="41"/>
      <c r="AC501" s="41"/>
      <c r="AD501" s="41"/>
      <c r="AE501" s="41"/>
      <c r="AT501" s="20" t="s">
        <v>231</v>
      </c>
      <c r="AU501" s="20" t="s">
        <v>95</v>
      </c>
    </row>
    <row r="502" s="2" customFormat="1" ht="16.5" customHeight="1">
      <c r="A502" s="41"/>
      <c r="B502" s="42"/>
      <c r="C502" s="216" t="s">
        <v>1540</v>
      </c>
      <c r="D502" s="216" t="s">
        <v>172</v>
      </c>
      <c r="E502" s="217" t="s">
        <v>5192</v>
      </c>
      <c r="F502" s="218" t="s">
        <v>5193</v>
      </c>
      <c r="G502" s="219" t="s">
        <v>4317</v>
      </c>
      <c r="H502" s="220">
        <v>7</v>
      </c>
      <c r="I502" s="221"/>
      <c r="J502" s="222">
        <f>ROUND(I502*H502,2)</f>
        <v>0</v>
      </c>
      <c r="K502" s="218" t="s">
        <v>19</v>
      </c>
      <c r="L502" s="47"/>
      <c r="M502" s="223" t="s">
        <v>19</v>
      </c>
      <c r="N502" s="224" t="s">
        <v>46</v>
      </c>
      <c r="O502" s="87"/>
      <c r="P502" s="225">
        <f>O502*H502</f>
        <v>0</v>
      </c>
      <c r="Q502" s="225">
        <v>0</v>
      </c>
      <c r="R502" s="225">
        <f>Q502*H502</f>
        <v>0</v>
      </c>
      <c r="S502" s="225">
        <v>0</v>
      </c>
      <c r="T502" s="226">
        <f>S502*H502</f>
        <v>0</v>
      </c>
      <c r="U502" s="41"/>
      <c r="V502" s="41"/>
      <c r="W502" s="41"/>
      <c r="X502" s="41"/>
      <c r="Y502" s="41"/>
      <c r="Z502" s="41"/>
      <c r="AA502" s="41"/>
      <c r="AB502" s="41"/>
      <c r="AC502" s="41"/>
      <c r="AD502" s="41"/>
      <c r="AE502" s="41"/>
      <c r="AR502" s="227" t="s">
        <v>177</v>
      </c>
      <c r="AT502" s="227" t="s">
        <v>172</v>
      </c>
      <c r="AU502" s="227" t="s">
        <v>95</v>
      </c>
      <c r="AY502" s="20" t="s">
        <v>170</v>
      </c>
      <c r="BE502" s="228">
        <f>IF(N502="základní",J502,0)</f>
        <v>0</v>
      </c>
      <c r="BF502" s="228">
        <f>IF(N502="snížená",J502,0)</f>
        <v>0</v>
      </c>
      <c r="BG502" s="228">
        <f>IF(N502="zákl. přenesená",J502,0)</f>
        <v>0</v>
      </c>
      <c r="BH502" s="228">
        <f>IF(N502="sníž. přenesená",J502,0)</f>
        <v>0</v>
      </c>
      <c r="BI502" s="228">
        <f>IF(N502="nulová",J502,0)</f>
        <v>0</v>
      </c>
      <c r="BJ502" s="20" t="s">
        <v>82</v>
      </c>
      <c r="BK502" s="228">
        <f>ROUND(I502*H502,2)</f>
        <v>0</v>
      </c>
      <c r="BL502" s="20" t="s">
        <v>177</v>
      </c>
      <c r="BM502" s="227" t="s">
        <v>2347</v>
      </c>
    </row>
    <row r="503" s="2" customFormat="1">
      <c r="A503" s="41"/>
      <c r="B503" s="42"/>
      <c r="C503" s="43"/>
      <c r="D503" s="229" t="s">
        <v>179</v>
      </c>
      <c r="E503" s="43"/>
      <c r="F503" s="230" t="s">
        <v>5193</v>
      </c>
      <c r="G503" s="43"/>
      <c r="H503" s="43"/>
      <c r="I503" s="231"/>
      <c r="J503" s="43"/>
      <c r="K503" s="43"/>
      <c r="L503" s="47"/>
      <c r="M503" s="232"/>
      <c r="N503" s="233"/>
      <c r="O503" s="87"/>
      <c r="P503" s="87"/>
      <c r="Q503" s="87"/>
      <c r="R503" s="87"/>
      <c r="S503" s="87"/>
      <c r="T503" s="88"/>
      <c r="U503" s="41"/>
      <c r="V503" s="41"/>
      <c r="W503" s="41"/>
      <c r="X503" s="41"/>
      <c r="Y503" s="41"/>
      <c r="Z503" s="41"/>
      <c r="AA503" s="41"/>
      <c r="AB503" s="41"/>
      <c r="AC503" s="41"/>
      <c r="AD503" s="41"/>
      <c r="AE503" s="41"/>
      <c r="AT503" s="20" t="s">
        <v>179</v>
      </c>
      <c r="AU503" s="20" t="s">
        <v>95</v>
      </c>
    </row>
    <row r="504" s="2" customFormat="1">
      <c r="A504" s="41"/>
      <c r="B504" s="42"/>
      <c r="C504" s="43"/>
      <c r="D504" s="229" t="s">
        <v>231</v>
      </c>
      <c r="E504" s="43"/>
      <c r="F504" s="268" t="s">
        <v>4946</v>
      </c>
      <c r="G504" s="43"/>
      <c r="H504" s="43"/>
      <c r="I504" s="231"/>
      <c r="J504" s="43"/>
      <c r="K504" s="43"/>
      <c r="L504" s="47"/>
      <c r="M504" s="232"/>
      <c r="N504" s="233"/>
      <c r="O504" s="87"/>
      <c r="P504" s="87"/>
      <c r="Q504" s="87"/>
      <c r="R504" s="87"/>
      <c r="S504" s="87"/>
      <c r="T504" s="88"/>
      <c r="U504" s="41"/>
      <c r="V504" s="41"/>
      <c r="W504" s="41"/>
      <c r="X504" s="41"/>
      <c r="Y504" s="41"/>
      <c r="Z504" s="41"/>
      <c r="AA504" s="41"/>
      <c r="AB504" s="41"/>
      <c r="AC504" s="41"/>
      <c r="AD504" s="41"/>
      <c r="AE504" s="41"/>
      <c r="AT504" s="20" t="s">
        <v>231</v>
      </c>
      <c r="AU504" s="20" t="s">
        <v>95</v>
      </c>
    </row>
    <row r="505" s="2" customFormat="1" ht="16.5" customHeight="1">
      <c r="A505" s="41"/>
      <c r="B505" s="42"/>
      <c r="C505" s="216" t="s">
        <v>1546</v>
      </c>
      <c r="D505" s="216" t="s">
        <v>172</v>
      </c>
      <c r="E505" s="217" t="s">
        <v>5194</v>
      </c>
      <c r="F505" s="218" t="s">
        <v>5195</v>
      </c>
      <c r="G505" s="219" t="s">
        <v>201</v>
      </c>
      <c r="H505" s="220">
        <v>270</v>
      </c>
      <c r="I505" s="221"/>
      <c r="J505" s="222">
        <f>ROUND(I505*H505,2)</f>
        <v>0</v>
      </c>
      <c r="K505" s="218" t="s">
        <v>19</v>
      </c>
      <c r="L505" s="47"/>
      <c r="M505" s="223" t="s">
        <v>19</v>
      </c>
      <c r="N505" s="224" t="s">
        <v>46</v>
      </c>
      <c r="O505" s="87"/>
      <c r="P505" s="225">
        <f>O505*H505</f>
        <v>0</v>
      </c>
      <c r="Q505" s="225">
        <v>0</v>
      </c>
      <c r="R505" s="225">
        <f>Q505*H505</f>
        <v>0</v>
      </c>
      <c r="S505" s="225">
        <v>0</v>
      </c>
      <c r="T505" s="226">
        <f>S505*H505</f>
        <v>0</v>
      </c>
      <c r="U505" s="41"/>
      <c r="V505" s="41"/>
      <c r="W505" s="41"/>
      <c r="X505" s="41"/>
      <c r="Y505" s="41"/>
      <c r="Z505" s="41"/>
      <c r="AA505" s="41"/>
      <c r="AB505" s="41"/>
      <c r="AC505" s="41"/>
      <c r="AD505" s="41"/>
      <c r="AE505" s="41"/>
      <c r="AR505" s="227" t="s">
        <v>177</v>
      </c>
      <c r="AT505" s="227" t="s">
        <v>172</v>
      </c>
      <c r="AU505" s="227" t="s">
        <v>95</v>
      </c>
      <c r="AY505" s="20" t="s">
        <v>170</v>
      </c>
      <c r="BE505" s="228">
        <f>IF(N505="základní",J505,0)</f>
        <v>0</v>
      </c>
      <c r="BF505" s="228">
        <f>IF(N505="snížená",J505,0)</f>
        <v>0</v>
      </c>
      <c r="BG505" s="228">
        <f>IF(N505="zákl. přenesená",J505,0)</f>
        <v>0</v>
      </c>
      <c r="BH505" s="228">
        <f>IF(N505="sníž. přenesená",J505,0)</f>
        <v>0</v>
      </c>
      <c r="BI505" s="228">
        <f>IF(N505="nulová",J505,0)</f>
        <v>0</v>
      </c>
      <c r="BJ505" s="20" t="s">
        <v>82</v>
      </c>
      <c r="BK505" s="228">
        <f>ROUND(I505*H505,2)</f>
        <v>0</v>
      </c>
      <c r="BL505" s="20" t="s">
        <v>177</v>
      </c>
      <c r="BM505" s="227" t="s">
        <v>2359</v>
      </c>
    </row>
    <row r="506" s="2" customFormat="1">
      <c r="A506" s="41"/>
      <c r="B506" s="42"/>
      <c r="C506" s="43"/>
      <c r="D506" s="229" t="s">
        <v>179</v>
      </c>
      <c r="E506" s="43"/>
      <c r="F506" s="230" t="s">
        <v>5195</v>
      </c>
      <c r="G506" s="43"/>
      <c r="H506" s="43"/>
      <c r="I506" s="231"/>
      <c r="J506" s="43"/>
      <c r="K506" s="43"/>
      <c r="L506" s="47"/>
      <c r="M506" s="232"/>
      <c r="N506" s="233"/>
      <c r="O506" s="87"/>
      <c r="P506" s="87"/>
      <c r="Q506" s="87"/>
      <c r="R506" s="87"/>
      <c r="S506" s="87"/>
      <c r="T506" s="88"/>
      <c r="U506" s="41"/>
      <c r="V506" s="41"/>
      <c r="W506" s="41"/>
      <c r="X506" s="41"/>
      <c r="Y506" s="41"/>
      <c r="Z506" s="41"/>
      <c r="AA506" s="41"/>
      <c r="AB506" s="41"/>
      <c r="AC506" s="41"/>
      <c r="AD506" s="41"/>
      <c r="AE506" s="41"/>
      <c r="AT506" s="20" t="s">
        <v>179</v>
      </c>
      <c r="AU506" s="20" t="s">
        <v>95</v>
      </c>
    </row>
    <row r="507" s="2" customFormat="1">
      <c r="A507" s="41"/>
      <c r="B507" s="42"/>
      <c r="C507" s="43"/>
      <c r="D507" s="229" t="s">
        <v>231</v>
      </c>
      <c r="E507" s="43"/>
      <c r="F507" s="268" t="s">
        <v>4946</v>
      </c>
      <c r="G507" s="43"/>
      <c r="H507" s="43"/>
      <c r="I507" s="231"/>
      <c r="J507" s="43"/>
      <c r="K507" s="43"/>
      <c r="L507" s="47"/>
      <c r="M507" s="232"/>
      <c r="N507" s="233"/>
      <c r="O507" s="87"/>
      <c r="P507" s="87"/>
      <c r="Q507" s="87"/>
      <c r="R507" s="87"/>
      <c r="S507" s="87"/>
      <c r="T507" s="88"/>
      <c r="U507" s="41"/>
      <c r="V507" s="41"/>
      <c r="W507" s="41"/>
      <c r="X507" s="41"/>
      <c r="Y507" s="41"/>
      <c r="Z507" s="41"/>
      <c r="AA507" s="41"/>
      <c r="AB507" s="41"/>
      <c r="AC507" s="41"/>
      <c r="AD507" s="41"/>
      <c r="AE507" s="41"/>
      <c r="AT507" s="20" t="s">
        <v>231</v>
      </c>
      <c r="AU507" s="20" t="s">
        <v>95</v>
      </c>
    </row>
    <row r="508" s="2" customFormat="1" ht="16.5" customHeight="1">
      <c r="A508" s="41"/>
      <c r="B508" s="42"/>
      <c r="C508" s="216" t="s">
        <v>1549</v>
      </c>
      <c r="D508" s="216" t="s">
        <v>172</v>
      </c>
      <c r="E508" s="217" t="s">
        <v>5196</v>
      </c>
      <c r="F508" s="218" t="s">
        <v>5197</v>
      </c>
      <c r="G508" s="219" t="s">
        <v>201</v>
      </c>
      <c r="H508" s="220">
        <v>450</v>
      </c>
      <c r="I508" s="221"/>
      <c r="J508" s="222">
        <f>ROUND(I508*H508,2)</f>
        <v>0</v>
      </c>
      <c r="K508" s="218" t="s">
        <v>19</v>
      </c>
      <c r="L508" s="47"/>
      <c r="M508" s="223" t="s">
        <v>19</v>
      </c>
      <c r="N508" s="224" t="s">
        <v>46</v>
      </c>
      <c r="O508" s="87"/>
      <c r="P508" s="225">
        <f>O508*H508</f>
        <v>0</v>
      </c>
      <c r="Q508" s="225">
        <v>0</v>
      </c>
      <c r="R508" s="225">
        <f>Q508*H508</f>
        <v>0</v>
      </c>
      <c r="S508" s="225">
        <v>0</v>
      </c>
      <c r="T508" s="226">
        <f>S508*H508</f>
        <v>0</v>
      </c>
      <c r="U508" s="41"/>
      <c r="V508" s="41"/>
      <c r="W508" s="41"/>
      <c r="X508" s="41"/>
      <c r="Y508" s="41"/>
      <c r="Z508" s="41"/>
      <c r="AA508" s="41"/>
      <c r="AB508" s="41"/>
      <c r="AC508" s="41"/>
      <c r="AD508" s="41"/>
      <c r="AE508" s="41"/>
      <c r="AR508" s="227" t="s">
        <v>177</v>
      </c>
      <c r="AT508" s="227" t="s">
        <v>172</v>
      </c>
      <c r="AU508" s="227" t="s">
        <v>95</v>
      </c>
      <c r="AY508" s="20" t="s">
        <v>170</v>
      </c>
      <c r="BE508" s="228">
        <f>IF(N508="základní",J508,0)</f>
        <v>0</v>
      </c>
      <c r="BF508" s="228">
        <f>IF(N508="snížená",J508,0)</f>
        <v>0</v>
      </c>
      <c r="BG508" s="228">
        <f>IF(N508="zákl. přenesená",J508,0)</f>
        <v>0</v>
      </c>
      <c r="BH508" s="228">
        <f>IF(N508="sníž. přenesená",J508,0)</f>
        <v>0</v>
      </c>
      <c r="BI508" s="228">
        <f>IF(N508="nulová",J508,0)</f>
        <v>0</v>
      </c>
      <c r="BJ508" s="20" t="s">
        <v>82</v>
      </c>
      <c r="BK508" s="228">
        <f>ROUND(I508*H508,2)</f>
        <v>0</v>
      </c>
      <c r="BL508" s="20" t="s">
        <v>177</v>
      </c>
      <c r="BM508" s="227" t="s">
        <v>2367</v>
      </c>
    </row>
    <row r="509" s="2" customFormat="1">
      <c r="A509" s="41"/>
      <c r="B509" s="42"/>
      <c r="C509" s="43"/>
      <c r="D509" s="229" t="s">
        <v>179</v>
      </c>
      <c r="E509" s="43"/>
      <c r="F509" s="230" t="s">
        <v>5197</v>
      </c>
      <c r="G509" s="43"/>
      <c r="H509" s="43"/>
      <c r="I509" s="231"/>
      <c r="J509" s="43"/>
      <c r="K509" s="43"/>
      <c r="L509" s="47"/>
      <c r="M509" s="232"/>
      <c r="N509" s="233"/>
      <c r="O509" s="87"/>
      <c r="P509" s="87"/>
      <c r="Q509" s="87"/>
      <c r="R509" s="87"/>
      <c r="S509" s="87"/>
      <c r="T509" s="88"/>
      <c r="U509" s="41"/>
      <c r="V509" s="41"/>
      <c r="W509" s="41"/>
      <c r="X509" s="41"/>
      <c r="Y509" s="41"/>
      <c r="Z509" s="41"/>
      <c r="AA509" s="41"/>
      <c r="AB509" s="41"/>
      <c r="AC509" s="41"/>
      <c r="AD509" s="41"/>
      <c r="AE509" s="41"/>
      <c r="AT509" s="20" t="s">
        <v>179</v>
      </c>
      <c r="AU509" s="20" t="s">
        <v>95</v>
      </c>
    </row>
    <row r="510" s="2" customFormat="1">
      <c r="A510" s="41"/>
      <c r="B510" s="42"/>
      <c r="C510" s="43"/>
      <c r="D510" s="229" t="s">
        <v>231</v>
      </c>
      <c r="E510" s="43"/>
      <c r="F510" s="268" t="s">
        <v>4946</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231</v>
      </c>
      <c r="AU510" s="20" t="s">
        <v>95</v>
      </c>
    </row>
    <row r="511" s="2" customFormat="1" ht="16.5" customHeight="1">
      <c r="A511" s="41"/>
      <c r="B511" s="42"/>
      <c r="C511" s="216" t="s">
        <v>1555</v>
      </c>
      <c r="D511" s="216" t="s">
        <v>172</v>
      </c>
      <c r="E511" s="217" t="s">
        <v>5198</v>
      </c>
      <c r="F511" s="218" t="s">
        <v>5199</v>
      </c>
      <c r="G511" s="219" t="s">
        <v>201</v>
      </c>
      <c r="H511" s="220">
        <v>1360</v>
      </c>
      <c r="I511" s="221"/>
      <c r="J511" s="222">
        <f>ROUND(I511*H511,2)</f>
        <v>0</v>
      </c>
      <c r="K511" s="218" t="s">
        <v>19</v>
      </c>
      <c r="L511" s="47"/>
      <c r="M511" s="223" t="s">
        <v>19</v>
      </c>
      <c r="N511" s="224" t="s">
        <v>46</v>
      </c>
      <c r="O511" s="87"/>
      <c r="P511" s="225">
        <f>O511*H511</f>
        <v>0</v>
      </c>
      <c r="Q511" s="225">
        <v>0</v>
      </c>
      <c r="R511" s="225">
        <f>Q511*H511</f>
        <v>0</v>
      </c>
      <c r="S511" s="225">
        <v>0</v>
      </c>
      <c r="T511" s="226">
        <f>S511*H511</f>
        <v>0</v>
      </c>
      <c r="U511" s="41"/>
      <c r="V511" s="41"/>
      <c r="W511" s="41"/>
      <c r="X511" s="41"/>
      <c r="Y511" s="41"/>
      <c r="Z511" s="41"/>
      <c r="AA511" s="41"/>
      <c r="AB511" s="41"/>
      <c r="AC511" s="41"/>
      <c r="AD511" s="41"/>
      <c r="AE511" s="41"/>
      <c r="AR511" s="227" t="s">
        <v>177</v>
      </c>
      <c r="AT511" s="227" t="s">
        <v>172</v>
      </c>
      <c r="AU511" s="227" t="s">
        <v>95</v>
      </c>
      <c r="AY511" s="20" t="s">
        <v>170</v>
      </c>
      <c r="BE511" s="228">
        <f>IF(N511="základní",J511,0)</f>
        <v>0</v>
      </c>
      <c r="BF511" s="228">
        <f>IF(N511="snížená",J511,0)</f>
        <v>0</v>
      </c>
      <c r="BG511" s="228">
        <f>IF(N511="zákl. přenesená",J511,0)</f>
        <v>0</v>
      </c>
      <c r="BH511" s="228">
        <f>IF(N511="sníž. přenesená",J511,0)</f>
        <v>0</v>
      </c>
      <c r="BI511" s="228">
        <f>IF(N511="nulová",J511,0)</f>
        <v>0</v>
      </c>
      <c r="BJ511" s="20" t="s">
        <v>82</v>
      </c>
      <c r="BK511" s="228">
        <f>ROUND(I511*H511,2)</f>
        <v>0</v>
      </c>
      <c r="BL511" s="20" t="s">
        <v>177</v>
      </c>
      <c r="BM511" s="227" t="s">
        <v>2376</v>
      </c>
    </row>
    <row r="512" s="2" customFormat="1">
      <c r="A512" s="41"/>
      <c r="B512" s="42"/>
      <c r="C512" s="43"/>
      <c r="D512" s="229" t="s">
        <v>179</v>
      </c>
      <c r="E512" s="43"/>
      <c r="F512" s="230" t="s">
        <v>5199</v>
      </c>
      <c r="G512" s="43"/>
      <c r="H512" s="43"/>
      <c r="I512" s="231"/>
      <c r="J512" s="43"/>
      <c r="K512" s="43"/>
      <c r="L512" s="47"/>
      <c r="M512" s="232"/>
      <c r="N512" s="233"/>
      <c r="O512" s="87"/>
      <c r="P512" s="87"/>
      <c r="Q512" s="87"/>
      <c r="R512" s="87"/>
      <c r="S512" s="87"/>
      <c r="T512" s="88"/>
      <c r="U512" s="41"/>
      <c r="V512" s="41"/>
      <c r="W512" s="41"/>
      <c r="X512" s="41"/>
      <c r="Y512" s="41"/>
      <c r="Z512" s="41"/>
      <c r="AA512" s="41"/>
      <c r="AB512" s="41"/>
      <c r="AC512" s="41"/>
      <c r="AD512" s="41"/>
      <c r="AE512" s="41"/>
      <c r="AT512" s="20" t="s">
        <v>179</v>
      </c>
      <c r="AU512" s="20" t="s">
        <v>95</v>
      </c>
    </row>
    <row r="513" s="2" customFormat="1">
      <c r="A513" s="41"/>
      <c r="B513" s="42"/>
      <c r="C513" s="43"/>
      <c r="D513" s="229" t="s">
        <v>231</v>
      </c>
      <c r="E513" s="43"/>
      <c r="F513" s="268" t="s">
        <v>4946</v>
      </c>
      <c r="G513" s="43"/>
      <c r="H513" s="43"/>
      <c r="I513" s="231"/>
      <c r="J513" s="43"/>
      <c r="K513" s="43"/>
      <c r="L513" s="47"/>
      <c r="M513" s="232"/>
      <c r="N513" s="233"/>
      <c r="O513" s="87"/>
      <c r="P513" s="87"/>
      <c r="Q513" s="87"/>
      <c r="R513" s="87"/>
      <c r="S513" s="87"/>
      <c r="T513" s="88"/>
      <c r="U513" s="41"/>
      <c r="V513" s="41"/>
      <c r="W513" s="41"/>
      <c r="X513" s="41"/>
      <c r="Y513" s="41"/>
      <c r="Z513" s="41"/>
      <c r="AA513" s="41"/>
      <c r="AB513" s="41"/>
      <c r="AC513" s="41"/>
      <c r="AD513" s="41"/>
      <c r="AE513" s="41"/>
      <c r="AT513" s="20" t="s">
        <v>231</v>
      </c>
      <c r="AU513" s="20" t="s">
        <v>95</v>
      </c>
    </row>
    <row r="514" s="2" customFormat="1" ht="16.5" customHeight="1">
      <c r="A514" s="41"/>
      <c r="B514" s="42"/>
      <c r="C514" s="216" t="s">
        <v>1560</v>
      </c>
      <c r="D514" s="216" t="s">
        <v>172</v>
      </c>
      <c r="E514" s="217" t="s">
        <v>5200</v>
      </c>
      <c r="F514" s="218" t="s">
        <v>5201</v>
      </c>
      <c r="G514" s="219" t="s">
        <v>201</v>
      </c>
      <c r="H514" s="220">
        <v>200</v>
      </c>
      <c r="I514" s="221"/>
      <c r="J514" s="222">
        <f>ROUND(I514*H514,2)</f>
        <v>0</v>
      </c>
      <c r="K514" s="218" t="s">
        <v>19</v>
      </c>
      <c r="L514" s="47"/>
      <c r="M514" s="223" t="s">
        <v>19</v>
      </c>
      <c r="N514" s="224" t="s">
        <v>46</v>
      </c>
      <c r="O514" s="87"/>
      <c r="P514" s="225">
        <f>O514*H514</f>
        <v>0</v>
      </c>
      <c r="Q514" s="225">
        <v>0</v>
      </c>
      <c r="R514" s="225">
        <f>Q514*H514</f>
        <v>0</v>
      </c>
      <c r="S514" s="225">
        <v>0</v>
      </c>
      <c r="T514" s="226">
        <f>S514*H514</f>
        <v>0</v>
      </c>
      <c r="U514" s="41"/>
      <c r="V514" s="41"/>
      <c r="W514" s="41"/>
      <c r="X514" s="41"/>
      <c r="Y514" s="41"/>
      <c r="Z514" s="41"/>
      <c r="AA514" s="41"/>
      <c r="AB514" s="41"/>
      <c r="AC514" s="41"/>
      <c r="AD514" s="41"/>
      <c r="AE514" s="41"/>
      <c r="AR514" s="227" t="s">
        <v>177</v>
      </c>
      <c r="AT514" s="227" t="s">
        <v>172</v>
      </c>
      <c r="AU514" s="227" t="s">
        <v>95</v>
      </c>
      <c r="AY514" s="20" t="s">
        <v>170</v>
      </c>
      <c r="BE514" s="228">
        <f>IF(N514="základní",J514,0)</f>
        <v>0</v>
      </c>
      <c r="BF514" s="228">
        <f>IF(N514="snížená",J514,0)</f>
        <v>0</v>
      </c>
      <c r="BG514" s="228">
        <f>IF(N514="zákl. přenesená",J514,0)</f>
        <v>0</v>
      </c>
      <c r="BH514" s="228">
        <f>IF(N514="sníž. přenesená",J514,0)</f>
        <v>0</v>
      </c>
      <c r="BI514" s="228">
        <f>IF(N514="nulová",J514,0)</f>
        <v>0</v>
      </c>
      <c r="BJ514" s="20" t="s">
        <v>82</v>
      </c>
      <c r="BK514" s="228">
        <f>ROUND(I514*H514,2)</f>
        <v>0</v>
      </c>
      <c r="BL514" s="20" t="s">
        <v>177</v>
      </c>
      <c r="BM514" s="227" t="s">
        <v>2384</v>
      </c>
    </row>
    <row r="515" s="2" customFormat="1">
      <c r="A515" s="41"/>
      <c r="B515" s="42"/>
      <c r="C515" s="43"/>
      <c r="D515" s="229" t="s">
        <v>179</v>
      </c>
      <c r="E515" s="43"/>
      <c r="F515" s="230" t="s">
        <v>5201</v>
      </c>
      <c r="G515" s="43"/>
      <c r="H515" s="43"/>
      <c r="I515" s="231"/>
      <c r="J515" s="43"/>
      <c r="K515" s="43"/>
      <c r="L515" s="47"/>
      <c r="M515" s="232"/>
      <c r="N515" s="233"/>
      <c r="O515" s="87"/>
      <c r="P515" s="87"/>
      <c r="Q515" s="87"/>
      <c r="R515" s="87"/>
      <c r="S515" s="87"/>
      <c r="T515" s="88"/>
      <c r="U515" s="41"/>
      <c r="V515" s="41"/>
      <c r="W515" s="41"/>
      <c r="X515" s="41"/>
      <c r="Y515" s="41"/>
      <c r="Z515" s="41"/>
      <c r="AA515" s="41"/>
      <c r="AB515" s="41"/>
      <c r="AC515" s="41"/>
      <c r="AD515" s="41"/>
      <c r="AE515" s="41"/>
      <c r="AT515" s="20" t="s">
        <v>179</v>
      </c>
      <c r="AU515" s="20" t="s">
        <v>95</v>
      </c>
    </row>
    <row r="516" s="2" customFormat="1">
      <c r="A516" s="41"/>
      <c r="B516" s="42"/>
      <c r="C516" s="43"/>
      <c r="D516" s="229" t="s">
        <v>231</v>
      </c>
      <c r="E516" s="43"/>
      <c r="F516" s="268" t="s">
        <v>4946</v>
      </c>
      <c r="G516" s="43"/>
      <c r="H516" s="43"/>
      <c r="I516" s="231"/>
      <c r="J516" s="43"/>
      <c r="K516" s="43"/>
      <c r="L516" s="47"/>
      <c r="M516" s="232"/>
      <c r="N516" s="233"/>
      <c r="O516" s="87"/>
      <c r="P516" s="87"/>
      <c r="Q516" s="87"/>
      <c r="R516" s="87"/>
      <c r="S516" s="87"/>
      <c r="T516" s="88"/>
      <c r="U516" s="41"/>
      <c r="V516" s="41"/>
      <c r="W516" s="41"/>
      <c r="X516" s="41"/>
      <c r="Y516" s="41"/>
      <c r="Z516" s="41"/>
      <c r="AA516" s="41"/>
      <c r="AB516" s="41"/>
      <c r="AC516" s="41"/>
      <c r="AD516" s="41"/>
      <c r="AE516" s="41"/>
      <c r="AT516" s="20" t="s">
        <v>231</v>
      </c>
      <c r="AU516" s="20" t="s">
        <v>95</v>
      </c>
    </row>
    <row r="517" s="2" customFormat="1" ht="16.5" customHeight="1">
      <c r="A517" s="41"/>
      <c r="B517" s="42"/>
      <c r="C517" s="216" t="s">
        <v>1568</v>
      </c>
      <c r="D517" s="216" t="s">
        <v>172</v>
      </c>
      <c r="E517" s="217" t="s">
        <v>5015</v>
      </c>
      <c r="F517" s="218" t="s">
        <v>5016</v>
      </c>
      <c r="G517" s="219" t="s">
        <v>201</v>
      </c>
      <c r="H517" s="220">
        <v>150</v>
      </c>
      <c r="I517" s="221"/>
      <c r="J517" s="222">
        <f>ROUND(I517*H517,2)</f>
        <v>0</v>
      </c>
      <c r="K517" s="218" t="s">
        <v>19</v>
      </c>
      <c r="L517" s="47"/>
      <c r="M517" s="223" t="s">
        <v>19</v>
      </c>
      <c r="N517" s="224" t="s">
        <v>46</v>
      </c>
      <c r="O517" s="87"/>
      <c r="P517" s="225">
        <f>O517*H517</f>
        <v>0</v>
      </c>
      <c r="Q517" s="225">
        <v>0</v>
      </c>
      <c r="R517" s="225">
        <f>Q517*H517</f>
        <v>0</v>
      </c>
      <c r="S517" s="225">
        <v>0</v>
      </c>
      <c r="T517" s="226">
        <f>S517*H517</f>
        <v>0</v>
      </c>
      <c r="U517" s="41"/>
      <c r="V517" s="41"/>
      <c r="W517" s="41"/>
      <c r="X517" s="41"/>
      <c r="Y517" s="41"/>
      <c r="Z517" s="41"/>
      <c r="AA517" s="41"/>
      <c r="AB517" s="41"/>
      <c r="AC517" s="41"/>
      <c r="AD517" s="41"/>
      <c r="AE517" s="41"/>
      <c r="AR517" s="227" t="s">
        <v>177</v>
      </c>
      <c r="AT517" s="227" t="s">
        <v>172</v>
      </c>
      <c r="AU517" s="227" t="s">
        <v>95</v>
      </c>
      <c r="AY517" s="20" t="s">
        <v>170</v>
      </c>
      <c r="BE517" s="228">
        <f>IF(N517="základní",J517,0)</f>
        <v>0</v>
      </c>
      <c r="BF517" s="228">
        <f>IF(N517="snížená",J517,0)</f>
        <v>0</v>
      </c>
      <c r="BG517" s="228">
        <f>IF(N517="zákl. přenesená",J517,0)</f>
        <v>0</v>
      </c>
      <c r="BH517" s="228">
        <f>IF(N517="sníž. přenesená",J517,0)</f>
        <v>0</v>
      </c>
      <c r="BI517" s="228">
        <f>IF(N517="nulová",J517,0)</f>
        <v>0</v>
      </c>
      <c r="BJ517" s="20" t="s">
        <v>82</v>
      </c>
      <c r="BK517" s="228">
        <f>ROUND(I517*H517,2)</f>
        <v>0</v>
      </c>
      <c r="BL517" s="20" t="s">
        <v>177</v>
      </c>
      <c r="BM517" s="227" t="s">
        <v>2394</v>
      </c>
    </row>
    <row r="518" s="2" customFormat="1">
      <c r="A518" s="41"/>
      <c r="B518" s="42"/>
      <c r="C518" s="43"/>
      <c r="D518" s="229" t="s">
        <v>179</v>
      </c>
      <c r="E518" s="43"/>
      <c r="F518" s="230" t="s">
        <v>5016</v>
      </c>
      <c r="G518" s="43"/>
      <c r="H518" s="43"/>
      <c r="I518" s="231"/>
      <c r="J518" s="43"/>
      <c r="K518" s="43"/>
      <c r="L518" s="47"/>
      <c r="M518" s="232"/>
      <c r="N518" s="233"/>
      <c r="O518" s="87"/>
      <c r="P518" s="87"/>
      <c r="Q518" s="87"/>
      <c r="R518" s="87"/>
      <c r="S518" s="87"/>
      <c r="T518" s="88"/>
      <c r="U518" s="41"/>
      <c r="V518" s="41"/>
      <c r="W518" s="41"/>
      <c r="X518" s="41"/>
      <c r="Y518" s="41"/>
      <c r="Z518" s="41"/>
      <c r="AA518" s="41"/>
      <c r="AB518" s="41"/>
      <c r="AC518" s="41"/>
      <c r="AD518" s="41"/>
      <c r="AE518" s="41"/>
      <c r="AT518" s="20" t="s">
        <v>179</v>
      </c>
      <c r="AU518" s="20" t="s">
        <v>95</v>
      </c>
    </row>
    <row r="519" s="2" customFormat="1">
      <c r="A519" s="41"/>
      <c r="B519" s="42"/>
      <c r="C519" s="43"/>
      <c r="D519" s="229" t="s">
        <v>231</v>
      </c>
      <c r="E519" s="43"/>
      <c r="F519" s="268" t="s">
        <v>4946</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231</v>
      </c>
      <c r="AU519" s="20" t="s">
        <v>95</v>
      </c>
    </row>
    <row r="520" s="2" customFormat="1" ht="16.5" customHeight="1">
      <c r="A520" s="41"/>
      <c r="B520" s="42"/>
      <c r="C520" s="216" t="s">
        <v>1575</v>
      </c>
      <c r="D520" s="216" t="s">
        <v>172</v>
      </c>
      <c r="E520" s="217" t="s">
        <v>5017</v>
      </c>
      <c r="F520" s="218" t="s">
        <v>5018</v>
      </c>
      <c r="G520" s="219" t="s">
        <v>201</v>
      </c>
      <c r="H520" s="220">
        <v>80</v>
      </c>
      <c r="I520" s="221"/>
      <c r="J520" s="222">
        <f>ROUND(I520*H520,2)</f>
        <v>0</v>
      </c>
      <c r="K520" s="218" t="s">
        <v>19</v>
      </c>
      <c r="L520" s="47"/>
      <c r="M520" s="223" t="s">
        <v>19</v>
      </c>
      <c r="N520" s="224" t="s">
        <v>46</v>
      </c>
      <c r="O520" s="87"/>
      <c r="P520" s="225">
        <f>O520*H520</f>
        <v>0</v>
      </c>
      <c r="Q520" s="225">
        <v>0</v>
      </c>
      <c r="R520" s="225">
        <f>Q520*H520</f>
        <v>0</v>
      </c>
      <c r="S520" s="225">
        <v>0</v>
      </c>
      <c r="T520" s="226">
        <f>S520*H520</f>
        <v>0</v>
      </c>
      <c r="U520" s="41"/>
      <c r="V520" s="41"/>
      <c r="W520" s="41"/>
      <c r="X520" s="41"/>
      <c r="Y520" s="41"/>
      <c r="Z520" s="41"/>
      <c r="AA520" s="41"/>
      <c r="AB520" s="41"/>
      <c r="AC520" s="41"/>
      <c r="AD520" s="41"/>
      <c r="AE520" s="41"/>
      <c r="AR520" s="227" t="s">
        <v>177</v>
      </c>
      <c r="AT520" s="227" t="s">
        <v>172</v>
      </c>
      <c r="AU520" s="227" t="s">
        <v>95</v>
      </c>
      <c r="AY520" s="20" t="s">
        <v>170</v>
      </c>
      <c r="BE520" s="228">
        <f>IF(N520="základní",J520,0)</f>
        <v>0</v>
      </c>
      <c r="BF520" s="228">
        <f>IF(N520="snížená",J520,0)</f>
        <v>0</v>
      </c>
      <c r="BG520" s="228">
        <f>IF(N520="zákl. přenesená",J520,0)</f>
        <v>0</v>
      </c>
      <c r="BH520" s="228">
        <f>IF(N520="sníž. přenesená",J520,0)</f>
        <v>0</v>
      </c>
      <c r="BI520" s="228">
        <f>IF(N520="nulová",J520,0)</f>
        <v>0</v>
      </c>
      <c r="BJ520" s="20" t="s">
        <v>82</v>
      </c>
      <c r="BK520" s="228">
        <f>ROUND(I520*H520,2)</f>
        <v>0</v>
      </c>
      <c r="BL520" s="20" t="s">
        <v>177</v>
      </c>
      <c r="BM520" s="227" t="s">
        <v>2403</v>
      </c>
    </row>
    <row r="521" s="2" customFormat="1">
      <c r="A521" s="41"/>
      <c r="B521" s="42"/>
      <c r="C521" s="43"/>
      <c r="D521" s="229" t="s">
        <v>179</v>
      </c>
      <c r="E521" s="43"/>
      <c r="F521" s="230" t="s">
        <v>5018</v>
      </c>
      <c r="G521" s="43"/>
      <c r="H521" s="43"/>
      <c r="I521" s="231"/>
      <c r="J521" s="43"/>
      <c r="K521" s="43"/>
      <c r="L521" s="47"/>
      <c r="M521" s="232"/>
      <c r="N521" s="233"/>
      <c r="O521" s="87"/>
      <c r="P521" s="87"/>
      <c r="Q521" s="87"/>
      <c r="R521" s="87"/>
      <c r="S521" s="87"/>
      <c r="T521" s="88"/>
      <c r="U521" s="41"/>
      <c r="V521" s="41"/>
      <c r="W521" s="41"/>
      <c r="X521" s="41"/>
      <c r="Y521" s="41"/>
      <c r="Z521" s="41"/>
      <c r="AA521" s="41"/>
      <c r="AB521" s="41"/>
      <c r="AC521" s="41"/>
      <c r="AD521" s="41"/>
      <c r="AE521" s="41"/>
      <c r="AT521" s="20" t="s">
        <v>179</v>
      </c>
      <c r="AU521" s="20" t="s">
        <v>95</v>
      </c>
    </row>
    <row r="522" s="2" customFormat="1">
      <c r="A522" s="41"/>
      <c r="B522" s="42"/>
      <c r="C522" s="43"/>
      <c r="D522" s="229" t="s">
        <v>231</v>
      </c>
      <c r="E522" s="43"/>
      <c r="F522" s="268" t="s">
        <v>4946</v>
      </c>
      <c r="G522" s="43"/>
      <c r="H522" s="43"/>
      <c r="I522" s="231"/>
      <c r="J522" s="43"/>
      <c r="K522" s="43"/>
      <c r="L522" s="47"/>
      <c r="M522" s="232"/>
      <c r="N522" s="233"/>
      <c r="O522" s="87"/>
      <c r="P522" s="87"/>
      <c r="Q522" s="87"/>
      <c r="R522" s="87"/>
      <c r="S522" s="87"/>
      <c r="T522" s="88"/>
      <c r="U522" s="41"/>
      <c r="V522" s="41"/>
      <c r="W522" s="41"/>
      <c r="X522" s="41"/>
      <c r="Y522" s="41"/>
      <c r="Z522" s="41"/>
      <c r="AA522" s="41"/>
      <c r="AB522" s="41"/>
      <c r="AC522" s="41"/>
      <c r="AD522" s="41"/>
      <c r="AE522" s="41"/>
      <c r="AT522" s="20" t="s">
        <v>231</v>
      </c>
      <c r="AU522" s="20" t="s">
        <v>95</v>
      </c>
    </row>
    <row r="523" s="2" customFormat="1" ht="24.15" customHeight="1">
      <c r="A523" s="41"/>
      <c r="B523" s="42"/>
      <c r="C523" s="216" t="s">
        <v>1581</v>
      </c>
      <c r="D523" s="216" t="s">
        <v>172</v>
      </c>
      <c r="E523" s="217" t="s">
        <v>5123</v>
      </c>
      <c r="F523" s="218" t="s">
        <v>5124</v>
      </c>
      <c r="G523" s="219" t="s">
        <v>201</v>
      </c>
      <c r="H523" s="220">
        <v>220</v>
      </c>
      <c r="I523" s="221"/>
      <c r="J523" s="222">
        <f>ROUND(I523*H523,2)</f>
        <v>0</v>
      </c>
      <c r="K523" s="218" t="s">
        <v>19</v>
      </c>
      <c r="L523" s="47"/>
      <c r="M523" s="223" t="s">
        <v>19</v>
      </c>
      <c r="N523" s="224" t="s">
        <v>46</v>
      </c>
      <c r="O523" s="87"/>
      <c r="P523" s="225">
        <f>O523*H523</f>
        <v>0</v>
      </c>
      <c r="Q523" s="225">
        <v>0</v>
      </c>
      <c r="R523" s="225">
        <f>Q523*H523</f>
        <v>0</v>
      </c>
      <c r="S523" s="225">
        <v>0</v>
      </c>
      <c r="T523" s="226">
        <f>S523*H523</f>
        <v>0</v>
      </c>
      <c r="U523" s="41"/>
      <c r="V523" s="41"/>
      <c r="W523" s="41"/>
      <c r="X523" s="41"/>
      <c r="Y523" s="41"/>
      <c r="Z523" s="41"/>
      <c r="AA523" s="41"/>
      <c r="AB523" s="41"/>
      <c r="AC523" s="41"/>
      <c r="AD523" s="41"/>
      <c r="AE523" s="41"/>
      <c r="AR523" s="227" t="s">
        <v>177</v>
      </c>
      <c r="AT523" s="227" t="s">
        <v>172</v>
      </c>
      <c r="AU523" s="227" t="s">
        <v>95</v>
      </c>
      <c r="AY523" s="20" t="s">
        <v>170</v>
      </c>
      <c r="BE523" s="228">
        <f>IF(N523="základní",J523,0)</f>
        <v>0</v>
      </c>
      <c r="BF523" s="228">
        <f>IF(N523="snížená",J523,0)</f>
        <v>0</v>
      </c>
      <c r="BG523" s="228">
        <f>IF(N523="zákl. přenesená",J523,0)</f>
        <v>0</v>
      </c>
      <c r="BH523" s="228">
        <f>IF(N523="sníž. přenesená",J523,0)</f>
        <v>0</v>
      </c>
      <c r="BI523" s="228">
        <f>IF(N523="nulová",J523,0)</f>
        <v>0</v>
      </c>
      <c r="BJ523" s="20" t="s">
        <v>82</v>
      </c>
      <c r="BK523" s="228">
        <f>ROUND(I523*H523,2)</f>
        <v>0</v>
      </c>
      <c r="BL523" s="20" t="s">
        <v>177</v>
      </c>
      <c r="BM523" s="227" t="s">
        <v>2413</v>
      </c>
    </row>
    <row r="524" s="2" customFormat="1">
      <c r="A524" s="41"/>
      <c r="B524" s="42"/>
      <c r="C524" s="43"/>
      <c r="D524" s="229" t="s">
        <v>179</v>
      </c>
      <c r="E524" s="43"/>
      <c r="F524" s="230" t="s">
        <v>5124</v>
      </c>
      <c r="G524" s="43"/>
      <c r="H524" s="43"/>
      <c r="I524" s="231"/>
      <c r="J524" s="43"/>
      <c r="K524" s="43"/>
      <c r="L524" s="47"/>
      <c r="M524" s="232"/>
      <c r="N524" s="233"/>
      <c r="O524" s="87"/>
      <c r="P524" s="87"/>
      <c r="Q524" s="87"/>
      <c r="R524" s="87"/>
      <c r="S524" s="87"/>
      <c r="T524" s="88"/>
      <c r="U524" s="41"/>
      <c r="V524" s="41"/>
      <c r="W524" s="41"/>
      <c r="X524" s="41"/>
      <c r="Y524" s="41"/>
      <c r="Z524" s="41"/>
      <c r="AA524" s="41"/>
      <c r="AB524" s="41"/>
      <c r="AC524" s="41"/>
      <c r="AD524" s="41"/>
      <c r="AE524" s="41"/>
      <c r="AT524" s="20" t="s">
        <v>179</v>
      </c>
      <c r="AU524" s="20" t="s">
        <v>95</v>
      </c>
    </row>
    <row r="525" s="2" customFormat="1">
      <c r="A525" s="41"/>
      <c r="B525" s="42"/>
      <c r="C525" s="43"/>
      <c r="D525" s="229" t="s">
        <v>231</v>
      </c>
      <c r="E525" s="43"/>
      <c r="F525" s="268" t="s">
        <v>4946</v>
      </c>
      <c r="G525" s="43"/>
      <c r="H525" s="43"/>
      <c r="I525" s="231"/>
      <c r="J525" s="43"/>
      <c r="K525" s="43"/>
      <c r="L525" s="47"/>
      <c r="M525" s="232"/>
      <c r="N525" s="233"/>
      <c r="O525" s="87"/>
      <c r="P525" s="87"/>
      <c r="Q525" s="87"/>
      <c r="R525" s="87"/>
      <c r="S525" s="87"/>
      <c r="T525" s="88"/>
      <c r="U525" s="41"/>
      <c r="V525" s="41"/>
      <c r="W525" s="41"/>
      <c r="X525" s="41"/>
      <c r="Y525" s="41"/>
      <c r="Z525" s="41"/>
      <c r="AA525" s="41"/>
      <c r="AB525" s="41"/>
      <c r="AC525" s="41"/>
      <c r="AD525" s="41"/>
      <c r="AE525" s="41"/>
      <c r="AT525" s="20" t="s">
        <v>231</v>
      </c>
      <c r="AU525" s="20" t="s">
        <v>95</v>
      </c>
    </row>
    <row r="526" s="2" customFormat="1" ht="24.15" customHeight="1">
      <c r="A526" s="41"/>
      <c r="B526" s="42"/>
      <c r="C526" s="216" t="s">
        <v>1587</v>
      </c>
      <c r="D526" s="216" t="s">
        <v>172</v>
      </c>
      <c r="E526" s="217" t="s">
        <v>5202</v>
      </c>
      <c r="F526" s="218" t="s">
        <v>5203</v>
      </c>
      <c r="G526" s="219" t="s">
        <v>201</v>
      </c>
      <c r="H526" s="220">
        <v>240</v>
      </c>
      <c r="I526" s="221"/>
      <c r="J526" s="222">
        <f>ROUND(I526*H526,2)</f>
        <v>0</v>
      </c>
      <c r="K526" s="218" t="s">
        <v>19</v>
      </c>
      <c r="L526" s="47"/>
      <c r="M526" s="223" t="s">
        <v>19</v>
      </c>
      <c r="N526" s="224" t="s">
        <v>46</v>
      </c>
      <c r="O526" s="87"/>
      <c r="P526" s="225">
        <f>O526*H526</f>
        <v>0</v>
      </c>
      <c r="Q526" s="225">
        <v>0</v>
      </c>
      <c r="R526" s="225">
        <f>Q526*H526</f>
        <v>0</v>
      </c>
      <c r="S526" s="225">
        <v>0</v>
      </c>
      <c r="T526" s="226">
        <f>S526*H526</f>
        <v>0</v>
      </c>
      <c r="U526" s="41"/>
      <c r="V526" s="41"/>
      <c r="W526" s="41"/>
      <c r="X526" s="41"/>
      <c r="Y526" s="41"/>
      <c r="Z526" s="41"/>
      <c r="AA526" s="41"/>
      <c r="AB526" s="41"/>
      <c r="AC526" s="41"/>
      <c r="AD526" s="41"/>
      <c r="AE526" s="41"/>
      <c r="AR526" s="227" t="s">
        <v>177</v>
      </c>
      <c r="AT526" s="227" t="s">
        <v>172</v>
      </c>
      <c r="AU526" s="227" t="s">
        <v>95</v>
      </c>
      <c r="AY526" s="20" t="s">
        <v>170</v>
      </c>
      <c r="BE526" s="228">
        <f>IF(N526="základní",J526,0)</f>
        <v>0</v>
      </c>
      <c r="BF526" s="228">
        <f>IF(N526="snížená",J526,0)</f>
        <v>0</v>
      </c>
      <c r="BG526" s="228">
        <f>IF(N526="zákl. přenesená",J526,0)</f>
        <v>0</v>
      </c>
      <c r="BH526" s="228">
        <f>IF(N526="sníž. přenesená",J526,0)</f>
        <v>0</v>
      </c>
      <c r="BI526" s="228">
        <f>IF(N526="nulová",J526,0)</f>
        <v>0</v>
      </c>
      <c r="BJ526" s="20" t="s">
        <v>82</v>
      </c>
      <c r="BK526" s="228">
        <f>ROUND(I526*H526,2)</f>
        <v>0</v>
      </c>
      <c r="BL526" s="20" t="s">
        <v>177</v>
      </c>
      <c r="BM526" s="227" t="s">
        <v>2422</v>
      </c>
    </row>
    <row r="527" s="2" customFormat="1">
      <c r="A527" s="41"/>
      <c r="B527" s="42"/>
      <c r="C527" s="43"/>
      <c r="D527" s="229" t="s">
        <v>179</v>
      </c>
      <c r="E527" s="43"/>
      <c r="F527" s="230" t="s">
        <v>5203</v>
      </c>
      <c r="G527" s="43"/>
      <c r="H527" s="43"/>
      <c r="I527" s="231"/>
      <c r="J527" s="43"/>
      <c r="K527" s="43"/>
      <c r="L527" s="47"/>
      <c r="M527" s="232"/>
      <c r="N527" s="233"/>
      <c r="O527" s="87"/>
      <c r="P527" s="87"/>
      <c r="Q527" s="87"/>
      <c r="R527" s="87"/>
      <c r="S527" s="87"/>
      <c r="T527" s="88"/>
      <c r="U527" s="41"/>
      <c r="V527" s="41"/>
      <c r="W527" s="41"/>
      <c r="X527" s="41"/>
      <c r="Y527" s="41"/>
      <c r="Z527" s="41"/>
      <c r="AA527" s="41"/>
      <c r="AB527" s="41"/>
      <c r="AC527" s="41"/>
      <c r="AD527" s="41"/>
      <c r="AE527" s="41"/>
      <c r="AT527" s="20" t="s">
        <v>179</v>
      </c>
      <c r="AU527" s="20" t="s">
        <v>95</v>
      </c>
    </row>
    <row r="528" s="2" customFormat="1">
      <c r="A528" s="41"/>
      <c r="B528" s="42"/>
      <c r="C528" s="43"/>
      <c r="D528" s="229" t="s">
        <v>231</v>
      </c>
      <c r="E528" s="43"/>
      <c r="F528" s="268" t="s">
        <v>4946</v>
      </c>
      <c r="G528" s="43"/>
      <c r="H528" s="43"/>
      <c r="I528" s="231"/>
      <c r="J528" s="43"/>
      <c r="K528" s="43"/>
      <c r="L528" s="47"/>
      <c r="M528" s="232"/>
      <c r="N528" s="233"/>
      <c r="O528" s="87"/>
      <c r="P528" s="87"/>
      <c r="Q528" s="87"/>
      <c r="R528" s="87"/>
      <c r="S528" s="87"/>
      <c r="T528" s="88"/>
      <c r="U528" s="41"/>
      <c r="V528" s="41"/>
      <c r="W528" s="41"/>
      <c r="X528" s="41"/>
      <c r="Y528" s="41"/>
      <c r="Z528" s="41"/>
      <c r="AA528" s="41"/>
      <c r="AB528" s="41"/>
      <c r="AC528" s="41"/>
      <c r="AD528" s="41"/>
      <c r="AE528" s="41"/>
      <c r="AT528" s="20" t="s">
        <v>231</v>
      </c>
      <c r="AU528" s="20" t="s">
        <v>95</v>
      </c>
    </row>
    <row r="529" s="2" customFormat="1" ht="16.5" customHeight="1">
      <c r="A529" s="41"/>
      <c r="B529" s="42"/>
      <c r="C529" s="216" t="s">
        <v>1593</v>
      </c>
      <c r="D529" s="216" t="s">
        <v>172</v>
      </c>
      <c r="E529" s="217" t="s">
        <v>5027</v>
      </c>
      <c r="F529" s="218" t="s">
        <v>5028</v>
      </c>
      <c r="G529" s="219" t="s">
        <v>4317</v>
      </c>
      <c r="H529" s="220">
        <v>30</v>
      </c>
      <c r="I529" s="221"/>
      <c r="J529" s="222">
        <f>ROUND(I529*H529,2)</f>
        <v>0</v>
      </c>
      <c r="K529" s="218" t="s">
        <v>19</v>
      </c>
      <c r="L529" s="47"/>
      <c r="M529" s="223" t="s">
        <v>19</v>
      </c>
      <c r="N529" s="224" t="s">
        <v>46</v>
      </c>
      <c r="O529" s="87"/>
      <c r="P529" s="225">
        <f>O529*H529</f>
        <v>0</v>
      </c>
      <c r="Q529" s="225">
        <v>0</v>
      </c>
      <c r="R529" s="225">
        <f>Q529*H529</f>
        <v>0</v>
      </c>
      <c r="S529" s="225">
        <v>0</v>
      </c>
      <c r="T529" s="226">
        <f>S529*H529</f>
        <v>0</v>
      </c>
      <c r="U529" s="41"/>
      <c r="V529" s="41"/>
      <c r="W529" s="41"/>
      <c r="X529" s="41"/>
      <c r="Y529" s="41"/>
      <c r="Z529" s="41"/>
      <c r="AA529" s="41"/>
      <c r="AB529" s="41"/>
      <c r="AC529" s="41"/>
      <c r="AD529" s="41"/>
      <c r="AE529" s="41"/>
      <c r="AR529" s="227" t="s">
        <v>177</v>
      </c>
      <c r="AT529" s="227" t="s">
        <v>172</v>
      </c>
      <c r="AU529" s="227" t="s">
        <v>95</v>
      </c>
      <c r="AY529" s="20" t="s">
        <v>170</v>
      </c>
      <c r="BE529" s="228">
        <f>IF(N529="základní",J529,0)</f>
        <v>0</v>
      </c>
      <c r="BF529" s="228">
        <f>IF(N529="snížená",J529,0)</f>
        <v>0</v>
      </c>
      <c r="BG529" s="228">
        <f>IF(N529="zákl. přenesená",J529,0)</f>
        <v>0</v>
      </c>
      <c r="BH529" s="228">
        <f>IF(N529="sníž. přenesená",J529,0)</f>
        <v>0</v>
      </c>
      <c r="BI529" s="228">
        <f>IF(N529="nulová",J529,0)</f>
        <v>0</v>
      </c>
      <c r="BJ529" s="20" t="s">
        <v>82</v>
      </c>
      <c r="BK529" s="228">
        <f>ROUND(I529*H529,2)</f>
        <v>0</v>
      </c>
      <c r="BL529" s="20" t="s">
        <v>177</v>
      </c>
      <c r="BM529" s="227" t="s">
        <v>2433</v>
      </c>
    </row>
    <row r="530" s="2" customFormat="1">
      <c r="A530" s="41"/>
      <c r="B530" s="42"/>
      <c r="C530" s="43"/>
      <c r="D530" s="229" t="s">
        <v>179</v>
      </c>
      <c r="E530" s="43"/>
      <c r="F530" s="230" t="s">
        <v>5028</v>
      </c>
      <c r="G530" s="43"/>
      <c r="H530" s="43"/>
      <c r="I530" s="231"/>
      <c r="J530" s="43"/>
      <c r="K530" s="43"/>
      <c r="L530" s="47"/>
      <c r="M530" s="232"/>
      <c r="N530" s="233"/>
      <c r="O530" s="87"/>
      <c r="P530" s="87"/>
      <c r="Q530" s="87"/>
      <c r="R530" s="87"/>
      <c r="S530" s="87"/>
      <c r="T530" s="88"/>
      <c r="U530" s="41"/>
      <c r="V530" s="41"/>
      <c r="W530" s="41"/>
      <c r="X530" s="41"/>
      <c r="Y530" s="41"/>
      <c r="Z530" s="41"/>
      <c r="AA530" s="41"/>
      <c r="AB530" s="41"/>
      <c r="AC530" s="41"/>
      <c r="AD530" s="41"/>
      <c r="AE530" s="41"/>
      <c r="AT530" s="20" t="s">
        <v>179</v>
      </c>
      <c r="AU530" s="20" t="s">
        <v>95</v>
      </c>
    </row>
    <row r="531" s="2" customFormat="1">
      <c r="A531" s="41"/>
      <c r="B531" s="42"/>
      <c r="C531" s="43"/>
      <c r="D531" s="229" t="s">
        <v>231</v>
      </c>
      <c r="E531" s="43"/>
      <c r="F531" s="268" t="s">
        <v>4946</v>
      </c>
      <c r="G531" s="43"/>
      <c r="H531" s="43"/>
      <c r="I531" s="231"/>
      <c r="J531" s="43"/>
      <c r="K531" s="43"/>
      <c r="L531" s="47"/>
      <c r="M531" s="232"/>
      <c r="N531" s="233"/>
      <c r="O531" s="87"/>
      <c r="P531" s="87"/>
      <c r="Q531" s="87"/>
      <c r="R531" s="87"/>
      <c r="S531" s="87"/>
      <c r="T531" s="88"/>
      <c r="U531" s="41"/>
      <c r="V531" s="41"/>
      <c r="W531" s="41"/>
      <c r="X531" s="41"/>
      <c r="Y531" s="41"/>
      <c r="Z531" s="41"/>
      <c r="AA531" s="41"/>
      <c r="AB531" s="41"/>
      <c r="AC531" s="41"/>
      <c r="AD531" s="41"/>
      <c r="AE531" s="41"/>
      <c r="AT531" s="20" t="s">
        <v>231</v>
      </c>
      <c r="AU531" s="20" t="s">
        <v>95</v>
      </c>
    </row>
    <row r="532" s="2" customFormat="1" ht="16.5" customHeight="1">
      <c r="A532" s="41"/>
      <c r="B532" s="42"/>
      <c r="C532" s="216" t="s">
        <v>1599</v>
      </c>
      <c r="D532" s="216" t="s">
        <v>172</v>
      </c>
      <c r="E532" s="217" t="s">
        <v>5102</v>
      </c>
      <c r="F532" s="218" t="s">
        <v>5103</v>
      </c>
      <c r="G532" s="219" t="s">
        <v>4317</v>
      </c>
      <c r="H532" s="220">
        <v>2</v>
      </c>
      <c r="I532" s="221"/>
      <c r="J532" s="222">
        <f>ROUND(I532*H532,2)</f>
        <v>0</v>
      </c>
      <c r="K532" s="218" t="s">
        <v>19</v>
      </c>
      <c r="L532" s="47"/>
      <c r="M532" s="223" t="s">
        <v>19</v>
      </c>
      <c r="N532" s="224" t="s">
        <v>46</v>
      </c>
      <c r="O532" s="87"/>
      <c r="P532" s="225">
        <f>O532*H532</f>
        <v>0</v>
      </c>
      <c r="Q532" s="225">
        <v>0</v>
      </c>
      <c r="R532" s="225">
        <f>Q532*H532</f>
        <v>0</v>
      </c>
      <c r="S532" s="225">
        <v>0</v>
      </c>
      <c r="T532" s="226">
        <f>S532*H532</f>
        <v>0</v>
      </c>
      <c r="U532" s="41"/>
      <c r="V532" s="41"/>
      <c r="W532" s="41"/>
      <c r="X532" s="41"/>
      <c r="Y532" s="41"/>
      <c r="Z532" s="41"/>
      <c r="AA532" s="41"/>
      <c r="AB532" s="41"/>
      <c r="AC532" s="41"/>
      <c r="AD532" s="41"/>
      <c r="AE532" s="41"/>
      <c r="AR532" s="227" t="s">
        <v>177</v>
      </c>
      <c r="AT532" s="227" t="s">
        <v>172</v>
      </c>
      <c r="AU532" s="227" t="s">
        <v>95</v>
      </c>
      <c r="AY532" s="20" t="s">
        <v>170</v>
      </c>
      <c r="BE532" s="228">
        <f>IF(N532="základní",J532,0)</f>
        <v>0</v>
      </c>
      <c r="BF532" s="228">
        <f>IF(N532="snížená",J532,0)</f>
        <v>0</v>
      </c>
      <c r="BG532" s="228">
        <f>IF(N532="zákl. přenesená",J532,0)</f>
        <v>0</v>
      </c>
      <c r="BH532" s="228">
        <f>IF(N532="sníž. přenesená",J532,0)</f>
        <v>0</v>
      </c>
      <c r="BI532" s="228">
        <f>IF(N532="nulová",J532,0)</f>
        <v>0</v>
      </c>
      <c r="BJ532" s="20" t="s">
        <v>82</v>
      </c>
      <c r="BK532" s="228">
        <f>ROUND(I532*H532,2)</f>
        <v>0</v>
      </c>
      <c r="BL532" s="20" t="s">
        <v>177</v>
      </c>
      <c r="BM532" s="227" t="s">
        <v>2442</v>
      </c>
    </row>
    <row r="533" s="2" customFormat="1">
      <c r="A533" s="41"/>
      <c r="B533" s="42"/>
      <c r="C533" s="43"/>
      <c r="D533" s="229" t="s">
        <v>179</v>
      </c>
      <c r="E533" s="43"/>
      <c r="F533" s="230" t="s">
        <v>5103</v>
      </c>
      <c r="G533" s="43"/>
      <c r="H533" s="43"/>
      <c r="I533" s="231"/>
      <c r="J533" s="43"/>
      <c r="K533" s="43"/>
      <c r="L533" s="47"/>
      <c r="M533" s="232"/>
      <c r="N533" s="233"/>
      <c r="O533" s="87"/>
      <c r="P533" s="87"/>
      <c r="Q533" s="87"/>
      <c r="R533" s="87"/>
      <c r="S533" s="87"/>
      <c r="T533" s="88"/>
      <c r="U533" s="41"/>
      <c r="V533" s="41"/>
      <c r="W533" s="41"/>
      <c r="X533" s="41"/>
      <c r="Y533" s="41"/>
      <c r="Z533" s="41"/>
      <c r="AA533" s="41"/>
      <c r="AB533" s="41"/>
      <c r="AC533" s="41"/>
      <c r="AD533" s="41"/>
      <c r="AE533" s="41"/>
      <c r="AT533" s="20" t="s">
        <v>179</v>
      </c>
      <c r="AU533" s="20" t="s">
        <v>95</v>
      </c>
    </row>
    <row r="534" s="2" customFormat="1">
      <c r="A534" s="41"/>
      <c r="B534" s="42"/>
      <c r="C534" s="43"/>
      <c r="D534" s="229" t="s">
        <v>231</v>
      </c>
      <c r="E534" s="43"/>
      <c r="F534" s="268" t="s">
        <v>4946</v>
      </c>
      <c r="G534" s="43"/>
      <c r="H534" s="43"/>
      <c r="I534" s="231"/>
      <c r="J534" s="43"/>
      <c r="K534" s="43"/>
      <c r="L534" s="47"/>
      <c r="M534" s="232"/>
      <c r="N534" s="233"/>
      <c r="O534" s="87"/>
      <c r="P534" s="87"/>
      <c r="Q534" s="87"/>
      <c r="R534" s="87"/>
      <c r="S534" s="87"/>
      <c r="T534" s="88"/>
      <c r="U534" s="41"/>
      <c r="V534" s="41"/>
      <c r="W534" s="41"/>
      <c r="X534" s="41"/>
      <c r="Y534" s="41"/>
      <c r="Z534" s="41"/>
      <c r="AA534" s="41"/>
      <c r="AB534" s="41"/>
      <c r="AC534" s="41"/>
      <c r="AD534" s="41"/>
      <c r="AE534" s="41"/>
      <c r="AT534" s="20" t="s">
        <v>231</v>
      </c>
      <c r="AU534" s="20" t="s">
        <v>95</v>
      </c>
    </row>
    <row r="535" s="2" customFormat="1" ht="16.5" customHeight="1">
      <c r="A535" s="41"/>
      <c r="B535" s="42"/>
      <c r="C535" s="216" t="s">
        <v>1614</v>
      </c>
      <c r="D535" s="216" t="s">
        <v>172</v>
      </c>
      <c r="E535" s="217" t="s">
        <v>5104</v>
      </c>
      <c r="F535" s="218" t="s">
        <v>5105</v>
      </c>
      <c r="G535" s="219" t="s">
        <v>4317</v>
      </c>
      <c r="H535" s="220">
        <v>2</v>
      </c>
      <c r="I535" s="221"/>
      <c r="J535" s="222">
        <f>ROUND(I535*H535,2)</f>
        <v>0</v>
      </c>
      <c r="K535" s="218" t="s">
        <v>19</v>
      </c>
      <c r="L535" s="47"/>
      <c r="M535" s="223" t="s">
        <v>19</v>
      </c>
      <c r="N535" s="224" t="s">
        <v>46</v>
      </c>
      <c r="O535" s="87"/>
      <c r="P535" s="225">
        <f>O535*H535</f>
        <v>0</v>
      </c>
      <c r="Q535" s="225">
        <v>0</v>
      </c>
      <c r="R535" s="225">
        <f>Q535*H535</f>
        <v>0</v>
      </c>
      <c r="S535" s="225">
        <v>0</v>
      </c>
      <c r="T535" s="226">
        <f>S535*H535</f>
        <v>0</v>
      </c>
      <c r="U535" s="41"/>
      <c r="V535" s="41"/>
      <c r="W535" s="41"/>
      <c r="X535" s="41"/>
      <c r="Y535" s="41"/>
      <c r="Z535" s="41"/>
      <c r="AA535" s="41"/>
      <c r="AB535" s="41"/>
      <c r="AC535" s="41"/>
      <c r="AD535" s="41"/>
      <c r="AE535" s="41"/>
      <c r="AR535" s="227" t="s">
        <v>177</v>
      </c>
      <c r="AT535" s="227" t="s">
        <v>172</v>
      </c>
      <c r="AU535" s="227" t="s">
        <v>95</v>
      </c>
      <c r="AY535" s="20" t="s">
        <v>170</v>
      </c>
      <c r="BE535" s="228">
        <f>IF(N535="základní",J535,0)</f>
        <v>0</v>
      </c>
      <c r="BF535" s="228">
        <f>IF(N535="snížená",J535,0)</f>
        <v>0</v>
      </c>
      <c r="BG535" s="228">
        <f>IF(N535="zákl. přenesená",J535,0)</f>
        <v>0</v>
      </c>
      <c r="BH535" s="228">
        <f>IF(N535="sníž. přenesená",J535,0)</f>
        <v>0</v>
      </c>
      <c r="BI535" s="228">
        <f>IF(N535="nulová",J535,0)</f>
        <v>0</v>
      </c>
      <c r="BJ535" s="20" t="s">
        <v>82</v>
      </c>
      <c r="BK535" s="228">
        <f>ROUND(I535*H535,2)</f>
        <v>0</v>
      </c>
      <c r="BL535" s="20" t="s">
        <v>177</v>
      </c>
      <c r="BM535" s="227" t="s">
        <v>2454</v>
      </c>
    </row>
    <row r="536" s="2" customFormat="1">
      <c r="A536" s="41"/>
      <c r="B536" s="42"/>
      <c r="C536" s="43"/>
      <c r="D536" s="229" t="s">
        <v>179</v>
      </c>
      <c r="E536" s="43"/>
      <c r="F536" s="230" t="s">
        <v>5105</v>
      </c>
      <c r="G536" s="43"/>
      <c r="H536" s="43"/>
      <c r="I536" s="231"/>
      <c r="J536" s="43"/>
      <c r="K536" s="43"/>
      <c r="L536" s="47"/>
      <c r="M536" s="232"/>
      <c r="N536" s="233"/>
      <c r="O536" s="87"/>
      <c r="P536" s="87"/>
      <c r="Q536" s="87"/>
      <c r="R536" s="87"/>
      <c r="S536" s="87"/>
      <c r="T536" s="88"/>
      <c r="U536" s="41"/>
      <c r="V536" s="41"/>
      <c r="W536" s="41"/>
      <c r="X536" s="41"/>
      <c r="Y536" s="41"/>
      <c r="Z536" s="41"/>
      <c r="AA536" s="41"/>
      <c r="AB536" s="41"/>
      <c r="AC536" s="41"/>
      <c r="AD536" s="41"/>
      <c r="AE536" s="41"/>
      <c r="AT536" s="20" t="s">
        <v>179</v>
      </c>
      <c r="AU536" s="20" t="s">
        <v>95</v>
      </c>
    </row>
    <row r="537" s="2" customFormat="1">
      <c r="A537" s="41"/>
      <c r="B537" s="42"/>
      <c r="C537" s="43"/>
      <c r="D537" s="229" t="s">
        <v>231</v>
      </c>
      <c r="E537" s="43"/>
      <c r="F537" s="268" t="s">
        <v>4946</v>
      </c>
      <c r="G537" s="43"/>
      <c r="H537" s="43"/>
      <c r="I537" s="231"/>
      <c r="J537" s="43"/>
      <c r="K537" s="43"/>
      <c r="L537" s="47"/>
      <c r="M537" s="232"/>
      <c r="N537" s="233"/>
      <c r="O537" s="87"/>
      <c r="P537" s="87"/>
      <c r="Q537" s="87"/>
      <c r="R537" s="87"/>
      <c r="S537" s="87"/>
      <c r="T537" s="88"/>
      <c r="U537" s="41"/>
      <c r="V537" s="41"/>
      <c r="W537" s="41"/>
      <c r="X537" s="41"/>
      <c r="Y537" s="41"/>
      <c r="Z537" s="41"/>
      <c r="AA537" s="41"/>
      <c r="AB537" s="41"/>
      <c r="AC537" s="41"/>
      <c r="AD537" s="41"/>
      <c r="AE537" s="41"/>
      <c r="AT537" s="20" t="s">
        <v>231</v>
      </c>
      <c r="AU537" s="20" t="s">
        <v>95</v>
      </c>
    </row>
    <row r="538" s="2" customFormat="1" ht="16.5" customHeight="1">
      <c r="A538" s="41"/>
      <c r="B538" s="42"/>
      <c r="C538" s="216" t="s">
        <v>1621</v>
      </c>
      <c r="D538" s="216" t="s">
        <v>172</v>
      </c>
      <c r="E538" s="217" t="s">
        <v>5106</v>
      </c>
      <c r="F538" s="218" t="s">
        <v>5107</v>
      </c>
      <c r="G538" s="219" t="s">
        <v>4317</v>
      </c>
      <c r="H538" s="220">
        <v>4</v>
      </c>
      <c r="I538" s="221"/>
      <c r="J538" s="222">
        <f>ROUND(I538*H538,2)</f>
        <v>0</v>
      </c>
      <c r="K538" s="218" t="s">
        <v>19</v>
      </c>
      <c r="L538" s="47"/>
      <c r="M538" s="223" t="s">
        <v>19</v>
      </c>
      <c r="N538" s="224" t="s">
        <v>46</v>
      </c>
      <c r="O538" s="87"/>
      <c r="P538" s="225">
        <f>O538*H538</f>
        <v>0</v>
      </c>
      <c r="Q538" s="225">
        <v>0</v>
      </c>
      <c r="R538" s="225">
        <f>Q538*H538</f>
        <v>0</v>
      </c>
      <c r="S538" s="225">
        <v>0</v>
      </c>
      <c r="T538" s="226">
        <f>S538*H538</f>
        <v>0</v>
      </c>
      <c r="U538" s="41"/>
      <c r="V538" s="41"/>
      <c r="W538" s="41"/>
      <c r="X538" s="41"/>
      <c r="Y538" s="41"/>
      <c r="Z538" s="41"/>
      <c r="AA538" s="41"/>
      <c r="AB538" s="41"/>
      <c r="AC538" s="41"/>
      <c r="AD538" s="41"/>
      <c r="AE538" s="41"/>
      <c r="AR538" s="227" t="s">
        <v>177</v>
      </c>
      <c r="AT538" s="227" t="s">
        <v>172</v>
      </c>
      <c r="AU538" s="227" t="s">
        <v>95</v>
      </c>
      <c r="AY538" s="20" t="s">
        <v>170</v>
      </c>
      <c r="BE538" s="228">
        <f>IF(N538="základní",J538,0)</f>
        <v>0</v>
      </c>
      <c r="BF538" s="228">
        <f>IF(N538="snížená",J538,0)</f>
        <v>0</v>
      </c>
      <c r="BG538" s="228">
        <f>IF(N538="zákl. přenesená",J538,0)</f>
        <v>0</v>
      </c>
      <c r="BH538" s="228">
        <f>IF(N538="sníž. přenesená",J538,0)</f>
        <v>0</v>
      </c>
      <c r="BI538" s="228">
        <f>IF(N538="nulová",J538,0)</f>
        <v>0</v>
      </c>
      <c r="BJ538" s="20" t="s">
        <v>82</v>
      </c>
      <c r="BK538" s="228">
        <f>ROUND(I538*H538,2)</f>
        <v>0</v>
      </c>
      <c r="BL538" s="20" t="s">
        <v>177</v>
      </c>
      <c r="BM538" s="227" t="s">
        <v>2462</v>
      </c>
    </row>
    <row r="539" s="2" customFormat="1">
      <c r="A539" s="41"/>
      <c r="B539" s="42"/>
      <c r="C539" s="43"/>
      <c r="D539" s="229" t="s">
        <v>179</v>
      </c>
      <c r="E539" s="43"/>
      <c r="F539" s="230" t="s">
        <v>5107</v>
      </c>
      <c r="G539" s="43"/>
      <c r="H539" s="43"/>
      <c r="I539" s="231"/>
      <c r="J539" s="43"/>
      <c r="K539" s="43"/>
      <c r="L539" s="47"/>
      <c r="M539" s="232"/>
      <c r="N539" s="233"/>
      <c r="O539" s="87"/>
      <c r="P539" s="87"/>
      <c r="Q539" s="87"/>
      <c r="R539" s="87"/>
      <c r="S539" s="87"/>
      <c r="T539" s="88"/>
      <c r="U539" s="41"/>
      <c r="V539" s="41"/>
      <c r="W539" s="41"/>
      <c r="X539" s="41"/>
      <c r="Y539" s="41"/>
      <c r="Z539" s="41"/>
      <c r="AA539" s="41"/>
      <c r="AB539" s="41"/>
      <c r="AC539" s="41"/>
      <c r="AD539" s="41"/>
      <c r="AE539" s="41"/>
      <c r="AT539" s="20" t="s">
        <v>179</v>
      </c>
      <c r="AU539" s="20" t="s">
        <v>95</v>
      </c>
    </row>
    <row r="540" s="2" customFormat="1">
      <c r="A540" s="41"/>
      <c r="B540" s="42"/>
      <c r="C540" s="43"/>
      <c r="D540" s="229" t="s">
        <v>231</v>
      </c>
      <c r="E540" s="43"/>
      <c r="F540" s="268" t="s">
        <v>4946</v>
      </c>
      <c r="G540" s="43"/>
      <c r="H540" s="43"/>
      <c r="I540" s="231"/>
      <c r="J540" s="43"/>
      <c r="K540" s="43"/>
      <c r="L540" s="47"/>
      <c r="M540" s="232"/>
      <c r="N540" s="233"/>
      <c r="O540" s="87"/>
      <c r="P540" s="87"/>
      <c r="Q540" s="87"/>
      <c r="R540" s="87"/>
      <c r="S540" s="87"/>
      <c r="T540" s="88"/>
      <c r="U540" s="41"/>
      <c r="V540" s="41"/>
      <c r="W540" s="41"/>
      <c r="X540" s="41"/>
      <c r="Y540" s="41"/>
      <c r="Z540" s="41"/>
      <c r="AA540" s="41"/>
      <c r="AB540" s="41"/>
      <c r="AC540" s="41"/>
      <c r="AD540" s="41"/>
      <c r="AE540" s="41"/>
      <c r="AT540" s="20" t="s">
        <v>231</v>
      </c>
      <c r="AU540" s="20" t="s">
        <v>95</v>
      </c>
    </row>
    <row r="541" s="2" customFormat="1" ht="16.5" customHeight="1">
      <c r="A541" s="41"/>
      <c r="B541" s="42"/>
      <c r="C541" s="216" t="s">
        <v>1628</v>
      </c>
      <c r="D541" s="216" t="s">
        <v>172</v>
      </c>
      <c r="E541" s="217" t="s">
        <v>5108</v>
      </c>
      <c r="F541" s="218" t="s">
        <v>5014</v>
      </c>
      <c r="G541" s="219" t="s">
        <v>4317</v>
      </c>
      <c r="H541" s="220">
        <v>30</v>
      </c>
      <c r="I541" s="221"/>
      <c r="J541" s="222">
        <f>ROUND(I541*H541,2)</f>
        <v>0</v>
      </c>
      <c r="K541" s="218" t="s">
        <v>19</v>
      </c>
      <c r="L541" s="47"/>
      <c r="M541" s="223" t="s">
        <v>19</v>
      </c>
      <c r="N541" s="224" t="s">
        <v>46</v>
      </c>
      <c r="O541" s="87"/>
      <c r="P541" s="225">
        <f>O541*H541</f>
        <v>0</v>
      </c>
      <c r="Q541" s="225">
        <v>0</v>
      </c>
      <c r="R541" s="225">
        <f>Q541*H541</f>
        <v>0</v>
      </c>
      <c r="S541" s="225">
        <v>0</v>
      </c>
      <c r="T541" s="226">
        <f>S541*H541</f>
        <v>0</v>
      </c>
      <c r="U541" s="41"/>
      <c r="V541" s="41"/>
      <c r="W541" s="41"/>
      <c r="X541" s="41"/>
      <c r="Y541" s="41"/>
      <c r="Z541" s="41"/>
      <c r="AA541" s="41"/>
      <c r="AB541" s="41"/>
      <c r="AC541" s="41"/>
      <c r="AD541" s="41"/>
      <c r="AE541" s="41"/>
      <c r="AR541" s="227" t="s">
        <v>177</v>
      </c>
      <c r="AT541" s="227" t="s">
        <v>172</v>
      </c>
      <c r="AU541" s="227" t="s">
        <v>95</v>
      </c>
      <c r="AY541" s="20" t="s">
        <v>170</v>
      </c>
      <c r="BE541" s="228">
        <f>IF(N541="základní",J541,0)</f>
        <v>0</v>
      </c>
      <c r="BF541" s="228">
        <f>IF(N541="snížená",J541,0)</f>
        <v>0</v>
      </c>
      <c r="BG541" s="228">
        <f>IF(N541="zákl. přenesená",J541,0)</f>
        <v>0</v>
      </c>
      <c r="BH541" s="228">
        <f>IF(N541="sníž. přenesená",J541,0)</f>
        <v>0</v>
      </c>
      <c r="BI541" s="228">
        <f>IF(N541="nulová",J541,0)</f>
        <v>0</v>
      </c>
      <c r="BJ541" s="20" t="s">
        <v>82</v>
      </c>
      <c r="BK541" s="228">
        <f>ROUND(I541*H541,2)</f>
        <v>0</v>
      </c>
      <c r="BL541" s="20" t="s">
        <v>177</v>
      </c>
      <c r="BM541" s="227" t="s">
        <v>2470</v>
      </c>
    </row>
    <row r="542" s="2" customFormat="1">
      <c r="A542" s="41"/>
      <c r="B542" s="42"/>
      <c r="C542" s="43"/>
      <c r="D542" s="229" t="s">
        <v>179</v>
      </c>
      <c r="E542" s="43"/>
      <c r="F542" s="230" t="s">
        <v>5014</v>
      </c>
      <c r="G542" s="43"/>
      <c r="H542" s="43"/>
      <c r="I542" s="231"/>
      <c r="J542" s="43"/>
      <c r="K542" s="43"/>
      <c r="L542" s="47"/>
      <c r="M542" s="232"/>
      <c r="N542" s="233"/>
      <c r="O542" s="87"/>
      <c r="P542" s="87"/>
      <c r="Q542" s="87"/>
      <c r="R542" s="87"/>
      <c r="S542" s="87"/>
      <c r="T542" s="88"/>
      <c r="U542" s="41"/>
      <c r="V542" s="41"/>
      <c r="W542" s="41"/>
      <c r="X542" s="41"/>
      <c r="Y542" s="41"/>
      <c r="Z542" s="41"/>
      <c r="AA542" s="41"/>
      <c r="AB542" s="41"/>
      <c r="AC542" s="41"/>
      <c r="AD542" s="41"/>
      <c r="AE542" s="41"/>
      <c r="AT542" s="20" t="s">
        <v>179</v>
      </c>
      <c r="AU542" s="20" t="s">
        <v>95</v>
      </c>
    </row>
    <row r="543" s="2" customFormat="1">
      <c r="A543" s="41"/>
      <c r="B543" s="42"/>
      <c r="C543" s="43"/>
      <c r="D543" s="229" t="s">
        <v>231</v>
      </c>
      <c r="E543" s="43"/>
      <c r="F543" s="268" t="s">
        <v>4946</v>
      </c>
      <c r="G543" s="43"/>
      <c r="H543" s="43"/>
      <c r="I543" s="231"/>
      <c r="J543" s="43"/>
      <c r="K543" s="43"/>
      <c r="L543" s="47"/>
      <c r="M543" s="232"/>
      <c r="N543" s="233"/>
      <c r="O543" s="87"/>
      <c r="P543" s="87"/>
      <c r="Q543" s="87"/>
      <c r="R543" s="87"/>
      <c r="S543" s="87"/>
      <c r="T543" s="88"/>
      <c r="U543" s="41"/>
      <c r="V543" s="41"/>
      <c r="W543" s="41"/>
      <c r="X543" s="41"/>
      <c r="Y543" s="41"/>
      <c r="Z543" s="41"/>
      <c r="AA543" s="41"/>
      <c r="AB543" s="41"/>
      <c r="AC543" s="41"/>
      <c r="AD543" s="41"/>
      <c r="AE543" s="41"/>
      <c r="AT543" s="20" t="s">
        <v>231</v>
      </c>
      <c r="AU543" s="20" t="s">
        <v>95</v>
      </c>
    </row>
    <row r="544" s="2" customFormat="1" ht="16.5" customHeight="1">
      <c r="A544" s="41"/>
      <c r="B544" s="42"/>
      <c r="C544" s="216" t="s">
        <v>1634</v>
      </c>
      <c r="D544" s="216" t="s">
        <v>172</v>
      </c>
      <c r="E544" s="217" t="s">
        <v>5204</v>
      </c>
      <c r="F544" s="218" t="s">
        <v>5205</v>
      </c>
      <c r="G544" s="219" t="s">
        <v>1656</v>
      </c>
      <c r="H544" s="220">
        <v>1</v>
      </c>
      <c r="I544" s="221"/>
      <c r="J544" s="222">
        <f>ROUND(I544*H544,2)</f>
        <v>0</v>
      </c>
      <c r="K544" s="218" t="s">
        <v>19</v>
      </c>
      <c r="L544" s="47"/>
      <c r="M544" s="223" t="s">
        <v>19</v>
      </c>
      <c r="N544" s="224" t="s">
        <v>46</v>
      </c>
      <c r="O544" s="87"/>
      <c r="P544" s="225">
        <f>O544*H544</f>
        <v>0</v>
      </c>
      <c r="Q544" s="225">
        <v>0</v>
      </c>
      <c r="R544" s="225">
        <f>Q544*H544</f>
        <v>0</v>
      </c>
      <c r="S544" s="225">
        <v>0</v>
      </c>
      <c r="T544" s="226">
        <f>S544*H544</f>
        <v>0</v>
      </c>
      <c r="U544" s="41"/>
      <c r="V544" s="41"/>
      <c r="W544" s="41"/>
      <c r="X544" s="41"/>
      <c r="Y544" s="41"/>
      <c r="Z544" s="41"/>
      <c r="AA544" s="41"/>
      <c r="AB544" s="41"/>
      <c r="AC544" s="41"/>
      <c r="AD544" s="41"/>
      <c r="AE544" s="41"/>
      <c r="AR544" s="227" t="s">
        <v>177</v>
      </c>
      <c r="AT544" s="227" t="s">
        <v>172</v>
      </c>
      <c r="AU544" s="227" t="s">
        <v>95</v>
      </c>
      <c r="AY544" s="20" t="s">
        <v>170</v>
      </c>
      <c r="BE544" s="228">
        <f>IF(N544="základní",J544,0)</f>
        <v>0</v>
      </c>
      <c r="BF544" s="228">
        <f>IF(N544="snížená",J544,0)</f>
        <v>0</v>
      </c>
      <c r="BG544" s="228">
        <f>IF(N544="zákl. přenesená",J544,0)</f>
        <v>0</v>
      </c>
      <c r="BH544" s="228">
        <f>IF(N544="sníž. přenesená",J544,0)</f>
        <v>0</v>
      </c>
      <c r="BI544" s="228">
        <f>IF(N544="nulová",J544,0)</f>
        <v>0</v>
      </c>
      <c r="BJ544" s="20" t="s">
        <v>82</v>
      </c>
      <c r="BK544" s="228">
        <f>ROUND(I544*H544,2)</f>
        <v>0</v>
      </c>
      <c r="BL544" s="20" t="s">
        <v>177</v>
      </c>
      <c r="BM544" s="227" t="s">
        <v>2483</v>
      </c>
    </row>
    <row r="545" s="2" customFormat="1">
      <c r="A545" s="41"/>
      <c r="B545" s="42"/>
      <c r="C545" s="43"/>
      <c r="D545" s="229" t="s">
        <v>179</v>
      </c>
      <c r="E545" s="43"/>
      <c r="F545" s="230" t="s">
        <v>5205</v>
      </c>
      <c r="G545" s="43"/>
      <c r="H545" s="43"/>
      <c r="I545" s="231"/>
      <c r="J545" s="43"/>
      <c r="K545" s="43"/>
      <c r="L545" s="47"/>
      <c r="M545" s="232"/>
      <c r="N545" s="233"/>
      <c r="O545" s="87"/>
      <c r="P545" s="87"/>
      <c r="Q545" s="87"/>
      <c r="R545" s="87"/>
      <c r="S545" s="87"/>
      <c r="T545" s="88"/>
      <c r="U545" s="41"/>
      <c r="V545" s="41"/>
      <c r="W545" s="41"/>
      <c r="X545" s="41"/>
      <c r="Y545" s="41"/>
      <c r="Z545" s="41"/>
      <c r="AA545" s="41"/>
      <c r="AB545" s="41"/>
      <c r="AC545" s="41"/>
      <c r="AD545" s="41"/>
      <c r="AE545" s="41"/>
      <c r="AT545" s="20" t="s">
        <v>179</v>
      </c>
      <c r="AU545" s="20" t="s">
        <v>95</v>
      </c>
    </row>
    <row r="546" s="2" customFormat="1">
      <c r="A546" s="41"/>
      <c r="B546" s="42"/>
      <c r="C546" s="43"/>
      <c r="D546" s="229" t="s">
        <v>231</v>
      </c>
      <c r="E546" s="43"/>
      <c r="F546" s="268" t="s">
        <v>4946</v>
      </c>
      <c r="G546" s="43"/>
      <c r="H546" s="43"/>
      <c r="I546" s="231"/>
      <c r="J546" s="43"/>
      <c r="K546" s="43"/>
      <c r="L546" s="47"/>
      <c r="M546" s="232"/>
      <c r="N546" s="233"/>
      <c r="O546" s="87"/>
      <c r="P546" s="87"/>
      <c r="Q546" s="87"/>
      <c r="R546" s="87"/>
      <c r="S546" s="87"/>
      <c r="T546" s="88"/>
      <c r="U546" s="41"/>
      <c r="V546" s="41"/>
      <c r="W546" s="41"/>
      <c r="X546" s="41"/>
      <c r="Y546" s="41"/>
      <c r="Z546" s="41"/>
      <c r="AA546" s="41"/>
      <c r="AB546" s="41"/>
      <c r="AC546" s="41"/>
      <c r="AD546" s="41"/>
      <c r="AE546" s="41"/>
      <c r="AT546" s="20" t="s">
        <v>231</v>
      </c>
      <c r="AU546" s="20" t="s">
        <v>95</v>
      </c>
    </row>
    <row r="547" s="2" customFormat="1" ht="16.5" customHeight="1">
      <c r="A547" s="41"/>
      <c r="B547" s="42"/>
      <c r="C547" s="216" t="s">
        <v>1641</v>
      </c>
      <c r="D547" s="216" t="s">
        <v>172</v>
      </c>
      <c r="E547" s="217" t="s">
        <v>5115</v>
      </c>
      <c r="F547" s="218" t="s">
        <v>5116</v>
      </c>
      <c r="G547" s="219" t="s">
        <v>1656</v>
      </c>
      <c r="H547" s="220">
        <v>1</v>
      </c>
      <c r="I547" s="221"/>
      <c r="J547" s="222">
        <f>ROUND(I547*H547,2)</f>
        <v>0</v>
      </c>
      <c r="K547" s="218" t="s">
        <v>19</v>
      </c>
      <c r="L547" s="47"/>
      <c r="M547" s="223" t="s">
        <v>19</v>
      </c>
      <c r="N547" s="224" t="s">
        <v>46</v>
      </c>
      <c r="O547" s="87"/>
      <c r="P547" s="225">
        <f>O547*H547</f>
        <v>0</v>
      </c>
      <c r="Q547" s="225">
        <v>0</v>
      </c>
      <c r="R547" s="225">
        <f>Q547*H547</f>
        <v>0</v>
      </c>
      <c r="S547" s="225">
        <v>0</v>
      </c>
      <c r="T547" s="226">
        <f>S547*H547</f>
        <v>0</v>
      </c>
      <c r="U547" s="41"/>
      <c r="V547" s="41"/>
      <c r="W547" s="41"/>
      <c r="X547" s="41"/>
      <c r="Y547" s="41"/>
      <c r="Z547" s="41"/>
      <c r="AA547" s="41"/>
      <c r="AB547" s="41"/>
      <c r="AC547" s="41"/>
      <c r="AD547" s="41"/>
      <c r="AE547" s="41"/>
      <c r="AR547" s="227" t="s">
        <v>177</v>
      </c>
      <c r="AT547" s="227" t="s">
        <v>172</v>
      </c>
      <c r="AU547" s="227" t="s">
        <v>95</v>
      </c>
      <c r="AY547" s="20" t="s">
        <v>170</v>
      </c>
      <c r="BE547" s="228">
        <f>IF(N547="základní",J547,0)</f>
        <v>0</v>
      </c>
      <c r="BF547" s="228">
        <f>IF(N547="snížená",J547,0)</f>
        <v>0</v>
      </c>
      <c r="BG547" s="228">
        <f>IF(N547="zákl. přenesená",J547,0)</f>
        <v>0</v>
      </c>
      <c r="BH547" s="228">
        <f>IF(N547="sníž. přenesená",J547,0)</f>
        <v>0</v>
      </c>
      <c r="BI547" s="228">
        <f>IF(N547="nulová",J547,0)</f>
        <v>0</v>
      </c>
      <c r="BJ547" s="20" t="s">
        <v>82</v>
      </c>
      <c r="BK547" s="228">
        <f>ROUND(I547*H547,2)</f>
        <v>0</v>
      </c>
      <c r="BL547" s="20" t="s">
        <v>177</v>
      </c>
      <c r="BM547" s="227" t="s">
        <v>2500</v>
      </c>
    </row>
    <row r="548" s="2" customFormat="1">
      <c r="A548" s="41"/>
      <c r="B548" s="42"/>
      <c r="C548" s="43"/>
      <c r="D548" s="229" t="s">
        <v>179</v>
      </c>
      <c r="E548" s="43"/>
      <c r="F548" s="230" t="s">
        <v>5116</v>
      </c>
      <c r="G548" s="43"/>
      <c r="H548" s="43"/>
      <c r="I548" s="231"/>
      <c r="J548" s="43"/>
      <c r="K548" s="43"/>
      <c r="L548" s="47"/>
      <c r="M548" s="232"/>
      <c r="N548" s="233"/>
      <c r="O548" s="87"/>
      <c r="P548" s="87"/>
      <c r="Q548" s="87"/>
      <c r="R548" s="87"/>
      <c r="S548" s="87"/>
      <c r="T548" s="88"/>
      <c r="U548" s="41"/>
      <c r="V548" s="41"/>
      <c r="W548" s="41"/>
      <c r="X548" s="41"/>
      <c r="Y548" s="41"/>
      <c r="Z548" s="41"/>
      <c r="AA548" s="41"/>
      <c r="AB548" s="41"/>
      <c r="AC548" s="41"/>
      <c r="AD548" s="41"/>
      <c r="AE548" s="41"/>
      <c r="AT548" s="20" t="s">
        <v>179</v>
      </c>
      <c r="AU548" s="20" t="s">
        <v>95</v>
      </c>
    </row>
    <row r="549" s="2" customFormat="1">
      <c r="A549" s="41"/>
      <c r="B549" s="42"/>
      <c r="C549" s="43"/>
      <c r="D549" s="229" t="s">
        <v>231</v>
      </c>
      <c r="E549" s="43"/>
      <c r="F549" s="268" t="s">
        <v>4946</v>
      </c>
      <c r="G549" s="43"/>
      <c r="H549" s="43"/>
      <c r="I549" s="231"/>
      <c r="J549" s="43"/>
      <c r="K549" s="43"/>
      <c r="L549" s="47"/>
      <c r="M549" s="232"/>
      <c r="N549" s="233"/>
      <c r="O549" s="87"/>
      <c r="P549" s="87"/>
      <c r="Q549" s="87"/>
      <c r="R549" s="87"/>
      <c r="S549" s="87"/>
      <c r="T549" s="88"/>
      <c r="U549" s="41"/>
      <c r="V549" s="41"/>
      <c r="W549" s="41"/>
      <c r="X549" s="41"/>
      <c r="Y549" s="41"/>
      <c r="Z549" s="41"/>
      <c r="AA549" s="41"/>
      <c r="AB549" s="41"/>
      <c r="AC549" s="41"/>
      <c r="AD549" s="41"/>
      <c r="AE549" s="41"/>
      <c r="AT549" s="20" t="s">
        <v>231</v>
      </c>
      <c r="AU549" s="20" t="s">
        <v>95</v>
      </c>
    </row>
    <row r="550" s="2" customFormat="1" ht="16.5" customHeight="1">
      <c r="A550" s="41"/>
      <c r="B550" s="42"/>
      <c r="C550" s="216" t="s">
        <v>1648</v>
      </c>
      <c r="D550" s="216" t="s">
        <v>172</v>
      </c>
      <c r="E550" s="217" t="s">
        <v>5117</v>
      </c>
      <c r="F550" s="218" t="s">
        <v>5118</v>
      </c>
      <c r="G550" s="219" t="s">
        <v>1656</v>
      </c>
      <c r="H550" s="220">
        <v>1</v>
      </c>
      <c r="I550" s="221"/>
      <c r="J550" s="222">
        <f>ROUND(I550*H550,2)</f>
        <v>0</v>
      </c>
      <c r="K550" s="218" t="s">
        <v>19</v>
      </c>
      <c r="L550" s="47"/>
      <c r="M550" s="223" t="s">
        <v>19</v>
      </c>
      <c r="N550" s="224" t="s">
        <v>46</v>
      </c>
      <c r="O550" s="87"/>
      <c r="P550" s="225">
        <f>O550*H550</f>
        <v>0</v>
      </c>
      <c r="Q550" s="225">
        <v>0</v>
      </c>
      <c r="R550" s="225">
        <f>Q550*H550</f>
        <v>0</v>
      </c>
      <c r="S550" s="225">
        <v>0</v>
      </c>
      <c r="T550" s="226">
        <f>S550*H550</f>
        <v>0</v>
      </c>
      <c r="U550" s="41"/>
      <c r="V550" s="41"/>
      <c r="W550" s="41"/>
      <c r="X550" s="41"/>
      <c r="Y550" s="41"/>
      <c r="Z550" s="41"/>
      <c r="AA550" s="41"/>
      <c r="AB550" s="41"/>
      <c r="AC550" s="41"/>
      <c r="AD550" s="41"/>
      <c r="AE550" s="41"/>
      <c r="AR550" s="227" t="s">
        <v>177</v>
      </c>
      <c r="AT550" s="227" t="s">
        <v>172</v>
      </c>
      <c r="AU550" s="227" t="s">
        <v>95</v>
      </c>
      <c r="AY550" s="20" t="s">
        <v>170</v>
      </c>
      <c r="BE550" s="228">
        <f>IF(N550="základní",J550,0)</f>
        <v>0</v>
      </c>
      <c r="BF550" s="228">
        <f>IF(N550="snížená",J550,0)</f>
        <v>0</v>
      </c>
      <c r="BG550" s="228">
        <f>IF(N550="zákl. přenesená",J550,0)</f>
        <v>0</v>
      </c>
      <c r="BH550" s="228">
        <f>IF(N550="sníž. přenesená",J550,0)</f>
        <v>0</v>
      </c>
      <c r="BI550" s="228">
        <f>IF(N550="nulová",J550,0)</f>
        <v>0</v>
      </c>
      <c r="BJ550" s="20" t="s">
        <v>82</v>
      </c>
      <c r="BK550" s="228">
        <f>ROUND(I550*H550,2)</f>
        <v>0</v>
      </c>
      <c r="BL550" s="20" t="s">
        <v>177</v>
      </c>
      <c r="BM550" s="227" t="s">
        <v>2509</v>
      </c>
    </row>
    <row r="551" s="2" customFormat="1">
      <c r="A551" s="41"/>
      <c r="B551" s="42"/>
      <c r="C551" s="43"/>
      <c r="D551" s="229" t="s">
        <v>179</v>
      </c>
      <c r="E551" s="43"/>
      <c r="F551" s="230" t="s">
        <v>5118</v>
      </c>
      <c r="G551" s="43"/>
      <c r="H551" s="43"/>
      <c r="I551" s="231"/>
      <c r="J551" s="43"/>
      <c r="K551" s="43"/>
      <c r="L551" s="47"/>
      <c r="M551" s="232"/>
      <c r="N551" s="233"/>
      <c r="O551" s="87"/>
      <c r="P551" s="87"/>
      <c r="Q551" s="87"/>
      <c r="R551" s="87"/>
      <c r="S551" s="87"/>
      <c r="T551" s="88"/>
      <c r="U551" s="41"/>
      <c r="V551" s="41"/>
      <c r="W551" s="41"/>
      <c r="X551" s="41"/>
      <c r="Y551" s="41"/>
      <c r="Z551" s="41"/>
      <c r="AA551" s="41"/>
      <c r="AB551" s="41"/>
      <c r="AC551" s="41"/>
      <c r="AD551" s="41"/>
      <c r="AE551" s="41"/>
      <c r="AT551" s="20" t="s">
        <v>179</v>
      </c>
      <c r="AU551" s="20" t="s">
        <v>95</v>
      </c>
    </row>
    <row r="552" s="2" customFormat="1">
      <c r="A552" s="41"/>
      <c r="B552" s="42"/>
      <c r="C552" s="43"/>
      <c r="D552" s="229" t="s">
        <v>231</v>
      </c>
      <c r="E552" s="43"/>
      <c r="F552" s="268" t="s">
        <v>4946</v>
      </c>
      <c r="G552" s="43"/>
      <c r="H552" s="43"/>
      <c r="I552" s="231"/>
      <c r="J552" s="43"/>
      <c r="K552" s="43"/>
      <c r="L552" s="47"/>
      <c r="M552" s="232"/>
      <c r="N552" s="233"/>
      <c r="O552" s="87"/>
      <c r="P552" s="87"/>
      <c r="Q552" s="87"/>
      <c r="R552" s="87"/>
      <c r="S552" s="87"/>
      <c r="T552" s="88"/>
      <c r="U552" s="41"/>
      <c r="V552" s="41"/>
      <c r="W552" s="41"/>
      <c r="X552" s="41"/>
      <c r="Y552" s="41"/>
      <c r="Z552" s="41"/>
      <c r="AA552" s="41"/>
      <c r="AB552" s="41"/>
      <c r="AC552" s="41"/>
      <c r="AD552" s="41"/>
      <c r="AE552" s="41"/>
      <c r="AT552" s="20" t="s">
        <v>231</v>
      </c>
      <c r="AU552" s="20" t="s">
        <v>95</v>
      </c>
    </row>
    <row r="553" s="12" customFormat="1" ht="20.88" customHeight="1">
      <c r="A553" s="12"/>
      <c r="B553" s="200"/>
      <c r="C553" s="201"/>
      <c r="D553" s="202" t="s">
        <v>74</v>
      </c>
      <c r="E553" s="214" t="s">
        <v>5206</v>
      </c>
      <c r="F553" s="214" t="s">
        <v>5207</v>
      </c>
      <c r="G553" s="201"/>
      <c r="H553" s="201"/>
      <c r="I553" s="204"/>
      <c r="J553" s="215">
        <f>BK553</f>
        <v>0</v>
      </c>
      <c r="K553" s="201"/>
      <c r="L553" s="206"/>
      <c r="M553" s="207"/>
      <c r="N553" s="208"/>
      <c r="O553" s="208"/>
      <c r="P553" s="209">
        <f>SUM(P554:P601)</f>
        <v>0</v>
      </c>
      <c r="Q553" s="208"/>
      <c r="R553" s="209">
        <f>SUM(R554:R601)</f>
        <v>0</v>
      </c>
      <c r="S553" s="208"/>
      <c r="T553" s="210">
        <f>SUM(T554:T601)</f>
        <v>0</v>
      </c>
      <c r="U553" s="12"/>
      <c r="V553" s="12"/>
      <c r="W553" s="12"/>
      <c r="X553" s="12"/>
      <c r="Y553" s="12"/>
      <c r="Z553" s="12"/>
      <c r="AA553" s="12"/>
      <c r="AB553" s="12"/>
      <c r="AC553" s="12"/>
      <c r="AD553" s="12"/>
      <c r="AE553" s="12"/>
      <c r="AR553" s="211" t="s">
        <v>82</v>
      </c>
      <c r="AT553" s="212" t="s">
        <v>74</v>
      </c>
      <c r="AU553" s="212" t="s">
        <v>84</v>
      </c>
      <c r="AY553" s="211" t="s">
        <v>170</v>
      </c>
      <c r="BK553" s="213">
        <f>SUM(BK554:BK601)</f>
        <v>0</v>
      </c>
    </row>
    <row r="554" s="2" customFormat="1" ht="16.5" customHeight="1">
      <c r="A554" s="41"/>
      <c r="B554" s="42"/>
      <c r="C554" s="216" t="s">
        <v>1653</v>
      </c>
      <c r="D554" s="216" t="s">
        <v>172</v>
      </c>
      <c r="E554" s="217" t="s">
        <v>5208</v>
      </c>
      <c r="F554" s="218" t="s">
        <v>5209</v>
      </c>
      <c r="G554" s="219" t="s">
        <v>4317</v>
      </c>
      <c r="H554" s="220">
        <v>1</v>
      </c>
      <c r="I554" s="221"/>
      <c r="J554" s="222">
        <f>ROUND(I554*H554,2)</f>
        <v>0</v>
      </c>
      <c r="K554" s="218" t="s">
        <v>19</v>
      </c>
      <c r="L554" s="47"/>
      <c r="M554" s="223" t="s">
        <v>19</v>
      </c>
      <c r="N554" s="224" t="s">
        <v>46</v>
      </c>
      <c r="O554" s="87"/>
      <c r="P554" s="225">
        <f>O554*H554</f>
        <v>0</v>
      </c>
      <c r="Q554" s="225">
        <v>0</v>
      </c>
      <c r="R554" s="225">
        <f>Q554*H554</f>
        <v>0</v>
      </c>
      <c r="S554" s="225">
        <v>0</v>
      </c>
      <c r="T554" s="226">
        <f>S554*H554</f>
        <v>0</v>
      </c>
      <c r="U554" s="41"/>
      <c r="V554" s="41"/>
      <c r="W554" s="41"/>
      <c r="X554" s="41"/>
      <c r="Y554" s="41"/>
      <c r="Z554" s="41"/>
      <c r="AA554" s="41"/>
      <c r="AB554" s="41"/>
      <c r="AC554" s="41"/>
      <c r="AD554" s="41"/>
      <c r="AE554" s="41"/>
      <c r="AR554" s="227" t="s">
        <v>177</v>
      </c>
      <c r="AT554" s="227" t="s">
        <v>172</v>
      </c>
      <c r="AU554" s="227" t="s">
        <v>95</v>
      </c>
      <c r="AY554" s="20" t="s">
        <v>170</v>
      </c>
      <c r="BE554" s="228">
        <f>IF(N554="základní",J554,0)</f>
        <v>0</v>
      </c>
      <c r="BF554" s="228">
        <f>IF(N554="snížená",J554,0)</f>
        <v>0</v>
      </c>
      <c r="BG554" s="228">
        <f>IF(N554="zákl. přenesená",J554,0)</f>
        <v>0</v>
      </c>
      <c r="BH554" s="228">
        <f>IF(N554="sníž. přenesená",J554,0)</f>
        <v>0</v>
      </c>
      <c r="BI554" s="228">
        <f>IF(N554="nulová",J554,0)</f>
        <v>0</v>
      </c>
      <c r="BJ554" s="20" t="s">
        <v>82</v>
      </c>
      <c r="BK554" s="228">
        <f>ROUND(I554*H554,2)</f>
        <v>0</v>
      </c>
      <c r="BL554" s="20" t="s">
        <v>177</v>
      </c>
      <c r="BM554" s="227" t="s">
        <v>2518</v>
      </c>
    </row>
    <row r="555" s="2" customFormat="1">
      <c r="A555" s="41"/>
      <c r="B555" s="42"/>
      <c r="C555" s="43"/>
      <c r="D555" s="229" t="s">
        <v>179</v>
      </c>
      <c r="E555" s="43"/>
      <c r="F555" s="230" t="s">
        <v>5209</v>
      </c>
      <c r="G555" s="43"/>
      <c r="H555" s="43"/>
      <c r="I555" s="231"/>
      <c r="J555" s="43"/>
      <c r="K555" s="43"/>
      <c r="L555" s="47"/>
      <c r="M555" s="232"/>
      <c r="N555" s="233"/>
      <c r="O555" s="87"/>
      <c r="P555" s="87"/>
      <c r="Q555" s="87"/>
      <c r="R555" s="87"/>
      <c r="S555" s="87"/>
      <c r="T555" s="88"/>
      <c r="U555" s="41"/>
      <c r="V555" s="41"/>
      <c r="W555" s="41"/>
      <c r="X555" s="41"/>
      <c r="Y555" s="41"/>
      <c r="Z555" s="41"/>
      <c r="AA555" s="41"/>
      <c r="AB555" s="41"/>
      <c r="AC555" s="41"/>
      <c r="AD555" s="41"/>
      <c r="AE555" s="41"/>
      <c r="AT555" s="20" t="s">
        <v>179</v>
      </c>
      <c r="AU555" s="20" t="s">
        <v>95</v>
      </c>
    </row>
    <row r="556" s="2" customFormat="1">
      <c r="A556" s="41"/>
      <c r="B556" s="42"/>
      <c r="C556" s="43"/>
      <c r="D556" s="229" t="s">
        <v>231</v>
      </c>
      <c r="E556" s="43"/>
      <c r="F556" s="268" t="s">
        <v>4946</v>
      </c>
      <c r="G556" s="43"/>
      <c r="H556" s="43"/>
      <c r="I556" s="231"/>
      <c r="J556" s="43"/>
      <c r="K556" s="43"/>
      <c r="L556" s="47"/>
      <c r="M556" s="232"/>
      <c r="N556" s="233"/>
      <c r="O556" s="87"/>
      <c r="P556" s="87"/>
      <c r="Q556" s="87"/>
      <c r="R556" s="87"/>
      <c r="S556" s="87"/>
      <c r="T556" s="88"/>
      <c r="U556" s="41"/>
      <c r="V556" s="41"/>
      <c r="W556" s="41"/>
      <c r="X556" s="41"/>
      <c r="Y556" s="41"/>
      <c r="Z556" s="41"/>
      <c r="AA556" s="41"/>
      <c r="AB556" s="41"/>
      <c r="AC556" s="41"/>
      <c r="AD556" s="41"/>
      <c r="AE556" s="41"/>
      <c r="AT556" s="20" t="s">
        <v>231</v>
      </c>
      <c r="AU556" s="20" t="s">
        <v>95</v>
      </c>
    </row>
    <row r="557" s="2" customFormat="1" ht="16.5" customHeight="1">
      <c r="A557" s="41"/>
      <c r="B557" s="42"/>
      <c r="C557" s="216" t="s">
        <v>1660</v>
      </c>
      <c r="D557" s="216" t="s">
        <v>172</v>
      </c>
      <c r="E557" s="217" t="s">
        <v>5210</v>
      </c>
      <c r="F557" s="218" t="s">
        <v>5211</v>
      </c>
      <c r="G557" s="219" t="s">
        <v>4317</v>
      </c>
      <c r="H557" s="220">
        <v>1</v>
      </c>
      <c r="I557" s="221"/>
      <c r="J557" s="222">
        <f>ROUND(I557*H557,2)</f>
        <v>0</v>
      </c>
      <c r="K557" s="218" t="s">
        <v>19</v>
      </c>
      <c r="L557" s="47"/>
      <c r="M557" s="223" t="s">
        <v>19</v>
      </c>
      <c r="N557" s="224" t="s">
        <v>46</v>
      </c>
      <c r="O557" s="87"/>
      <c r="P557" s="225">
        <f>O557*H557</f>
        <v>0</v>
      </c>
      <c r="Q557" s="225">
        <v>0</v>
      </c>
      <c r="R557" s="225">
        <f>Q557*H557</f>
        <v>0</v>
      </c>
      <c r="S557" s="225">
        <v>0</v>
      </c>
      <c r="T557" s="226">
        <f>S557*H557</f>
        <v>0</v>
      </c>
      <c r="U557" s="41"/>
      <c r="V557" s="41"/>
      <c r="W557" s="41"/>
      <c r="X557" s="41"/>
      <c r="Y557" s="41"/>
      <c r="Z557" s="41"/>
      <c r="AA557" s="41"/>
      <c r="AB557" s="41"/>
      <c r="AC557" s="41"/>
      <c r="AD557" s="41"/>
      <c r="AE557" s="41"/>
      <c r="AR557" s="227" t="s">
        <v>177</v>
      </c>
      <c r="AT557" s="227" t="s">
        <v>172</v>
      </c>
      <c r="AU557" s="227" t="s">
        <v>95</v>
      </c>
      <c r="AY557" s="20" t="s">
        <v>170</v>
      </c>
      <c r="BE557" s="228">
        <f>IF(N557="základní",J557,0)</f>
        <v>0</v>
      </c>
      <c r="BF557" s="228">
        <f>IF(N557="snížená",J557,0)</f>
        <v>0</v>
      </c>
      <c r="BG557" s="228">
        <f>IF(N557="zákl. přenesená",J557,0)</f>
        <v>0</v>
      </c>
      <c r="BH557" s="228">
        <f>IF(N557="sníž. přenesená",J557,0)</f>
        <v>0</v>
      </c>
      <c r="BI557" s="228">
        <f>IF(N557="nulová",J557,0)</f>
        <v>0</v>
      </c>
      <c r="BJ557" s="20" t="s">
        <v>82</v>
      </c>
      <c r="BK557" s="228">
        <f>ROUND(I557*H557,2)</f>
        <v>0</v>
      </c>
      <c r="BL557" s="20" t="s">
        <v>177</v>
      </c>
      <c r="BM557" s="227" t="s">
        <v>2526</v>
      </c>
    </row>
    <row r="558" s="2" customFormat="1">
      <c r="A558" s="41"/>
      <c r="B558" s="42"/>
      <c r="C558" s="43"/>
      <c r="D558" s="229" t="s">
        <v>179</v>
      </c>
      <c r="E558" s="43"/>
      <c r="F558" s="230" t="s">
        <v>5211</v>
      </c>
      <c r="G558" s="43"/>
      <c r="H558" s="43"/>
      <c r="I558" s="231"/>
      <c r="J558" s="43"/>
      <c r="K558" s="43"/>
      <c r="L558" s="47"/>
      <c r="M558" s="232"/>
      <c r="N558" s="233"/>
      <c r="O558" s="87"/>
      <c r="P558" s="87"/>
      <c r="Q558" s="87"/>
      <c r="R558" s="87"/>
      <c r="S558" s="87"/>
      <c r="T558" s="88"/>
      <c r="U558" s="41"/>
      <c r="V558" s="41"/>
      <c r="W558" s="41"/>
      <c r="X558" s="41"/>
      <c r="Y558" s="41"/>
      <c r="Z558" s="41"/>
      <c r="AA558" s="41"/>
      <c r="AB558" s="41"/>
      <c r="AC558" s="41"/>
      <c r="AD558" s="41"/>
      <c r="AE558" s="41"/>
      <c r="AT558" s="20" t="s">
        <v>179</v>
      </c>
      <c r="AU558" s="20" t="s">
        <v>95</v>
      </c>
    </row>
    <row r="559" s="2" customFormat="1">
      <c r="A559" s="41"/>
      <c r="B559" s="42"/>
      <c r="C559" s="43"/>
      <c r="D559" s="229" t="s">
        <v>231</v>
      </c>
      <c r="E559" s="43"/>
      <c r="F559" s="268" t="s">
        <v>4946</v>
      </c>
      <c r="G559" s="43"/>
      <c r="H559" s="43"/>
      <c r="I559" s="231"/>
      <c r="J559" s="43"/>
      <c r="K559" s="43"/>
      <c r="L559" s="47"/>
      <c r="M559" s="232"/>
      <c r="N559" s="233"/>
      <c r="O559" s="87"/>
      <c r="P559" s="87"/>
      <c r="Q559" s="87"/>
      <c r="R559" s="87"/>
      <c r="S559" s="87"/>
      <c r="T559" s="88"/>
      <c r="U559" s="41"/>
      <c r="V559" s="41"/>
      <c r="W559" s="41"/>
      <c r="X559" s="41"/>
      <c r="Y559" s="41"/>
      <c r="Z559" s="41"/>
      <c r="AA559" s="41"/>
      <c r="AB559" s="41"/>
      <c r="AC559" s="41"/>
      <c r="AD559" s="41"/>
      <c r="AE559" s="41"/>
      <c r="AT559" s="20" t="s">
        <v>231</v>
      </c>
      <c r="AU559" s="20" t="s">
        <v>95</v>
      </c>
    </row>
    <row r="560" s="2" customFormat="1" ht="16.5" customHeight="1">
      <c r="A560" s="41"/>
      <c r="B560" s="42"/>
      <c r="C560" s="216" t="s">
        <v>1667</v>
      </c>
      <c r="D560" s="216" t="s">
        <v>172</v>
      </c>
      <c r="E560" s="217" t="s">
        <v>5212</v>
      </c>
      <c r="F560" s="218" t="s">
        <v>5213</v>
      </c>
      <c r="G560" s="219" t="s">
        <v>4317</v>
      </c>
      <c r="H560" s="220">
        <v>260</v>
      </c>
      <c r="I560" s="221"/>
      <c r="J560" s="222">
        <f>ROUND(I560*H560,2)</f>
        <v>0</v>
      </c>
      <c r="K560" s="218" t="s">
        <v>19</v>
      </c>
      <c r="L560" s="47"/>
      <c r="M560" s="223" t="s">
        <v>19</v>
      </c>
      <c r="N560" s="224" t="s">
        <v>46</v>
      </c>
      <c r="O560" s="87"/>
      <c r="P560" s="225">
        <f>O560*H560</f>
        <v>0</v>
      </c>
      <c r="Q560" s="225">
        <v>0</v>
      </c>
      <c r="R560" s="225">
        <f>Q560*H560</f>
        <v>0</v>
      </c>
      <c r="S560" s="225">
        <v>0</v>
      </c>
      <c r="T560" s="226">
        <f>S560*H560</f>
        <v>0</v>
      </c>
      <c r="U560" s="41"/>
      <c r="V560" s="41"/>
      <c r="W560" s="41"/>
      <c r="X560" s="41"/>
      <c r="Y560" s="41"/>
      <c r="Z560" s="41"/>
      <c r="AA560" s="41"/>
      <c r="AB560" s="41"/>
      <c r="AC560" s="41"/>
      <c r="AD560" s="41"/>
      <c r="AE560" s="41"/>
      <c r="AR560" s="227" t="s">
        <v>177</v>
      </c>
      <c r="AT560" s="227" t="s">
        <v>172</v>
      </c>
      <c r="AU560" s="227" t="s">
        <v>95</v>
      </c>
      <c r="AY560" s="20" t="s">
        <v>170</v>
      </c>
      <c r="BE560" s="228">
        <f>IF(N560="základní",J560,0)</f>
        <v>0</v>
      </c>
      <c r="BF560" s="228">
        <f>IF(N560="snížená",J560,0)</f>
        <v>0</v>
      </c>
      <c r="BG560" s="228">
        <f>IF(N560="zákl. přenesená",J560,0)</f>
        <v>0</v>
      </c>
      <c r="BH560" s="228">
        <f>IF(N560="sníž. přenesená",J560,0)</f>
        <v>0</v>
      </c>
      <c r="BI560" s="228">
        <f>IF(N560="nulová",J560,0)</f>
        <v>0</v>
      </c>
      <c r="BJ560" s="20" t="s">
        <v>82</v>
      </c>
      <c r="BK560" s="228">
        <f>ROUND(I560*H560,2)</f>
        <v>0</v>
      </c>
      <c r="BL560" s="20" t="s">
        <v>177</v>
      </c>
      <c r="BM560" s="227" t="s">
        <v>2537</v>
      </c>
    </row>
    <row r="561" s="2" customFormat="1">
      <c r="A561" s="41"/>
      <c r="B561" s="42"/>
      <c r="C561" s="43"/>
      <c r="D561" s="229" t="s">
        <v>179</v>
      </c>
      <c r="E561" s="43"/>
      <c r="F561" s="230" t="s">
        <v>5213</v>
      </c>
      <c r="G561" s="43"/>
      <c r="H561" s="43"/>
      <c r="I561" s="231"/>
      <c r="J561" s="43"/>
      <c r="K561" s="43"/>
      <c r="L561" s="47"/>
      <c r="M561" s="232"/>
      <c r="N561" s="233"/>
      <c r="O561" s="87"/>
      <c r="P561" s="87"/>
      <c r="Q561" s="87"/>
      <c r="R561" s="87"/>
      <c r="S561" s="87"/>
      <c r="T561" s="88"/>
      <c r="U561" s="41"/>
      <c r="V561" s="41"/>
      <c r="W561" s="41"/>
      <c r="X561" s="41"/>
      <c r="Y561" s="41"/>
      <c r="Z561" s="41"/>
      <c r="AA561" s="41"/>
      <c r="AB561" s="41"/>
      <c r="AC561" s="41"/>
      <c r="AD561" s="41"/>
      <c r="AE561" s="41"/>
      <c r="AT561" s="20" t="s">
        <v>179</v>
      </c>
      <c r="AU561" s="20" t="s">
        <v>95</v>
      </c>
    </row>
    <row r="562" s="2" customFormat="1">
      <c r="A562" s="41"/>
      <c r="B562" s="42"/>
      <c r="C562" s="43"/>
      <c r="D562" s="229" t="s">
        <v>231</v>
      </c>
      <c r="E562" s="43"/>
      <c r="F562" s="268" t="s">
        <v>4946</v>
      </c>
      <c r="G562" s="43"/>
      <c r="H562" s="43"/>
      <c r="I562" s="231"/>
      <c r="J562" s="43"/>
      <c r="K562" s="43"/>
      <c r="L562" s="47"/>
      <c r="M562" s="232"/>
      <c r="N562" s="233"/>
      <c r="O562" s="87"/>
      <c r="P562" s="87"/>
      <c r="Q562" s="87"/>
      <c r="R562" s="87"/>
      <c r="S562" s="87"/>
      <c r="T562" s="88"/>
      <c r="U562" s="41"/>
      <c r="V562" s="41"/>
      <c r="W562" s="41"/>
      <c r="X562" s="41"/>
      <c r="Y562" s="41"/>
      <c r="Z562" s="41"/>
      <c r="AA562" s="41"/>
      <c r="AB562" s="41"/>
      <c r="AC562" s="41"/>
      <c r="AD562" s="41"/>
      <c r="AE562" s="41"/>
      <c r="AT562" s="20" t="s">
        <v>231</v>
      </c>
      <c r="AU562" s="20" t="s">
        <v>95</v>
      </c>
    </row>
    <row r="563" s="2" customFormat="1" ht="24.15" customHeight="1">
      <c r="A563" s="41"/>
      <c r="B563" s="42"/>
      <c r="C563" s="216" t="s">
        <v>1672</v>
      </c>
      <c r="D563" s="216" t="s">
        <v>172</v>
      </c>
      <c r="E563" s="217" t="s">
        <v>5214</v>
      </c>
      <c r="F563" s="218" t="s">
        <v>5215</v>
      </c>
      <c r="G563" s="219" t="s">
        <v>4317</v>
      </c>
      <c r="H563" s="220">
        <v>1</v>
      </c>
      <c r="I563" s="221"/>
      <c r="J563" s="222">
        <f>ROUND(I563*H563,2)</f>
        <v>0</v>
      </c>
      <c r="K563" s="218" t="s">
        <v>19</v>
      </c>
      <c r="L563" s="47"/>
      <c r="M563" s="223" t="s">
        <v>19</v>
      </c>
      <c r="N563" s="224" t="s">
        <v>46</v>
      </c>
      <c r="O563" s="87"/>
      <c r="P563" s="225">
        <f>O563*H563</f>
        <v>0</v>
      </c>
      <c r="Q563" s="225">
        <v>0</v>
      </c>
      <c r="R563" s="225">
        <f>Q563*H563</f>
        <v>0</v>
      </c>
      <c r="S563" s="225">
        <v>0</v>
      </c>
      <c r="T563" s="226">
        <f>S563*H563</f>
        <v>0</v>
      </c>
      <c r="U563" s="41"/>
      <c r="V563" s="41"/>
      <c r="W563" s="41"/>
      <c r="X563" s="41"/>
      <c r="Y563" s="41"/>
      <c r="Z563" s="41"/>
      <c r="AA563" s="41"/>
      <c r="AB563" s="41"/>
      <c r="AC563" s="41"/>
      <c r="AD563" s="41"/>
      <c r="AE563" s="41"/>
      <c r="AR563" s="227" t="s">
        <v>177</v>
      </c>
      <c r="AT563" s="227" t="s">
        <v>172</v>
      </c>
      <c r="AU563" s="227" t="s">
        <v>95</v>
      </c>
      <c r="AY563" s="20" t="s">
        <v>170</v>
      </c>
      <c r="BE563" s="228">
        <f>IF(N563="základní",J563,0)</f>
        <v>0</v>
      </c>
      <c r="BF563" s="228">
        <f>IF(N563="snížená",J563,0)</f>
        <v>0</v>
      </c>
      <c r="BG563" s="228">
        <f>IF(N563="zákl. přenesená",J563,0)</f>
        <v>0</v>
      </c>
      <c r="BH563" s="228">
        <f>IF(N563="sníž. přenesená",J563,0)</f>
        <v>0</v>
      </c>
      <c r="BI563" s="228">
        <f>IF(N563="nulová",J563,0)</f>
        <v>0</v>
      </c>
      <c r="BJ563" s="20" t="s">
        <v>82</v>
      </c>
      <c r="BK563" s="228">
        <f>ROUND(I563*H563,2)</f>
        <v>0</v>
      </c>
      <c r="BL563" s="20" t="s">
        <v>177</v>
      </c>
      <c r="BM563" s="227" t="s">
        <v>2547</v>
      </c>
    </row>
    <row r="564" s="2" customFormat="1">
      <c r="A564" s="41"/>
      <c r="B564" s="42"/>
      <c r="C564" s="43"/>
      <c r="D564" s="229" t="s">
        <v>179</v>
      </c>
      <c r="E564" s="43"/>
      <c r="F564" s="230" t="s">
        <v>5215</v>
      </c>
      <c r="G564" s="43"/>
      <c r="H564" s="43"/>
      <c r="I564" s="231"/>
      <c r="J564" s="43"/>
      <c r="K564" s="43"/>
      <c r="L564" s="47"/>
      <c r="M564" s="232"/>
      <c r="N564" s="233"/>
      <c r="O564" s="87"/>
      <c r="P564" s="87"/>
      <c r="Q564" s="87"/>
      <c r="R564" s="87"/>
      <c r="S564" s="87"/>
      <c r="T564" s="88"/>
      <c r="U564" s="41"/>
      <c r="V564" s="41"/>
      <c r="W564" s="41"/>
      <c r="X564" s="41"/>
      <c r="Y564" s="41"/>
      <c r="Z564" s="41"/>
      <c r="AA564" s="41"/>
      <c r="AB564" s="41"/>
      <c r="AC564" s="41"/>
      <c r="AD564" s="41"/>
      <c r="AE564" s="41"/>
      <c r="AT564" s="20" t="s">
        <v>179</v>
      </c>
      <c r="AU564" s="20" t="s">
        <v>95</v>
      </c>
    </row>
    <row r="565" s="2" customFormat="1">
      <c r="A565" s="41"/>
      <c r="B565" s="42"/>
      <c r="C565" s="43"/>
      <c r="D565" s="229" t="s">
        <v>231</v>
      </c>
      <c r="E565" s="43"/>
      <c r="F565" s="268" t="s">
        <v>4946</v>
      </c>
      <c r="G565" s="43"/>
      <c r="H565" s="43"/>
      <c r="I565" s="231"/>
      <c r="J565" s="43"/>
      <c r="K565" s="43"/>
      <c r="L565" s="47"/>
      <c r="M565" s="232"/>
      <c r="N565" s="233"/>
      <c r="O565" s="87"/>
      <c r="P565" s="87"/>
      <c r="Q565" s="87"/>
      <c r="R565" s="87"/>
      <c r="S565" s="87"/>
      <c r="T565" s="88"/>
      <c r="U565" s="41"/>
      <c r="V565" s="41"/>
      <c r="W565" s="41"/>
      <c r="X565" s="41"/>
      <c r="Y565" s="41"/>
      <c r="Z565" s="41"/>
      <c r="AA565" s="41"/>
      <c r="AB565" s="41"/>
      <c r="AC565" s="41"/>
      <c r="AD565" s="41"/>
      <c r="AE565" s="41"/>
      <c r="AT565" s="20" t="s">
        <v>231</v>
      </c>
      <c r="AU565" s="20" t="s">
        <v>95</v>
      </c>
    </row>
    <row r="566" s="2" customFormat="1" ht="16.5" customHeight="1">
      <c r="A566" s="41"/>
      <c r="B566" s="42"/>
      <c r="C566" s="216" t="s">
        <v>1676</v>
      </c>
      <c r="D566" s="216" t="s">
        <v>172</v>
      </c>
      <c r="E566" s="217" t="s">
        <v>5216</v>
      </c>
      <c r="F566" s="218" t="s">
        <v>5217</v>
      </c>
      <c r="G566" s="219" t="s">
        <v>4317</v>
      </c>
      <c r="H566" s="220">
        <v>1</v>
      </c>
      <c r="I566" s="221"/>
      <c r="J566" s="222">
        <f>ROUND(I566*H566,2)</f>
        <v>0</v>
      </c>
      <c r="K566" s="218" t="s">
        <v>19</v>
      </c>
      <c r="L566" s="47"/>
      <c r="M566" s="223" t="s">
        <v>19</v>
      </c>
      <c r="N566" s="224" t="s">
        <v>46</v>
      </c>
      <c r="O566" s="87"/>
      <c r="P566" s="225">
        <f>O566*H566</f>
        <v>0</v>
      </c>
      <c r="Q566" s="225">
        <v>0</v>
      </c>
      <c r="R566" s="225">
        <f>Q566*H566</f>
        <v>0</v>
      </c>
      <c r="S566" s="225">
        <v>0</v>
      </c>
      <c r="T566" s="226">
        <f>S566*H566</f>
        <v>0</v>
      </c>
      <c r="U566" s="41"/>
      <c r="V566" s="41"/>
      <c r="W566" s="41"/>
      <c r="X566" s="41"/>
      <c r="Y566" s="41"/>
      <c r="Z566" s="41"/>
      <c r="AA566" s="41"/>
      <c r="AB566" s="41"/>
      <c r="AC566" s="41"/>
      <c r="AD566" s="41"/>
      <c r="AE566" s="41"/>
      <c r="AR566" s="227" t="s">
        <v>177</v>
      </c>
      <c r="AT566" s="227" t="s">
        <v>172</v>
      </c>
      <c r="AU566" s="227" t="s">
        <v>95</v>
      </c>
      <c r="AY566" s="20" t="s">
        <v>170</v>
      </c>
      <c r="BE566" s="228">
        <f>IF(N566="základní",J566,0)</f>
        <v>0</v>
      </c>
      <c r="BF566" s="228">
        <f>IF(N566="snížená",J566,0)</f>
        <v>0</v>
      </c>
      <c r="BG566" s="228">
        <f>IF(N566="zákl. přenesená",J566,0)</f>
        <v>0</v>
      </c>
      <c r="BH566" s="228">
        <f>IF(N566="sníž. přenesená",J566,0)</f>
        <v>0</v>
      </c>
      <c r="BI566" s="228">
        <f>IF(N566="nulová",J566,0)</f>
        <v>0</v>
      </c>
      <c r="BJ566" s="20" t="s">
        <v>82</v>
      </c>
      <c r="BK566" s="228">
        <f>ROUND(I566*H566,2)</f>
        <v>0</v>
      </c>
      <c r="BL566" s="20" t="s">
        <v>177</v>
      </c>
      <c r="BM566" s="227" t="s">
        <v>2558</v>
      </c>
    </row>
    <row r="567" s="2" customFormat="1">
      <c r="A567" s="41"/>
      <c r="B567" s="42"/>
      <c r="C567" s="43"/>
      <c r="D567" s="229" t="s">
        <v>179</v>
      </c>
      <c r="E567" s="43"/>
      <c r="F567" s="230" t="s">
        <v>5217</v>
      </c>
      <c r="G567" s="43"/>
      <c r="H567" s="43"/>
      <c r="I567" s="231"/>
      <c r="J567" s="43"/>
      <c r="K567" s="43"/>
      <c r="L567" s="47"/>
      <c r="M567" s="232"/>
      <c r="N567" s="233"/>
      <c r="O567" s="87"/>
      <c r="P567" s="87"/>
      <c r="Q567" s="87"/>
      <c r="R567" s="87"/>
      <c r="S567" s="87"/>
      <c r="T567" s="88"/>
      <c r="U567" s="41"/>
      <c r="V567" s="41"/>
      <c r="W567" s="41"/>
      <c r="X567" s="41"/>
      <c r="Y567" s="41"/>
      <c r="Z567" s="41"/>
      <c r="AA567" s="41"/>
      <c r="AB567" s="41"/>
      <c r="AC567" s="41"/>
      <c r="AD567" s="41"/>
      <c r="AE567" s="41"/>
      <c r="AT567" s="20" t="s">
        <v>179</v>
      </c>
      <c r="AU567" s="20" t="s">
        <v>95</v>
      </c>
    </row>
    <row r="568" s="2" customFormat="1">
      <c r="A568" s="41"/>
      <c r="B568" s="42"/>
      <c r="C568" s="43"/>
      <c r="D568" s="229" t="s">
        <v>231</v>
      </c>
      <c r="E568" s="43"/>
      <c r="F568" s="268" t="s">
        <v>4946</v>
      </c>
      <c r="G568" s="43"/>
      <c r="H568" s="43"/>
      <c r="I568" s="231"/>
      <c r="J568" s="43"/>
      <c r="K568" s="43"/>
      <c r="L568" s="47"/>
      <c r="M568" s="232"/>
      <c r="N568" s="233"/>
      <c r="O568" s="87"/>
      <c r="P568" s="87"/>
      <c r="Q568" s="87"/>
      <c r="R568" s="87"/>
      <c r="S568" s="87"/>
      <c r="T568" s="88"/>
      <c r="U568" s="41"/>
      <c r="V568" s="41"/>
      <c r="W568" s="41"/>
      <c r="X568" s="41"/>
      <c r="Y568" s="41"/>
      <c r="Z568" s="41"/>
      <c r="AA568" s="41"/>
      <c r="AB568" s="41"/>
      <c r="AC568" s="41"/>
      <c r="AD568" s="41"/>
      <c r="AE568" s="41"/>
      <c r="AT568" s="20" t="s">
        <v>231</v>
      </c>
      <c r="AU568" s="20" t="s">
        <v>95</v>
      </c>
    </row>
    <row r="569" s="2" customFormat="1" ht="16.5" customHeight="1">
      <c r="A569" s="41"/>
      <c r="B569" s="42"/>
      <c r="C569" s="216" t="s">
        <v>1681</v>
      </c>
      <c r="D569" s="216" t="s">
        <v>172</v>
      </c>
      <c r="E569" s="217" t="s">
        <v>5218</v>
      </c>
      <c r="F569" s="218" t="s">
        <v>5219</v>
      </c>
      <c r="G569" s="219" t="s">
        <v>4317</v>
      </c>
      <c r="H569" s="220">
        <v>1</v>
      </c>
      <c r="I569" s="221"/>
      <c r="J569" s="222">
        <f>ROUND(I569*H569,2)</f>
        <v>0</v>
      </c>
      <c r="K569" s="218" t="s">
        <v>19</v>
      </c>
      <c r="L569" s="47"/>
      <c r="M569" s="223" t="s">
        <v>19</v>
      </c>
      <c r="N569" s="224" t="s">
        <v>46</v>
      </c>
      <c r="O569" s="87"/>
      <c r="P569" s="225">
        <f>O569*H569</f>
        <v>0</v>
      </c>
      <c r="Q569" s="225">
        <v>0</v>
      </c>
      <c r="R569" s="225">
        <f>Q569*H569</f>
        <v>0</v>
      </c>
      <c r="S569" s="225">
        <v>0</v>
      </c>
      <c r="T569" s="226">
        <f>S569*H569</f>
        <v>0</v>
      </c>
      <c r="U569" s="41"/>
      <c r="V569" s="41"/>
      <c r="W569" s="41"/>
      <c r="X569" s="41"/>
      <c r="Y569" s="41"/>
      <c r="Z569" s="41"/>
      <c r="AA569" s="41"/>
      <c r="AB569" s="41"/>
      <c r="AC569" s="41"/>
      <c r="AD569" s="41"/>
      <c r="AE569" s="41"/>
      <c r="AR569" s="227" t="s">
        <v>177</v>
      </c>
      <c r="AT569" s="227" t="s">
        <v>172</v>
      </c>
      <c r="AU569" s="227" t="s">
        <v>95</v>
      </c>
      <c r="AY569" s="20" t="s">
        <v>170</v>
      </c>
      <c r="BE569" s="228">
        <f>IF(N569="základní",J569,0)</f>
        <v>0</v>
      </c>
      <c r="BF569" s="228">
        <f>IF(N569="snížená",J569,0)</f>
        <v>0</v>
      </c>
      <c r="BG569" s="228">
        <f>IF(N569="zákl. přenesená",J569,0)</f>
        <v>0</v>
      </c>
      <c r="BH569" s="228">
        <f>IF(N569="sníž. přenesená",J569,0)</f>
        <v>0</v>
      </c>
      <c r="BI569" s="228">
        <f>IF(N569="nulová",J569,0)</f>
        <v>0</v>
      </c>
      <c r="BJ569" s="20" t="s">
        <v>82</v>
      </c>
      <c r="BK569" s="228">
        <f>ROUND(I569*H569,2)</f>
        <v>0</v>
      </c>
      <c r="BL569" s="20" t="s">
        <v>177</v>
      </c>
      <c r="BM569" s="227" t="s">
        <v>2574</v>
      </c>
    </row>
    <row r="570" s="2" customFormat="1">
      <c r="A570" s="41"/>
      <c r="B570" s="42"/>
      <c r="C570" s="43"/>
      <c r="D570" s="229" t="s">
        <v>179</v>
      </c>
      <c r="E570" s="43"/>
      <c r="F570" s="230" t="s">
        <v>5219</v>
      </c>
      <c r="G570" s="43"/>
      <c r="H570" s="43"/>
      <c r="I570" s="231"/>
      <c r="J570" s="43"/>
      <c r="K570" s="43"/>
      <c r="L570" s="47"/>
      <c r="M570" s="232"/>
      <c r="N570" s="233"/>
      <c r="O570" s="87"/>
      <c r="P570" s="87"/>
      <c r="Q570" s="87"/>
      <c r="R570" s="87"/>
      <c r="S570" s="87"/>
      <c r="T570" s="88"/>
      <c r="U570" s="41"/>
      <c r="V570" s="41"/>
      <c r="W570" s="41"/>
      <c r="X570" s="41"/>
      <c r="Y570" s="41"/>
      <c r="Z570" s="41"/>
      <c r="AA570" s="41"/>
      <c r="AB570" s="41"/>
      <c r="AC570" s="41"/>
      <c r="AD570" s="41"/>
      <c r="AE570" s="41"/>
      <c r="AT570" s="20" t="s">
        <v>179</v>
      </c>
      <c r="AU570" s="20" t="s">
        <v>95</v>
      </c>
    </row>
    <row r="571" s="2" customFormat="1">
      <c r="A571" s="41"/>
      <c r="B571" s="42"/>
      <c r="C571" s="43"/>
      <c r="D571" s="229" t="s">
        <v>231</v>
      </c>
      <c r="E571" s="43"/>
      <c r="F571" s="268" t="s">
        <v>4946</v>
      </c>
      <c r="G571" s="43"/>
      <c r="H571" s="43"/>
      <c r="I571" s="231"/>
      <c r="J571" s="43"/>
      <c r="K571" s="43"/>
      <c r="L571" s="47"/>
      <c r="M571" s="232"/>
      <c r="N571" s="233"/>
      <c r="O571" s="87"/>
      <c r="P571" s="87"/>
      <c r="Q571" s="87"/>
      <c r="R571" s="87"/>
      <c r="S571" s="87"/>
      <c r="T571" s="88"/>
      <c r="U571" s="41"/>
      <c r="V571" s="41"/>
      <c r="W571" s="41"/>
      <c r="X571" s="41"/>
      <c r="Y571" s="41"/>
      <c r="Z571" s="41"/>
      <c r="AA571" s="41"/>
      <c r="AB571" s="41"/>
      <c r="AC571" s="41"/>
      <c r="AD571" s="41"/>
      <c r="AE571" s="41"/>
      <c r="AT571" s="20" t="s">
        <v>231</v>
      </c>
      <c r="AU571" s="20" t="s">
        <v>95</v>
      </c>
    </row>
    <row r="572" s="2" customFormat="1" ht="16.5" customHeight="1">
      <c r="A572" s="41"/>
      <c r="B572" s="42"/>
      <c r="C572" s="216" t="s">
        <v>1687</v>
      </c>
      <c r="D572" s="216" t="s">
        <v>172</v>
      </c>
      <c r="E572" s="217" t="s">
        <v>5220</v>
      </c>
      <c r="F572" s="218" t="s">
        <v>5221</v>
      </c>
      <c r="G572" s="219" t="s">
        <v>4317</v>
      </c>
      <c r="H572" s="220">
        <v>1</v>
      </c>
      <c r="I572" s="221"/>
      <c r="J572" s="222">
        <f>ROUND(I572*H572,2)</f>
        <v>0</v>
      </c>
      <c r="K572" s="218" t="s">
        <v>19</v>
      </c>
      <c r="L572" s="47"/>
      <c r="M572" s="223" t="s">
        <v>19</v>
      </c>
      <c r="N572" s="224" t="s">
        <v>46</v>
      </c>
      <c r="O572" s="87"/>
      <c r="P572" s="225">
        <f>O572*H572</f>
        <v>0</v>
      </c>
      <c r="Q572" s="225">
        <v>0</v>
      </c>
      <c r="R572" s="225">
        <f>Q572*H572</f>
        <v>0</v>
      </c>
      <c r="S572" s="225">
        <v>0</v>
      </c>
      <c r="T572" s="226">
        <f>S572*H572</f>
        <v>0</v>
      </c>
      <c r="U572" s="41"/>
      <c r="V572" s="41"/>
      <c r="W572" s="41"/>
      <c r="X572" s="41"/>
      <c r="Y572" s="41"/>
      <c r="Z572" s="41"/>
      <c r="AA572" s="41"/>
      <c r="AB572" s="41"/>
      <c r="AC572" s="41"/>
      <c r="AD572" s="41"/>
      <c r="AE572" s="41"/>
      <c r="AR572" s="227" t="s">
        <v>177</v>
      </c>
      <c r="AT572" s="227" t="s">
        <v>172</v>
      </c>
      <c r="AU572" s="227" t="s">
        <v>95</v>
      </c>
      <c r="AY572" s="20" t="s">
        <v>170</v>
      </c>
      <c r="BE572" s="228">
        <f>IF(N572="základní",J572,0)</f>
        <v>0</v>
      </c>
      <c r="BF572" s="228">
        <f>IF(N572="snížená",J572,0)</f>
        <v>0</v>
      </c>
      <c r="BG572" s="228">
        <f>IF(N572="zákl. přenesená",J572,0)</f>
        <v>0</v>
      </c>
      <c r="BH572" s="228">
        <f>IF(N572="sníž. přenesená",J572,0)</f>
        <v>0</v>
      </c>
      <c r="BI572" s="228">
        <f>IF(N572="nulová",J572,0)</f>
        <v>0</v>
      </c>
      <c r="BJ572" s="20" t="s">
        <v>82</v>
      </c>
      <c r="BK572" s="228">
        <f>ROUND(I572*H572,2)</f>
        <v>0</v>
      </c>
      <c r="BL572" s="20" t="s">
        <v>177</v>
      </c>
      <c r="BM572" s="227" t="s">
        <v>2589</v>
      </c>
    </row>
    <row r="573" s="2" customFormat="1">
      <c r="A573" s="41"/>
      <c r="B573" s="42"/>
      <c r="C573" s="43"/>
      <c r="D573" s="229" t="s">
        <v>179</v>
      </c>
      <c r="E573" s="43"/>
      <c r="F573" s="230" t="s">
        <v>5221</v>
      </c>
      <c r="G573" s="43"/>
      <c r="H573" s="43"/>
      <c r="I573" s="231"/>
      <c r="J573" s="43"/>
      <c r="K573" s="43"/>
      <c r="L573" s="47"/>
      <c r="M573" s="232"/>
      <c r="N573" s="233"/>
      <c r="O573" s="87"/>
      <c r="P573" s="87"/>
      <c r="Q573" s="87"/>
      <c r="R573" s="87"/>
      <c r="S573" s="87"/>
      <c r="T573" s="88"/>
      <c r="U573" s="41"/>
      <c r="V573" s="41"/>
      <c r="W573" s="41"/>
      <c r="X573" s="41"/>
      <c r="Y573" s="41"/>
      <c r="Z573" s="41"/>
      <c r="AA573" s="41"/>
      <c r="AB573" s="41"/>
      <c r="AC573" s="41"/>
      <c r="AD573" s="41"/>
      <c r="AE573" s="41"/>
      <c r="AT573" s="20" t="s">
        <v>179</v>
      </c>
      <c r="AU573" s="20" t="s">
        <v>95</v>
      </c>
    </row>
    <row r="574" s="2" customFormat="1">
      <c r="A574" s="41"/>
      <c r="B574" s="42"/>
      <c r="C574" s="43"/>
      <c r="D574" s="229" t="s">
        <v>231</v>
      </c>
      <c r="E574" s="43"/>
      <c r="F574" s="268" t="s">
        <v>4946</v>
      </c>
      <c r="G574" s="43"/>
      <c r="H574" s="43"/>
      <c r="I574" s="231"/>
      <c r="J574" s="43"/>
      <c r="K574" s="43"/>
      <c r="L574" s="47"/>
      <c r="M574" s="232"/>
      <c r="N574" s="233"/>
      <c r="O574" s="87"/>
      <c r="P574" s="87"/>
      <c r="Q574" s="87"/>
      <c r="R574" s="87"/>
      <c r="S574" s="87"/>
      <c r="T574" s="88"/>
      <c r="U574" s="41"/>
      <c r="V574" s="41"/>
      <c r="W574" s="41"/>
      <c r="X574" s="41"/>
      <c r="Y574" s="41"/>
      <c r="Z574" s="41"/>
      <c r="AA574" s="41"/>
      <c r="AB574" s="41"/>
      <c r="AC574" s="41"/>
      <c r="AD574" s="41"/>
      <c r="AE574" s="41"/>
      <c r="AT574" s="20" t="s">
        <v>231</v>
      </c>
      <c r="AU574" s="20" t="s">
        <v>95</v>
      </c>
    </row>
    <row r="575" s="2" customFormat="1" ht="16.5" customHeight="1">
      <c r="A575" s="41"/>
      <c r="B575" s="42"/>
      <c r="C575" s="216" t="s">
        <v>1693</v>
      </c>
      <c r="D575" s="216" t="s">
        <v>172</v>
      </c>
      <c r="E575" s="217" t="s">
        <v>5222</v>
      </c>
      <c r="F575" s="218" t="s">
        <v>5223</v>
      </c>
      <c r="G575" s="219" t="s">
        <v>4317</v>
      </c>
      <c r="H575" s="220">
        <v>1</v>
      </c>
      <c r="I575" s="221"/>
      <c r="J575" s="222">
        <f>ROUND(I575*H575,2)</f>
        <v>0</v>
      </c>
      <c r="K575" s="218" t="s">
        <v>19</v>
      </c>
      <c r="L575" s="47"/>
      <c r="M575" s="223" t="s">
        <v>19</v>
      </c>
      <c r="N575" s="224" t="s">
        <v>46</v>
      </c>
      <c r="O575" s="87"/>
      <c r="P575" s="225">
        <f>O575*H575</f>
        <v>0</v>
      </c>
      <c r="Q575" s="225">
        <v>0</v>
      </c>
      <c r="R575" s="225">
        <f>Q575*H575</f>
        <v>0</v>
      </c>
      <c r="S575" s="225">
        <v>0</v>
      </c>
      <c r="T575" s="226">
        <f>S575*H575</f>
        <v>0</v>
      </c>
      <c r="U575" s="41"/>
      <c r="V575" s="41"/>
      <c r="W575" s="41"/>
      <c r="X575" s="41"/>
      <c r="Y575" s="41"/>
      <c r="Z575" s="41"/>
      <c r="AA575" s="41"/>
      <c r="AB575" s="41"/>
      <c r="AC575" s="41"/>
      <c r="AD575" s="41"/>
      <c r="AE575" s="41"/>
      <c r="AR575" s="227" t="s">
        <v>177</v>
      </c>
      <c r="AT575" s="227" t="s">
        <v>172</v>
      </c>
      <c r="AU575" s="227" t="s">
        <v>95</v>
      </c>
      <c r="AY575" s="20" t="s">
        <v>170</v>
      </c>
      <c r="BE575" s="228">
        <f>IF(N575="základní",J575,0)</f>
        <v>0</v>
      </c>
      <c r="BF575" s="228">
        <f>IF(N575="snížená",J575,0)</f>
        <v>0</v>
      </c>
      <c r="BG575" s="228">
        <f>IF(N575="zákl. přenesená",J575,0)</f>
        <v>0</v>
      </c>
      <c r="BH575" s="228">
        <f>IF(N575="sníž. přenesená",J575,0)</f>
        <v>0</v>
      </c>
      <c r="BI575" s="228">
        <f>IF(N575="nulová",J575,0)</f>
        <v>0</v>
      </c>
      <c r="BJ575" s="20" t="s">
        <v>82</v>
      </c>
      <c r="BK575" s="228">
        <f>ROUND(I575*H575,2)</f>
        <v>0</v>
      </c>
      <c r="BL575" s="20" t="s">
        <v>177</v>
      </c>
      <c r="BM575" s="227" t="s">
        <v>2603</v>
      </c>
    </row>
    <row r="576" s="2" customFormat="1">
      <c r="A576" s="41"/>
      <c r="B576" s="42"/>
      <c r="C576" s="43"/>
      <c r="D576" s="229" t="s">
        <v>179</v>
      </c>
      <c r="E576" s="43"/>
      <c r="F576" s="230" t="s">
        <v>5223</v>
      </c>
      <c r="G576" s="43"/>
      <c r="H576" s="43"/>
      <c r="I576" s="231"/>
      <c r="J576" s="43"/>
      <c r="K576" s="43"/>
      <c r="L576" s="47"/>
      <c r="M576" s="232"/>
      <c r="N576" s="233"/>
      <c r="O576" s="87"/>
      <c r="P576" s="87"/>
      <c r="Q576" s="87"/>
      <c r="R576" s="87"/>
      <c r="S576" s="87"/>
      <c r="T576" s="88"/>
      <c r="U576" s="41"/>
      <c r="V576" s="41"/>
      <c r="W576" s="41"/>
      <c r="X576" s="41"/>
      <c r="Y576" s="41"/>
      <c r="Z576" s="41"/>
      <c r="AA576" s="41"/>
      <c r="AB576" s="41"/>
      <c r="AC576" s="41"/>
      <c r="AD576" s="41"/>
      <c r="AE576" s="41"/>
      <c r="AT576" s="20" t="s">
        <v>179</v>
      </c>
      <c r="AU576" s="20" t="s">
        <v>95</v>
      </c>
    </row>
    <row r="577" s="2" customFormat="1">
      <c r="A577" s="41"/>
      <c r="B577" s="42"/>
      <c r="C577" s="43"/>
      <c r="D577" s="229" t="s">
        <v>231</v>
      </c>
      <c r="E577" s="43"/>
      <c r="F577" s="268" t="s">
        <v>4946</v>
      </c>
      <c r="G577" s="43"/>
      <c r="H577" s="43"/>
      <c r="I577" s="231"/>
      <c r="J577" s="43"/>
      <c r="K577" s="43"/>
      <c r="L577" s="47"/>
      <c r="M577" s="232"/>
      <c r="N577" s="233"/>
      <c r="O577" s="87"/>
      <c r="P577" s="87"/>
      <c r="Q577" s="87"/>
      <c r="R577" s="87"/>
      <c r="S577" s="87"/>
      <c r="T577" s="88"/>
      <c r="U577" s="41"/>
      <c r="V577" s="41"/>
      <c r="W577" s="41"/>
      <c r="X577" s="41"/>
      <c r="Y577" s="41"/>
      <c r="Z577" s="41"/>
      <c r="AA577" s="41"/>
      <c r="AB577" s="41"/>
      <c r="AC577" s="41"/>
      <c r="AD577" s="41"/>
      <c r="AE577" s="41"/>
      <c r="AT577" s="20" t="s">
        <v>231</v>
      </c>
      <c r="AU577" s="20" t="s">
        <v>95</v>
      </c>
    </row>
    <row r="578" s="2" customFormat="1" ht="16.5" customHeight="1">
      <c r="A578" s="41"/>
      <c r="B578" s="42"/>
      <c r="C578" s="216" t="s">
        <v>1698</v>
      </c>
      <c r="D578" s="216" t="s">
        <v>172</v>
      </c>
      <c r="E578" s="217" t="s">
        <v>5224</v>
      </c>
      <c r="F578" s="218" t="s">
        <v>5225</v>
      </c>
      <c r="G578" s="219" t="s">
        <v>4317</v>
      </c>
      <c r="H578" s="220">
        <v>1</v>
      </c>
      <c r="I578" s="221"/>
      <c r="J578" s="222">
        <f>ROUND(I578*H578,2)</f>
        <v>0</v>
      </c>
      <c r="K578" s="218" t="s">
        <v>19</v>
      </c>
      <c r="L578" s="47"/>
      <c r="M578" s="223" t="s">
        <v>19</v>
      </c>
      <c r="N578" s="224" t="s">
        <v>46</v>
      </c>
      <c r="O578" s="87"/>
      <c r="P578" s="225">
        <f>O578*H578</f>
        <v>0</v>
      </c>
      <c r="Q578" s="225">
        <v>0</v>
      </c>
      <c r="R578" s="225">
        <f>Q578*H578</f>
        <v>0</v>
      </c>
      <c r="S578" s="225">
        <v>0</v>
      </c>
      <c r="T578" s="226">
        <f>S578*H578</f>
        <v>0</v>
      </c>
      <c r="U578" s="41"/>
      <c r="V578" s="41"/>
      <c r="W578" s="41"/>
      <c r="X578" s="41"/>
      <c r="Y578" s="41"/>
      <c r="Z578" s="41"/>
      <c r="AA578" s="41"/>
      <c r="AB578" s="41"/>
      <c r="AC578" s="41"/>
      <c r="AD578" s="41"/>
      <c r="AE578" s="41"/>
      <c r="AR578" s="227" t="s">
        <v>177</v>
      </c>
      <c r="AT578" s="227" t="s">
        <v>172</v>
      </c>
      <c r="AU578" s="227" t="s">
        <v>95</v>
      </c>
      <c r="AY578" s="20" t="s">
        <v>170</v>
      </c>
      <c r="BE578" s="228">
        <f>IF(N578="základní",J578,0)</f>
        <v>0</v>
      </c>
      <c r="BF578" s="228">
        <f>IF(N578="snížená",J578,0)</f>
        <v>0</v>
      </c>
      <c r="BG578" s="228">
        <f>IF(N578="zákl. přenesená",J578,0)</f>
        <v>0</v>
      </c>
      <c r="BH578" s="228">
        <f>IF(N578="sníž. přenesená",J578,0)</f>
        <v>0</v>
      </c>
      <c r="BI578" s="228">
        <f>IF(N578="nulová",J578,0)</f>
        <v>0</v>
      </c>
      <c r="BJ578" s="20" t="s">
        <v>82</v>
      </c>
      <c r="BK578" s="228">
        <f>ROUND(I578*H578,2)</f>
        <v>0</v>
      </c>
      <c r="BL578" s="20" t="s">
        <v>177</v>
      </c>
      <c r="BM578" s="227" t="s">
        <v>2614</v>
      </c>
    </row>
    <row r="579" s="2" customFormat="1">
      <c r="A579" s="41"/>
      <c r="B579" s="42"/>
      <c r="C579" s="43"/>
      <c r="D579" s="229" t="s">
        <v>179</v>
      </c>
      <c r="E579" s="43"/>
      <c r="F579" s="230" t="s">
        <v>5225</v>
      </c>
      <c r="G579" s="43"/>
      <c r="H579" s="43"/>
      <c r="I579" s="231"/>
      <c r="J579" s="43"/>
      <c r="K579" s="43"/>
      <c r="L579" s="47"/>
      <c r="M579" s="232"/>
      <c r="N579" s="233"/>
      <c r="O579" s="87"/>
      <c r="P579" s="87"/>
      <c r="Q579" s="87"/>
      <c r="R579" s="87"/>
      <c r="S579" s="87"/>
      <c r="T579" s="88"/>
      <c r="U579" s="41"/>
      <c r="V579" s="41"/>
      <c r="W579" s="41"/>
      <c r="X579" s="41"/>
      <c r="Y579" s="41"/>
      <c r="Z579" s="41"/>
      <c r="AA579" s="41"/>
      <c r="AB579" s="41"/>
      <c r="AC579" s="41"/>
      <c r="AD579" s="41"/>
      <c r="AE579" s="41"/>
      <c r="AT579" s="20" t="s">
        <v>179</v>
      </c>
      <c r="AU579" s="20" t="s">
        <v>95</v>
      </c>
    </row>
    <row r="580" s="2" customFormat="1">
      <c r="A580" s="41"/>
      <c r="B580" s="42"/>
      <c r="C580" s="43"/>
      <c r="D580" s="229" t="s">
        <v>231</v>
      </c>
      <c r="E580" s="43"/>
      <c r="F580" s="268" t="s">
        <v>4946</v>
      </c>
      <c r="G580" s="43"/>
      <c r="H580" s="43"/>
      <c r="I580" s="231"/>
      <c r="J580" s="43"/>
      <c r="K580" s="43"/>
      <c r="L580" s="47"/>
      <c r="M580" s="232"/>
      <c r="N580" s="233"/>
      <c r="O580" s="87"/>
      <c r="P580" s="87"/>
      <c r="Q580" s="87"/>
      <c r="R580" s="87"/>
      <c r="S580" s="87"/>
      <c r="T580" s="88"/>
      <c r="U580" s="41"/>
      <c r="V580" s="41"/>
      <c r="W580" s="41"/>
      <c r="X580" s="41"/>
      <c r="Y580" s="41"/>
      <c r="Z580" s="41"/>
      <c r="AA580" s="41"/>
      <c r="AB580" s="41"/>
      <c r="AC580" s="41"/>
      <c r="AD580" s="41"/>
      <c r="AE580" s="41"/>
      <c r="AT580" s="20" t="s">
        <v>231</v>
      </c>
      <c r="AU580" s="20" t="s">
        <v>95</v>
      </c>
    </row>
    <row r="581" s="2" customFormat="1" ht="16.5" customHeight="1">
      <c r="A581" s="41"/>
      <c r="B581" s="42"/>
      <c r="C581" s="216" t="s">
        <v>1704</v>
      </c>
      <c r="D581" s="216" t="s">
        <v>172</v>
      </c>
      <c r="E581" s="217" t="s">
        <v>5194</v>
      </c>
      <c r="F581" s="218" t="s">
        <v>5195</v>
      </c>
      <c r="G581" s="219" t="s">
        <v>201</v>
      </c>
      <c r="H581" s="220">
        <v>10</v>
      </c>
      <c r="I581" s="221"/>
      <c r="J581" s="222">
        <f>ROUND(I581*H581,2)</f>
        <v>0</v>
      </c>
      <c r="K581" s="218" t="s">
        <v>19</v>
      </c>
      <c r="L581" s="47"/>
      <c r="M581" s="223" t="s">
        <v>19</v>
      </c>
      <c r="N581" s="224" t="s">
        <v>46</v>
      </c>
      <c r="O581" s="87"/>
      <c r="P581" s="225">
        <f>O581*H581</f>
        <v>0</v>
      </c>
      <c r="Q581" s="225">
        <v>0</v>
      </c>
      <c r="R581" s="225">
        <f>Q581*H581</f>
        <v>0</v>
      </c>
      <c r="S581" s="225">
        <v>0</v>
      </c>
      <c r="T581" s="226">
        <f>S581*H581</f>
        <v>0</v>
      </c>
      <c r="U581" s="41"/>
      <c r="V581" s="41"/>
      <c r="W581" s="41"/>
      <c r="X581" s="41"/>
      <c r="Y581" s="41"/>
      <c r="Z581" s="41"/>
      <c r="AA581" s="41"/>
      <c r="AB581" s="41"/>
      <c r="AC581" s="41"/>
      <c r="AD581" s="41"/>
      <c r="AE581" s="41"/>
      <c r="AR581" s="227" t="s">
        <v>177</v>
      </c>
      <c r="AT581" s="227" t="s">
        <v>172</v>
      </c>
      <c r="AU581" s="227" t="s">
        <v>95</v>
      </c>
      <c r="AY581" s="20" t="s">
        <v>170</v>
      </c>
      <c r="BE581" s="228">
        <f>IF(N581="základní",J581,0)</f>
        <v>0</v>
      </c>
      <c r="BF581" s="228">
        <f>IF(N581="snížená",J581,0)</f>
        <v>0</v>
      </c>
      <c r="BG581" s="228">
        <f>IF(N581="zákl. přenesená",J581,0)</f>
        <v>0</v>
      </c>
      <c r="BH581" s="228">
        <f>IF(N581="sníž. přenesená",J581,0)</f>
        <v>0</v>
      </c>
      <c r="BI581" s="228">
        <f>IF(N581="nulová",J581,0)</f>
        <v>0</v>
      </c>
      <c r="BJ581" s="20" t="s">
        <v>82</v>
      </c>
      <c r="BK581" s="228">
        <f>ROUND(I581*H581,2)</f>
        <v>0</v>
      </c>
      <c r="BL581" s="20" t="s">
        <v>177</v>
      </c>
      <c r="BM581" s="227" t="s">
        <v>2625</v>
      </c>
    </row>
    <row r="582" s="2" customFormat="1">
      <c r="A582" s="41"/>
      <c r="B582" s="42"/>
      <c r="C582" s="43"/>
      <c r="D582" s="229" t="s">
        <v>179</v>
      </c>
      <c r="E582" s="43"/>
      <c r="F582" s="230" t="s">
        <v>5195</v>
      </c>
      <c r="G582" s="43"/>
      <c r="H582" s="43"/>
      <c r="I582" s="231"/>
      <c r="J582" s="43"/>
      <c r="K582" s="43"/>
      <c r="L582" s="47"/>
      <c r="M582" s="232"/>
      <c r="N582" s="233"/>
      <c r="O582" s="87"/>
      <c r="P582" s="87"/>
      <c r="Q582" s="87"/>
      <c r="R582" s="87"/>
      <c r="S582" s="87"/>
      <c r="T582" s="88"/>
      <c r="U582" s="41"/>
      <c r="V582" s="41"/>
      <c r="W582" s="41"/>
      <c r="X582" s="41"/>
      <c r="Y582" s="41"/>
      <c r="Z582" s="41"/>
      <c r="AA582" s="41"/>
      <c r="AB582" s="41"/>
      <c r="AC582" s="41"/>
      <c r="AD582" s="41"/>
      <c r="AE582" s="41"/>
      <c r="AT582" s="20" t="s">
        <v>179</v>
      </c>
      <c r="AU582" s="20" t="s">
        <v>95</v>
      </c>
    </row>
    <row r="583" s="2" customFormat="1">
      <c r="A583" s="41"/>
      <c r="B583" s="42"/>
      <c r="C583" s="43"/>
      <c r="D583" s="229" t="s">
        <v>231</v>
      </c>
      <c r="E583" s="43"/>
      <c r="F583" s="268" t="s">
        <v>4946</v>
      </c>
      <c r="G583" s="43"/>
      <c r="H583" s="43"/>
      <c r="I583" s="231"/>
      <c r="J583" s="43"/>
      <c r="K583" s="43"/>
      <c r="L583" s="47"/>
      <c r="M583" s="232"/>
      <c r="N583" s="233"/>
      <c r="O583" s="87"/>
      <c r="P583" s="87"/>
      <c r="Q583" s="87"/>
      <c r="R583" s="87"/>
      <c r="S583" s="87"/>
      <c r="T583" s="88"/>
      <c r="U583" s="41"/>
      <c r="V583" s="41"/>
      <c r="W583" s="41"/>
      <c r="X583" s="41"/>
      <c r="Y583" s="41"/>
      <c r="Z583" s="41"/>
      <c r="AA583" s="41"/>
      <c r="AB583" s="41"/>
      <c r="AC583" s="41"/>
      <c r="AD583" s="41"/>
      <c r="AE583" s="41"/>
      <c r="AT583" s="20" t="s">
        <v>231</v>
      </c>
      <c r="AU583" s="20" t="s">
        <v>95</v>
      </c>
    </row>
    <row r="584" s="2" customFormat="1" ht="16.5" customHeight="1">
      <c r="A584" s="41"/>
      <c r="B584" s="42"/>
      <c r="C584" s="216" t="s">
        <v>1709</v>
      </c>
      <c r="D584" s="216" t="s">
        <v>172</v>
      </c>
      <c r="E584" s="217" t="s">
        <v>5226</v>
      </c>
      <c r="F584" s="218" t="s">
        <v>5227</v>
      </c>
      <c r="G584" s="219" t="s">
        <v>201</v>
      </c>
      <c r="H584" s="220">
        <v>30</v>
      </c>
      <c r="I584" s="221"/>
      <c r="J584" s="222">
        <f>ROUND(I584*H584,2)</f>
        <v>0</v>
      </c>
      <c r="K584" s="218" t="s">
        <v>19</v>
      </c>
      <c r="L584" s="47"/>
      <c r="M584" s="223" t="s">
        <v>19</v>
      </c>
      <c r="N584" s="224" t="s">
        <v>46</v>
      </c>
      <c r="O584" s="87"/>
      <c r="P584" s="225">
        <f>O584*H584</f>
        <v>0</v>
      </c>
      <c r="Q584" s="225">
        <v>0</v>
      </c>
      <c r="R584" s="225">
        <f>Q584*H584</f>
        <v>0</v>
      </c>
      <c r="S584" s="225">
        <v>0</v>
      </c>
      <c r="T584" s="226">
        <f>S584*H584</f>
        <v>0</v>
      </c>
      <c r="U584" s="41"/>
      <c r="V584" s="41"/>
      <c r="W584" s="41"/>
      <c r="X584" s="41"/>
      <c r="Y584" s="41"/>
      <c r="Z584" s="41"/>
      <c r="AA584" s="41"/>
      <c r="AB584" s="41"/>
      <c r="AC584" s="41"/>
      <c r="AD584" s="41"/>
      <c r="AE584" s="41"/>
      <c r="AR584" s="227" t="s">
        <v>177</v>
      </c>
      <c r="AT584" s="227" t="s">
        <v>172</v>
      </c>
      <c r="AU584" s="227" t="s">
        <v>95</v>
      </c>
      <c r="AY584" s="20" t="s">
        <v>170</v>
      </c>
      <c r="BE584" s="228">
        <f>IF(N584="základní",J584,0)</f>
        <v>0</v>
      </c>
      <c r="BF584" s="228">
        <f>IF(N584="snížená",J584,0)</f>
        <v>0</v>
      </c>
      <c r="BG584" s="228">
        <f>IF(N584="zákl. přenesená",J584,0)</f>
        <v>0</v>
      </c>
      <c r="BH584" s="228">
        <f>IF(N584="sníž. přenesená",J584,0)</f>
        <v>0</v>
      </c>
      <c r="BI584" s="228">
        <f>IF(N584="nulová",J584,0)</f>
        <v>0</v>
      </c>
      <c r="BJ584" s="20" t="s">
        <v>82</v>
      </c>
      <c r="BK584" s="228">
        <f>ROUND(I584*H584,2)</f>
        <v>0</v>
      </c>
      <c r="BL584" s="20" t="s">
        <v>177</v>
      </c>
      <c r="BM584" s="227" t="s">
        <v>2643</v>
      </c>
    </row>
    <row r="585" s="2" customFormat="1">
      <c r="A585" s="41"/>
      <c r="B585" s="42"/>
      <c r="C585" s="43"/>
      <c r="D585" s="229" t="s">
        <v>179</v>
      </c>
      <c r="E585" s="43"/>
      <c r="F585" s="230" t="s">
        <v>5227</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179</v>
      </c>
      <c r="AU585" s="20" t="s">
        <v>95</v>
      </c>
    </row>
    <row r="586" s="2" customFormat="1">
      <c r="A586" s="41"/>
      <c r="B586" s="42"/>
      <c r="C586" s="43"/>
      <c r="D586" s="229" t="s">
        <v>231</v>
      </c>
      <c r="E586" s="43"/>
      <c r="F586" s="268" t="s">
        <v>4946</v>
      </c>
      <c r="G586" s="43"/>
      <c r="H586" s="43"/>
      <c r="I586" s="231"/>
      <c r="J586" s="43"/>
      <c r="K586" s="43"/>
      <c r="L586" s="47"/>
      <c r="M586" s="232"/>
      <c r="N586" s="233"/>
      <c r="O586" s="87"/>
      <c r="P586" s="87"/>
      <c r="Q586" s="87"/>
      <c r="R586" s="87"/>
      <c r="S586" s="87"/>
      <c r="T586" s="88"/>
      <c r="U586" s="41"/>
      <c r="V586" s="41"/>
      <c r="W586" s="41"/>
      <c r="X586" s="41"/>
      <c r="Y586" s="41"/>
      <c r="Z586" s="41"/>
      <c r="AA586" s="41"/>
      <c r="AB586" s="41"/>
      <c r="AC586" s="41"/>
      <c r="AD586" s="41"/>
      <c r="AE586" s="41"/>
      <c r="AT586" s="20" t="s">
        <v>231</v>
      </c>
      <c r="AU586" s="20" t="s">
        <v>95</v>
      </c>
    </row>
    <row r="587" s="2" customFormat="1" ht="24.15" customHeight="1">
      <c r="A587" s="41"/>
      <c r="B587" s="42"/>
      <c r="C587" s="216" t="s">
        <v>1717</v>
      </c>
      <c r="D587" s="216" t="s">
        <v>172</v>
      </c>
      <c r="E587" s="217" t="s">
        <v>5123</v>
      </c>
      <c r="F587" s="218" t="s">
        <v>5124</v>
      </c>
      <c r="G587" s="219" t="s">
        <v>201</v>
      </c>
      <c r="H587" s="220">
        <v>25</v>
      </c>
      <c r="I587" s="221"/>
      <c r="J587" s="222">
        <f>ROUND(I587*H587,2)</f>
        <v>0</v>
      </c>
      <c r="K587" s="218" t="s">
        <v>19</v>
      </c>
      <c r="L587" s="47"/>
      <c r="M587" s="223" t="s">
        <v>19</v>
      </c>
      <c r="N587" s="224" t="s">
        <v>46</v>
      </c>
      <c r="O587" s="87"/>
      <c r="P587" s="225">
        <f>O587*H587</f>
        <v>0</v>
      </c>
      <c r="Q587" s="225">
        <v>0</v>
      </c>
      <c r="R587" s="225">
        <f>Q587*H587</f>
        <v>0</v>
      </c>
      <c r="S587" s="225">
        <v>0</v>
      </c>
      <c r="T587" s="226">
        <f>S587*H587</f>
        <v>0</v>
      </c>
      <c r="U587" s="41"/>
      <c r="V587" s="41"/>
      <c r="W587" s="41"/>
      <c r="X587" s="41"/>
      <c r="Y587" s="41"/>
      <c r="Z587" s="41"/>
      <c r="AA587" s="41"/>
      <c r="AB587" s="41"/>
      <c r="AC587" s="41"/>
      <c r="AD587" s="41"/>
      <c r="AE587" s="41"/>
      <c r="AR587" s="227" t="s">
        <v>177</v>
      </c>
      <c r="AT587" s="227" t="s">
        <v>172</v>
      </c>
      <c r="AU587" s="227" t="s">
        <v>95</v>
      </c>
      <c r="AY587" s="20" t="s">
        <v>170</v>
      </c>
      <c r="BE587" s="228">
        <f>IF(N587="základní",J587,0)</f>
        <v>0</v>
      </c>
      <c r="BF587" s="228">
        <f>IF(N587="snížená",J587,0)</f>
        <v>0</v>
      </c>
      <c r="BG587" s="228">
        <f>IF(N587="zákl. přenesená",J587,0)</f>
        <v>0</v>
      </c>
      <c r="BH587" s="228">
        <f>IF(N587="sníž. přenesená",J587,0)</f>
        <v>0</v>
      </c>
      <c r="BI587" s="228">
        <f>IF(N587="nulová",J587,0)</f>
        <v>0</v>
      </c>
      <c r="BJ587" s="20" t="s">
        <v>82</v>
      </c>
      <c r="BK587" s="228">
        <f>ROUND(I587*H587,2)</f>
        <v>0</v>
      </c>
      <c r="BL587" s="20" t="s">
        <v>177</v>
      </c>
      <c r="BM587" s="227" t="s">
        <v>2654</v>
      </c>
    </row>
    <row r="588" s="2" customFormat="1">
      <c r="A588" s="41"/>
      <c r="B588" s="42"/>
      <c r="C588" s="43"/>
      <c r="D588" s="229" t="s">
        <v>179</v>
      </c>
      <c r="E588" s="43"/>
      <c r="F588" s="230" t="s">
        <v>5124</v>
      </c>
      <c r="G588" s="43"/>
      <c r="H588" s="43"/>
      <c r="I588" s="231"/>
      <c r="J588" s="43"/>
      <c r="K588" s="43"/>
      <c r="L588" s="47"/>
      <c r="M588" s="232"/>
      <c r="N588" s="233"/>
      <c r="O588" s="87"/>
      <c r="P588" s="87"/>
      <c r="Q588" s="87"/>
      <c r="R588" s="87"/>
      <c r="S588" s="87"/>
      <c r="T588" s="88"/>
      <c r="U588" s="41"/>
      <c r="V588" s="41"/>
      <c r="W588" s="41"/>
      <c r="X588" s="41"/>
      <c r="Y588" s="41"/>
      <c r="Z588" s="41"/>
      <c r="AA588" s="41"/>
      <c r="AB588" s="41"/>
      <c r="AC588" s="41"/>
      <c r="AD588" s="41"/>
      <c r="AE588" s="41"/>
      <c r="AT588" s="20" t="s">
        <v>179</v>
      </c>
      <c r="AU588" s="20" t="s">
        <v>95</v>
      </c>
    </row>
    <row r="589" s="2" customFormat="1">
      <c r="A589" s="41"/>
      <c r="B589" s="42"/>
      <c r="C589" s="43"/>
      <c r="D589" s="229" t="s">
        <v>231</v>
      </c>
      <c r="E589" s="43"/>
      <c r="F589" s="268" t="s">
        <v>4946</v>
      </c>
      <c r="G589" s="43"/>
      <c r="H589" s="43"/>
      <c r="I589" s="231"/>
      <c r="J589" s="43"/>
      <c r="K589" s="43"/>
      <c r="L589" s="47"/>
      <c r="M589" s="232"/>
      <c r="N589" s="233"/>
      <c r="O589" s="87"/>
      <c r="P589" s="87"/>
      <c r="Q589" s="87"/>
      <c r="R589" s="87"/>
      <c r="S589" s="87"/>
      <c r="T589" s="88"/>
      <c r="U589" s="41"/>
      <c r="V589" s="41"/>
      <c r="W589" s="41"/>
      <c r="X589" s="41"/>
      <c r="Y589" s="41"/>
      <c r="Z589" s="41"/>
      <c r="AA589" s="41"/>
      <c r="AB589" s="41"/>
      <c r="AC589" s="41"/>
      <c r="AD589" s="41"/>
      <c r="AE589" s="41"/>
      <c r="AT589" s="20" t="s">
        <v>231</v>
      </c>
      <c r="AU589" s="20" t="s">
        <v>95</v>
      </c>
    </row>
    <row r="590" s="2" customFormat="1" ht="16.5" customHeight="1">
      <c r="A590" s="41"/>
      <c r="B590" s="42"/>
      <c r="C590" s="216" t="s">
        <v>1723</v>
      </c>
      <c r="D590" s="216" t="s">
        <v>172</v>
      </c>
      <c r="E590" s="217" t="s">
        <v>5017</v>
      </c>
      <c r="F590" s="218" t="s">
        <v>5018</v>
      </c>
      <c r="G590" s="219" t="s">
        <v>201</v>
      </c>
      <c r="H590" s="220">
        <v>10</v>
      </c>
      <c r="I590" s="221"/>
      <c r="J590" s="222">
        <f>ROUND(I590*H590,2)</f>
        <v>0</v>
      </c>
      <c r="K590" s="218" t="s">
        <v>19</v>
      </c>
      <c r="L590" s="47"/>
      <c r="M590" s="223" t="s">
        <v>19</v>
      </c>
      <c r="N590" s="224" t="s">
        <v>46</v>
      </c>
      <c r="O590" s="87"/>
      <c r="P590" s="225">
        <f>O590*H590</f>
        <v>0</v>
      </c>
      <c r="Q590" s="225">
        <v>0</v>
      </c>
      <c r="R590" s="225">
        <f>Q590*H590</f>
        <v>0</v>
      </c>
      <c r="S590" s="225">
        <v>0</v>
      </c>
      <c r="T590" s="226">
        <f>S590*H590</f>
        <v>0</v>
      </c>
      <c r="U590" s="41"/>
      <c r="V590" s="41"/>
      <c r="W590" s="41"/>
      <c r="X590" s="41"/>
      <c r="Y590" s="41"/>
      <c r="Z590" s="41"/>
      <c r="AA590" s="41"/>
      <c r="AB590" s="41"/>
      <c r="AC590" s="41"/>
      <c r="AD590" s="41"/>
      <c r="AE590" s="41"/>
      <c r="AR590" s="227" t="s">
        <v>177</v>
      </c>
      <c r="AT590" s="227" t="s">
        <v>172</v>
      </c>
      <c r="AU590" s="227" t="s">
        <v>95</v>
      </c>
      <c r="AY590" s="20" t="s">
        <v>170</v>
      </c>
      <c r="BE590" s="228">
        <f>IF(N590="základní",J590,0)</f>
        <v>0</v>
      </c>
      <c r="BF590" s="228">
        <f>IF(N590="snížená",J590,0)</f>
        <v>0</v>
      </c>
      <c r="BG590" s="228">
        <f>IF(N590="zákl. přenesená",J590,0)</f>
        <v>0</v>
      </c>
      <c r="BH590" s="228">
        <f>IF(N590="sníž. přenesená",J590,0)</f>
        <v>0</v>
      </c>
      <c r="BI590" s="228">
        <f>IF(N590="nulová",J590,0)</f>
        <v>0</v>
      </c>
      <c r="BJ590" s="20" t="s">
        <v>82</v>
      </c>
      <c r="BK590" s="228">
        <f>ROUND(I590*H590,2)</f>
        <v>0</v>
      </c>
      <c r="BL590" s="20" t="s">
        <v>177</v>
      </c>
      <c r="BM590" s="227" t="s">
        <v>2670</v>
      </c>
    </row>
    <row r="591" s="2" customFormat="1">
      <c r="A591" s="41"/>
      <c r="B591" s="42"/>
      <c r="C591" s="43"/>
      <c r="D591" s="229" t="s">
        <v>179</v>
      </c>
      <c r="E591" s="43"/>
      <c r="F591" s="230" t="s">
        <v>5018</v>
      </c>
      <c r="G591" s="43"/>
      <c r="H591" s="43"/>
      <c r="I591" s="231"/>
      <c r="J591" s="43"/>
      <c r="K591" s="43"/>
      <c r="L591" s="47"/>
      <c r="M591" s="232"/>
      <c r="N591" s="233"/>
      <c r="O591" s="87"/>
      <c r="P591" s="87"/>
      <c r="Q591" s="87"/>
      <c r="R591" s="87"/>
      <c r="S591" s="87"/>
      <c r="T591" s="88"/>
      <c r="U591" s="41"/>
      <c r="V591" s="41"/>
      <c r="W591" s="41"/>
      <c r="X591" s="41"/>
      <c r="Y591" s="41"/>
      <c r="Z591" s="41"/>
      <c r="AA591" s="41"/>
      <c r="AB591" s="41"/>
      <c r="AC591" s="41"/>
      <c r="AD591" s="41"/>
      <c r="AE591" s="41"/>
      <c r="AT591" s="20" t="s">
        <v>179</v>
      </c>
      <c r="AU591" s="20" t="s">
        <v>95</v>
      </c>
    </row>
    <row r="592" s="2" customFormat="1">
      <c r="A592" s="41"/>
      <c r="B592" s="42"/>
      <c r="C592" s="43"/>
      <c r="D592" s="229" t="s">
        <v>231</v>
      </c>
      <c r="E592" s="43"/>
      <c r="F592" s="268" t="s">
        <v>4946</v>
      </c>
      <c r="G592" s="43"/>
      <c r="H592" s="43"/>
      <c r="I592" s="231"/>
      <c r="J592" s="43"/>
      <c r="K592" s="43"/>
      <c r="L592" s="47"/>
      <c r="M592" s="232"/>
      <c r="N592" s="233"/>
      <c r="O592" s="87"/>
      <c r="P592" s="87"/>
      <c r="Q592" s="87"/>
      <c r="R592" s="87"/>
      <c r="S592" s="87"/>
      <c r="T592" s="88"/>
      <c r="U592" s="41"/>
      <c r="V592" s="41"/>
      <c r="W592" s="41"/>
      <c r="X592" s="41"/>
      <c r="Y592" s="41"/>
      <c r="Z592" s="41"/>
      <c r="AA592" s="41"/>
      <c r="AB592" s="41"/>
      <c r="AC592" s="41"/>
      <c r="AD592" s="41"/>
      <c r="AE592" s="41"/>
      <c r="AT592" s="20" t="s">
        <v>231</v>
      </c>
      <c r="AU592" s="20" t="s">
        <v>95</v>
      </c>
    </row>
    <row r="593" s="2" customFormat="1" ht="16.5" customHeight="1">
      <c r="A593" s="41"/>
      <c r="B593" s="42"/>
      <c r="C593" s="216" t="s">
        <v>1729</v>
      </c>
      <c r="D593" s="216" t="s">
        <v>172</v>
      </c>
      <c r="E593" s="217" t="s">
        <v>5228</v>
      </c>
      <c r="F593" s="218" t="s">
        <v>5205</v>
      </c>
      <c r="G593" s="219" t="s">
        <v>1656</v>
      </c>
      <c r="H593" s="220">
        <v>1</v>
      </c>
      <c r="I593" s="221"/>
      <c r="J593" s="222">
        <f>ROUND(I593*H593,2)</f>
        <v>0</v>
      </c>
      <c r="K593" s="218" t="s">
        <v>19</v>
      </c>
      <c r="L593" s="47"/>
      <c r="M593" s="223" t="s">
        <v>19</v>
      </c>
      <c r="N593" s="224" t="s">
        <v>46</v>
      </c>
      <c r="O593" s="87"/>
      <c r="P593" s="225">
        <f>O593*H593</f>
        <v>0</v>
      </c>
      <c r="Q593" s="225">
        <v>0</v>
      </c>
      <c r="R593" s="225">
        <f>Q593*H593</f>
        <v>0</v>
      </c>
      <c r="S593" s="225">
        <v>0</v>
      </c>
      <c r="T593" s="226">
        <f>S593*H593</f>
        <v>0</v>
      </c>
      <c r="U593" s="41"/>
      <c r="V593" s="41"/>
      <c r="W593" s="41"/>
      <c r="X593" s="41"/>
      <c r="Y593" s="41"/>
      <c r="Z593" s="41"/>
      <c r="AA593" s="41"/>
      <c r="AB593" s="41"/>
      <c r="AC593" s="41"/>
      <c r="AD593" s="41"/>
      <c r="AE593" s="41"/>
      <c r="AR593" s="227" t="s">
        <v>177</v>
      </c>
      <c r="AT593" s="227" t="s">
        <v>172</v>
      </c>
      <c r="AU593" s="227" t="s">
        <v>95</v>
      </c>
      <c r="AY593" s="20" t="s">
        <v>170</v>
      </c>
      <c r="BE593" s="228">
        <f>IF(N593="základní",J593,0)</f>
        <v>0</v>
      </c>
      <c r="BF593" s="228">
        <f>IF(N593="snížená",J593,0)</f>
        <v>0</v>
      </c>
      <c r="BG593" s="228">
        <f>IF(N593="zákl. přenesená",J593,0)</f>
        <v>0</v>
      </c>
      <c r="BH593" s="228">
        <f>IF(N593="sníž. přenesená",J593,0)</f>
        <v>0</v>
      </c>
      <c r="BI593" s="228">
        <f>IF(N593="nulová",J593,0)</f>
        <v>0</v>
      </c>
      <c r="BJ593" s="20" t="s">
        <v>82</v>
      </c>
      <c r="BK593" s="228">
        <f>ROUND(I593*H593,2)</f>
        <v>0</v>
      </c>
      <c r="BL593" s="20" t="s">
        <v>177</v>
      </c>
      <c r="BM593" s="227" t="s">
        <v>2681</v>
      </c>
    </row>
    <row r="594" s="2" customFormat="1">
      <c r="A594" s="41"/>
      <c r="B594" s="42"/>
      <c r="C594" s="43"/>
      <c r="D594" s="229" t="s">
        <v>179</v>
      </c>
      <c r="E594" s="43"/>
      <c r="F594" s="230" t="s">
        <v>5205</v>
      </c>
      <c r="G594" s="43"/>
      <c r="H594" s="43"/>
      <c r="I594" s="231"/>
      <c r="J594" s="43"/>
      <c r="K594" s="43"/>
      <c r="L594" s="47"/>
      <c r="M594" s="232"/>
      <c r="N594" s="233"/>
      <c r="O594" s="87"/>
      <c r="P594" s="87"/>
      <c r="Q594" s="87"/>
      <c r="R594" s="87"/>
      <c r="S594" s="87"/>
      <c r="T594" s="88"/>
      <c r="U594" s="41"/>
      <c r="V594" s="41"/>
      <c r="W594" s="41"/>
      <c r="X594" s="41"/>
      <c r="Y594" s="41"/>
      <c r="Z594" s="41"/>
      <c r="AA594" s="41"/>
      <c r="AB594" s="41"/>
      <c r="AC594" s="41"/>
      <c r="AD594" s="41"/>
      <c r="AE594" s="41"/>
      <c r="AT594" s="20" t="s">
        <v>179</v>
      </c>
      <c r="AU594" s="20" t="s">
        <v>95</v>
      </c>
    </row>
    <row r="595" s="2" customFormat="1">
      <c r="A595" s="41"/>
      <c r="B595" s="42"/>
      <c r="C595" s="43"/>
      <c r="D595" s="229" t="s">
        <v>231</v>
      </c>
      <c r="E595" s="43"/>
      <c r="F595" s="268" t="s">
        <v>4946</v>
      </c>
      <c r="G595" s="43"/>
      <c r="H595" s="43"/>
      <c r="I595" s="231"/>
      <c r="J595" s="43"/>
      <c r="K595" s="43"/>
      <c r="L595" s="47"/>
      <c r="M595" s="232"/>
      <c r="N595" s="233"/>
      <c r="O595" s="87"/>
      <c r="P595" s="87"/>
      <c r="Q595" s="87"/>
      <c r="R595" s="87"/>
      <c r="S595" s="87"/>
      <c r="T595" s="88"/>
      <c r="U595" s="41"/>
      <c r="V595" s="41"/>
      <c r="W595" s="41"/>
      <c r="X595" s="41"/>
      <c r="Y595" s="41"/>
      <c r="Z595" s="41"/>
      <c r="AA595" s="41"/>
      <c r="AB595" s="41"/>
      <c r="AC595" s="41"/>
      <c r="AD595" s="41"/>
      <c r="AE595" s="41"/>
      <c r="AT595" s="20" t="s">
        <v>231</v>
      </c>
      <c r="AU595" s="20" t="s">
        <v>95</v>
      </c>
    </row>
    <row r="596" s="2" customFormat="1" ht="16.5" customHeight="1">
      <c r="A596" s="41"/>
      <c r="B596" s="42"/>
      <c r="C596" s="216" t="s">
        <v>1736</v>
      </c>
      <c r="D596" s="216" t="s">
        <v>172</v>
      </c>
      <c r="E596" s="217" t="s">
        <v>5115</v>
      </c>
      <c r="F596" s="218" t="s">
        <v>5116</v>
      </c>
      <c r="G596" s="219" t="s">
        <v>1656</v>
      </c>
      <c r="H596" s="220">
        <v>1</v>
      </c>
      <c r="I596" s="221"/>
      <c r="J596" s="222">
        <f>ROUND(I596*H596,2)</f>
        <v>0</v>
      </c>
      <c r="K596" s="218" t="s">
        <v>19</v>
      </c>
      <c r="L596" s="47"/>
      <c r="M596" s="223" t="s">
        <v>19</v>
      </c>
      <c r="N596" s="224" t="s">
        <v>46</v>
      </c>
      <c r="O596" s="87"/>
      <c r="P596" s="225">
        <f>O596*H596</f>
        <v>0</v>
      </c>
      <c r="Q596" s="225">
        <v>0</v>
      </c>
      <c r="R596" s="225">
        <f>Q596*H596</f>
        <v>0</v>
      </c>
      <c r="S596" s="225">
        <v>0</v>
      </c>
      <c r="T596" s="226">
        <f>S596*H596</f>
        <v>0</v>
      </c>
      <c r="U596" s="41"/>
      <c r="V596" s="41"/>
      <c r="W596" s="41"/>
      <c r="X596" s="41"/>
      <c r="Y596" s="41"/>
      <c r="Z596" s="41"/>
      <c r="AA596" s="41"/>
      <c r="AB596" s="41"/>
      <c r="AC596" s="41"/>
      <c r="AD596" s="41"/>
      <c r="AE596" s="41"/>
      <c r="AR596" s="227" t="s">
        <v>177</v>
      </c>
      <c r="AT596" s="227" t="s">
        <v>172</v>
      </c>
      <c r="AU596" s="227" t="s">
        <v>95</v>
      </c>
      <c r="AY596" s="20" t="s">
        <v>170</v>
      </c>
      <c r="BE596" s="228">
        <f>IF(N596="základní",J596,0)</f>
        <v>0</v>
      </c>
      <c r="BF596" s="228">
        <f>IF(N596="snížená",J596,0)</f>
        <v>0</v>
      </c>
      <c r="BG596" s="228">
        <f>IF(N596="zákl. přenesená",J596,0)</f>
        <v>0</v>
      </c>
      <c r="BH596" s="228">
        <f>IF(N596="sníž. přenesená",J596,0)</f>
        <v>0</v>
      </c>
      <c r="BI596" s="228">
        <f>IF(N596="nulová",J596,0)</f>
        <v>0</v>
      </c>
      <c r="BJ596" s="20" t="s">
        <v>82</v>
      </c>
      <c r="BK596" s="228">
        <f>ROUND(I596*H596,2)</f>
        <v>0</v>
      </c>
      <c r="BL596" s="20" t="s">
        <v>177</v>
      </c>
      <c r="BM596" s="227" t="s">
        <v>2692</v>
      </c>
    </row>
    <row r="597" s="2" customFormat="1">
      <c r="A597" s="41"/>
      <c r="B597" s="42"/>
      <c r="C597" s="43"/>
      <c r="D597" s="229" t="s">
        <v>179</v>
      </c>
      <c r="E597" s="43"/>
      <c r="F597" s="230" t="s">
        <v>5116</v>
      </c>
      <c r="G597" s="43"/>
      <c r="H597" s="43"/>
      <c r="I597" s="231"/>
      <c r="J597" s="43"/>
      <c r="K597" s="43"/>
      <c r="L597" s="47"/>
      <c r="M597" s="232"/>
      <c r="N597" s="233"/>
      <c r="O597" s="87"/>
      <c r="P597" s="87"/>
      <c r="Q597" s="87"/>
      <c r="R597" s="87"/>
      <c r="S597" s="87"/>
      <c r="T597" s="88"/>
      <c r="U597" s="41"/>
      <c r="V597" s="41"/>
      <c r="W597" s="41"/>
      <c r="X597" s="41"/>
      <c r="Y597" s="41"/>
      <c r="Z597" s="41"/>
      <c r="AA597" s="41"/>
      <c r="AB597" s="41"/>
      <c r="AC597" s="41"/>
      <c r="AD597" s="41"/>
      <c r="AE597" s="41"/>
      <c r="AT597" s="20" t="s">
        <v>179</v>
      </c>
      <c r="AU597" s="20" t="s">
        <v>95</v>
      </c>
    </row>
    <row r="598" s="2" customFormat="1">
      <c r="A598" s="41"/>
      <c r="B598" s="42"/>
      <c r="C598" s="43"/>
      <c r="D598" s="229" t="s">
        <v>231</v>
      </c>
      <c r="E598" s="43"/>
      <c r="F598" s="268" t="s">
        <v>4946</v>
      </c>
      <c r="G598" s="43"/>
      <c r="H598" s="43"/>
      <c r="I598" s="231"/>
      <c r="J598" s="43"/>
      <c r="K598" s="43"/>
      <c r="L598" s="47"/>
      <c r="M598" s="232"/>
      <c r="N598" s="233"/>
      <c r="O598" s="87"/>
      <c r="P598" s="87"/>
      <c r="Q598" s="87"/>
      <c r="R598" s="87"/>
      <c r="S598" s="87"/>
      <c r="T598" s="88"/>
      <c r="U598" s="41"/>
      <c r="V598" s="41"/>
      <c r="W598" s="41"/>
      <c r="X598" s="41"/>
      <c r="Y598" s="41"/>
      <c r="Z598" s="41"/>
      <c r="AA598" s="41"/>
      <c r="AB598" s="41"/>
      <c r="AC598" s="41"/>
      <c r="AD598" s="41"/>
      <c r="AE598" s="41"/>
      <c r="AT598" s="20" t="s">
        <v>231</v>
      </c>
      <c r="AU598" s="20" t="s">
        <v>95</v>
      </c>
    </row>
    <row r="599" s="2" customFormat="1" ht="16.5" customHeight="1">
      <c r="A599" s="41"/>
      <c r="B599" s="42"/>
      <c r="C599" s="216" t="s">
        <v>1741</v>
      </c>
      <c r="D599" s="216" t="s">
        <v>172</v>
      </c>
      <c r="E599" s="217" t="s">
        <v>5117</v>
      </c>
      <c r="F599" s="218" t="s">
        <v>5118</v>
      </c>
      <c r="G599" s="219" t="s">
        <v>1656</v>
      </c>
      <c r="H599" s="220">
        <v>1</v>
      </c>
      <c r="I599" s="221"/>
      <c r="J599" s="222">
        <f>ROUND(I599*H599,2)</f>
        <v>0</v>
      </c>
      <c r="K599" s="218" t="s">
        <v>19</v>
      </c>
      <c r="L599" s="47"/>
      <c r="M599" s="223" t="s">
        <v>19</v>
      </c>
      <c r="N599" s="224" t="s">
        <v>46</v>
      </c>
      <c r="O599" s="87"/>
      <c r="P599" s="225">
        <f>O599*H599</f>
        <v>0</v>
      </c>
      <c r="Q599" s="225">
        <v>0</v>
      </c>
      <c r="R599" s="225">
        <f>Q599*H599</f>
        <v>0</v>
      </c>
      <c r="S599" s="225">
        <v>0</v>
      </c>
      <c r="T599" s="226">
        <f>S599*H599</f>
        <v>0</v>
      </c>
      <c r="U599" s="41"/>
      <c r="V599" s="41"/>
      <c r="W599" s="41"/>
      <c r="X599" s="41"/>
      <c r="Y599" s="41"/>
      <c r="Z599" s="41"/>
      <c r="AA599" s="41"/>
      <c r="AB599" s="41"/>
      <c r="AC599" s="41"/>
      <c r="AD599" s="41"/>
      <c r="AE599" s="41"/>
      <c r="AR599" s="227" t="s">
        <v>177</v>
      </c>
      <c r="AT599" s="227" t="s">
        <v>172</v>
      </c>
      <c r="AU599" s="227" t="s">
        <v>95</v>
      </c>
      <c r="AY599" s="20" t="s">
        <v>170</v>
      </c>
      <c r="BE599" s="228">
        <f>IF(N599="základní",J599,0)</f>
        <v>0</v>
      </c>
      <c r="BF599" s="228">
        <f>IF(N599="snížená",J599,0)</f>
        <v>0</v>
      </c>
      <c r="BG599" s="228">
        <f>IF(N599="zákl. přenesená",J599,0)</f>
        <v>0</v>
      </c>
      <c r="BH599" s="228">
        <f>IF(N599="sníž. přenesená",J599,0)</f>
        <v>0</v>
      </c>
      <c r="BI599" s="228">
        <f>IF(N599="nulová",J599,0)</f>
        <v>0</v>
      </c>
      <c r="BJ599" s="20" t="s">
        <v>82</v>
      </c>
      <c r="BK599" s="228">
        <f>ROUND(I599*H599,2)</f>
        <v>0</v>
      </c>
      <c r="BL599" s="20" t="s">
        <v>177</v>
      </c>
      <c r="BM599" s="227" t="s">
        <v>2705</v>
      </c>
    </row>
    <row r="600" s="2" customFormat="1">
      <c r="A600" s="41"/>
      <c r="B600" s="42"/>
      <c r="C600" s="43"/>
      <c r="D600" s="229" t="s">
        <v>179</v>
      </c>
      <c r="E600" s="43"/>
      <c r="F600" s="230" t="s">
        <v>5118</v>
      </c>
      <c r="G600" s="43"/>
      <c r="H600" s="43"/>
      <c r="I600" s="231"/>
      <c r="J600" s="43"/>
      <c r="K600" s="43"/>
      <c r="L600" s="47"/>
      <c r="M600" s="232"/>
      <c r="N600" s="233"/>
      <c r="O600" s="87"/>
      <c r="P600" s="87"/>
      <c r="Q600" s="87"/>
      <c r="R600" s="87"/>
      <c r="S600" s="87"/>
      <c r="T600" s="88"/>
      <c r="U600" s="41"/>
      <c r="V600" s="41"/>
      <c r="W600" s="41"/>
      <c r="X600" s="41"/>
      <c r="Y600" s="41"/>
      <c r="Z600" s="41"/>
      <c r="AA600" s="41"/>
      <c r="AB600" s="41"/>
      <c r="AC600" s="41"/>
      <c r="AD600" s="41"/>
      <c r="AE600" s="41"/>
      <c r="AT600" s="20" t="s">
        <v>179</v>
      </c>
      <c r="AU600" s="20" t="s">
        <v>95</v>
      </c>
    </row>
    <row r="601" s="2" customFormat="1">
      <c r="A601" s="41"/>
      <c r="B601" s="42"/>
      <c r="C601" s="43"/>
      <c r="D601" s="229" t="s">
        <v>231</v>
      </c>
      <c r="E601" s="43"/>
      <c r="F601" s="268" t="s">
        <v>4946</v>
      </c>
      <c r="G601" s="43"/>
      <c r="H601" s="43"/>
      <c r="I601" s="231"/>
      <c r="J601" s="43"/>
      <c r="K601" s="43"/>
      <c r="L601" s="47"/>
      <c r="M601" s="232"/>
      <c r="N601" s="233"/>
      <c r="O601" s="87"/>
      <c r="P601" s="87"/>
      <c r="Q601" s="87"/>
      <c r="R601" s="87"/>
      <c r="S601" s="87"/>
      <c r="T601" s="88"/>
      <c r="U601" s="41"/>
      <c r="V601" s="41"/>
      <c r="W601" s="41"/>
      <c r="X601" s="41"/>
      <c r="Y601" s="41"/>
      <c r="Z601" s="41"/>
      <c r="AA601" s="41"/>
      <c r="AB601" s="41"/>
      <c r="AC601" s="41"/>
      <c r="AD601" s="41"/>
      <c r="AE601" s="41"/>
      <c r="AT601" s="20" t="s">
        <v>231</v>
      </c>
      <c r="AU601" s="20" t="s">
        <v>95</v>
      </c>
    </row>
    <row r="602" s="12" customFormat="1" ht="20.88" customHeight="1">
      <c r="A602" s="12"/>
      <c r="B602" s="200"/>
      <c r="C602" s="201"/>
      <c r="D602" s="202" t="s">
        <v>74</v>
      </c>
      <c r="E602" s="214" t="s">
        <v>5229</v>
      </c>
      <c r="F602" s="214" t="s">
        <v>5230</v>
      </c>
      <c r="G602" s="201"/>
      <c r="H602" s="201"/>
      <c r="I602" s="204"/>
      <c r="J602" s="215">
        <f>BK602</f>
        <v>0</v>
      </c>
      <c r="K602" s="201"/>
      <c r="L602" s="206"/>
      <c r="M602" s="207"/>
      <c r="N602" s="208"/>
      <c r="O602" s="208"/>
      <c r="P602" s="209">
        <f>SUM(P603:P639)</f>
        <v>0</v>
      </c>
      <c r="Q602" s="208"/>
      <c r="R602" s="209">
        <f>SUM(R603:R639)</f>
        <v>0</v>
      </c>
      <c r="S602" s="208"/>
      <c r="T602" s="210">
        <f>SUM(T603:T639)</f>
        <v>0</v>
      </c>
      <c r="U602" s="12"/>
      <c r="V602" s="12"/>
      <c r="W602" s="12"/>
      <c r="X602" s="12"/>
      <c r="Y602" s="12"/>
      <c r="Z602" s="12"/>
      <c r="AA602" s="12"/>
      <c r="AB602" s="12"/>
      <c r="AC602" s="12"/>
      <c r="AD602" s="12"/>
      <c r="AE602" s="12"/>
      <c r="AR602" s="211" t="s">
        <v>82</v>
      </c>
      <c r="AT602" s="212" t="s">
        <v>74</v>
      </c>
      <c r="AU602" s="212" t="s">
        <v>84</v>
      </c>
      <c r="AY602" s="211" t="s">
        <v>170</v>
      </c>
      <c r="BK602" s="213">
        <f>SUM(BK603:BK639)</f>
        <v>0</v>
      </c>
    </row>
    <row r="603" s="2" customFormat="1" ht="16.5" customHeight="1">
      <c r="A603" s="41"/>
      <c r="B603" s="42"/>
      <c r="C603" s="216" t="s">
        <v>1747</v>
      </c>
      <c r="D603" s="216" t="s">
        <v>172</v>
      </c>
      <c r="E603" s="217" t="s">
        <v>5231</v>
      </c>
      <c r="F603" s="218" t="s">
        <v>5232</v>
      </c>
      <c r="G603" s="219" t="s">
        <v>4317</v>
      </c>
      <c r="H603" s="220">
        <v>2</v>
      </c>
      <c r="I603" s="221"/>
      <c r="J603" s="222">
        <f>ROUND(I603*H603,2)</f>
        <v>0</v>
      </c>
      <c r="K603" s="218" t="s">
        <v>19</v>
      </c>
      <c r="L603" s="47"/>
      <c r="M603" s="223" t="s">
        <v>19</v>
      </c>
      <c r="N603" s="224" t="s">
        <v>46</v>
      </c>
      <c r="O603" s="87"/>
      <c r="P603" s="225">
        <f>O603*H603</f>
        <v>0</v>
      </c>
      <c r="Q603" s="225">
        <v>0</v>
      </c>
      <c r="R603" s="225">
        <f>Q603*H603</f>
        <v>0</v>
      </c>
      <c r="S603" s="225">
        <v>0</v>
      </c>
      <c r="T603" s="226">
        <f>S603*H603</f>
        <v>0</v>
      </c>
      <c r="U603" s="41"/>
      <c r="V603" s="41"/>
      <c r="W603" s="41"/>
      <c r="X603" s="41"/>
      <c r="Y603" s="41"/>
      <c r="Z603" s="41"/>
      <c r="AA603" s="41"/>
      <c r="AB603" s="41"/>
      <c r="AC603" s="41"/>
      <c r="AD603" s="41"/>
      <c r="AE603" s="41"/>
      <c r="AR603" s="227" t="s">
        <v>177</v>
      </c>
      <c r="AT603" s="227" t="s">
        <v>172</v>
      </c>
      <c r="AU603" s="227" t="s">
        <v>95</v>
      </c>
      <c r="AY603" s="20" t="s">
        <v>170</v>
      </c>
      <c r="BE603" s="228">
        <f>IF(N603="základní",J603,0)</f>
        <v>0</v>
      </c>
      <c r="BF603" s="228">
        <f>IF(N603="snížená",J603,0)</f>
        <v>0</v>
      </c>
      <c r="BG603" s="228">
        <f>IF(N603="zákl. přenesená",J603,0)</f>
        <v>0</v>
      </c>
      <c r="BH603" s="228">
        <f>IF(N603="sníž. přenesená",J603,0)</f>
        <v>0</v>
      </c>
      <c r="BI603" s="228">
        <f>IF(N603="nulová",J603,0)</f>
        <v>0</v>
      </c>
      <c r="BJ603" s="20" t="s">
        <v>82</v>
      </c>
      <c r="BK603" s="228">
        <f>ROUND(I603*H603,2)</f>
        <v>0</v>
      </c>
      <c r="BL603" s="20" t="s">
        <v>177</v>
      </c>
      <c r="BM603" s="227" t="s">
        <v>2717</v>
      </c>
    </row>
    <row r="604" s="2" customFormat="1">
      <c r="A604" s="41"/>
      <c r="B604" s="42"/>
      <c r="C604" s="43"/>
      <c r="D604" s="229" t="s">
        <v>179</v>
      </c>
      <c r="E604" s="43"/>
      <c r="F604" s="230" t="s">
        <v>5232</v>
      </c>
      <c r="G604" s="43"/>
      <c r="H604" s="43"/>
      <c r="I604" s="231"/>
      <c r="J604" s="43"/>
      <c r="K604" s="43"/>
      <c r="L604" s="47"/>
      <c r="M604" s="232"/>
      <c r="N604" s="233"/>
      <c r="O604" s="87"/>
      <c r="P604" s="87"/>
      <c r="Q604" s="87"/>
      <c r="R604" s="87"/>
      <c r="S604" s="87"/>
      <c r="T604" s="88"/>
      <c r="U604" s="41"/>
      <c r="V604" s="41"/>
      <c r="W604" s="41"/>
      <c r="X604" s="41"/>
      <c r="Y604" s="41"/>
      <c r="Z604" s="41"/>
      <c r="AA604" s="41"/>
      <c r="AB604" s="41"/>
      <c r="AC604" s="41"/>
      <c r="AD604" s="41"/>
      <c r="AE604" s="41"/>
      <c r="AT604" s="20" t="s">
        <v>179</v>
      </c>
      <c r="AU604" s="20" t="s">
        <v>95</v>
      </c>
    </row>
    <row r="605" s="2" customFormat="1">
      <c r="A605" s="41"/>
      <c r="B605" s="42"/>
      <c r="C605" s="43"/>
      <c r="D605" s="229" t="s">
        <v>231</v>
      </c>
      <c r="E605" s="43"/>
      <c r="F605" s="268" t="s">
        <v>4946</v>
      </c>
      <c r="G605" s="43"/>
      <c r="H605" s="43"/>
      <c r="I605" s="231"/>
      <c r="J605" s="43"/>
      <c r="K605" s="43"/>
      <c r="L605" s="47"/>
      <c r="M605" s="232"/>
      <c r="N605" s="233"/>
      <c r="O605" s="87"/>
      <c r="P605" s="87"/>
      <c r="Q605" s="87"/>
      <c r="R605" s="87"/>
      <c r="S605" s="87"/>
      <c r="T605" s="88"/>
      <c r="U605" s="41"/>
      <c r="V605" s="41"/>
      <c r="W605" s="41"/>
      <c r="X605" s="41"/>
      <c r="Y605" s="41"/>
      <c r="Z605" s="41"/>
      <c r="AA605" s="41"/>
      <c r="AB605" s="41"/>
      <c r="AC605" s="41"/>
      <c r="AD605" s="41"/>
      <c r="AE605" s="41"/>
      <c r="AT605" s="20" t="s">
        <v>231</v>
      </c>
      <c r="AU605" s="20" t="s">
        <v>95</v>
      </c>
    </row>
    <row r="606" s="2" customFormat="1" ht="16.5" customHeight="1">
      <c r="A606" s="41"/>
      <c r="B606" s="42"/>
      <c r="C606" s="216" t="s">
        <v>1757</v>
      </c>
      <c r="D606" s="216" t="s">
        <v>172</v>
      </c>
      <c r="E606" s="217" t="s">
        <v>5233</v>
      </c>
      <c r="F606" s="218" t="s">
        <v>5234</v>
      </c>
      <c r="G606" s="219" t="s">
        <v>4317</v>
      </c>
      <c r="H606" s="220">
        <v>2</v>
      </c>
      <c r="I606" s="221"/>
      <c r="J606" s="222">
        <f>ROUND(I606*H606,2)</f>
        <v>0</v>
      </c>
      <c r="K606" s="218" t="s">
        <v>19</v>
      </c>
      <c r="L606" s="47"/>
      <c r="M606" s="223" t="s">
        <v>19</v>
      </c>
      <c r="N606" s="224" t="s">
        <v>46</v>
      </c>
      <c r="O606" s="87"/>
      <c r="P606" s="225">
        <f>O606*H606</f>
        <v>0</v>
      </c>
      <c r="Q606" s="225">
        <v>0</v>
      </c>
      <c r="R606" s="225">
        <f>Q606*H606</f>
        <v>0</v>
      </c>
      <c r="S606" s="225">
        <v>0</v>
      </c>
      <c r="T606" s="226">
        <f>S606*H606</f>
        <v>0</v>
      </c>
      <c r="U606" s="41"/>
      <c r="V606" s="41"/>
      <c r="W606" s="41"/>
      <c r="X606" s="41"/>
      <c r="Y606" s="41"/>
      <c r="Z606" s="41"/>
      <c r="AA606" s="41"/>
      <c r="AB606" s="41"/>
      <c r="AC606" s="41"/>
      <c r="AD606" s="41"/>
      <c r="AE606" s="41"/>
      <c r="AR606" s="227" t="s">
        <v>177</v>
      </c>
      <c r="AT606" s="227" t="s">
        <v>172</v>
      </c>
      <c r="AU606" s="227" t="s">
        <v>95</v>
      </c>
      <c r="AY606" s="20" t="s">
        <v>170</v>
      </c>
      <c r="BE606" s="228">
        <f>IF(N606="základní",J606,0)</f>
        <v>0</v>
      </c>
      <c r="BF606" s="228">
        <f>IF(N606="snížená",J606,0)</f>
        <v>0</v>
      </c>
      <c r="BG606" s="228">
        <f>IF(N606="zákl. přenesená",J606,0)</f>
        <v>0</v>
      </c>
      <c r="BH606" s="228">
        <f>IF(N606="sníž. přenesená",J606,0)</f>
        <v>0</v>
      </c>
      <c r="BI606" s="228">
        <f>IF(N606="nulová",J606,0)</f>
        <v>0</v>
      </c>
      <c r="BJ606" s="20" t="s">
        <v>82</v>
      </c>
      <c r="BK606" s="228">
        <f>ROUND(I606*H606,2)</f>
        <v>0</v>
      </c>
      <c r="BL606" s="20" t="s">
        <v>177</v>
      </c>
      <c r="BM606" s="227" t="s">
        <v>2727</v>
      </c>
    </row>
    <row r="607" s="2" customFormat="1">
      <c r="A607" s="41"/>
      <c r="B607" s="42"/>
      <c r="C607" s="43"/>
      <c r="D607" s="229" t="s">
        <v>179</v>
      </c>
      <c r="E607" s="43"/>
      <c r="F607" s="230" t="s">
        <v>5234</v>
      </c>
      <c r="G607" s="43"/>
      <c r="H607" s="43"/>
      <c r="I607" s="231"/>
      <c r="J607" s="43"/>
      <c r="K607" s="43"/>
      <c r="L607" s="47"/>
      <c r="M607" s="232"/>
      <c r="N607" s="233"/>
      <c r="O607" s="87"/>
      <c r="P607" s="87"/>
      <c r="Q607" s="87"/>
      <c r="R607" s="87"/>
      <c r="S607" s="87"/>
      <c r="T607" s="88"/>
      <c r="U607" s="41"/>
      <c r="V607" s="41"/>
      <c r="W607" s="41"/>
      <c r="X607" s="41"/>
      <c r="Y607" s="41"/>
      <c r="Z607" s="41"/>
      <c r="AA607" s="41"/>
      <c r="AB607" s="41"/>
      <c r="AC607" s="41"/>
      <c r="AD607" s="41"/>
      <c r="AE607" s="41"/>
      <c r="AT607" s="20" t="s">
        <v>179</v>
      </c>
      <c r="AU607" s="20" t="s">
        <v>95</v>
      </c>
    </row>
    <row r="608" s="2" customFormat="1">
      <c r="A608" s="41"/>
      <c r="B608" s="42"/>
      <c r="C608" s="43"/>
      <c r="D608" s="229" t="s">
        <v>231</v>
      </c>
      <c r="E608" s="43"/>
      <c r="F608" s="268" t="s">
        <v>4946</v>
      </c>
      <c r="G608" s="43"/>
      <c r="H608" s="43"/>
      <c r="I608" s="231"/>
      <c r="J608" s="43"/>
      <c r="K608" s="43"/>
      <c r="L608" s="47"/>
      <c r="M608" s="232"/>
      <c r="N608" s="233"/>
      <c r="O608" s="87"/>
      <c r="P608" s="87"/>
      <c r="Q608" s="87"/>
      <c r="R608" s="87"/>
      <c r="S608" s="87"/>
      <c r="T608" s="88"/>
      <c r="U608" s="41"/>
      <c r="V608" s="41"/>
      <c r="W608" s="41"/>
      <c r="X608" s="41"/>
      <c r="Y608" s="41"/>
      <c r="Z608" s="41"/>
      <c r="AA608" s="41"/>
      <c r="AB608" s="41"/>
      <c r="AC608" s="41"/>
      <c r="AD608" s="41"/>
      <c r="AE608" s="41"/>
      <c r="AT608" s="20" t="s">
        <v>231</v>
      </c>
      <c r="AU608" s="20" t="s">
        <v>95</v>
      </c>
    </row>
    <row r="609" s="2" customFormat="1" ht="16.5" customHeight="1">
      <c r="A609" s="41"/>
      <c r="B609" s="42"/>
      <c r="C609" s="216" t="s">
        <v>1769</v>
      </c>
      <c r="D609" s="216" t="s">
        <v>172</v>
      </c>
      <c r="E609" s="217" t="s">
        <v>5235</v>
      </c>
      <c r="F609" s="218" t="s">
        <v>5236</v>
      </c>
      <c r="G609" s="219" t="s">
        <v>4317</v>
      </c>
      <c r="H609" s="220">
        <v>2</v>
      </c>
      <c r="I609" s="221"/>
      <c r="J609" s="222">
        <f>ROUND(I609*H609,2)</f>
        <v>0</v>
      </c>
      <c r="K609" s="218" t="s">
        <v>19</v>
      </c>
      <c r="L609" s="47"/>
      <c r="M609" s="223" t="s">
        <v>19</v>
      </c>
      <c r="N609" s="224" t="s">
        <v>46</v>
      </c>
      <c r="O609" s="87"/>
      <c r="P609" s="225">
        <f>O609*H609</f>
        <v>0</v>
      </c>
      <c r="Q609" s="225">
        <v>0</v>
      </c>
      <c r="R609" s="225">
        <f>Q609*H609</f>
        <v>0</v>
      </c>
      <c r="S609" s="225">
        <v>0</v>
      </c>
      <c r="T609" s="226">
        <f>S609*H609</f>
        <v>0</v>
      </c>
      <c r="U609" s="41"/>
      <c r="V609" s="41"/>
      <c r="W609" s="41"/>
      <c r="X609" s="41"/>
      <c r="Y609" s="41"/>
      <c r="Z609" s="41"/>
      <c r="AA609" s="41"/>
      <c r="AB609" s="41"/>
      <c r="AC609" s="41"/>
      <c r="AD609" s="41"/>
      <c r="AE609" s="41"/>
      <c r="AR609" s="227" t="s">
        <v>177</v>
      </c>
      <c r="AT609" s="227" t="s">
        <v>172</v>
      </c>
      <c r="AU609" s="227" t="s">
        <v>95</v>
      </c>
      <c r="AY609" s="20" t="s">
        <v>170</v>
      </c>
      <c r="BE609" s="228">
        <f>IF(N609="základní",J609,0)</f>
        <v>0</v>
      </c>
      <c r="BF609" s="228">
        <f>IF(N609="snížená",J609,0)</f>
        <v>0</v>
      </c>
      <c r="BG609" s="228">
        <f>IF(N609="zákl. přenesená",J609,0)</f>
        <v>0</v>
      </c>
      <c r="BH609" s="228">
        <f>IF(N609="sníž. přenesená",J609,0)</f>
        <v>0</v>
      </c>
      <c r="BI609" s="228">
        <f>IF(N609="nulová",J609,0)</f>
        <v>0</v>
      </c>
      <c r="BJ609" s="20" t="s">
        <v>82</v>
      </c>
      <c r="BK609" s="228">
        <f>ROUND(I609*H609,2)</f>
        <v>0</v>
      </c>
      <c r="BL609" s="20" t="s">
        <v>177</v>
      </c>
      <c r="BM609" s="227" t="s">
        <v>2743</v>
      </c>
    </row>
    <row r="610" s="2" customFormat="1">
      <c r="A610" s="41"/>
      <c r="B610" s="42"/>
      <c r="C610" s="43"/>
      <c r="D610" s="229" t="s">
        <v>179</v>
      </c>
      <c r="E610" s="43"/>
      <c r="F610" s="230" t="s">
        <v>5236</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179</v>
      </c>
      <c r="AU610" s="20" t="s">
        <v>95</v>
      </c>
    </row>
    <row r="611" s="2" customFormat="1">
      <c r="A611" s="41"/>
      <c r="B611" s="42"/>
      <c r="C611" s="43"/>
      <c r="D611" s="229" t="s">
        <v>231</v>
      </c>
      <c r="E611" s="43"/>
      <c r="F611" s="268" t="s">
        <v>4946</v>
      </c>
      <c r="G611" s="43"/>
      <c r="H611" s="43"/>
      <c r="I611" s="231"/>
      <c r="J611" s="43"/>
      <c r="K611" s="43"/>
      <c r="L611" s="47"/>
      <c r="M611" s="232"/>
      <c r="N611" s="233"/>
      <c r="O611" s="87"/>
      <c r="P611" s="87"/>
      <c r="Q611" s="87"/>
      <c r="R611" s="87"/>
      <c r="S611" s="87"/>
      <c r="T611" s="88"/>
      <c r="U611" s="41"/>
      <c r="V611" s="41"/>
      <c r="W611" s="41"/>
      <c r="X611" s="41"/>
      <c r="Y611" s="41"/>
      <c r="Z611" s="41"/>
      <c r="AA611" s="41"/>
      <c r="AB611" s="41"/>
      <c r="AC611" s="41"/>
      <c r="AD611" s="41"/>
      <c r="AE611" s="41"/>
      <c r="AT611" s="20" t="s">
        <v>231</v>
      </c>
      <c r="AU611" s="20" t="s">
        <v>95</v>
      </c>
    </row>
    <row r="612" s="2" customFormat="1" ht="16.5" customHeight="1">
      <c r="A612" s="41"/>
      <c r="B612" s="42"/>
      <c r="C612" s="216" t="s">
        <v>1774</v>
      </c>
      <c r="D612" s="216" t="s">
        <v>172</v>
      </c>
      <c r="E612" s="217" t="s">
        <v>5237</v>
      </c>
      <c r="F612" s="218" t="s">
        <v>5238</v>
      </c>
      <c r="G612" s="219" t="s">
        <v>4317</v>
      </c>
      <c r="H612" s="220">
        <v>1</v>
      </c>
      <c r="I612" s="221"/>
      <c r="J612" s="222">
        <f>ROUND(I612*H612,2)</f>
        <v>0</v>
      </c>
      <c r="K612" s="218" t="s">
        <v>19</v>
      </c>
      <c r="L612" s="47"/>
      <c r="M612" s="223" t="s">
        <v>19</v>
      </c>
      <c r="N612" s="224" t="s">
        <v>46</v>
      </c>
      <c r="O612" s="87"/>
      <c r="P612" s="225">
        <f>O612*H612</f>
        <v>0</v>
      </c>
      <c r="Q612" s="225">
        <v>0</v>
      </c>
      <c r="R612" s="225">
        <f>Q612*H612</f>
        <v>0</v>
      </c>
      <c r="S612" s="225">
        <v>0</v>
      </c>
      <c r="T612" s="226">
        <f>S612*H612</f>
        <v>0</v>
      </c>
      <c r="U612" s="41"/>
      <c r="V612" s="41"/>
      <c r="W612" s="41"/>
      <c r="X612" s="41"/>
      <c r="Y612" s="41"/>
      <c r="Z612" s="41"/>
      <c r="AA612" s="41"/>
      <c r="AB612" s="41"/>
      <c r="AC612" s="41"/>
      <c r="AD612" s="41"/>
      <c r="AE612" s="41"/>
      <c r="AR612" s="227" t="s">
        <v>177</v>
      </c>
      <c r="AT612" s="227" t="s">
        <v>172</v>
      </c>
      <c r="AU612" s="227" t="s">
        <v>95</v>
      </c>
      <c r="AY612" s="20" t="s">
        <v>170</v>
      </c>
      <c r="BE612" s="228">
        <f>IF(N612="základní",J612,0)</f>
        <v>0</v>
      </c>
      <c r="BF612" s="228">
        <f>IF(N612="snížená",J612,0)</f>
        <v>0</v>
      </c>
      <c r="BG612" s="228">
        <f>IF(N612="zákl. přenesená",J612,0)</f>
        <v>0</v>
      </c>
      <c r="BH612" s="228">
        <f>IF(N612="sníž. přenesená",J612,0)</f>
        <v>0</v>
      </c>
      <c r="BI612" s="228">
        <f>IF(N612="nulová",J612,0)</f>
        <v>0</v>
      </c>
      <c r="BJ612" s="20" t="s">
        <v>82</v>
      </c>
      <c r="BK612" s="228">
        <f>ROUND(I612*H612,2)</f>
        <v>0</v>
      </c>
      <c r="BL612" s="20" t="s">
        <v>177</v>
      </c>
      <c r="BM612" s="227" t="s">
        <v>2756</v>
      </c>
    </row>
    <row r="613" s="2" customFormat="1">
      <c r="A613" s="41"/>
      <c r="B613" s="42"/>
      <c r="C613" s="43"/>
      <c r="D613" s="229" t="s">
        <v>179</v>
      </c>
      <c r="E613" s="43"/>
      <c r="F613" s="230" t="s">
        <v>5238</v>
      </c>
      <c r="G613" s="43"/>
      <c r="H613" s="43"/>
      <c r="I613" s="231"/>
      <c r="J613" s="43"/>
      <c r="K613" s="43"/>
      <c r="L613" s="47"/>
      <c r="M613" s="232"/>
      <c r="N613" s="233"/>
      <c r="O613" s="87"/>
      <c r="P613" s="87"/>
      <c r="Q613" s="87"/>
      <c r="R613" s="87"/>
      <c r="S613" s="87"/>
      <c r="T613" s="88"/>
      <c r="U613" s="41"/>
      <c r="V613" s="41"/>
      <c r="W613" s="41"/>
      <c r="X613" s="41"/>
      <c r="Y613" s="41"/>
      <c r="Z613" s="41"/>
      <c r="AA613" s="41"/>
      <c r="AB613" s="41"/>
      <c r="AC613" s="41"/>
      <c r="AD613" s="41"/>
      <c r="AE613" s="41"/>
      <c r="AT613" s="20" t="s">
        <v>179</v>
      </c>
      <c r="AU613" s="20" t="s">
        <v>95</v>
      </c>
    </row>
    <row r="614" s="2" customFormat="1">
      <c r="A614" s="41"/>
      <c r="B614" s="42"/>
      <c r="C614" s="43"/>
      <c r="D614" s="229" t="s">
        <v>231</v>
      </c>
      <c r="E614" s="43"/>
      <c r="F614" s="268" t="s">
        <v>4946</v>
      </c>
      <c r="G614" s="43"/>
      <c r="H614" s="43"/>
      <c r="I614" s="231"/>
      <c r="J614" s="43"/>
      <c r="K614" s="43"/>
      <c r="L614" s="47"/>
      <c r="M614" s="232"/>
      <c r="N614" s="233"/>
      <c r="O614" s="87"/>
      <c r="P614" s="87"/>
      <c r="Q614" s="87"/>
      <c r="R614" s="87"/>
      <c r="S614" s="87"/>
      <c r="T614" s="88"/>
      <c r="U614" s="41"/>
      <c r="V614" s="41"/>
      <c r="W614" s="41"/>
      <c r="X614" s="41"/>
      <c r="Y614" s="41"/>
      <c r="Z614" s="41"/>
      <c r="AA614" s="41"/>
      <c r="AB614" s="41"/>
      <c r="AC614" s="41"/>
      <c r="AD614" s="41"/>
      <c r="AE614" s="41"/>
      <c r="AT614" s="20" t="s">
        <v>231</v>
      </c>
      <c r="AU614" s="20" t="s">
        <v>95</v>
      </c>
    </row>
    <row r="615" s="2" customFormat="1" ht="16.5" customHeight="1">
      <c r="A615" s="41"/>
      <c r="B615" s="42"/>
      <c r="C615" s="216" t="s">
        <v>1783</v>
      </c>
      <c r="D615" s="216" t="s">
        <v>172</v>
      </c>
      <c r="E615" s="217" t="s">
        <v>5239</v>
      </c>
      <c r="F615" s="218" t="s">
        <v>5240</v>
      </c>
      <c r="G615" s="219" t="s">
        <v>4317</v>
      </c>
      <c r="H615" s="220">
        <v>1</v>
      </c>
      <c r="I615" s="221"/>
      <c r="J615" s="222">
        <f>ROUND(I615*H615,2)</f>
        <v>0</v>
      </c>
      <c r="K615" s="218" t="s">
        <v>19</v>
      </c>
      <c r="L615" s="47"/>
      <c r="M615" s="223" t="s">
        <v>19</v>
      </c>
      <c r="N615" s="224" t="s">
        <v>46</v>
      </c>
      <c r="O615" s="87"/>
      <c r="P615" s="225">
        <f>O615*H615</f>
        <v>0</v>
      </c>
      <c r="Q615" s="225">
        <v>0</v>
      </c>
      <c r="R615" s="225">
        <f>Q615*H615</f>
        <v>0</v>
      </c>
      <c r="S615" s="225">
        <v>0</v>
      </c>
      <c r="T615" s="226">
        <f>S615*H615</f>
        <v>0</v>
      </c>
      <c r="U615" s="41"/>
      <c r="V615" s="41"/>
      <c r="W615" s="41"/>
      <c r="X615" s="41"/>
      <c r="Y615" s="41"/>
      <c r="Z615" s="41"/>
      <c r="AA615" s="41"/>
      <c r="AB615" s="41"/>
      <c r="AC615" s="41"/>
      <c r="AD615" s="41"/>
      <c r="AE615" s="41"/>
      <c r="AR615" s="227" t="s">
        <v>177</v>
      </c>
      <c r="AT615" s="227" t="s">
        <v>172</v>
      </c>
      <c r="AU615" s="227" t="s">
        <v>95</v>
      </c>
      <c r="AY615" s="20" t="s">
        <v>170</v>
      </c>
      <c r="BE615" s="228">
        <f>IF(N615="základní",J615,0)</f>
        <v>0</v>
      </c>
      <c r="BF615" s="228">
        <f>IF(N615="snížená",J615,0)</f>
        <v>0</v>
      </c>
      <c r="BG615" s="228">
        <f>IF(N615="zákl. přenesená",J615,0)</f>
        <v>0</v>
      </c>
      <c r="BH615" s="228">
        <f>IF(N615="sníž. přenesená",J615,0)</f>
        <v>0</v>
      </c>
      <c r="BI615" s="228">
        <f>IF(N615="nulová",J615,0)</f>
        <v>0</v>
      </c>
      <c r="BJ615" s="20" t="s">
        <v>82</v>
      </c>
      <c r="BK615" s="228">
        <f>ROUND(I615*H615,2)</f>
        <v>0</v>
      </c>
      <c r="BL615" s="20" t="s">
        <v>177</v>
      </c>
      <c r="BM615" s="227" t="s">
        <v>2770</v>
      </c>
    </row>
    <row r="616" s="2" customFormat="1">
      <c r="A616" s="41"/>
      <c r="B616" s="42"/>
      <c r="C616" s="43"/>
      <c r="D616" s="229" t="s">
        <v>179</v>
      </c>
      <c r="E616" s="43"/>
      <c r="F616" s="230" t="s">
        <v>5240</v>
      </c>
      <c r="G616" s="43"/>
      <c r="H616" s="43"/>
      <c r="I616" s="231"/>
      <c r="J616" s="43"/>
      <c r="K616" s="43"/>
      <c r="L616" s="47"/>
      <c r="M616" s="232"/>
      <c r="N616" s="233"/>
      <c r="O616" s="87"/>
      <c r="P616" s="87"/>
      <c r="Q616" s="87"/>
      <c r="R616" s="87"/>
      <c r="S616" s="87"/>
      <c r="T616" s="88"/>
      <c r="U616" s="41"/>
      <c r="V616" s="41"/>
      <c r="W616" s="41"/>
      <c r="X616" s="41"/>
      <c r="Y616" s="41"/>
      <c r="Z616" s="41"/>
      <c r="AA616" s="41"/>
      <c r="AB616" s="41"/>
      <c r="AC616" s="41"/>
      <c r="AD616" s="41"/>
      <c r="AE616" s="41"/>
      <c r="AT616" s="20" t="s">
        <v>179</v>
      </c>
      <c r="AU616" s="20" t="s">
        <v>95</v>
      </c>
    </row>
    <row r="617" s="2" customFormat="1">
      <c r="A617" s="41"/>
      <c r="B617" s="42"/>
      <c r="C617" s="43"/>
      <c r="D617" s="229" t="s">
        <v>231</v>
      </c>
      <c r="E617" s="43"/>
      <c r="F617" s="268" t="s">
        <v>4946</v>
      </c>
      <c r="G617" s="43"/>
      <c r="H617" s="43"/>
      <c r="I617" s="231"/>
      <c r="J617" s="43"/>
      <c r="K617" s="43"/>
      <c r="L617" s="47"/>
      <c r="M617" s="232"/>
      <c r="N617" s="233"/>
      <c r="O617" s="87"/>
      <c r="P617" s="87"/>
      <c r="Q617" s="87"/>
      <c r="R617" s="87"/>
      <c r="S617" s="87"/>
      <c r="T617" s="88"/>
      <c r="U617" s="41"/>
      <c r="V617" s="41"/>
      <c r="W617" s="41"/>
      <c r="X617" s="41"/>
      <c r="Y617" s="41"/>
      <c r="Z617" s="41"/>
      <c r="AA617" s="41"/>
      <c r="AB617" s="41"/>
      <c r="AC617" s="41"/>
      <c r="AD617" s="41"/>
      <c r="AE617" s="41"/>
      <c r="AT617" s="20" t="s">
        <v>231</v>
      </c>
      <c r="AU617" s="20" t="s">
        <v>95</v>
      </c>
    </row>
    <row r="618" s="2" customFormat="1" ht="16.5" customHeight="1">
      <c r="A618" s="41"/>
      <c r="B618" s="42"/>
      <c r="C618" s="216" t="s">
        <v>1786</v>
      </c>
      <c r="D618" s="216" t="s">
        <v>172</v>
      </c>
      <c r="E618" s="217" t="s">
        <v>5196</v>
      </c>
      <c r="F618" s="218" t="s">
        <v>5197</v>
      </c>
      <c r="G618" s="219" t="s">
        <v>201</v>
      </c>
      <c r="H618" s="220">
        <v>60</v>
      </c>
      <c r="I618" s="221"/>
      <c r="J618" s="222">
        <f>ROUND(I618*H618,2)</f>
        <v>0</v>
      </c>
      <c r="K618" s="218" t="s">
        <v>19</v>
      </c>
      <c r="L618" s="47"/>
      <c r="M618" s="223" t="s">
        <v>19</v>
      </c>
      <c r="N618" s="224" t="s">
        <v>46</v>
      </c>
      <c r="O618" s="87"/>
      <c r="P618" s="225">
        <f>O618*H618</f>
        <v>0</v>
      </c>
      <c r="Q618" s="225">
        <v>0</v>
      </c>
      <c r="R618" s="225">
        <f>Q618*H618</f>
        <v>0</v>
      </c>
      <c r="S618" s="225">
        <v>0</v>
      </c>
      <c r="T618" s="226">
        <f>S618*H618</f>
        <v>0</v>
      </c>
      <c r="U618" s="41"/>
      <c r="V618" s="41"/>
      <c r="W618" s="41"/>
      <c r="X618" s="41"/>
      <c r="Y618" s="41"/>
      <c r="Z618" s="41"/>
      <c r="AA618" s="41"/>
      <c r="AB618" s="41"/>
      <c r="AC618" s="41"/>
      <c r="AD618" s="41"/>
      <c r="AE618" s="41"/>
      <c r="AR618" s="227" t="s">
        <v>177</v>
      </c>
      <c r="AT618" s="227" t="s">
        <v>172</v>
      </c>
      <c r="AU618" s="227" t="s">
        <v>95</v>
      </c>
      <c r="AY618" s="20" t="s">
        <v>170</v>
      </c>
      <c r="BE618" s="228">
        <f>IF(N618="základní",J618,0)</f>
        <v>0</v>
      </c>
      <c r="BF618" s="228">
        <f>IF(N618="snížená",J618,0)</f>
        <v>0</v>
      </c>
      <c r="BG618" s="228">
        <f>IF(N618="zákl. přenesená",J618,0)</f>
        <v>0</v>
      </c>
      <c r="BH618" s="228">
        <f>IF(N618="sníž. přenesená",J618,0)</f>
        <v>0</v>
      </c>
      <c r="BI618" s="228">
        <f>IF(N618="nulová",J618,0)</f>
        <v>0</v>
      </c>
      <c r="BJ618" s="20" t="s">
        <v>82</v>
      </c>
      <c r="BK618" s="228">
        <f>ROUND(I618*H618,2)</f>
        <v>0</v>
      </c>
      <c r="BL618" s="20" t="s">
        <v>177</v>
      </c>
      <c r="BM618" s="227" t="s">
        <v>2782</v>
      </c>
    </row>
    <row r="619" s="2" customFormat="1">
      <c r="A619" s="41"/>
      <c r="B619" s="42"/>
      <c r="C619" s="43"/>
      <c r="D619" s="229" t="s">
        <v>179</v>
      </c>
      <c r="E619" s="43"/>
      <c r="F619" s="230" t="s">
        <v>5197</v>
      </c>
      <c r="G619" s="43"/>
      <c r="H619" s="43"/>
      <c r="I619" s="231"/>
      <c r="J619" s="43"/>
      <c r="K619" s="43"/>
      <c r="L619" s="47"/>
      <c r="M619" s="232"/>
      <c r="N619" s="233"/>
      <c r="O619" s="87"/>
      <c r="P619" s="87"/>
      <c r="Q619" s="87"/>
      <c r="R619" s="87"/>
      <c r="S619" s="87"/>
      <c r="T619" s="88"/>
      <c r="U619" s="41"/>
      <c r="V619" s="41"/>
      <c r="W619" s="41"/>
      <c r="X619" s="41"/>
      <c r="Y619" s="41"/>
      <c r="Z619" s="41"/>
      <c r="AA619" s="41"/>
      <c r="AB619" s="41"/>
      <c r="AC619" s="41"/>
      <c r="AD619" s="41"/>
      <c r="AE619" s="41"/>
      <c r="AT619" s="20" t="s">
        <v>179</v>
      </c>
      <c r="AU619" s="20" t="s">
        <v>95</v>
      </c>
    </row>
    <row r="620" s="2" customFormat="1">
      <c r="A620" s="41"/>
      <c r="B620" s="42"/>
      <c r="C620" s="43"/>
      <c r="D620" s="229" t="s">
        <v>231</v>
      </c>
      <c r="E620" s="43"/>
      <c r="F620" s="268" t="s">
        <v>4946</v>
      </c>
      <c r="G620" s="43"/>
      <c r="H620" s="43"/>
      <c r="I620" s="231"/>
      <c r="J620" s="43"/>
      <c r="K620" s="43"/>
      <c r="L620" s="47"/>
      <c r="M620" s="232"/>
      <c r="N620" s="233"/>
      <c r="O620" s="87"/>
      <c r="P620" s="87"/>
      <c r="Q620" s="87"/>
      <c r="R620" s="87"/>
      <c r="S620" s="87"/>
      <c r="T620" s="88"/>
      <c r="U620" s="41"/>
      <c r="V620" s="41"/>
      <c r="W620" s="41"/>
      <c r="X620" s="41"/>
      <c r="Y620" s="41"/>
      <c r="Z620" s="41"/>
      <c r="AA620" s="41"/>
      <c r="AB620" s="41"/>
      <c r="AC620" s="41"/>
      <c r="AD620" s="41"/>
      <c r="AE620" s="41"/>
      <c r="AT620" s="20" t="s">
        <v>231</v>
      </c>
      <c r="AU620" s="20" t="s">
        <v>95</v>
      </c>
    </row>
    <row r="621" s="2" customFormat="1" ht="24.15" customHeight="1">
      <c r="A621" s="41"/>
      <c r="B621" s="42"/>
      <c r="C621" s="216" t="s">
        <v>1792</v>
      </c>
      <c r="D621" s="216" t="s">
        <v>172</v>
      </c>
      <c r="E621" s="217" t="s">
        <v>5202</v>
      </c>
      <c r="F621" s="218" t="s">
        <v>5203</v>
      </c>
      <c r="G621" s="219" t="s">
        <v>201</v>
      </c>
      <c r="H621" s="220">
        <v>30</v>
      </c>
      <c r="I621" s="221"/>
      <c r="J621" s="222">
        <f>ROUND(I621*H621,2)</f>
        <v>0</v>
      </c>
      <c r="K621" s="218" t="s">
        <v>19</v>
      </c>
      <c r="L621" s="47"/>
      <c r="M621" s="223" t="s">
        <v>19</v>
      </c>
      <c r="N621" s="224" t="s">
        <v>46</v>
      </c>
      <c r="O621" s="87"/>
      <c r="P621" s="225">
        <f>O621*H621</f>
        <v>0</v>
      </c>
      <c r="Q621" s="225">
        <v>0</v>
      </c>
      <c r="R621" s="225">
        <f>Q621*H621</f>
        <v>0</v>
      </c>
      <c r="S621" s="225">
        <v>0</v>
      </c>
      <c r="T621" s="226">
        <f>S621*H621</f>
        <v>0</v>
      </c>
      <c r="U621" s="41"/>
      <c r="V621" s="41"/>
      <c r="W621" s="41"/>
      <c r="X621" s="41"/>
      <c r="Y621" s="41"/>
      <c r="Z621" s="41"/>
      <c r="AA621" s="41"/>
      <c r="AB621" s="41"/>
      <c r="AC621" s="41"/>
      <c r="AD621" s="41"/>
      <c r="AE621" s="41"/>
      <c r="AR621" s="227" t="s">
        <v>177</v>
      </c>
      <c r="AT621" s="227" t="s">
        <v>172</v>
      </c>
      <c r="AU621" s="227" t="s">
        <v>95</v>
      </c>
      <c r="AY621" s="20" t="s">
        <v>170</v>
      </c>
      <c r="BE621" s="228">
        <f>IF(N621="základní",J621,0)</f>
        <v>0</v>
      </c>
      <c r="BF621" s="228">
        <f>IF(N621="snížená",J621,0)</f>
        <v>0</v>
      </c>
      <c r="BG621" s="228">
        <f>IF(N621="zákl. přenesená",J621,0)</f>
        <v>0</v>
      </c>
      <c r="BH621" s="228">
        <f>IF(N621="sníž. přenesená",J621,0)</f>
        <v>0</v>
      </c>
      <c r="BI621" s="228">
        <f>IF(N621="nulová",J621,0)</f>
        <v>0</v>
      </c>
      <c r="BJ621" s="20" t="s">
        <v>82</v>
      </c>
      <c r="BK621" s="228">
        <f>ROUND(I621*H621,2)</f>
        <v>0</v>
      </c>
      <c r="BL621" s="20" t="s">
        <v>177</v>
      </c>
      <c r="BM621" s="227" t="s">
        <v>2795</v>
      </c>
    </row>
    <row r="622" s="2" customFormat="1">
      <c r="A622" s="41"/>
      <c r="B622" s="42"/>
      <c r="C622" s="43"/>
      <c r="D622" s="229" t="s">
        <v>179</v>
      </c>
      <c r="E622" s="43"/>
      <c r="F622" s="230" t="s">
        <v>5203</v>
      </c>
      <c r="G622" s="43"/>
      <c r="H622" s="43"/>
      <c r="I622" s="231"/>
      <c r="J622" s="43"/>
      <c r="K622" s="43"/>
      <c r="L622" s="47"/>
      <c r="M622" s="232"/>
      <c r="N622" s="233"/>
      <c r="O622" s="87"/>
      <c r="P622" s="87"/>
      <c r="Q622" s="87"/>
      <c r="R622" s="87"/>
      <c r="S622" s="87"/>
      <c r="T622" s="88"/>
      <c r="U622" s="41"/>
      <c r="V622" s="41"/>
      <c r="W622" s="41"/>
      <c r="X622" s="41"/>
      <c r="Y622" s="41"/>
      <c r="Z622" s="41"/>
      <c r="AA622" s="41"/>
      <c r="AB622" s="41"/>
      <c r="AC622" s="41"/>
      <c r="AD622" s="41"/>
      <c r="AE622" s="41"/>
      <c r="AT622" s="20" t="s">
        <v>179</v>
      </c>
      <c r="AU622" s="20" t="s">
        <v>95</v>
      </c>
    </row>
    <row r="623" s="2" customFormat="1">
      <c r="A623" s="41"/>
      <c r="B623" s="42"/>
      <c r="C623" s="43"/>
      <c r="D623" s="229" t="s">
        <v>231</v>
      </c>
      <c r="E623" s="43"/>
      <c r="F623" s="268" t="s">
        <v>4946</v>
      </c>
      <c r="G623" s="43"/>
      <c r="H623" s="43"/>
      <c r="I623" s="231"/>
      <c r="J623" s="43"/>
      <c r="K623" s="43"/>
      <c r="L623" s="47"/>
      <c r="M623" s="232"/>
      <c r="N623" s="233"/>
      <c r="O623" s="87"/>
      <c r="P623" s="87"/>
      <c r="Q623" s="87"/>
      <c r="R623" s="87"/>
      <c r="S623" s="87"/>
      <c r="T623" s="88"/>
      <c r="U623" s="41"/>
      <c r="V623" s="41"/>
      <c r="W623" s="41"/>
      <c r="X623" s="41"/>
      <c r="Y623" s="41"/>
      <c r="Z623" s="41"/>
      <c r="AA623" s="41"/>
      <c r="AB623" s="41"/>
      <c r="AC623" s="41"/>
      <c r="AD623" s="41"/>
      <c r="AE623" s="41"/>
      <c r="AT623" s="20" t="s">
        <v>231</v>
      </c>
      <c r="AU623" s="20" t="s">
        <v>95</v>
      </c>
    </row>
    <row r="624" s="2" customFormat="1" ht="16.5" customHeight="1">
      <c r="A624" s="41"/>
      <c r="B624" s="42"/>
      <c r="C624" s="216" t="s">
        <v>1798</v>
      </c>
      <c r="D624" s="216" t="s">
        <v>172</v>
      </c>
      <c r="E624" s="217" t="s">
        <v>5015</v>
      </c>
      <c r="F624" s="218" t="s">
        <v>5016</v>
      </c>
      <c r="G624" s="219" t="s">
        <v>201</v>
      </c>
      <c r="H624" s="220">
        <v>25</v>
      </c>
      <c r="I624" s="221"/>
      <c r="J624" s="222">
        <f>ROUND(I624*H624,2)</f>
        <v>0</v>
      </c>
      <c r="K624" s="218" t="s">
        <v>19</v>
      </c>
      <c r="L624" s="47"/>
      <c r="M624" s="223" t="s">
        <v>19</v>
      </c>
      <c r="N624" s="224" t="s">
        <v>46</v>
      </c>
      <c r="O624" s="87"/>
      <c r="P624" s="225">
        <f>O624*H624</f>
        <v>0</v>
      </c>
      <c r="Q624" s="225">
        <v>0</v>
      </c>
      <c r="R624" s="225">
        <f>Q624*H624</f>
        <v>0</v>
      </c>
      <c r="S624" s="225">
        <v>0</v>
      </c>
      <c r="T624" s="226">
        <f>S624*H624</f>
        <v>0</v>
      </c>
      <c r="U624" s="41"/>
      <c r="V624" s="41"/>
      <c r="W624" s="41"/>
      <c r="X624" s="41"/>
      <c r="Y624" s="41"/>
      <c r="Z624" s="41"/>
      <c r="AA624" s="41"/>
      <c r="AB624" s="41"/>
      <c r="AC624" s="41"/>
      <c r="AD624" s="41"/>
      <c r="AE624" s="41"/>
      <c r="AR624" s="227" t="s">
        <v>177</v>
      </c>
      <c r="AT624" s="227" t="s">
        <v>172</v>
      </c>
      <c r="AU624" s="227" t="s">
        <v>95</v>
      </c>
      <c r="AY624" s="20" t="s">
        <v>170</v>
      </c>
      <c r="BE624" s="228">
        <f>IF(N624="základní",J624,0)</f>
        <v>0</v>
      </c>
      <c r="BF624" s="228">
        <f>IF(N624="snížená",J624,0)</f>
        <v>0</v>
      </c>
      <c r="BG624" s="228">
        <f>IF(N624="zákl. přenesená",J624,0)</f>
        <v>0</v>
      </c>
      <c r="BH624" s="228">
        <f>IF(N624="sníž. přenesená",J624,0)</f>
        <v>0</v>
      </c>
      <c r="BI624" s="228">
        <f>IF(N624="nulová",J624,0)</f>
        <v>0</v>
      </c>
      <c r="BJ624" s="20" t="s">
        <v>82</v>
      </c>
      <c r="BK624" s="228">
        <f>ROUND(I624*H624,2)</f>
        <v>0</v>
      </c>
      <c r="BL624" s="20" t="s">
        <v>177</v>
      </c>
      <c r="BM624" s="227" t="s">
        <v>2806</v>
      </c>
    </row>
    <row r="625" s="2" customFormat="1">
      <c r="A625" s="41"/>
      <c r="B625" s="42"/>
      <c r="C625" s="43"/>
      <c r="D625" s="229" t="s">
        <v>179</v>
      </c>
      <c r="E625" s="43"/>
      <c r="F625" s="230" t="s">
        <v>5016</v>
      </c>
      <c r="G625" s="43"/>
      <c r="H625" s="43"/>
      <c r="I625" s="231"/>
      <c r="J625" s="43"/>
      <c r="K625" s="43"/>
      <c r="L625" s="47"/>
      <c r="M625" s="232"/>
      <c r="N625" s="233"/>
      <c r="O625" s="87"/>
      <c r="P625" s="87"/>
      <c r="Q625" s="87"/>
      <c r="R625" s="87"/>
      <c r="S625" s="87"/>
      <c r="T625" s="88"/>
      <c r="U625" s="41"/>
      <c r="V625" s="41"/>
      <c r="W625" s="41"/>
      <c r="X625" s="41"/>
      <c r="Y625" s="41"/>
      <c r="Z625" s="41"/>
      <c r="AA625" s="41"/>
      <c r="AB625" s="41"/>
      <c r="AC625" s="41"/>
      <c r="AD625" s="41"/>
      <c r="AE625" s="41"/>
      <c r="AT625" s="20" t="s">
        <v>179</v>
      </c>
      <c r="AU625" s="20" t="s">
        <v>95</v>
      </c>
    </row>
    <row r="626" s="2" customFormat="1">
      <c r="A626" s="41"/>
      <c r="B626" s="42"/>
      <c r="C626" s="43"/>
      <c r="D626" s="229" t="s">
        <v>231</v>
      </c>
      <c r="E626" s="43"/>
      <c r="F626" s="268" t="s">
        <v>4946</v>
      </c>
      <c r="G626" s="43"/>
      <c r="H626" s="43"/>
      <c r="I626" s="231"/>
      <c r="J626" s="43"/>
      <c r="K626" s="43"/>
      <c r="L626" s="47"/>
      <c r="M626" s="232"/>
      <c r="N626" s="233"/>
      <c r="O626" s="87"/>
      <c r="P626" s="87"/>
      <c r="Q626" s="87"/>
      <c r="R626" s="87"/>
      <c r="S626" s="87"/>
      <c r="T626" s="88"/>
      <c r="U626" s="41"/>
      <c r="V626" s="41"/>
      <c r="W626" s="41"/>
      <c r="X626" s="41"/>
      <c r="Y626" s="41"/>
      <c r="Z626" s="41"/>
      <c r="AA626" s="41"/>
      <c r="AB626" s="41"/>
      <c r="AC626" s="41"/>
      <c r="AD626" s="41"/>
      <c r="AE626" s="41"/>
      <c r="AT626" s="20" t="s">
        <v>231</v>
      </c>
      <c r="AU626" s="20" t="s">
        <v>95</v>
      </c>
    </row>
    <row r="627" s="2" customFormat="1" ht="16.5" customHeight="1">
      <c r="A627" s="41"/>
      <c r="B627" s="42"/>
      <c r="C627" s="216" t="s">
        <v>1804</v>
      </c>
      <c r="D627" s="216" t="s">
        <v>172</v>
      </c>
      <c r="E627" s="217" t="s">
        <v>5021</v>
      </c>
      <c r="F627" s="218" t="s">
        <v>5022</v>
      </c>
      <c r="G627" s="219" t="s">
        <v>4317</v>
      </c>
      <c r="H627" s="220">
        <v>7</v>
      </c>
      <c r="I627" s="221"/>
      <c r="J627" s="222">
        <f>ROUND(I627*H627,2)</f>
        <v>0</v>
      </c>
      <c r="K627" s="218" t="s">
        <v>19</v>
      </c>
      <c r="L627" s="47"/>
      <c r="M627" s="223" t="s">
        <v>19</v>
      </c>
      <c r="N627" s="224" t="s">
        <v>46</v>
      </c>
      <c r="O627" s="87"/>
      <c r="P627" s="225">
        <f>O627*H627</f>
        <v>0</v>
      </c>
      <c r="Q627" s="225">
        <v>0</v>
      </c>
      <c r="R627" s="225">
        <f>Q627*H627</f>
        <v>0</v>
      </c>
      <c r="S627" s="225">
        <v>0</v>
      </c>
      <c r="T627" s="226">
        <f>S627*H627</f>
        <v>0</v>
      </c>
      <c r="U627" s="41"/>
      <c r="V627" s="41"/>
      <c r="W627" s="41"/>
      <c r="X627" s="41"/>
      <c r="Y627" s="41"/>
      <c r="Z627" s="41"/>
      <c r="AA627" s="41"/>
      <c r="AB627" s="41"/>
      <c r="AC627" s="41"/>
      <c r="AD627" s="41"/>
      <c r="AE627" s="41"/>
      <c r="AR627" s="227" t="s">
        <v>177</v>
      </c>
      <c r="AT627" s="227" t="s">
        <v>172</v>
      </c>
      <c r="AU627" s="227" t="s">
        <v>95</v>
      </c>
      <c r="AY627" s="20" t="s">
        <v>170</v>
      </c>
      <c r="BE627" s="228">
        <f>IF(N627="základní",J627,0)</f>
        <v>0</v>
      </c>
      <c r="BF627" s="228">
        <f>IF(N627="snížená",J627,0)</f>
        <v>0</v>
      </c>
      <c r="BG627" s="228">
        <f>IF(N627="zákl. přenesená",J627,0)</f>
        <v>0</v>
      </c>
      <c r="BH627" s="228">
        <f>IF(N627="sníž. přenesená",J627,0)</f>
        <v>0</v>
      </c>
      <c r="BI627" s="228">
        <f>IF(N627="nulová",J627,0)</f>
        <v>0</v>
      </c>
      <c r="BJ627" s="20" t="s">
        <v>82</v>
      </c>
      <c r="BK627" s="228">
        <f>ROUND(I627*H627,2)</f>
        <v>0</v>
      </c>
      <c r="BL627" s="20" t="s">
        <v>177</v>
      </c>
      <c r="BM627" s="227" t="s">
        <v>2819</v>
      </c>
    </row>
    <row r="628" s="2" customFormat="1">
      <c r="A628" s="41"/>
      <c r="B628" s="42"/>
      <c r="C628" s="43"/>
      <c r="D628" s="229" t="s">
        <v>179</v>
      </c>
      <c r="E628" s="43"/>
      <c r="F628" s="230" t="s">
        <v>5022</v>
      </c>
      <c r="G628" s="43"/>
      <c r="H628" s="43"/>
      <c r="I628" s="231"/>
      <c r="J628" s="43"/>
      <c r="K628" s="43"/>
      <c r="L628" s="47"/>
      <c r="M628" s="232"/>
      <c r="N628" s="233"/>
      <c r="O628" s="87"/>
      <c r="P628" s="87"/>
      <c r="Q628" s="87"/>
      <c r="R628" s="87"/>
      <c r="S628" s="87"/>
      <c r="T628" s="88"/>
      <c r="U628" s="41"/>
      <c r="V628" s="41"/>
      <c r="W628" s="41"/>
      <c r="X628" s="41"/>
      <c r="Y628" s="41"/>
      <c r="Z628" s="41"/>
      <c r="AA628" s="41"/>
      <c r="AB628" s="41"/>
      <c r="AC628" s="41"/>
      <c r="AD628" s="41"/>
      <c r="AE628" s="41"/>
      <c r="AT628" s="20" t="s">
        <v>179</v>
      </c>
      <c r="AU628" s="20" t="s">
        <v>95</v>
      </c>
    </row>
    <row r="629" s="2" customFormat="1">
      <c r="A629" s="41"/>
      <c r="B629" s="42"/>
      <c r="C629" s="43"/>
      <c r="D629" s="229" t="s">
        <v>231</v>
      </c>
      <c r="E629" s="43"/>
      <c r="F629" s="268" t="s">
        <v>4946</v>
      </c>
      <c r="G629" s="43"/>
      <c r="H629" s="43"/>
      <c r="I629" s="231"/>
      <c r="J629" s="43"/>
      <c r="K629" s="43"/>
      <c r="L629" s="47"/>
      <c r="M629" s="232"/>
      <c r="N629" s="233"/>
      <c r="O629" s="87"/>
      <c r="P629" s="87"/>
      <c r="Q629" s="87"/>
      <c r="R629" s="87"/>
      <c r="S629" s="87"/>
      <c r="T629" s="88"/>
      <c r="U629" s="41"/>
      <c r="V629" s="41"/>
      <c r="W629" s="41"/>
      <c r="X629" s="41"/>
      <c r="Y629" s="41"/>
      <c r="Z629" s="41"/>
      <c r="AA629" s="41"/>
      <c r="AB629" s="41"/>
      <c r="AC629" s="41"/>
      <c r="AD629" s="41"/>
      <c r="AE629" s="41"/>
      <c r="AT629" s="20" t="s">
        <v>231</v>
      </c>
      <c r="AU629" s="20" t="s">
        <v>95</v>
      </c>
    </row>
    <row r="630" s="2" customFormat="1" ht="16.5" customHeight="1">
      <c r="A630" s="41"/>
      <c r="B630" s="42"/>
      <c r="C630" s="216" t="s">
        <v>1807</v>
      </c>
      <c r="D630" s="216" t="s">
        <v>172</v>
      </c>
      <c r="E630" s="217" t="s">
        <v>5027</v>
      </c>
      <c r="F630" s="218" t="s">
        <v>5028</v>
      </c>
      <c r="G630" s="219" t="s">
        <v>4317</v>
      </c>
      <c r="H630" s="220">
        <v>4</v>
      </c>
      <c r="I630" s="221"/>
      <c r="J630" s="222">
        <f>ROUND(I630*H630,2)</f>
        <v>0</v>
      </c>
      <c r="K630" s="218" t="s">
        <v>19</v>
      </c>
      <c r="L630" s="47"/>
      <c r="M630" s="223" t="s">
        <v>19</v>
      </c>
      <c r="N630" s="224" t="s">
        <v>46</v>
      </c>
      <c r="O630" s="87"/>
      <c r="P630" s="225">
        <f>O630*H630</f>
        <v>0</v>
      </c>
      <c r="Q630" s="225">
        <v>0</v>
      </c>
      <c r="R630" s="225">
        <f>Q630*H630</f>
        <v>0</v>
      </c>
      <c r="S630" s="225">
        <v>0</v>
      </c>
      <c r="T630" s="226">
        <f>S630*H630</f>
        <v>0</v>
      </c>
      <c r="U630" s="41"/>
      <c r="V630" s="41"/>
      <c r="W630" s="41"/>
      <c r="X630" s="41"/>
      <c r="Y630" s="41"/>
      <c r="Z630" s="41"/>
      <c r="AA630" s="41"/>
      <c r="AB630" s="41"/>
      <c r="AC630" s="41"/>
      <c r="AD630" s="41"/>
      <c r="AE630" s="41"/>
      <c r="AR630" s="227" t="s">
        <v>177</v>
      </c>
      <c r="AT630" s="227" t="s">
        <v>172</v>
      </c>
      <c r="AU630" s="227" t="s">
        <v>95</v>
      </c>
      <c r="AY630" s="20" t="s">
        <v>170</v>
      </c>
      <c r="BE630" s="228">
        <f>IF(N630="základní",J630,0)</f>
        <v>0</v>
      </c>
      <c r="BF630" s="228">
        <f>IF(N630="snížená",J630,0)</f>
        <v>0</v>
      </c>
      <c r="BG630" s="228">
        <f>IF(N630="zákl. přenesená",J630,0)</f>
        <v>0</v>
      </c>
      <c r="BH630" s="228">
        <f>IF(N630="sníž. přenesená",J630,0)</f>
        <v>0</v>
      </c>
      <c r="BI630" s="228">
        <f>IF(N630="nulová",J630,0)</f>
        <v>0</v>
      </c>
      <c r="BJ630" s="20" t="s">
        <v>82</v>
      </c>
      <c r="BK630" s="228">
        <f>ROUND(I630*H630,2)</f>
        <v>0</v>
      </c>
      <c r="BL630" s="20" t="s">
        <v>177</v>
      </c>
      <c r="BM630" s="227" t="s">
        <v>2827</v>
      </c>
    </row>
    <row r="631" s="2" customFormat="1">
      <c r="A631" s="41"/>
      <c r="B631" s="42"/>
      <c r="C631" s="43"/>
      <c r="D631" s="229" t="s">
        <v>179</v>
      </c>
      <c r="E631" s="43"/>
      <c r="F631" s="230" t="s">
        <v>5028</v>
      </c>
      <c r="G631" s="43"/>
      <c r="H631" s="43"/>
      <c r="I631" s="231"/>
      <c r="J631" s="43"/>
      <c r="K631" s="43"/>
      <c r="L631" s="47"/>
      <c r="M631" s="232"/>
      <c r="N631" s="233"/>
      <c r="O631" s="87"/>
      <c r="P631" s="87"/>
      <c r="Q631" s="87"/>
      <c r="R631" s="87"/>
      <c r="S631" s="87"/>
      <c r="T631" s="88"/>
      <c r="U631" s="41"/>
      <c r="V631" s="41"/>
      <c r="W631" s="41"/>
      <c r="X631" s="41"/>
      <c r="Y631" s="41"/>
      <c r="Z631" s="41"/>
      <c r="AA631" s="41"/>
      <c r="AB631" s="41"/>
      <c r="AC631" s="41"/>
      <c r="AD631" s="41"/>
      <c r="AE631" s="41"/>
      <c r="AT631" s="20" t="s">
        <v>179</v>
      </c>
      <c r="AU631" s="20" t="s">
        <v>95</v>
      </c>
    </row>
    <row r="632" s="2" customFormat="1">
      <c r="A632" s="41"/>
      <c r="B632" s="42"/>
      <c r="C632" s="43"/>
      <c r="D632" s="229" t="s">
        <v>231</v>
      </c>
      <c r="E632" s="43"/>
      <c r="F632" s="268" t="s">
        <v>4946</v>
      </c>
      <c r="G632" s="43"/>
      <c r="H632" s="43"/>
      <c r="I632" s="231"/>
      <c r="J632" s="43"/>
      <c r="K632" s="43"/>
      <c r="L632" s="47"/>
      <c r="M632" s="232"/>
      <c r="N632" s="233"/>
      <c r="O632" s="87"/>
      <c r="P632" s="87"/>
      <c r="Q632" s="87"/>
      <c r="R632" s="87"/>
      <c r="S632" s="87"/>
      <c r="T632" s="88"/>
      <c r="U632" s="41"/>
      <c r="V632" s="41"/>
      <c r="W632" s="41"/>
      <c r="X632" s="41"/>
      <c r="Y632" s="41"/>
      <c r="Z632" s="41"/>
      <c r="AA632" s="41"/>
      <c r="AB632" s="41"/>
      <c r="AC632" s="41"/>
      <c r="AD632" s="41"/>
      <c r="AE632" s="41"/>
      <c r="AT632" s="20" t="s">
        <v>231</v>
      </c>
      <c r="AU632" s="20" t="s">
        <v>95</v>
      </c>
    </row>
    <row r="633" s="2" customFormat="1" ht="16.5" customHeight="1">
      <c r="A633" s="41"/>
      <c r="B633" s="42"/>
      <c r="C633" s="216" t="s">
        <v>1813</v>
      </c>
      <c r="D633" s="216" t="s">
        <v>172</v>
      </c>
      <c r="E633" s="217" t="s">
        <v>5241</v>
      </c>
      <c r="F633" s="218" t="s">
        <v>5242</v>
      </c>
      <c r="G633" s="219" t="s">
        <v>1656</v>
      </c>
      <c r="H633" s="220">
        <v>1</v>
      </c>
      <c r="I633" s="221"/>
      <c r="J633" s="222">
        <f>ROUND(I633*H633,2)</f>
        <v>0</v>
      </c>
      <c r="K633" s="218" t="s">
        <v>19</v>
      </c>
      <c r="L633" s="47"/>
      <c r="M633" s="223" t="s">
        <v>19</v>
      </c>
      <c r="N633" s="224" t="s">
        <v>46</v>
      </c>
      <c r="O633" s="87"/>
      <c r="P633" s="225">
        <f>O633*H633</f>
        <v>0</v>
      </c>
      <c r="Q633" s="225">
        <v>0</v>
      </c>
      <c r="R633" s="225">
        <f>Q633*H633</f>
        <v>0</v>
      </c>
      <c r="S633" s="225">
        <v>0</v>
      </c>
      <c r="T633" s="226">
        <f>S633*H633</f>
        <v>0</v>
      </c>
      <c r="U633" s="41"/>
      <c r="V633" s="41"/>
      <c r="W633" s="41"/>
      <c r="X633" s="41"/>
      <c r="Y633" s="41"/>
      <c r="Z633" s="41"/>
      <c r="AA633" s="41"/>
      <c r="AB633" s="41"/>
      <c r="AC633" s="41"/>
      <c r="AD633" s="41"/>
      <c r="AE633" s="41"/>
      <c r="AR633" s="227" t="s">
        <v>177</v>
      </c>
      <c r="AT633" s="227" t="s">
        <v>172</v>
      </c>
      <c r="AU633" s="227" t="s">
        <v>95</v>
      </c>
      <c r="AY633" s="20" t="s">
        <v>170</v>
      </c>
      <c r="BE633" s="228">
        <f>IF(N633="základní",J633,0)</f>
        <v>0</v>
      </c>
      <c r="BF633" s="228">
        <f>IF(N633="snížená",J633,0)</f>
        <v>0</v>
      </c>
      <c r="BG633" s="228">
        <f>IF(N633="zákl. přenesená",J633,0)</f>
        <v>0</v>
      </c>
      <c r="BH633" s="228">
        <f>IF(N633="sníž. přenesená",J633,0)</f>
        <v>0</v>
      </c>
      <c r="BI633" s="228">
        <f>IF(N633="nulová",J633,0)</f>
        <v>0</v>
      </c>
      <c r="BJ633" s="20" t="s">
        <v>82</v>
      </c>
      <c r="BK633" s="228">
        <f>ROUND(I633*H633,2)</f>
        <v>0</v>
      </c>
      <c r="BL633" s="20" t="s">
        <v>177</v>
      </c>
      <c r="BM633" s="227" t="s">
        <v>2835</v>
      </c>
    </row>
    <row r="634" s="2" customFormat="1">
      <c r="A634" s="41"/>
      <c r="B634" s="42"/>
      <c r="C634" s="43"/>
      <c r="D634" s="229" t="s">
        <v>179</v>
      </c>
      <c r="E634" s="43"/>
      <c r="F634" s="230" t="s">
        <v>5242</v>
      </c>
      <c r="G634" s="43"/>
      <c r="H634" s="43"/>
      <c r="I634" s="231"/>
      <c r="J634" s="43"/>
      <c r="K634" s="43"/>
      <c r="L634" s="47"/>
      <c r="M634" s="232"/>
      <c r="N634" s="233"/>
      <c r="O634" s="87"/>
      <c r="P634" s="87"/>
      <c r="Q634" s="87"/>
      <c r="R634" s="87"/>
      <c r="S634" s="87"/>
      <c r="T634" s="88"/>
      <c r="U634" s="41"/>
      <c r="V634" s="41"/>
      <c r="W634" s="41"/>
      <c r="X634" s="41"/>
      <c r="Y634" s="41"/>
      <c r="Z634" s="41"/>
      <c r="AA634" s="41"/>
      <c r="AB634" s="41"/>
      <c r="AC634" s="41"/>
      <c r="AD634" s="41"/>
      <c r="AE634" s="41"/>
      <c r="AT634" s="20" t="s">
        <v>179</v>
      </c>
      <c r="AU634" s="20" t="s">
        <v>95</v>
      </c>
    </row>
    <row r="635" s="2" customFormat="1">
      <c r="A635" s="41"/>
      <c r="B635" s="42"/>
      <c r="C635" s="43"/>
      <c r="D635" s="229" t="s">
        <v>231</v>
      </c>
      <c r="E635" s="43"/>
      <c r="F635" s="268" t="s">
        <v>4946</v>
      </c>
      <c r="G635" s="43"/>
      <c r="H635" s="43"/>
      <c r="I635" s="231"/>
      <c r="J635" s="43"/>
      <c r="K635" s="43"/>
      <c r="L635" s="47"/>
      <c r="M635" s="232"/>
      <c r="N635" s="233"/>
      <c r="O635" s="87"/>
      <c r="P635" s="87"/>
      <c r="Q635" s="87"/>
      <c r="R635" s="87"/>
      <c r="S635" s="87"/>
      <c r="T635" s="88"/>
      <c r="U635" s="41"/>
      <c r="V635" s="41"/>
      <c r="W635" s="41"/>
      <c r="X635" s="41"/>
      <c r="Y635" s="41"/>
      <c r="Z635" s="41"/>
      <c r="AA635" s="41"/>
      <c r="AB635" s="41"/>
      <c r="AC635" s="41"/>
      <c r="AD635" s="41"/>
      <c r="AE635" s="41"/>
      <c r="AT635" s="20" t="s">
        <v>231</v>
      </c>
      <c r="AU635" s="20" t="s">
        <v>95</v>
      </c>
    </row>
    <row r="636" s="2" customFormat="1" ht="16.5" customHeight="1">
      <c r="A636" s="41"/>
      <c r="B636" s="42"/>
      <c r="C636" s="216" t="s">
        <v>1820</v>
      </c>
      <c r="D636" s="216" t="s">
        <v>172</v>
      </c>
      <c r="E636" s="217" t="s">
        <v>5243</v>
      </c>
      <c r="F636" s="218" t="s">
        <v>5116</v>
      </c>
      <c r="G636" s="219" t="s">
        <v>1656</v>
      </c>
      <c r="H636" s="220">
        <v>1</v>
      </c>
      <c r="I636" s="221"/>
      <c r="J636" s="222">
        <f>ROUND(I636*H636,2)</f>
        <v>0</v>
      </c>
      <c r="K636" s="218" t="s">
        <v>19</v>
      </c>
      <c r="L636" s="47"/>
      <c r="M636" s="223" t="s">
        <v>19</v>
      </c>
      <c r="N636" s="224" t="s">
        <v>46</v>
      </c>
      <c r="O636" s="87"/>
      <c r="P636" s="225">
        <f>O636*H636</f>
        <v>0</v>
      </c>
      <c r="Q636" s="225">
        <v>0</v>
      </c>
      <c r="R636" s="225">
        <f>Q636*H636</f>
        <v>0</v>
      </c>
      <c r="S636" s="225">
        <v>0</v>
      </c>
      <c r="T636" s="226">
        <f>S636*H636</f>
        <v>0</v>
      </c>
      <c r="U636" s="41"/>
      <c r="V636" s="41"/>
      <c r="W636" s="41"/>
      <c r="X636" s="41"/>
      <c r="Y636" s="41"/>
      <c r="Z636" s="41"/>
      <c r="AA636" s="41"/>
      <c r="AB636" s="41"/>
      <c r="AC636" s="41"/>
      <c r="AD636" s="41"/>
      <c r="AE636" s="41"/>
      <c r="AR636" s="227" t="s">
        <v>177</v>
      </c>
      <c r="AT636" s="227" t="s">
        <v>172</v>
      </c>
      <c r="AU636" s="227" t="s">
        <v>95</v>
      </c>
      <c r="AY636" s="20" t="s">
        <v>170</v>
      </c>
      <c r="BE636" s="228">
        <f>IF(N636="základní",J636,0)</f>
        <v>0</v>
      </c>
      <c r="BF636" s="228">
        <f>IF(N636="snížená",J636,0)</f>
        <v>0</v>
      </c>
      <c r="BG636" s="228">
        <f>IF(N636="zákl. přenesená",J636,0)</f>
        <v>0</v>
      </c>
      <c r="BH636" s="228">
        <f>IF(N636="sníž. přenesená",J636,0)</f>
        <v>0</v>
      </c>
      <c r="BI636" s="228">
        <f>IF(N636="nulová",J636,0)</f>
        <v>0</v>
      </c>
      <c r="BJ636" s="20" t="s">
        <v>82</v>
      </c>
      <c r="BK636" s="228">
        <f>ROUND(I636*H636,2)</f>
        <v>0</v>
      </c>
      <c r="BL636" s="20" t="s">
        <v>177</v>
      </c>
      <c r="BM636" s="227" t="s">
        <v>2843</v>
      </c>
    </row>
    <row r="637" s="2" customFormat="1">
      <c r="A637" s="41"/>
      <c r="B637" s="42"/>
      <c r="C637" s="43"/>
      <c r="D637" s="229" t="s">
        <v>179</v>
      </c>
      <c r="E637" s="43"/>
      <c r="F637" s="230" t="s">
        <v>5116</v>
      </c>
      <c r="G637" s="43"/>
      <c r="H637" s="43"/>
      <c r="I637" s="231"/>
      <c r="J637" s="43"/>
      <c r="K637" s="43"/>
      <c r="L637" s="47"/>
      <c r="M637" s="232"/>
      <c r="N637" s="233"/>
      <c r="O637" s="87"/>
      <c r="P637" s="87"/>
      <c r="Q637" s="87"/>
      <c r="R637" s="87"/>
      <c r="S637" s="87"/>
      <c r="T637" s="88"/>
      <c r="U637" s="41"/>
      <c r="V637" s="41"/>
      <c r="W637" s="41"/>
      <c r="X637" s="41"/>
      <c r="Y637" s="41"/>
      <c r="Z637" s="41"/>
      <c r="AA637" s="41"/>
      <c r="AB637" s="41"/>
      <c r="AC637" s="41"/>
      <c r="AD637" s="41"/>
      <c r="AE637" s="41"/>
      <c r="AT637" s="20" t="s">
        <v>179</v>
      </c>
      <c r="AU637" s="20" t="s">
        <v>95</v>
      </c>
    </row>
    <row r="638" s="2" customFormat="1" ht="16.5" customHeight="1">
      <c r="A638" s="41"/>
      <c r="B638" s="42"/>
      <c r="C638" s="216" t="s">
        <v>1827</v>
      </c>
      <c r="D638" s="216" t="s">
        <v>172</v>
      </c>
      <c r="E638" s="217" t="s">
        <v>5117</v>
      </c>
      <c r="F638" s="218" t="s">
        <v>5118</v>
      </c>
      <c r="G638" s="219" t="s">
        <v>1656</v>
      </c>
      <c r="H638" s="220">
        <v>1</v>
      </c>
      <c r="I638" s="221"/>
      <c r="J638" s="222">
        <f>ROUND(I638*H638,2)</f>
        <v>0</v>
      </c>
      <c r="K638" s="218" t="s">
        <v>19</v>
      </c>
      <c r="L638" s="47"/>
      <c r="M638" s="223" t="s">
        <v>19</v>
      </c>
      <c r="N638" s="224" t="s">
        <v>46</v>
      </c>
      <c r="O638" s="87"/>
      <c r="P638" s="225">
        <f>O638*H638</f>
        <v>0</v>
      </c>
      <c r="Q638" s="225">
        <v>0</v>
      </c>
      <c r="R638" s="225">
        <f>Q638*H638</f>
        <v>0</v>
      </c>
      <c r="S638" s="225">
        <v>0</v>
      </c>
      <c r="T638" s="226">
        <f>S638*H638</f>
        <v>0</v>
      </c>
      <c r="U638" s="41"/>
      <c r="V638" s="41"/>
      <c r="W638" s="41"/>
      <c r="X638" s="41"/>
      <c r="Y638" s="41"/>
      <c r="Z638" s="41"/>
      <c r="AA638" s="41"/>
      <c r="AB638" s="41"/>
      <c r="AC638" s="41"/>
      <c r="AD638" s="41"/>
      <c r="AE638" s="41"/>
      <c r="AR638" s="227" t="s">
        <v>177</v>
      </c>
      <c r="AT638" s="227" t="s">
        <v>172</v>
      </c>
      <c r="AU638" s="227" t="s">
        <v>95</v>
      </c>
      <c r="AY638" s="20" t="s">
        <v>170</v>
      </c>
      <c r="BE638" s="228">
        <f>IF(N638="základní",J638,0)</f>
        <v>0</v>
      </c>
      <c r="BF638" s="228">
        <f>IF(N638="snížená",J638,0)</f>
        <v>0</v>
      </c>
      <c r="BG638" s="228">
        <f>IF(N638="zákl. přenesená",J638,0)</f>
        <v>0</v>
      </c>
      <c r="BH638" s="228">
        <f>IF(N638="sníž. přenesená",J638,0)</f>
        <v>0</v>
      </c>
      <c r="BI638" s="228">
        <f>IF(N638="nulová",J638,0)</f>
        <v>0</v>
      </c>
      <c r="BJ638" s="20" t="s">
        <v>82</v>
      </c>
      <c r="BK638" s="228">
        <f>ROUND(I638*H638,2)</f>
        <v>0</v>
      </c>
      <c r="BL638" s="20" t="s">
        <v>177</v>
      </c>
      <c r="BM638" s="227" t="s">
        <v>2857</v>
      </c>
    </row>
    <row r="639" s="2" customFormat="1">
      <c r="A639" s="41"/>
      <c r="B639" s="42"/>
      <c r="C639" s="43"/>
      <c r="D639" s="229" t="s">
        <v>179</v>
      </c>
      <c r="E639" s="43"/>
      <c r="F639" s="230" t="s">
        <v>5118</v>
      </c>
      <c r="G639" s="43"/>
      <c r="H639" s="43"/>
      <c r="I639" s="231"/>
      <c r="J639" s="43"/>
      <c r="K639" s="43"/>
      <c r="L639" s="47"/>
      <c r="M639" s="232"/>
      <c r="N639" s="233"/>
      <c r="O639" s="87"/>
      <c r="P639" s="87"/>
      <c r="Q639" s="87"/>
      <c r="R639" s="87"/>
      <c r="S639" s="87"/>
      <c r="T639" s="88"/>
      <c r="U639" s="41"/>
      <c r="V639" s="41"/>
      <c r="W639" s="41"/>
      <c r="X639" s="41"/>
      <c r="Y639" s="41"/>
      <c r="Z639" s="41"/>
      <c r="AA639" s="41"/>
      <c r="AB639" s="41"/>
      <c r="AC639" s="41"/>
      <c r="AD639" s="41"/>
      <c r="AE639" s="41"/>
      <c r="AT639" s="20" t="s">
        <v>179</v>
      </c>
      <c r="AU639" s="20" t="s">
        <v>95</v>
      </c>
    </row>
    <row r="640" s="12" customFormat="1" ht="20.88" customHeight="1">
      <c r="A640" s="12"/>
      <c r="B640" s="200"/>
      <c r="C640" s="201"/>
      <c r="D640" s="202" t="s">
        <v>74</v>
      </c>
      <c r="E640" s="214" t="s">
        <v>5244</v>
      </c>
      <c r="F640" s="214" t="s">
        <v>5245</v>
      </c>
      <c r="G640" s="201"/>
      <c r="H640" s="201"/>
      <c r="I640" s="204"/>
      <c r="J640" s="215">
        <f>BK640</f>
        <v>0</v>
      </c>
      <c r="K640" s="201"/>
      <c r="L640" s="206"/>
      <c r="M640" s="207"/>
      <c r="N640" s="208"/>
      <c r="O640" s="208"/>
      <c r="P640" s="209">
        <f>SUM(P641:P654)</f>
        <v>0</v>
      </c>
      <c r="Q640" s="208"/>
      <c r="R640" s="209">
        <f>SUM(R641:R654)</f>
        <v>0</v>
      </c>
      <c r="S640" s="208"/>
      <c r="T640" s="210">
        <f>SUM(T641:T654)</f>
        <v>0</v>
      </c>
      <c r="U640" s="12"/>
      <c r="V640" s="12"/>
      <c r="W640" s="12"/>
      <c r="X640" s="12"/>
      <c r="Y640" s="12"/>
      <c r="Z640" s="12"/>
      <c r="AA640" s="12"/>
      <c r="AB640" s="12"/>
      <c r="AC640" s="12"/>
      <c r="AD640" s="12"/>
      <c r="AE640" s="12"/>
      <c r="AR640" s="211" t="s">
        <v>82</v>
      </c>
      <c r="AT640" s="212" t="s">
        <v>74</v>
      </c>
      <c r="AU640" s="212" t="s">
        <v>84</v>
      </c>
      <c r="AY640" s="211" t="s">
        <v>170</v>
      </c>
      <c r="BK640" s="213">
        <f>SUM(BK641:BK654)</f>
        <v>0</v>
      </c>
    </row>
    <row r="641" s="2" customFormat="1" ht="16.5" customHeight="1">
      <c r="A641" s="41"/>
      <c r="B641" s="42"/>
      <c r="C641" s="216" t="s">
        <v>1835</v>
      </c>
      <c r="D641" s="216" t="s">
        <v>172</v>
      </c>
      <c r="E641" s="217" t="s">
        <v>5246</v>
      </c>
      <c r="F641" s="218" t="s">
        <v>5247</v>
      </c>
      <c r="G641" s="219" t="s">
        <v>4317</v>
      </c>
      <c r="H641" s="220">
        <v>100</v>
      </c>
      <c r="I641" s="221"/>
      <c r="J641" s="222">
        <f>ROUND(I641*H641,2)</f>
        <v>0</v>
      </c>
      <c r="K641" s="218" t="s">
        <v>19</v>
      </c>
      <c r="L641" s="47"/>
      <c r="M641" s="223" t="s">
        <v>19</v>
      </c>
      <c r="N641" s="224" t="s">
        <v>46</v>
      </c>
      <c r="O641" s="87"/>
      <c r="P641" s="225">
        <f>O641*H641</f>
        <v>0</v>
      </c>
      <c r="Q641" s="225">
        <v>0</v>
      </c>
      <c r="R641" s="225">
        <f>Q641*H641</f>
        <v>0</v>
      </c>
      <c r="S641" s="225">
        <v>0</v>
      </c>
      <c r="T641" s="226">
        <f>S641*H641</f>
        <v>0</v>
      </c>
      <c r="U641" s="41"/>
      <c r="V641" s="41"/>
      <c r="W641" s="41"/>
      <c r="X641" s="41"/>
      <c r="Y641" s="41"/>
      <c r="Z641" s="41"/>
      <c r="AA641" s="41"/>
      <c r="AB641" s="41"/>
      <c r="AC641" s="41"/>
      <c r="AD641" s="41"/>
      <c r="AE641" s="41"/>
      <c r="AR641" s="227" t="s">
        <v>177</v>
      </c>
      <c r="AT641" s="227" t="s">
        <v>172</v>
      </c>
      <c r="AU641" s="227" t="s">
        <v>95</v>
      </c>
      <c r="AY641" s="20" t="s">
        <v>170</v>
      </c>
      <c r="BE641" s="228">
        <f>IF(N641="základní",J641,0)</f>
        <v>0</v>
      </c>
      <c r="BF641" s="228">
        <f>IF(N641="snížená",J641,0)</f>
        <v>0</v>
      </c>
      <c r="BG641" s="228">
        <f>IF(N641="zákl. přenesená",J641,0)</f>
        <v>0</v>
      </c>
      <c r="BH641" s="228">
        <f>IF(N641="sníž. přenesená",J641,0)</f>
        <v>0</v>
      </c>
      <c r="BI641" s="228">
        <f>IF(N641="nulová",J641,0)</f>
        <v>0</v>
      </c>
      <c r="BJ641" s="20" t="s">
        <v>82</v>
      </c>
      <c r="BK641" s="228">
        <f>ROUND(I641*H641,2)</f>
        <v>0</v>
      </c>
      <c r="BL641" s="20" t="s">
        <v>177</v>
      </c>
      <c r="BM641" s="227" t="s">
        <v>2889</v>
      </c>
    </row>
    <row r="642" s="2" customFormat="1">
      <c r="A642" s="41"/>
      <c r="B642" s="42"/>
      <c r="C642" s="43"/>
      <c r="D642" s="229" t="s">
        <v>179</v>
      </c>
      <c r="E642" s="43"/>
      <c r="F642" s="230" t="s">
        <v>5247</v>
      </c>
      <c r="G642" s="43"/>
      <c r="H642" s="43"/>
      <c r="I642" s="231"/>
      <c r="J642" s="43"/>
      <c r="K642" s="43"/>
      <c r="L642" s="47"/>
      <c r="M642" s="232"/>
      <c r="N642" s="233"/>
      <c r="O642" s="87"/>
      <c r="P642" s="87"/>
      <c r="Q642" s="87"/>
      <c r="R642" s="87"/>
      <c r="S642" s="87"/>
      <c r="T642" s="88"/>
      <c r="U642" s="41"/>
      <c r="V642" s="41"/>
      <c r="W642" s="41"/>
      <c r="X642" s="41"/>
      <c r="Y642" s="41"/>
      <c r="Z642" s="41"/>
      <c r="AA642" s="41"/>
      <c r="AB642" s="41"/>
      <c r="AC642" s="41"/>
      <c r="AD642" s="41"/>
      <c r="AE642" s="41"/>
      <c r="AT642" s="20" t="s">
        <v>179</v>
      </c>
      <c r="AU642" s="20" t="s">
        <v>95</v>
      </c>
    </row>
    <row r="643" s="2" customFormat="1">
      <c r="A643" s="41"/>
      <c r="B643" s="42"/>
      <c r="C643" s="43"/>
      <c r="D643" s="229" t="s">
        <v>231</v>
      </c>
      <c r="E643" s="43"/>
      <c r="F643" s="268" t="s">
        <v>4946</v>
      </c>
      <c r="G643" s="43"/>
      <c r="H643" s="43"/>
      <c r="I643" s="231"/>
      <c r="J643" s="43"/>
      <c r="K643" s="43"/>
      <c r="L643" s="47"/>
      <c r="M643" s="232"/>
      <c r="N643" s="233"/>
      <c r="O643" s="87"/>
      <c r="P643" s="87"/>
      <c r="Q643" s="87"/>
      <c r="R643" s="87"/>
      <c r="S643" s="87"/>
      <c r="T643" s="88"/>
      <c r="U643" s="41"/>
      <c r="V643" s="41"/>
      <c r="W643" s="41"/>
      <c r="X643" s="41"/>
      <c r="Y643" s="41"/>
      <c r="Z643" s="41"/>
      <c r="AA643" s="41"/>
      <c r="AB643" s="41"/>
      <c r="AC643" s="41"/>
      <c r="AD643" s="41"/>
      <c r="AE643" s="41"/>
      <c r="AT643" s="20" t="s">
        <v>231</v>
      </c>
      <c r="AU643" s="20" t="s">
        <v>95</v>
      </c>
    </row>
    <row r="644" s="2" customFormat="1" ht="16.5" customHeight="1">
      <c r="A644" s="41"/>
      <c r="B644" s="42"/>
      <c r="C644" s="216" t="s">
        <v>1841</v>
      </c>
      <c r="D644" s="216" t="s">
        <v>172</v>
      </c>
      <c r="E644" s="217" t="s">
        <v>5248</v>
      </c>
      <c r="F644" s="218" t="s">
        <v>5249</v>
      </c>
      <c r="G644" s="219" t="s">
        <v>4317</v>
      </c>
      <c r="H644" s="220">
        <v>70</v>
      </c>
      <c r="I644" s="221"/>
      <c r="J644" s="222">
        <f>ROUND(I644*H644,2)</f>
        <v>0</v>
      </c>
      <c r="K644" s="218" t="s">
        <v>19</v>
      </c>
      <c r="L644" s="47"/>
      <c r="M644" s="223" t="s">
        <v>19</v>
      </c>
      <c r="N644" s="224" t="s">
        <v>46</v>
      </c>
      <c r="O644" s="87"/>
      <c r="P644" s="225">
        <f>O644*H644</f>
        <v>0</v>
      </c>
      <c r="Q644" s="225">
        <v>0</v>
      </c>
      <c r="R644" s="225">
        <f>Q644*H644</f>
        <v>0</v>
      </c>
      <c r="S644" s="225">
        <v>0</v>
      </c>
      <c r="T644" s="226">
        <f>S644*H644</f>
        <v>0</v>
      </c>
      <c r="U644" s="41"/>
      <c r="V644" s="41"/>
      <c r="W644" s="41"/>
      <c r="X644" s="41"/>
      <c r="Y644" s="41"/>
      <c r="Z644" s="41"/>
      <c r="AA644" s="41"/>
      <c r="AB644" s="41"/>
      <c r="AC644" s="41"/>
      <c r="AD644" s="41"/>
      <c r="AE644" s="41"/>
      <c r="AR644" s="227" t="s">
        <v>177</v>
      </c>
      <c r="AT644" s="227" t="s">
        <v>172</v>
      </c>
      <c r="AU644" s="227" t="s">
        <v>95</v>
      </c>
      <c r="AY644" s="20" t="s">
        <v>170</v>
      </c>
      <c r="BE644" s="228">
        <f>IF(N644="základní",J644,0)</f>
        <v>0</v>
      </c>
      <c r="BF644" s="228">
        <f>IF(N644="snížená",J644,0)</f>
        <v>0</v>
      </c>
      <c r="BG644" s="228">
        <f>IF(N644="zákl. přenesená",J644,0)</f>
        <v>0</v>
      </c>
      <c r="BH644" s="228">
        <f>IF(N644="sníž. přenesená",J644,0)</f>
        <v>0</v>
      </c>
      <c r="BI644" s="228">
        <f>IF(N644="nulová",J644,0)</f>
        <v>0</v>
      </c>
      <c r="BJ644" s="20" t="s">
        <v>82</v>
      </c>
      <c r="BK644" s="228">
        <f>ROUND(I644*H644,2)</f>
        <v>0</v>
      </c>
      <c r="BL644" s="20" t="s">
        <v>177</v>
      </c>
      <c r="BM644" s="227" t="s">
        <v>2904</v>
      </c>
    </row>
    <row r="645" s="2" customFormat="1">
      <c r="A645" s="41"/>
      <c r="B645" s="42"/>
      <c r="C645" s="43"/>
      <c r="D645" s="229" t="s">
        <v>179</v>
      </c>
      <c r="E645" s="43"/>
      <c r="F645" s="230" t="s">
        <v>5249</v>
      </c>
      <c r="G645" s="43"/>
      <c r="H645" s="43"/>
      <c r="I645" s="231"/>
      <c r="J645" s="43"/>
      <c r="K645" s="43"/>
      <c r="L645" s="47"/>
      <c r="M645" s="232"/>
      <c r="N645" s="233"/>
      <c r="O645" s="87"/>
      <c r="P645" s="87"/>
      <c r="Q645" s="87"/>
      <c r="R645" s="87"/>
      <c r="S645" s="87"/>
      <c r="T645" s="88"/>
      <c r="U645" s="41"/>
      <c r="V645" s="41"/>
      <c r="W645" s="41"/>
      <c r="X645" s="41"/>
      <c r="Y645" s="41"/>
      <c r="Z645" s="41"/>
      <c r="AA645" s="41"/>
      <c r="AB645" s="41"/>
      <c r="AC645" s="41"/>
      <c r="AD645" s="41"/>
      <c r="AE645" s="41"/>
      <c r="AT645" s="20" t="s">
        <v>179</v>
      </c>
      <c r="AU645" s="20" t="s">
        <v>95</v>
      </c>
    </row>
    <row r="646" s="2" customFormat="1">
      <c r="A646" s="41"/>
      <c r="B646" s="42"/>
      <c r="C646" s="43"/>
      <c r="D646" s="229" t="s">
        <v>231</v>
      </c>
      <c r="E646" s="43"/>
      <c r="F646" s="268" t="s">
        <v>4946</v>
      </c>
      <c r="G646" s="43"/>
      <c r="H646" s="43"/>
      <c r="I646" s="231"/>
      <c r="J646" s="43"/>
      <c r="K646" s="43"/>
      <c r="L646" s="47"/>
      <c r="M646" s="232"/>
      <c r="N646" s="233"/>
      <c r="O646" s="87"/>
      <c r="P646" s="87"/>
      <c r="Q646" s="87"/>
      <c r="R646" s="87"/>
      <c r="S646" s="87"/>
      <c r="T646" s="88"/>
      <c r="U646" s="41"/>
      <c r="V646" s="41"/>
      <c r="W646" s="41"/>
      <c r="X646" s="41"/>
      <c r="Y646" s="41"/>
      <c r="Z646" s="41"/>
      <c r="AA646" s="41"/>
      <c r="AB646" s="41"/>
      <c r="AC646" s="41"/>
      <c r="AD646" s="41"/>
      <c r="AE646" s="41"/>
      <c r="AT646" s="20" t="s">
        <v>231</v>
      </c>
      <c r="AU646" s="20" t="s">
        <v>95</v>
      </c>
    </row>
    <row r="647" s="2" customFormat="1" ht="16.5" customHeight="1">
      <c r="A647" s="41"/>
      <c r="B647" s="42"/>
      <c r="C647" s="216" t="s">
        <v>1846</v>
      </c>
      <c r="D647" s="216" t="s">
        <v>172</v>
      </c>
      <c r="E647" s="217" t="s">
        <v>5250</v>
      </c>
      <c r="F647" s="218" t="s">
        <v>5251</v>
      </c>
      <c r="G647" s="219" t="s">
        <v>201</v>
      </c>
      <c r="H647" s="220">
        <v>250</v>
      </c>
      <c r="I647" s="221"/>
      <c r="J647" s="222">
        <f>ROUND(I647*H647,2)</f>
        <v>0</v>
      </c>
      <c r="K647" s="218" t="s">
        <v>19</v>
      </c>
      <c r="L647" s="47"/>
      <c r="M647" s="223" t="s">
        <v>19</v>
      </c>
      <c r="N647" s="224" t="s">
        <v>46</v>
      </c>
      <c r="O647" s="87"/>
      <c r="P647" s="225">
        <f>O647*H647</f>
        <v>0</v>
      </c>
      <c r="Q647" s="225">
        <v>0</v>
      </c>
      <c r="R647" s="225">
        <f>Q647*H647</f>
        <v>0</v>
      </c>
      <c r="S647" s="225">
        <v>0</v>
      </c>
      <c r="T647" s="226">
        <f>S647*H647</f>
        <v>0</v>
      </c>
      <c r="U647" s="41"/>
      <c r="V647" s="41"/>
      <c r="W647" s="41"/>
      <c r="X647" s="41"/>
      <c r="Y647" s="41"/>
      <c r="Z647" s="41"/>
      <c r="AA647" s="41"/>
      <c r="AB647" s="41"/>
      <c r="AC647" s="41"/>
      <c r="AD647" s="41"/>
      <c r="AE647" s="41"/>
      <c r="AR647" s="227" t="s">
        <v>177</v>
      </c>
      <c r="AT647" s="227" t="s">
        <v>172</v>
      </c>
      <c r="AU647" s="227" t="s">
        <v>95</v>
      </c>
      <c r="AY647" s="20" t="s">
        <v>170</v>
      </c>
      <c r="BE647" s="228">
        <f>IF(N647="základní",J647,0)</f>
        <v>0</v>
      </c>
      <c r="BF647" s="228">
        <f>IF(N647="snížená",J647,0)</f>
        <v>0</v>
      </c>
      <c r="BG647" s="228">
        <f>IF(N647="zákl. přenesená",J647,0)</f>
        <v>0</v>
      </c>
      <c r="BH647" s="228">
        <f>IF(N647="sníž. přenesená",J647,0)</f>
        <v>0</v>
      </c>
      <c r="BI647" s="228">
        <f>IF(N647="nulová",J647,0)</f>
        <v>0</v>
      </c>
      <c r="BJ647" s="20" t="s">
        <v>82</v>
      </c>
      <c r="BK647" s="228">
        <f>ROUND(I647*H647,2)</f>
        <v>0</v>
      </c>
      <c r="BL647" s="20" t="s">
        <v>177</v>
      </c>
      <c r="BM647" s="227" t="s">
        <v>2921</v>
      </c>
    </row>
    <row r="648" s="2" customFormat="1">
      <c r="A648" s="41"/>
      <c r="B648" s="42"/>
      <c r="C648" s="43"/>
      <c r="D648" s="229" t="s">
        <v>179</v>
      </c>
      <c r="E648" s="43"/>
      <c r="F648" s="230" t="s">
        <v>5251</v>
      </c>
      <c r="G648" s="43"/>
      <c r="H648" s="43"/>
      <c r="I648" s="231"/>
      <c r="J648" s="43"/>
      <c r="K648" s="43"/>
      <c r="L648" s="47"/>
      <c r="M648" s="232"/>
      <c r="N648" s="233"/>
      <c r="O648" s="87"/>
      <c r="P648" s="87"/>
      <c r="Q648" s="87"/>
      <c r="R648" s="87"/>
      <c r="S648" s="87"/>
      <c r="T648" s="88"/>
      <c r="U648" s="41"/>
      <c r="V648" s="41"/>
      <c r="W648" s="41"/>
      <c r="X648" s="41"/>
      <c r="Y648" s="41"/>
      <c r="Z648" s="41"/>
      <c r="AA648" s="41"/>
      <c r="AB648" s="41"/>
      <c r="AC648" s="41"/>
      <c r="AD648" s="41"/>
      <c r="AE648" s="41"/>
      <c r="AT648" s="20" t="s">
        <v>179</v>
      </c>
      <c r="AU648" s="20" t="s">
        <v>95</v>
      </c>
    </row>
    <row r="649" s="2" customFormat="1">
      <c r="A649" s="41"/>
      <c r="B649" s="42"/>
      <c r="C649" s="43"/>
      <c r="D649" s="229" t="s">
        <v>231</v>
      </c>
      <c r="E649" s="43"/>
      <c r="F649" s="268" t="s">
        <v>4946</v>
      </c>
      <c r="G649" s="43"/>
      <c r="H649" s="43"/>
      <c r="I649" s="231"/>
      <c r="J649" s="43"/>
      <c r="K649" s="43"/>
      <c r="L649" s="47"/>
      <c r="M649" s="232"/>
      <c r="N649" s="233"/>
      <c r="O649" s="87"/>
      <c r="P649" s="87"/>
      <c r="Q649" s="87"/>
      <c r="R649" s="87"/>
      <c r="S649" s="87"/>
      <c r="T649" s="88"/>
      <c r="U649" s="41"/>
      <c r="V649" s="41"/>
      <c r="W649" s="41"/>
      <c r="X649" s="41"/>
      <c r="Y649" s="41"/>
      <c r="Z649" s="41"/>
      <c r="AA649" s="41"/>
      <c r="AB649" s="41"/>
      <c r="AC649" s="41"/>
      <c r="AD649" s="41"/>
      <c r="AE649" s="41"/>
      <c r="AT649" s="20" t="s">
        <v>231</v>
      </c>
      <c r="AU649" s="20" t="s">
        <v>95</v>
      </c>
    </row>
    <row r="650" s="2" customFormat="1" ht="16.5" customHeight="1">
      <c r="A650" s="41"/>
      <c r="B650" s="42"/>
      <c r="C650" s="216" t="s">
        <v>1851</v>
      </c>
      <c r="D650" s="216" t="s">
        <v>172</v>
      </c>
      <c r="E650" s="217" t="s">
        <v>5252</v>
      </c>
      <c r="F650" s="218" t="s">
        <v>5253</v>
      </c>
      <c r="G650" s="219" t="s">
        <v>4317</v>
      </c>
      <c r="H650" s="220">
        <v>500</v>
      </c>
      <c r="I650" s="221"/>
      <c r="J650" s="222">
        <f>ROUND(I650*H650,2)</f>
        <v>0</v>
      </c>
      <c r="K650" s="218" t="s">
        <v>19</v>
      </c>
      <c r="L650" s="47"/>
      <c r="M650" s="223" t="s">
        <v>19</v>
      </c>
      <c r="N650" s="224" t="s">
        <v>46</v>
      </c>
      <c r="O650" s="87"/>
      <c r="P650" s="225">
        <f>O650*H650</f>
        <v>0</v>
      </c>
      <c r="Q650" s="225">
        <v>0</v>
      </c>
      <c r="R650" s="225">
        <f>Q650*H650</f>
        <v>0</v>
      </c>
      <c r="S650" s="225">
        <v>0</v>
      </c>
      <c r="T650" s="226">
        <f>S650*H650</f>
        <v>0</v>
      </c>
      <c r="U650" s="41"/>
      <c r="V650" s="41"/>
      <c r="W650" s="41"/>
      <c r="X650" s="41"/>
      <c r="Y650" s="41"/>
      <c r="Z650" s="41"/>
      <c r="AA650" s="41"/>
      <c r="AB650" s="41"/>
      <c r="AC650" s="41"/>
      <c r="AD650" s="41"/>
      <c r="AE650" s="41"/>
      <c r="AR650" s="227" t="s">
        <v>177</v>
      </c>
      <c r="AT650" s="227" t="s">
        <v>172</v>
      </c>
      <c r="AU650" s="227" t="s">
        <v>95</v>
      </c>
      <c r="AY650" s="20" t="s">
        <v>170</v>
      </c>
      <c r="BE650" s="228">
        <f>IF(N650="základní",J650,0)</f>
        <v>0</v>
      </c>
      <c r="BF650" s="228">
        <f>IF(N650="snížená",J650,0)</f>
        <v>0</v>
      </c>
      <c r="BG650" s="228">
        <f>IF(N650="zákl. přenesená",J650,0)</f>
        <v>0</v>
      </c>
      <c r="BH650" s="228">
        <f>IF(N650="sníž. přenesená",J650,0)</f>
        <v>0</v>
      </c>
      <c r="BI650" s="228">
        <f>IF(N650="nulová",J650,0)</f>
        <v>0</v>
      </c>
      <c r="BJ650" s="20" t="s">
        <v>82</v>
      </c>
      <c r="BK650" s="228">
        <f>ROUND(I650*H650,2)</f>
        <v>0</v>
      </c>
      <c r="BL650" s="20" t="s">
        <v>177</v>
      </c>
      <c r="BM650" s="227" t="s">
        <v>2933</v>
      </c>
    </row>
    <row r="651" s="2" customFormat="1">
      <c r="A651" s="41"/>
      <c r="B651" s="42"/>
      <c r="C651" s="43"/>
      <c r="D651" s="229" t="s">
        <v>179</v>
      </c>
      <c r="E651" s="43"/>
      <c r="F651" s="230" t="s">
        <v>5253</v>
      </c>
      <c r="G651" s="43"/>
      <c r="H651" s="43"/>
      <c r="I651" s="231"/>
      <c r="J651" s="43"/>
      <c r="K651" s="43"/>
      <c r="L651" s="47"/>
      <c r="M651" s="232"/>
      <c r="N651" s="233"/>
      <c r="O651" s="87"/>
      <c r="P651" s="87"/>
      <c r="Q651" s="87"/>
      <c r="R651" s="87"/>
      <c r="S651" s="87"/>
      <c r="T651" s="88"/>
      <c r="U651" s="41"/>
      <c r="V651" s="41"/>
      <c r="W651" s="41"/>
      <c r="X651" s="41"/>
      <c r="Y651" s="41"/>
      <c r="Z651" s="41"/>
      <c r="AA651" s="41"/>
      <c r="AB651" s="41"/>
      <c r="AC651" s="41"/>
      <c r="AD651" s="41"/>
      <c r="AE651" s="41"/>
      <c r="AT651" s="20" t="s">
        <v>179</v>
      </c>
      <c r="AU651" s="20" t="s">
        <v>95</v>
      </c>
    </row>
    <row r="652" s="2" customFormat="1">
      <c r="A652" s="41"/>
      <c r="B652" s="42"/>
      <c r="C652" s="43"/>
      <c r="D652" s="229" t="s">
        <v>231</v>
      </c>
      <c r="E652" s="43"/>
      <c r="F652" s="268" t="s">
        <v>4946</v>
      </c>
      <c r="G652" s="43"/>
      <c r="H652" s="43"/>
      <c r="I652" s="231"/>
      <c r="J652" s="43"/>
      <c r="K652" s="43"/>
      <c r="L652" s="47"/>
      <c r="M652" s="232"/>
      <c r="N652" s="233"/>
      <c r="O652" s="87"/>
      <c r="P652" s="87"/>
      <c r="Q652" s="87"/>
      <c r="R652" s="87"/>
      <c r="S652" s="87"/>
      <c r="T652" s="88"/>
      <c r="U652" s="41"/>
      <c r="V652" s="41"/>
      <c r="W652" s="41"/>
      <c r="X652" s="41"/>
      <c r="Y652" s="41"/>
      <c r="Z652" s="41"/>
      <c r="AA652" s="41"/>
      <c r="AB652" s="41"/>
      <c r="AC652" s="41"/>
      <c r="AD652" s="41"/>
      <c r="AE652" s="41"/>
      <c r="AT652" s="20" t="s">
        <v>231</v>
      </c>
      <c r="AU652" s="20" t="s">
        <v>95</v>
      </c>
    </row>
    <row r="653" s="2" customFormat="1" ht="16.5" customHeight="1">
      <c r="A653" s="41"/>
      <c r="B653" s="42"/>
      <c r="C653" s="216" t="s">
        <v>1861</v>
      </c>
      <c r="D653" s="216" t="s">
        <v>172</v>
      </c>
      <c r="E653" s="217" t="s">
        <v>5254</v>
      </c>
      <c r="F653" s="218" t="s">
        <v>5255</v>
      </c>
      <c r="G653" s="219" t="s">
        <v>1656</v>
      </c>
      <c r="H653" s="220">
        <v>1</v>
      </c>
      <c r="I653" s="221"/>
      <c r="J653" s="222">
        <f>ROUND(I653*H653,2)</f>
        <v>0</v>
      </c>
      <c r="K653" s="218" t="s">
        <v>19</v>
      </c>
      <c r="L653" s="47"/>
      <c r="M653" s="223" t="s">
        <v>19</v>
      </c>
      <c r="N653" s="224" t="s">
        <v>46</v>
      </c>
      <c r="O653" s="87"/>
      <c r="P653" s="225">
        <f>O653*H653</f>
        <v>0</v>
      </c>
      <c r="Q653" s="225">
        <v>0</v>
      </c>
      <c r="R653" s="225">
        <f>Q653*H653</f>
        <v>0</v>
      </c>
      <c r="S653" s="225">
        <v>0</v>
      </c>
      <c r="T653" s="226">
        <f>S653*H653</f>
        <v>0</v>
      </c>
      <c r="U653" s="41"/>
      <c r="V653" s="41"/>
      <c r="W653" s="41"/>
      <c r="X653" s="41"/>
      <c r="Y653" s="41"/>
      <c r="Z653" s="41"/>
      <c r="AA653" s="41"/>
      <c r="AB653" s="41"/>
      <c r="AC653" s="41"/>
      <c r="AD653" s="41"/>
      <c r="AE653" s="41"/>
      <c r="AR653" s="227" t="s">
        <v>177</v>
      </c>
      <c r="AT653" s="227" t="s">
        <v>172</v>
      </c>
      <c r="AU653" s="227" t="s">
        <v>95</v>
      </c>
      <c r="AY653" s="20" t="s">
        <v>170</v>
      </c>
      <c r="BE653" s="228">
        <f>IF(N653="základní",J653,0)</f>
        <v>0</v>
      </c>
      <c r="BF653" s="228">
        <f>IF(N653="snížená",J653,0)</f>
        <v>0</v>
      </c>
      <c r="BG653" s="228">
        <f>IF(N653="zákl. přenesená",J653,0)</f>
        <v>0</v>
      </c>
      <c r="BH653" s="228">
        <f>IF(N653="sníž. přenesená",J653,0)</f>
        <v>0</v>
      </c>
      <c r="BI653" s="228">
        <f>IF(N653="nulová",J653,0)</f>
        <v>0</v>
      </c>
      <c r="BJ653" s="20" t="s">
        <v>82</v>
      </c>
      <c r="BK653" s="228">
        <f>ROUND(I653*H653,2)</f>
        <v>0</v>
      </c>
      <c r="BL653" s="20" t="s">
        <v>177</v>
      </c>
      <c r="BM653" s="227" t="s">
        <v>2951</v>
      </c>
    </row>
    <row r="654" s="2" customFormat="1">
      <c r="A654" s="41"/>
      <c r="B654" s="42"/>
      <c r="C654" s="43"/>
      <c r="D654" s="229" t="s">
        <v>179</v>
      </c>
      <c r="E654" s="43"/>
      <c r="F654" s="230" t="s">
        <v>5255</v>
      </c>
      <c r="G654" s="43"/>
      <c r="H654" s="43"/>
      <c r="I654" s="231"/>
      <c r="J654" s="43"/>
      <c r="K654" s="43"/>
      <c r="L654" s="47"/>
      <c r="M654" s="232"/>
      <c r="N654" s="233"/>
      <c r="O654" s="87"/>
      <c r="P654" s="87"/>
      <c r="Q654" s="87"/>
      <c r="R654" s="87"/>
      <c r="S654" s="87"/>
      <c r="T654" s="88"/>
      <c r="U654" s="41"/>
      <c r="V654" s="41"/>
      <c r="W654" s="41"/>
      <c r="X654" s="41"/>
      <c r="Y654" s="41"/>
      <c r="Z654" s="41"/>
      <c r="AA654" s="41"/>
      <c r="AB654" s="41"/>
      <c r="AC654" s="41"/>
      <c r="AD654" s="41"/>
      <c r="AE654" s="41"/>
      <c r="AT654" s="20" t="s">
        <v>179</v>
      </c>
      <c r="AU654" s="20" t="s">
        <v>95</v>
      </c>
    </row>
    <row r="655" s="12" customFormat="1" ht="20.88" customHeight="1">
      <c r="A655" s="12"/>
      <c r="B655" s="200"/>
      <c r="C655" s="201"/>
      <c r="D655" s="202" t="s">
        <v>74</v>
      </c>
      <c r="E655" s="214" t="s">
        <v>5256</v>
      </c>
      <c r="F655" s="214" t="s">
        <v>5257</v>
      </c>
      <c r="G655" s="201"/>
      <c r="H655" s="201"/>
      <c r="I655" s="204"/>
      <c r="J655" s="215">
        <f>BK655</f>
        <v>0</v>
      </c>
      <c r="K655" s="201"/>
      <c r="L655" s="206"/>
      <c r="M655" s="207"/>
      <c r="N655" s="208"/>
      <c r="O655" s="208"/>
      <c r="P655" s="209">
        <f>SUM(P656:P679)</f>
        <v>0</v>
      </c>
      <c r="Q655" s="208"/>
      <c r="R655" s="209">
        <f>SUM(R656:R679)</f>
        <v>0</v>
      </c>
      <c r="S655" s="208"/>
      <c r="T655" s="210">
        <f>SUM(T656:T679)</f>
        <v>0</v>
      </c>
      <c r="U655" s="12"/>
      <c r="V655" s="12"/>
      <c r="W655" s="12"/>
      <c r="X655" s="12"/>
      <c r="Y655" s="12"/>
      <c r="Z655" s="12"/>
      <c r="AA655" s="12"/>
      <c r="AB655" s="12"/>
      <c r="AC655" s="12"/>
      <c r="AD655" s="12"/>
      <c r="AE655" s="12"/>
      <c r="AR655" s="211" t="s">
        <v>82</v>
      </c>
      <c r="AT655" s="212" t="s">
        <v>74</v>
      </c>
      <c r="AU655" s="212" t="s">
        <v>84</v>
      </c>
      <c r="AY655" s="211" t="s">
        <v>170</v>
      </c>
      <c r="BK655" s="213">
        <f>SUM(BK656:BK679)</f>
        <v>0</v>
      </c>
    </row>
    <row r="656" s="2" customFormat="1" ht="16.5" customHeight="1">
      <c r="A656" s="41"/>
      <c r="B656" s="42"/>
      <c r="C656" s="216" t="s">
        <v>1866</v>
      </c>
      <c r="D656" s="216" t="s">
        <v>172</v>
      </c>
      <c r="E656" s="217" t="s">
        <v>5258</v>
      </c>
      <c r="F656" s="218" t="s">
        <v>5259</v>
      </c>
      <c r="G656" s="219" t="s">
        <v>4317</v>
      </c>
      <c r="H656" s="220">
        <v>1</v>
      </c>
      <c r="I656" s="221"/>
      <c r="J656" s="222">
        <f>ROUND(I656*H656,2)</f>
        <v>0</v>
      </c>
      <c r="K656" s="218" t="s">
        <v>19</v>
      </c>
      <c r="L656" s="47"/>
      <c r="M656" s="223" t="s">
        <v>19</v>
      </c>
      <c r="N656" s="224" t="s">
        <v>46</v>
      </c>
      <c r="O656" s="87"/>
      <c r="P656" s="225">
        <f>O656*H656</f>
        <v>0</v>
      </c>
      <c r="Q656" s="225">
        <v>0</v>
      </c>
      <c r="R656" s="225">
        <f>Q656*H656</f>
        <v>0</v>
      </c>
      <c r="S656" s="225">
        <v>0</v>
      </c>
      <c r="T656" s="226">
        <f>S656*H656</f>
        <v>0</v>
      </c>
      <c r="U656" s="41"/>
      <c r="V656" s="41"/>
      <c r="W656" s="41"/>
      <c r="X656" s="41"/>
      <c r="Y656" s="41"/>
      <c r="Z656" s="41"/>
      <c r="AA656" s="41"/>
      <c r="AB656" s="41"/>
      <c r="AC656" s="41"/>
      <c r="AD656" s="41"/>
      <c r="AE656" s="41"/>
      <c r="AR656" s="227" t="s">
        <v>177</v>
      </c>
      <c r="AT656" s="227" t="s">
        <v>172</v>
      </c>
      <c r="AU656" s="227" t="s">
        <v>95</v>
      </c>
      <c r="AY656" s="20" t="s">
        <v>170</v>
      </c>
      <c r="BE656" s="228">
        <f>IF(N656="základní",J656,0)</f>
        <v>0</v>
      </c>
      <c r="BF656" s="228">
        <f>IF(N656="snížená",J656,0)</f>
        <v>0</v>
      </c>
      <c r="BG656" s="228">
        <f>IF(N656="zákl. přenesená",J656,0)</f>
        <v>0</v>
      </c>
      <c r="BH656" s="228">
        <f>IF(N656="sníž. přenesená",J656,0)</f>
        <v>0</v>
      </c>
      <c r="BI656" s="228">
        <f>IF(N656="nulová",J656,0)</f>
        <v>0</v>
      </c>
      <c r="BJ656" s="20" t="s">
        <v>82</v>
      </c>
      <c r="BK656" s="228">
        <f>ROUND(I656*H656,2)</f>
        <v>0</v>
      </c>
      <c r="BL656" s="20" t="s">
        <v>177</v>
      </c>
      <c r="BM656" s="227" t="s">
        <v>2965</v>
      </c>
    </row>
    <row r="657" s="2" customFormat="1">
      <c r="A657" s="41"/>
      <c r="B657" s="42"/>
      <c r="C657" s="43"/>
      <c r="D657" s="229" t="s">
        <v>179</v>
      </c>
      <c r="E657" s="43"/>
      <c r="F657" s="230" t="s">
        <v>5259</v>
      </c>
      <c r="G657" s="43"/>
      <c r="H657" s="43"/>
      <c r="I657" s="231"/>
      <c r="J657" s="43"/>
      <c r="K657" s="43"/>
      <c r="L657" s="47"/>
      <c r="M657" s="232"/>
      <c r="N657" s="233"/>
      <c r="O657" s="87"/>
      <c r="P657" s="87"/>
      <c r="Q657" s="87"/>
      <c r="R657" s="87"/>
      <c r="S657" s="87"/>
      <c r="T657" s="88"/>
      <c r="U657" s="41"/>
      <c r="V657" s="41"/>
      <c r="W657" s="41"/>
      <c r="X657" s="41"/>
      <c r="Y657" s="41"/>
      <c r="Z657" s="41"/>
      <c r="AA657" s="41"/>
      <c r="AB657" s="41"/>
      <c r="AC657" s="41"/>
      <c r="AD657" s="41"/>
      <c r="AE657" s="41"/>
      <c r="AT657" s="20" t="s">
        <v>179</v>
      </c>
      <c r="AU657" s="20" t="s">
        <v>95</v>
      </c>
    </row>
    <row r="658" s="2" customFormat="1">
      <c r="A658" s="41"/>
      <c r="B658" s="42"/>
      <c r="C658" s="43"/>
      <c r="D658" s="229" t="s">
        <v>231</v>
      </c>
      <c r="E658" s="43"/>
      <c r="F658" s="268" t="s">
        <v>4946</v>
      </c>
      <c r="G658" s="43"/>
      <c r="H658" s="43"/>
      <c r="I658" s="231"/>
      <c r="J658" s="43"/>
      <c r="K658" s="43"/>
      <c r="L658" s="47"/>
      <c r="M658" s="232"/>
      <c r="N658" s="233"/>
      <c r="O658" s="87"/>
      <c r="P658" s="87"/>
      <c r="Q658" s="87"/>
      <c r="R658" s="87"/>
      <c r="S658" s="87"/>
      <c r="T658" s="88"/>
      <c r="U658" s="41"/>
      <c r="V658" s="41"/>
      <c r="W658" s="41"/>
      <c r="X658" s="41"/>
      <c r="Y658" s="41"/>
      <c r="Z658" s="41"/>
      <c r="AA658" s="41"/>
      <c r="AB658" s="41"/>
      <c r="AC658" s="41"/>
      <c r="AD658" s="41"/>
      <c r="AE658" s="41"/>
      <c r="AT658" s="20" t="s">
        <v>231</v>
      </c>
      <c r="AU658" s="20" t="s">
        <v>95</v>
      </c>
    </row>
    <row r="659" s="2" customFormat="1" ht="16.5" customHeight="1">
      <c r="A659" s="41"/>
      <c r="B659" s="42"/>
      <c r="C659" s="216" t="s">
        <v>1874</v>
      </c>
      <c r="D659" s="216" t="s">
        <v>172</v>
      </c>
      <c r="E659" s="217" t="s">
        <v>5260</v>
      </c>
      <c r="F659" s="218" t="s">
        <v>5261</v>
      </c>
      <c r="G659" s="219" t="s">
        <v>4317</v>
      </c>
      <c r="H659" s="220">
        <v>1</v>
      </c>
      <c r="I659" s="221"/>
      <c r="J659" s="222">
        <f>ROUND(I659*H659,2)</f>
        <v>0</v>
      </c>
      <c r="K659" s="218" t="s">
        <v>19</v>
      </c>
      <c r="L659" s="47"/>
      <c r="M659" s="223" t="s">
        <v>19</v>
      </c>
      <c r="N659" s="224" t="s">
        <v>46</v>
      </c>
      <c r="O659" s="87"/>
      <c r="P659" s="225">
        <f>O659*H659</f>
        <v>0</v>
      </c>
      <c r="Q659" s="225">
        <v>0</v>
      </c>
      <c r="R659" s="225">
        <f>Q659*H659</f>
        <v>0</v>
      </c>
      <c r="S659" s="225">
        <v>0</v>
      </c>
      <c r="T659" s="226">
        <f>S659*H659</f>
        <v>0</v>
      </c>
      <c r="U659" s="41"/>
      <c r="V659" s="41"/>
      <c r="W659" s="41"/>
      <c r="X659" s="41"/>
      <c r="Y659" s="41"/>
      <c r="Z659" s="41"/>
      <c r="AA659" s="41"/>
      <c r="AB659" s="41"/>
      <c r="AC659" s="41"/>
      <c r="AD659" s="41"/>
      <c r="AE659" s="41"/>
      <c r="AR659" s="227" t="s">
        <v>177</v>
      </c>
      <c r="AT659" s="227" t="s">
        <v>172</v>
      </c>
      <c r="AU659" s="227" t="s">
        <v>95</v>
      </c>
      <c r="AY659" s="20" t="s">
        <v>170</v>
      </c>
      <c r="BE659" s="228">
        <f>IF(N659="základní",J659,0)</f>
        <v>0</v>
      </c>
      <c r="BF659" s="228">
        <f>IF(N659="snížená",J659,0)</f>
        <v>0</v>
      </c>
      <c r="BG659" s="228">
        <f>IF(N659="zákl. přenesená",J659,0)</f>
        <v>0</v>
      </c>
      <c r="BH659" s="228">
        <f>IF(N659="sníž. přenesená",J659,0)</f>
        <v>0</v>
      </c>
      <c r="BI659" s="228">
        <f>IF(N659="nulová",J659,0)</f>
        <v>0</v>
      </c>
      <c r="BJ659" s="20" t="s">
        <v>82</v>
      </c>
      <c r="BK659" s="228">
        <f>ROUND(I659*H659,2)</f>
        <v>0</v>
      </c>
      <c r="BL659" s="20" t="s">
        <v>177</v>
      </c>
      <c r="BM659" s="227" t="s">
        <v>2983</v>
      </c>
    </row>
    <row r="660" s="2" customFormat="1">
      <c r="A660" s="41"/>
      <c r="B660" s="42"/>
      <c r="C660" s="43"/>
      <c r="D660" s="229" t="s">
        <v>179</v>
      </c>
      <c r="E660" s="43"/>
      <c r="F660" s="230" t="s">
        <v>5261</v>
      </c>
      <c r="G660" s="43"/>
      <c r="H660" s="43"/>
      <c r="I660" s="231"/>
      <c r="J660" s="43"/>
      <c r="K660" s="43"/>
      <c r="L660" s="47"/>
      <c r="M660" s="232"/>
      <c r="N660" s="233"/>
      <c r="O660" s="87"/>
      <c r="P660" s="87"/>
      <c r="Q660" s="87"/>
      <c r="R660" s="87"/>
      <c r="S660" s="87"/>
      <c r="T660" s="88"/>
      <c r="U660" s="41"/>
      <c r="V660" s="41"/>
      <c r="W660" s="41"/>
      <c r="X660" s="41"/>
      <c r="Y660" s="41"/>
      <c r="Z660" s="41"/>
      <c r="AA660" s="41"/>
      <c r="AB660" s="41"/>
      <c r="AC660" s="41"/>
      <c r="AD660" s="41"/>
      <c r="AE660" s="41"/>
      <c r="AT660" s="20" t="s">
        <v>179</v>
      </c>
      <c r="AU660" s="20" t="s">
        <v>95</v>
      </c>
    </row>
    <row r="661" s="2" customFormat="1">
      <c r="A661" s="41"/>
      <c r="B661" s="42"/>
      <c r="C661" s="43"/>
      <c r="D661" s="229" t="s">
        <v>231</v>
      </c>
      <c r="E661" s="43"/>
      <c r="F661" s="268" t="s">
        <v>4946</v>
      </c>
      <c r="G661" s="43"/>
      <c r="H661" s="43"/>
      <c r="I661" s="231"/>
      <c r="J661" s="43"/>
      <c r="K661" s="43"/>
      <c r="L661" s="47"/>
      <c r="M661" s="232"/>
      <c r="N661" s="233"/>
      <c r="O661" s="87"/>
      <c r="P661" s="87"/>
      <c r="Q661" s="87"/>
      <c r="R661" s="87"/>
      <c r="S661" s="87"/>
      <c r="T661" s="88"/>
      <c r="U661" s="41"/>
      <c r="V661" s="41"/>
      <c r="W661" s="41"/>
      <c r="X661" s="41"/>
      <c r="Y661" s="41"/>
      <c r="Z661" s="41"/>
      <c r="AA661" s="41"/>
      <c r="AB661" s="41"/>
      <c r="AC661" s="41"/>
      <c r="AD661" s="41"/>
      <c r="AE661" s="41"/>
      <c r="AT661" s="20" t="s">
        <v>231</v>
      </c>
      <c r="AU661" s="20" t="s">
        <v>95</v>
      </c>
    </row>
    <row r="662" s="2" customFormat="1" ht="16.5" customHeight="1">
      <c r="A662" s="41"/>
      <c r="B662" s="42"/>
      <c r="C662" s="216" t="s">
        <v>1877</v>
      </c>
      <c r="D662" s="216" t="s">
        <v>172</v>
      </c>
      <c r="E662" s="217" t="s">
        <v>5262</v>
      </c>
      <c r="F662" s="218" t="s">
        <v>5263</v>
      </c>
      <c r="G662" s="219" t="s">
        <v>201</v>
      </c>
      <c r="H662" s="220">
        <v>34</v>
      </c>
      <c r="I662" s="221"/>
      <c r="J662" s="222">
        <f>ROUND(I662*H662,2)</f>
        <v>0</v>
      </c>
      <c r="K662" s="218" t="s">
        <v>19</v>
      </c>
      <c r="L662" s="47"/>
      <c r="M662" s="223" t="s">
        <v>19</v>
      </c>
      <c r="N662" s="224" t="s">
        <v>46</v>
      </c>
      <c r="O662" s="87"/>
      <c r="P662" s="225">
        <f>O662*H662</f>
        <v>0</v>
      </c>
      <c r="Q662" s="225">
        <v>0</v>
      </c>
      <c r="R662" s="225">
        <f>Q662*H662</f>
        <v>0</v>
      </c>
      <c r="S662" s="225">
        <v>0</v>
      </c>
      <c r="T662" s="226">
        <f>S662*H662</f>
        <v>0</v>
      </c>
      <c r="U662" s="41"/>
      <c r="V662" s="41"/>
      <c r="W662" s="41"/>
      <c r="X662" s="41"/>
      <c r="Y662" s="41"/>
      <c r="Z662" s="41"/>
      <c r="AA662" s="41"/>
      <c r="AB662" s="41"/>
      <c r="AC662" s="41"/>
      <c r="AD662" s="41"/>
      <c r="AE662" s="41"/>
      <c r="AR662" s="227" t="s">
        <v>177</v>
      </c>
      <c r="AT662" s="227" t="s">
        <v>172</v>
      </c>
      <c r="AU662" s="227" t="s">
        <v>95</v>
      </c>
      <c r="AY662" s="20" t="s">
        <v>170</v>
      </c>
      <c r="BE662" s="228">
        <f>IF(N662="základní",J662,0)</f>
        <v>0</v>
      </c>
      <c r="BF662" s="228">
        <f>IF(N662="snížená",J662,0)</f>
        <v>0</v>
      </c>
      <c r="BG662" s="228">
        <f>IF(N662="zákl. přenesená",J662,0)</f>
        <v>0</v>
      </c>
      <c r="BH662" s="228">
        <f>IF(N662="sníž. přenesená",J662,0)</f>
        <v>0</v>
      </c>
      <c r="BI662" s="228">
        <f>IF(N662="nulová",J662,0)</f>
        <v>0</v>
      </c>
      <c r="BJ662" s="20" t="s">
        <v>82</v>
      </c>
      <c r="BK662" s="228">
        <f>ROUND(I662*H662,2)</f>
        <v>0</v>
      </c>
      <c r="BL662" s="20" t="s">
        <v>177</v>
      </c>
      <c r="BM662" s="227" t="s">
        <v>2997</v>
      </c>
    </row>
    <row r="663" s="2" customFormat="1">
      <c r="A663" s="41"/>
      <c r="B663" s="42"/>
      <c r="C663" s="43"/>
      <c r="D663" s="229" t="s">
        <v>179</v>
      </c>
      <c r="E663" s="43"/>
      <c r="F663" s="230" t="s">
        <v>5263</v>
      </c>
      <c r="G663" s="43"/>
      <c r="H663" s="43"/>
      <c r="I663" s="231"/>
      <c r="J663" s="43"/>
      <c r="K663" s="43"/>
      <c r="L663" s="47"/>
      <c r="M663" s="232"/>
      <c r="N663" s="233"/>
      <c r="O663" s="87"/>
      <c r="P663" s="87"/>
      <c r="Q663" s="87"/>
      <c r="R663" s="87"/>
      <c r="S663" s="87"/>
      <c r="T663" s="88"/>
      <c r="U663" s="41"/>
      <c r="V663" s="41"/>
      <c r="W663" s="41"/>
      <c r="X663" s="41"/>
      <c r="Y663" s="41"/>
      <c r="Z663" s="41"/>
      <c r="AA663" s="41"/>
      <c r="AB663" s="41"/>
      <c r="AC663" s="41"/>
      <c r="AD663" s="41"/>
      <c r="AE663" s="41"/>
      <c r="AT663" s="20" t="s">
        <v>179</v>
      </c>
      <c r="AU663" s="20" t="s">
        <v>95</v>
      </c>
    </row>
    <row r="664" s="2" customFormat="1">
      <c r="A664" s="41"/>
      <c r="B664" s="42"/>
      <c r="C664" s="43"/>
      <c r="D664" s="229" t="s">
        <v>231</v>
      </c>
      <c r="E664" s="43"/>
      <c r="F664" s="268" t="s">
        <v>5264</v>
      </c>
      <c r="G664" s="43"/>
      <c r="H664" s="43"/>
      <c r="I664" s="231"/>
      <c r="J664" s="43"/>
      <c r="K664" s="43"/>
      <c r="L664" s="47"/>
      <c r="M664" s="232"/>
      <c r="N664" s="233"/>
      <c r="O664" s="87"/>
      <c r="P664" s="87"/>
      <c r="Q664" s="87"/>
      <c r="R664" s="87"/>
      <c r="S664" s="87"/>
      <c r="T664" s="88"/>
      <c r="U664" s="41"/>
      <c r="V664" s="41"/>
      <c r="W664" s="41"/>
      <c r="X664" s="41"/>
      <c r="Y664" s="41"/>
      <c r="Z664" s="41"/>
      <c r="AA664" s="41"/>
      <c r="AB664" s="41"/>
      <c r="AC664" s="41"/>
      <c r="AD664" s="41"/>
      <c r="AE664" s="41"/>
      <c r="AT664" s="20" t="s">
        <v>231</v>
      </c>
      <c r="AU664" s="20" t="s">
        <v>95</v>
      </c>
    </row>
    <row r="665" s="2" customFormat="1" ht="24.15" customHeight="1">
      <c r="A665" s="41"/>
      <c r="B665" s="42"/>
      <c r="C665" s="216" t="s">
        <v>1885</v>
      </c>
      <c r="D665" s="216" t="s">
        <v>172</v>
      </c>
      <c r="E665" s="217" t="s">
        <v>5265</v>
      </c>
      <c r="F665" s="218" t="s">
        <v>5266</v>
      </c>
      <c r="G665" s="219" t="s">
        <v>201</v>
      </c>
      <c r="H665" s="220">
        <v>80</v>
      </c>
      <c r="I665" s="221"/>
      <c r="J665" s="222">
        <f>ROUND(I665*H665,2)</f>
        <v>0</v>
      </c>
      <c r="K665" s="218" t="s">
        <v>19</v>
      </c>
      <c r="L665" s="47"/>
      <c r="M665" s="223" t="s">
        <v>19</v>
      </c>
      <c r="N665" s="224" t="s">
        <v>46</v>
      </c>
      <c r="O665" s="87"/>
      <c r="P665" s="225">
        <f>O665*H665</f>
        <v>0</v>
      </c>
      <c r="Q665" s="225">
        <v>0</v>
      </c>
      <c r="R665" s="225">
        <f>Q665*H665</f>
        <v>0</v>
      </c>
      <c r="S665" s="225">
        <v>0</v>
      </c>
      <c r="T665" s="226">
        <f>S665*H665</f>
        <v>0</v>
      </c>
      <c r="U665" s="41"/>
      <c r="V665" s="41"/>
      <c r="W665" s="41"/>
      <c r="X665" s="41"/>
      <c r="Y665" s="41"/>
      <c r="Z665" s="41"/>
      <c r="AA665" s="41"/>
      <c r="AB665" s="41"/>
      <c r="AC665" s="41"/>
      <c r="AD665" s="41"/>
      <c r="AE665" s="41"/>
      <c r="AR665" s="227" t="s">
        <v>177</v>
      </c>
      <c r="AT665" s="227" t="s">
        <v>172</v>
      </c>
      <c r="AU665" s="227" t="s">
        <v>95</v>
      </c>
      <c r="AY665" s="20" t="s">
        <v>170</v>
      </c>
      <c r="BE665" s="228">
        <f>IF(N665="základní",J665,0)</f>
        <v>0</v>
      </c>
      <c r="BF665" s="228">
        <f>IF(N665="snížená",J665,0)</f>
        <v>0</v>
      </c>
      <c r="BG665" s="228">
        <f>IF(N665="zákl. přenesená",J665,0)</f>
        <v>0</v>
      </c>
      <c r="BH665" s="228">
        <f>IF(N665="sníž. přenesená",J665,0)</f>
        <v>0</v>
      </c>
      <c r="BI665" s="228">
        <f>IF(N665="nulová",J665,0)</f>
        <v>0</v>
      </c>
      <c r="BJ665" s="20" t="s">
        <v>82</v>
      </c>
      <c r="BK665" s="228">
        <f>ROUND(I665*H665,2)</f>
        <v>0</v>
      </c>
      <c r="BL665" s="20" t="s">
        <v>177</v>
      </c>
      <c r="BM665" s="227" t="s">
        <v>3013</v>
      </c>
    </row>
    <row r="666" s="2" customFormat="1">
      <c r="A666" s="41"/>
      <c r="B666" s="42"/>
      <c r="C666" s="43"/>
      <c r="D666" s="229" t="s">
        <v>179</v>
      </c>
      <c r="E666" s="43"/>
      <c r="F666" s="230" t="s">
        <v>5267</v>
      </c>
      <c r="G666" s="43"/>
      <c r="H666" s="43"/>
      <c r="I666" s="231"/>
      <c r="J666" s="43"/>
      <c r="K666" s="43"/>
      <c r="L666" s="47"/>
      <c r="M666" s="232"/>
      <c r="N666" s="233"/>
      <c r="O666" s="87"/>
      <c r="P666" s="87"/>
      <c r="Q666" s="87"/>
      <c r="R666" s="87"/>
      <c r="S666" s="87"/>
      <c r="T666" s="88"/>
      <c r="U666" s="41"/>
      <c r="V666" s="41"/>
      <c r="W666" s="41"/>
      <c r="X666" s="41"/>
      <c r="Y666" s="41"/>
      <c r="Z666" s="41"/>
      <c r="AA666" s="41"/>
      <c r="AB666" s="41"/>
      <c r="AC666" s="41"/>
      <c r="AD666" s="41"/>
      <c r="AE666" s="41"/>
      <c r="AT666" s="20" t="s">
        <v>179</v>
      </c>
      <c r="AU666" s="20" t="s">
        <v>95</v>
      </c>
    </row>
    <row r="667" s="2" customFormat="1">
      <c r="A667" s="41"/>
      <c r="B667" s="42"/>
      <c r="C667" s="43"/>
      <c r="D667" s="229" t="s">
        <v>231</v>
      </c>
      <c r="E667" s="43"/>
      <c r="F667" s="268" t="s">
        <v>5268</v>
      </c>
      <c r="G667" s="43"/>
      <c r="H667" s="43"/>
      <c r="I667" s="231"/>
      <c r="J667" s="43"/>
      <c r="K667" s="43"/>
      <c r="L667" s="47"/>
      <c r="M667" s="232"/>
      <c r="N667" s="233"/>
      <c r="O667" s="87"/>
      <c r="P667" s="87"/>
      <c r="Q667" s="87"/>
      <c r="R667" s="87"/>
      <c r="S667" s="87"/>
      <c r="T667" s="88"/>
      <c r="U667" s="41"/>
      <c r="V667" s="41"/>
      <c r="W667" s="41"/>
      <c r="X667" s="41"/>
      <c r="Y667" s="41"/>
      <c r="Z667" s="41"/>
      <c r="AA667" s="41"/>
      <c r="AB667" s="41"/>
      <c r="AC667" s="41"/>
      <c r="AD667" s="41"/>
      <c r="AE667" s="41"/>
      <c r="AT667" s="20" t="s">
        <v>231</v>
      </c>
      <c r="AU667" s="20" t="s">
        <v>95</v>
      </c>
    </row>
    <row r="668" s="2" customFormat="1" ht="24.15" customHeight="1">
      <c r="A668" s="41"/>
      <c r="B668" s="42"/>
      <c r="C668" s="216" t="s">
        <v>1888</v>
      </c>
      <c r="D668" s="216" t="s">
        <v>172</v>
      </c>
      <c r="E668" s="217" t="s">
        <v>5269</v>
      </c>
      <c r="F668" s="218" t="s">
        <v>5270</v>
      </c>
      <c r="G668" s="219" t="s">
        <v>201</v>
      </c>
      <c r="H668" s="220">
        <v>16</v>
      </c>
      <c r="I668" s="221"/>
      <c r="J668" s="222">
        <f>ROUND(I668*H668,2)</f>
        <v>0</v>
      </c>
      <c r="K668" s="218" t="s">
        <v>19</v>
      </c>
      <c r="L668" s="47"/>
      <c r="M668" s="223" t="s">
        <v>19</v>
      </c>
      <c r="N668" s="224" t="s">
        <v>46</v>
      </c>
      <c r="O668" s="87"/>
      <c r="P668" s="225">
        <f>O668*H668</f>
        <v>0</v>
      </c>
      <c r="Q668" s="225">
        <v>0</v>
      </c>
      <c r="R668" s="225">
        <f>Q668*H668</f>
        <v>0</v>
      </c>
      <c r="S668" s="225">
        <v>0</v>
      </c>
      <c r="T668" s="226">
        <f>S668*H668</f>
        <v>0</v>
      </c>
      <c r="U668" s="41"/>
      <c r="V668" s="41"/>
      <c r="W668" s="41"/>
      <c r="X668" s="41"/>
      <c r="Y668" s="41"/>
      <c r="Z668" s="41"/>
      <c r="AA668" s="41"/>
      <c r="AB668" s="41"/>
      <c r="AC668" s="41"/>
      <c r="AD668" s="41"/>
      <c r="AE668" s="41"/>
      <c r="AR668" s="227" t="s">
        <v>177</v>
      </c>
      <c r="AT668" s="227" t="s">
        <v>172</v>
      </c>
      <c r="AU668" s="227" t="s">
        <v>95</v>
      </c>
      <c r="AY668" s="20" t="s">
        <v>170</v>
      </c>
      <c r="BE668" s="228">
        <f>IF(N668="základní",J668,0)</f>
        <v>0</v>
      </c>
      <c r="BF668" s="228">
        <f>IF(N668="snížená",J668,0)</f>
        <v>0</v>
      </c>
      <c r="BG668" s="228">
        <f>IF(N668="zákl. přenesená",J668,0)</f>
        <v>0</v>
      </c>
      <c r="BH668" s="228">
        <f>IF(N668="sníž. přenesená",J668,0)</f>
        <v>0</v>
      </c>
      <c r="BI668" s="228">
        <f>IF(N668="nulová",J668,0)</f>
        <v>0</v>
      </c>
      <c r="BJ668" s="20" t="s">
        <v>82</v>
      </c>
      <c r="BK668" s="228">
        <f>ROUND(I668*H668,2)</f>
        <v>0</v>
      </c>
      <c r="BL668" s="20" t="s">
        <v>177</v>
      </c>
      <c r="BM668" s="227" t="s">
        <v>3023</v>
      </c>
    </row>
    <row r="669" s="2" customFormat="1">
      <c r="A669" s="41"/>
      <c r="B669" s="42"/>
      <c r="C669" s="43"/>
      <c r="D669" s="229" t="s">
        <v>179</v>
      </c>
      <c r="E669" s="43"/>
      <c r="F669" s="230" t="s">
        <v>5271</v>
      </c>
      <c r="G669" s="43"/>
      <c r="H669" s="43"/>
      <c r="I669" s="231"/>
      <c r="J669" s="43"/>
      <c r="K669" s="43"/>
      <c r="L669" s="47"/>
      <c r="M669" s="232"/>
      <c r="N669" s="233"/>
      <c r="O669" s="87"/>
      <c r="P669" s="87"/>
      <c r="Q669" s="87"/>
      <c r="R669" s="87"/>
      <c r="S669" s="87"/>
      <c r="T669" s="88"/>
      <c r="U669" s="41"/>
      <c r="V669" s="41"/>
      <c r="W669" s="41"/>
      <c r="X669" s="41"/>
      <c r="Y669" s="41"/>
      <c r="Z669" s="41"/>
      <c r="AA669" s="41"/>
      <c r="AB669" s="41"/>
      <c r="AC669" s="41"/>
      <c r="AD669" s="41"/>
      <c r="AE669" s="41"/>
      <c r="AT669" s="20" t="s">
        <v>179</v>
      </c>
      <c r="AU669" s="20" t="s">
        <v>95</v>
      </c>
    </row>
    <row r="670" s="2" customFormat="1">
      <c r="A670" s="41"/>
      <c r="B670" s="42"/>
      <c r="C670" s="43"/>
      <c r="D670" s="229" t="s">
        <v>231</v>
      </c>
      <c r="E670" s="43"/>
      <c r="F670" s="268" t="s">
        <v>5272</v>
      </c>
      <c r="G670" s="43"/>
      <c r="H670" s="43"/>
      <c r="I670" s="231"/>
      <c r="J670" s="43"/>
      <c r="K670" s="43"/>
      <c r="L670" s="47"/>
      <c r="M670" s="232"/>
      <c r="N670" s="233"/>
      <c r="O670" s="87"/>
      <c r="P670" s="87"/>
      <c r="Q670" s="87"/>
      <c r="R670" s="87"/>
      <c r="S670" s="87"/>
      <c r="T670" s="88"/>
      <c r="U670" s="41"/>
      <c r="V670" s="41"/>
      <c r="W670" s="41"/>
      <c r="X670" s="41"/>
      <c r="Y670" s="41"/>
      <c r="Z670" s="41"/>
      <c r="AA670" s="41"/>
      <c r="AB670" s="41"/>
      <c r="AC670" s="41"/>
      <c r="AD670" s="41"/>
      <c r="AE670" s="41"/>
      <c r="AT670" s="20" t="s">
        <v>231</v>
      </c>
      <c r="AU670" s="20" t="s">
        <v>95</v>
      </c>
    </row>
    <row r="671" s="2" customFormat="1" ht="16.5" customHeight="1">
      <c r="A671" s="41"/>
      <c r="B671" s="42"/>
      <c r="C671" s="216" t="s">
        <v>1895</v>
      </c>
      <c r="D671" s="216" t="s">
        <v>172</v>
      </c>
      <c r="E671" s="217" t="s">
        <v>5273</v>
      </c>
      <c r="F671" s="218" t="s">
        <v>5054</v>
      </c>
      <c r="G671" s="219" t="s">
        <v>201</v>
      </c>
      <c r="H671" s="220">
        <v>90</v>
      </c>
      <c r="I671" s="221"/>
      <c r="J671" s="222">
        <f>ROUND(I671*H671,2)</f>
        <v>0</v>
      </c>
      <c r="K671" s="218" t="s">
        <v>19</v>
      </c>
      <c r="L671" s="47"/>
      <c r="M671" s="223" t="s">
        <v>19</v>
      </c>
      <c r="N671" s="224" t="s">
        <v>46</v>
      </c>
      <c r="O671" s="87"/>
      <c r="P671" s="225">
        <f>O671*H671</f>
        <v>0</v>
      </c>
      <c r="Q671" s="225">
        <v>0</v>
      </c>
      <c r="R671" s="225">
        <f>Q671*H671</f>
        <v>0</v>
      </c>
      <c r="S671" s="225">
        <v>0</v>
      </c>
      <c r="T671" s="226">
        <f>S671*H671</f>
        <v>0</v>
      </c>
      <c r="U671" s="41"/>
      <c r="V671" s="41"/>
      <c r="W671" s="41"/>
      <c r="X671" s="41"/>
      <c r="Y671" s="41"/>
      <c r="Z671" s="41"/>
      <c r="AA671" s="41"/>
      <c r="AB671" s="41"/>
      <c r="AC671" s="41"/>
      <c r="AD671" s="41"/>
      <c r="AE671" s="41"/>
      <c r="AR671" s="227" t="s">
        <v>177</v>
      </c>
      <c r="AT671" s="227" t="s">
        <v>172</v>
      </c>
      <c r="AU671" s="227" t="s">
        <v>95</v>
      </c>
      <c r="AY671" s="20" t="s">
        <v>170</v>
      </c>
      <c r="BE671" s="228">
        <f>IF(N671="základní",J671,0)</f>
        <v>0</v>
      </c>
      <c r="BF671" s="228">
        <f>IF(N671="snížená",J671,0)</f>
        <v>0</v>
      </c>
      <c r="BG671" s="228">
        <f>IF(N671="zákl. přenesená",J671,0)</f>
        <v>0</v>
      </c>
      <c r="BH671" s="228">
        <f>IF(N671="sníž. přenesená",J671,0)</f>
        <v>0</v>
      </c>
      <c r="BI671" s="228">
        <f>IF(N671="nulová",J671,0)</f>
        <v>0</v>
      </c>
      <c r="BJ671" s="20" t="s">
        <v>82</v>
      </c>
      <c r="BK671" s="228">
        <f>ROUND(I671*H671,2)</f>
        <v>0</v>
      </c>
      <c r="BL671" s="20" t="s">
        <v>177</v>
      </c>
      <c r="BM671" s="227" t="s">
        <v>3037</v>
      </c>
    </row>
    <row r="672" s="2" customFormat="1">
      <c r="A672" s="41"/>
      <c r="B672" s="42"/>
      <c r="C672" s="43"/>
      <c r="D672" s="229" t="s">
        <v>179</v>
      </c>
      <c r="E672" s="43"/>
      <c r="F672" s="230" t="s">
        <v>5054</v>
      </c>
      <c r="G672" s="43"/>
      <c r="H672" s="43"/>
      <c r="I672" s="231"/>
      <c r="J672" s="43"/>
      <c r="K672" s="43"/>
      <c r="L672" s="47"/>
      <c r="M672" s="232"/>
      <c r="N672" s="233"/>
      <c r="O672" s="87"/>
      <c r="P672" s="87"/>
      <c r="Q672" s="87"/>
      <c r="R672" s="87"/>
      <c r="S672" s="87"/>
      <c r="T672" s="88"/>
      <c r="U672" s="41"/>
      <c r="V672" s="41"/>
      <c r="W672" s="41"/>
      <c r="X672" s="41"/>
      <c r="Y672" s="41"/>
      <c r="Z672" s="41"/>
      <c r="AA672" s="41"/>
      <c r="AB672" s="41"/>
      <c r="AC672" s="41"/>
      <c r="AD672" s="41"/>
      <c r="AE672" s="41"/>
      <c r="AT672" s="20" t="s">
        <v>179</v>
      </c>
      <c r="AU672" s="20" t="s">
        <v>95</v>
      </c>
    </row>
    <row r="673" s="2" customFormat="1">
      <c r="A673" s="41"/>
      <c r="B673" s="42"/>
      <c r="C673" s="43"/>
      <c r="D673" s="229" t="s">
        <v>231</v>
      </c>
      <c r="E673" s="43"/>
      <c r="F673" s="268" t="s">
        <v>4946</v>
      </c>
      <c r="G673" s="43"/>
      <c r="H673" s="43"/>
      <c r="I673" s="231"/>
      <c r="J673" s="43"/>
      <c r="K673" s="43"/>
      <c r="L673" s="47"/>
      <c r="M673" s="232"/>
      <c r="N673" s="233"/>
      <c r="O673" s="87"/>
      <c r="P673" s="87"/>
      <c r="Q673" s="87"/>
      <c r="R673" s="87"/>
      <c r="S673" s="87"/>
      <c r="T673" s="88"/>
      <c r="U673" s="41"/>
      <c r="V673" s="41"/>
      <c r="W673" s="41"/>
      <c r="X673" s="41"/>
      <c r="Y673" s="41"/>
      <c r="Z673" s="41"/>
      <c r="AA673" s="41"/>
      <c r="AB673" s="41"/>
      <c r="AC673" s="41"/>
      <c r="AD673" s="41"/>
      <c r="AE673" s="41"/>
      <c r="AT673" s="20" t="s">
        <v>231</v>
      </c>
      <c r="AU673" s="20" t="s">
        <v>95</v>
      </c>
    </row>
    <row r="674" s="2" customFormat="1" ht="16.5" customHeight="1">
      <c r="A674" s="41"/>
      <c r="B674" s="42"/>
      <c r="C674" s="216" t="s">
        <v>1900</v>
      </c>
      <c r="D674" s="216" t="s">
        <v>172</v>
      </c>
      <c r="E674" s="217" t="s">
        <v>5274</v>
      </c>
      <c r="F674" s="218" t="s">
        <v>5275</v>
      </c>
      <c r="G674" s="219" t="s">
        <v>1656</v>
      </c>
      <c r="H674" s="220">
        <v>1</v>
      </c>
      <c r="I674" s="221"/>
      <c r="J674" s="222">
        <f>ROUND(I674*H674,2)</f>
        <v>0</v>
      </c>
      <c r="K674" s="218" t="s">
        <v>19</v>
      </c>
      <c r="L674" s="47"/>
      <c r="M674" s="223" t="s">
        <v>19</v>
      </c>
      <c r="N674" s="224" t="s">
        <v>46</v>
      </c>
      <c r="O674" s="87"/>
      <c r="P674" s="225">
        <f>O674*H674</f>
        <v>0</v>
      </c>
      <c r="Q674" s="225">
        <v>0</v>
      </c>
      <c r="R674" s="225">
        <f>Q674*H674</f>
        <v>0</v>
      </c>
      <c r="S674" s="225">
        <v>0</v>
      </c>
      <c r="T674" s="226">
        <f>S674*H674</f>
        <v>0</v>
      </c>
      <c r="U674" s="41"/>
      <c r="V674" s="41"/>
      <c r="W674" s="41"/>
      <c r="X674" s="41"/>
      <c r="Y674" s="41"/>
      <c r="Z674" s="41"/>
      <c r="AA674" s="41"/>
      <c r="AB674" s="41"/>
      <c r="AC674" s="41"/>
      <c r="AD674" s="41"/>
      <c r="AE674" s="41"/>
      <c r="AR674" s="227" t="s">
        <v>177</v>
      </c>
      <c r="AT674" s="227" t="s">
        <v>172</v>
      </c>
      <c r="AU674" s="227" t="s">
        <v>95</v>
      </c>
      <c r="AY674" s="20" t="s">
        <v>170</v>
      </c>
      <c r="BE674" s="228">
        <f>IF(N674="základní",J674,0)</f>
        <v>0</v>
      </c>
      <c r="BF674" s="228">
        <f>IF(N674="snížená",J674,0)</f>
        <v>0</v>
      </c>
      <c r="BG674" s="228">
        <f>IF(N674="zákl. přenesená",J674,0)</f>
        <v>0</v>
      </c>
      <c r="BH674" s="228">
        <f>IF(N674="sníž. přenesená",J674,0)</f>
        <v>0</v>
      </c>
      <c r="BI674" s="228">
        <f>IF(N674="nulová",J674,0)</f>
        <v>0</v>
      </c>
      <c r="BJ674" s="20" t="s">
        <v>82</v>
      </c>
      <c r="BK674" s="228">
        <f>ROUND(I674*H674,2)</f>
        <v>0</v>
      </c>
      <c r="BL674" s="20" t="s">
        <v>177</v>
      </c>
      <c r="BM674" s="227" t="s">
        <v>3050</v>
      </c>
    </row>
    <row r="675" s="2" customFormat="1">
      <c r="A675" s="41"/>
      <c r="B675" s="42"/>
      <c r="C675" s="43"/>
      <c r="D675" s="229" t="s">
        <v>179</v>
      </c>
      <c r="E675" s="43"/>
      <c r="F675" s="230" t="s">
        <v>5275</v>
      </c>
      <c r="G675" s="43"/>
      <c r="H675" s="43"/>
      <c r="I675" s="231"/>
      <c r="J675" s="43"/>
      <c r="K675" s="43"/>
      <c r="L675" s="47"/>
      <c r="M675" s="232"/>
      <c r="N675" s="233"/>
      <c r="O675" s="87"/>
      <c r="P675" s="87"/>
      <c r="Q675" s="87"/>
      <c r="R675" s="87"/>
      <c r="S675" s="87"/>
      <c r="T675" s="88"/>
      <c r="U675" s="41"/>
      <c r="V675" s="41"/>
      <c r="W675" s="41"/>
      <c r="X675" s="41"/>
      <c r="Y675" s="41"/>
      <c r="Z675" s="41"/>
      <c r="AA675" s="41"/>
      <c r="AB675" s="41"/>
      <c r="AC675" s="41"/>
      <c r="AD675" s="41"/>
      <c r="AE675" s="41"/>
      <c r="AT675" s="20" t="s">
        <v>179</v>
      </c>
      <c r="AU675" s="20" t="s">
        <v>95</v>
      </c>
    </row>
    <row r="676" s="2" customFormat="1">
      <c r="A676" s="41"/>
      <c r="B676" s="42"/>
      <c r="C676" s="43"/>
      <c r="D676" s="229" t="s">
        <v>231</v>
      </c>
      <c r="E676" s="43"/>
      <c r="F676" s="268" t="s">
        <v>4946</v>
      </c>
      <c r="G676" s="43"/>
      <c r="H676" s="43"/>
      <c r="I676" s="231"/>
      <c r="J676" s="43"/>
      <c r="K676" s="43"/>
      <c r="L676" s="47"/>
      <c r="M676" s="232"/>
      <c r="N676" s="233"/>
      <c r="O676" s="87"/>
      <c r="P676" s="87"/>
      <c r="Q676" s="87"/>
      <c r="R676" s="87"/>
      <c r="S676" s="87"/>
      <c r="T676" s="88"/>
      <c r="U676" s="41"/>
      <c r="V676" s="41"/>
      <c r="W676" s="41"/>
      <c r="X676" s="41"/>
      <c r="Y676" s="41"/>
      <c r="Z676" s="41"/>
      <c r="AA676" s="41"/>
      <c r="AB676" s="41"/>
      <c r="AC676" s="41"/>
      <c r="AD676" s="41"/>
      <c r="AE676" s="41"/>
      <c r="AT676" s="20" t="s">
        <v>231</v>
      </c>
      <c r="AU676" s="20" t="s">
        <v>95</v>
      </c>
    </row>
    <row r="677" s="2" customFormat="1" ht="16.5" customHeight="1">
      <c r="A677" s="41"/>
      <c r="B677" s="42"/>
      <c r="C677" s="216" t="s">
        <v>1907</v>
      </c>
      <c r="D677" s="216" t="s">
        <v>172</v>
      </c>
      <c r="E677" s="217" t="s">
        <v>5276</v>
      </c>
      <c r="F677" s="218" t="s">
        <v>5277</v>
      </c>
      <c r="G677" s="219" t="s">
        <v>201</v>
      </c>
      <c r="H677" s="220">
        <v>30</v>
      </c>
      <c r="I677" s="221"/>
      <c r="J677" s="222">
        <f>ROUND(I677*H677,2)</f>
        <v>0</v>
      </c>
      <c r="K677" s="218" t="s">
        <v>19</v>
      </c>
      <c r="L677" s="47"/>
      <c r="M677" s="223" t="s">
        <v>19</v>
      </c>
      <c r="N677" s="224" t="s">
        <v>46</v>
      </c>
      <c r="O677" s="87"/>
      <c r="P677" s="225">
        <f>O677*H677</f>
        <v>0</v>
      </c>
      <c r="Q677" s="225">
        <v>0</v>
      </c>
      <c r="R677" s="225">
        <f>Q677*H677</f>
        <v>0</v>
      </c>
      <c r="S677" s="225">
        <v>0</v>
      </c>
      <c r="T677" s="226">
        <f>S677*H677</f>
        <v>0</v>
      </c>
      <c r="U677" s="41"/>
      <c r="V677" s="41"/>
      <c r="W677" s="41"/>
      <c r="X677" s="41"/>
      <c r="Y677" s="41"/>
      <c r="Z677" s="41"/>
      <c r="AA677" s="41"/>
      <c r="AB677" s="41"/>
      <c r="AC677" s="41"/>
      <c r="AD677" s="41"/>
      <c r="AE677" s="41"/>
      <c r="AR677" s="227" t="s">
        <v>177</v>
      </c>
      <c r="AT677" s="227" t="s">
        <v>172</v>
      </c>
      <c r="AU677" s="227" t="s">
        <v>95</v>
      </c>
      <c r="AY677" s="20" t="s">
        <v>170</v>
      </c>
      <c r="BE677" s="228">
        <f>IF(N677="základní",J677,0)</f>
        <v>0</v>
      </c>
      <c r="BF677" s="228">
        <f>IF(N677="snížená",J677,0)</f>
        <v>0</v>
      </c>
      <c r="BG677" s="228">
        <f>IF(N677="zákl. přenesená",J677,0)</f>
        <v>0</v>
      </c>
      <c r="BH677" s="228">
        <f>IF(N677="sníž. přenesená",J677,0)</f>
        <v>0</v>
      </c>
      <c r="BI677" s="228">
        <f>IF(N677="nulová",J677,0)</f>
        <v>0</v>
      </c>
      <c r="BJ677" s="20" t="s">
        <v>82</v>
      </c>
      <c r="BK677" s="228">
        <f>ROUND(I677*H677,2)</f>
        <v>0</v>
      </c>
      <c r="BL677" s="20" t="s">
        <v>177</v>
      </c>
      <c r="BM677" s="227" t="s">
        <v>3064</v>
      </c>
    </row>
    <row r="678" s="2" customFormat="1">
      <c r="A678" s="41"/>
      <c r="B678" s="42"/>
      <c r="C678" s="43"/>
      <c r="D678" s="229" t="s">
        <v>179</v>
      </c>
      <c r="E678" s="43"/>
      <c r="F678" s="230" t="s">
        <v>5277</v>
      </c>
      <c r="G678" s="43"/>
      <c r="H678" s="43"/>
      <c r="I678" s="231"/>
      <c r="J678" s="43"/>
      <c r="K678" s="43"/>
      <c r="L678" s="47"/>
      <c r="M678" s="232"/>
      <c r="N678" s="233"/>
      <c r="O678" s="87"/>
      <c r="P678" s="87"/>
      <c r="Q678" s="87"/>
      <c r="R678" s="87"/>
      <c r="S678" s="87"/>
      <c r="T678" s="88"/>
      <c r="U678" s="41"/>
      <c r="V678" s="41"/>
      <c r="W678" s="41"/>
      <c r="X678" s="41"/>
      <c r="Y678" s="41"/>
      <c r="Z678" s="41"/>
      <c r="AA678" s="41"/>
      <c r="AB678" s="41"/>
      <c r="AC678" s="41"/>
      <c r="AD678" s="41"/>
      <c r="AE678" s="41"/>
      <c r="AT678" s="20" t="s">
        <v>179</v>
      </c>
      <c r="AU678" s="20" t="s">
        <v>95</v>
      </c>
    </row>
    <row r="679" s="2" customFormat="1">
      <c r="A679" s="41"/>
      <c r="B679" s="42"/>
      <c r="C679" s="43"/>
      <c r="D679" s="229" t="s">
        <v>231</v>
      </c>
      <c r="E679" s="43"/>
      <c r="F679" s="268" t="s">
        <v>4946</v>
      </c>
      <c r="G679" s="43"/>
      <c r="H679" s="43"/>
      <c r="I679" s="231"/>
      <c r="J679" s="43"/>
      <c r="K679" s="43"/>
      <c r="L679" s="47"/>
      <c r="M679" s="232"/>
      <c r="N679" s="233"/>
      <c r="O679" s="87"/>
      <c r="P679" s="87"/>
      <c r="Q679" s="87"/>
      <c r="R679" s="87"/>
      <c r="S679" s="87"/>
      <c r="T679" s="88"/>
      <c r="U679" s="41"/>
      <c r="V679" s="41"/>
      <c r="W679" s="41"/>
      <c r="X679" s="41"/>
      <c r="Y679" s="41"/>
      <c r="Z679" s="41"/>
      <c r="AA679" s="41"/>
      <c r="AB679" s="41"/>
      <c r="AC679" s="41"/>
      <c r="AD679" s="41"/>
      <c r="AE679" s="41"/>
      <c r="AT679" s="20" t="s">
        <v>231</v>
      </c>
      <c r="AU679" s="20" t="s">
        <v>95</v>
      </c>
    </row>
    <row r="680" s="12" customFormat="1" ht="20.88" customHeight="1">
      <c r="A680" s="12"/>
      <c r="B680" s="200"/>
      <c r="C680" s="201"/>
      <c r="D680" s="202" t="s">
        <v>74</v>
      </c>
      <c r="E680" s="214" t="s">
        <v>5278</v>
      </c>
      <c r="F680" s="214" t="s">
        <v>5279</v>
      </c>
      <c r="G680" s="201"/>
      <c r="H680" s="201"/>
      <c r="I680" s="204"/>
      <c r="J680" s="215">
        <f>BK680</f>
        <v>0</v>
      </c>
      <c r="K680" s="201"/>
      <c r="L680" s="206"/>
      <c r="M680" s="207"/>
      <c r="N680" s="208"/>
      <c r="O680" s="208"/>
      <c r="P680" s="209">
        <f>SUM(P681:P695)</f>
        <v>0</v>
      </c>
      <c r="Q680" s="208"/>
      <c r="R680" s="209">
        <f>SUM(R681:R695)</f>
        <v>0</v>
      </c>
      <c r="S680" s="208"/>
      <c r="T680" s="210">
        <f>SUM(T681:T695)</f>
        <v>0</v>
      </c>
      <c r="U680" s="12"/>
      <c r="V680" s="12"/>
      <c r="W680" s="12"/>
      <c r="X680" s="12"/>
      <c r="Y680" s="12"/>
      <c r="Z680" s="12"/>
      <c r="AA680" s="12"/>
      <c r="AB680" s="12"/>
      <c r="AC680" s="12"/>
      <c r="AD680" s="12"/>
      <c r="AE680" s="12"/>
      <c r="AR680" s="211" t="s">
        <v>82</v>
      </c>
      <c r="AT680" s="212" t="s">
        <v>74</v>
      </c>
      <c r="AU680" s="212" t="s">
        <v>84</v>
      </c>
      <c r="AY680" s="211" t="s">
        <v>170</v>
      </c>
      <c r="BK680" s="213">
        <f>SUM(BK681:BK695)</f>
        <v>0</v>
      </c>
    </row>
    <row r="681" s="2" customFormat="1" ht="16.5" customHeight="1">
      <c r="A681" s="41"/>
      <c r="B681" s="42"/>
      <c r="C681" s="216" t="s">
        <v>1912</v>
      </c>
      <c r="D681" s="216" t="s">
        <v>172</v>
      </c>
      <c r="E681" s="217" t="s">
        <v>5280</v>
      </c>
      <c r="F681" s="218" t="s">
        <v>5281</v>
      </c>
      <c r="G681" s="219" t="s">
        <v>201</v>
      </c>
      <c r="H681" s="220">
        <v>360</v>
      </c>
      <c r="I681" s="221"/>
      <c r="J681" s="222">
        <f>ROUND(I681*H681,2)</f>
        <v>0</v>
      </c>
      <c r="K681" s="218" t="s">
        <v>19</v>
      </c>
      <c r="L681" s="47"/>
      <c r="M681" s="223" t="s">
        <v>19</v>
      </c>
      <c r="N681" s="224" t="s">
        <v>46</v>
      </c>
      <c r="O681" s="87"/>
      <c r="P681" s="225">
        <f>O681*H681</f>
        <v>0</v>
      </c>
      <c r="Q681" s="225">
        <v>0</v>
      </c>
      <c r="R681" s="225">
        <f>Q681*H681</f>
        <v>0</v>
      </c>
      <c r="S681" s="225">
        <v>0</v>
      </c>
      <c r="T681" s="226">
        <f>S681*H681</f>
        <v>0</v>
      </c>
      <c r="U681" s="41"/>
      <c r="V681" s="41"/>
      <c r="W681" s="41"/>
      <c r="X681" s="41"/>
      <c r="Y681" s="41"/>
      <c r="Z681" s="41"/>
      <c r="AA681" s="41"/>
      <c r="AB681" s="41"/>
      <c r="AC681" s="41"/>
      <c r="AD681" s="41"/>
      <c r="AE681" s="41"/>
      <c r="AR681" s="227" t="s">
        <v>177</v>
      </c>
      <c r="AT681" s="227" t="s">
        <v>172</v>
      </c>
      <c r="AU681" s="227" t="s">
        <v>95</v>
      </c>
      <c r="AY681" s="20" t="s">
        <v>170</v>
      </c>
      <c r="BE681" s="228">
        <f>IF(N681="základní",J681,0)</f>
        <v>0</v>
      </c>
      <c r="BF681" s="228">
        <f>IF(N681="snížená",J681,0)</f>
        <v>0</v>
      </c>
      <c r="BG681" s="228">
        <f>IF(N681="zákl. přenesená",J681,0)</f>
        <v>0</v>
      </c>
      <c r="BH681" s="228">
        <f>IF(N681="sníž. přenesená",J681,0)</f>
        <v>0</v>
      </c>
      <c r="BI681" s="228">
        <f>IF(N681="nulová",J681,0)</f>
        <v>0</v>
      </c>
      <c r="BJ681" s="20" t="s">
        <v>82</v>
      </c>
      <c r="BK681" s="228">
        <f>ROUND(I681*H681,2)</f>
        <v>0</v>
      </c>
      <c r="BL681" s="20" t="s">
        <v>177</v>
      </c>
      <c r="BM681" s="227" t="s">
        <v>3078</v>
      </c>
    </row>
    <row r="682" s="2" customFormat="1">
      <c r="A682" s="41"/>
      <c r="B682" s="42"/>
      <c r="C682" s="43"/>
      <c r="D682" s="229" t="s">
        <v>179</v>
      </c>
      <c r="E682" s="43"/>
      <c r="F682" s="230" t="s">
        <v>5281</v>
      </c>
      <c r="G682" s="43"/>
      <c r="H682" s="43"/>
      <c r="I682" s="231"/>
      <c r="J682" s="43"/>
      <c r="K682" s="43"/>
      <c r="L682" s="47"/>
      <c r="M682" s="232"/>
      <c r="N682" s="233"/>
      <c r="O682" s="87"/>
      <c r="P682" s="87"/>
      <c r="Q682" s="87"/>
      <c r="R682" s="87"/>
      <c r="S682" s="87"/>
      <c r="T682" s="88"/>
      <c r="U682" s="41"/>
      <c r="V682" s="41"/>
      <c r="W682" s="41"/>
      <c r="X682" s="41"/>
      <c r="Y682" s="41"/>
      <c r="Z682" s="41"/>
      <c r="AA682" s="41"/>
      <c r="AB682" s="41"/>
      <c r="AC682" s="41"/>
      <c r="AD682" s="41"/>
      <c r="AE682" s="41"/>
      <c r="AT682" s="20" t="s">
        <v>179</v>
      </c>
      <c r="AU682" s="20" t="s">
        <v>95</v>
      </c>
    </row>
    <row r="683" s="2" customFormat="1">
      <c r="A683" s="41"/>
      <c r="B683" s="42"/>
      <c r="C683" s="43"/>
      <c r="D683" s="229" t="s">
        <v>231</v>
      </c>
      <c r="E683" s="43"/>
      <c r="F683" s="268" t="s">
        <v>4946</v>
      </c>
      <c r="G683" s="43"/>
      <c r="H683" s="43"/>
      <c r="I683" s="231"/>
      <c r="J683" s="43"/>
      <c r="K683" s="43"/>
      <c r="L683" s="47"/>
      <c r="M683" s="232"/>
      <c r="N683" s="233"/>
      <c r="O683" s="87"/>
      <c r="P683" s="87"/>
      <c r="Q683" s="87"/>
      <c r="R683" s="87"/>
      <c r="S683" s="87"/>
      <c r="T683" s="88"/>
      <c r="U683" s="41"/>
      <c r="V683" s="41"/>
      <c r="W683" s="41"/>
      <c r="X683" s="41"/>
      <c r="Y683" s="41"/>
      <c r="Z683" s="41"/>
      <c r="AA683" s="41"/>
      <c r="AB683" s="41"/>
      <c r="AC683" s="41"/>
      <c r="AD683" s="41"/>
      <c r="AE683" s="41"/>
      <c r="AT683" s="20" t="s">
        <v>231</v>
      </c>
      <c r="AU683" s="20" t="s">
        <v>95</v>
      </c>
    </row>
    <row r="684" s="2" customFormat="1" ht="16.5" customHeight="1">
      <c r="A684" s="41"/>
      <c r="B684" s="42"/>
      <c r="C684" s="216" t="s">
        <v>1918</v>
      </c>
      <c r="D684" s="216" t="s">
        <v>172</v>
      </c>
      <c r="E684" s="217" t="s">
        <v>5282</v>
      </c>
      <c r="F684" s="218" t="s">
        <v>5283</v>
      </c>
      <c r="G684" s="219" t="s">
        <v>201</v>
      </c>
      <c r="H684" s="220">
        <v>165</v>
      </c>
      <c r="I684" s="221"/>
      <c r="J684" s="222">
        <f>ROUND(I684*H684,2)</f>
        <v>0</v>
      </c>
      <c r="K684" s="218" t="s">
        <v>19</v>
      </c>
      <c r="L684" s="47"/>
      <c r="M684" s="223" t="s">
        <v>19</v>
      </c>
      <c r="N684" s="224" t="s">
        <v>46</v>
      </c>
      <c r="O684" s="87"/>
      <c r="P684" s="225">
        <f>O684*H684</f>
        <v>0</v>
      </c>
      <c r="Q684" s="225">
        <v>0</v>
      </c>
      <c r="R684" s="225">
        <f>Q684*H684</f>
        <v>0</v>
      </c>
      <c r="S684" s="225">
        <v>0</v>
      </c>
      <c r="T684" s="226">
        <f>S684*H684</f>
        <v>0</v>
      </c>
      <c r="U684" s="41"/>
      <c r="V684" s="41"/>
      <c r="W684" s="41"/>
      <c r="X684" s="41"/>
      <c r="Y684" s="41"/>
      <c r="Z684" s="41"/>
      <c r="AA684" s="41"/>
      <c r="AB684" s="41"/>
      <c r="AC684" s="41"/>
      <c r="AD684" s="41"/>
      <c r="AE684" s="41"/>
      <c r="AR684" s="227" t="s">
        <v>177</v>
      </c>
      <c r="AT684" s="227" t="s">
        <v>172</v>
      </c>
      <c r="AU684" s="227" t="s">
        <v>95</v>
      </c>
      <c r="AY684" s="20" t="s">
        <v>170</v>
      </c>
      <c r="BE684" s="228">
        <f>IF(N684="základní",J684,0)</f>
        <v>0</v>
      </c>
      <c r="BF684" s="228">
        <f>IF(N684="snížená",J684,0)</f>
        <v>0</v>
      </c>
      <c r="BG684" s="228">
        <f>IF(N684="zákl. přenesená",J684,0)</f>
        <v>0</v>
      </c>
      <c r="BH684" s="228">
        <f>IF(N684="sníž. přenesená",J684,0)</f>
        <v>0</v>
      </c>
      <c r="BI684" s="228">
        <f>IF(N684="nulová",J684,0)</f>
        <v>0</v>
      </c>
      <c r="BJ684" s="20" t="s">
        <v>82</v>
      </c>
      <c r="BK684" s="228">
        <f>ROUND(I684*H684,2)</f>
        <v>0</v>
      </c>
      <c r="BL684" s="20" t="s">
        <v>177</v>
      </c>
      <c r="BM684" s="227" t="s">
        <v>3089</v>
      </c>
    </row>
    <row r="685" s="2" customFormat="1">
      <c r="A685" s="41"/>
      <c r="B685" s="42"/>
      <c r="C685" s="43"/>
      <c r="D685" s="229" t="s">
        <v>179</v>
      </c>
      <c r="E685" s="43"/>
      <c r="F685" s="230" t="s">
        <v>5283</v>
      </c>
      <c r="G685" s="43"/>
      <c r="H685" s="43"/>
      <c r="I685" s="231"/>
      <c r="J685" s="43"/>
      <c r="K685" s="43"/>
      <c r="L685" s="47"/>
      <c r="M685" s="232"/>
      <c r="N685" s="233"/>
      <c r="O685" s="87"/>
      <c r="P685" s="87"/>
      <c r="Q685" s="87"/>
      <c r="R685" s="87"/>
      <c r="S685" s="87"/>
      <c r="T685" s="88"/>
      <c r="U685" s="41"/>
      <c r="V685" s="41"/>
      <c r="W685" s="41"/>
      <c r="X685" s="41"/>
      <c r="Y685" s="41"/>
      <c r="Z685" s="41"/>
      <c r="AA685" s="41"/>
      <c r="AB685" s="41"/>
      <c r="AC685" s="41"/>
      <c r="AD685" s="41"/>
      <c r="AE685" s="41"/>
      <c r="AT685" s="20" t="s">
        <v>179</v>
      </c>
      <c r="AU685" s="20" t="s">
        <v>95</v>
      </c>
    </row>
    <row r="686" s="2" customFormat="1" ht="16.5" customHeight="1">
      <c r="A686" s="41"/>
      <c r="B686" s="42"/>
      <c r="C686" s="216" t="s">
        <v>1926</v>
      </c>
      <c r="D686" s="216" t="s">
        <v>172</v>
      </c>
      <c r="E686" s="217" t="s">
        <v>5284</v>
      </c>
      <c r="F686" s="218" t="s">
        <v>5285</v>
      </c>
      <c r="G686" s="219" t="s">
        <v>201</v>
      </c>
      <c r="H686" s="220">
        <v>165</v>
      </c>
      <c r="I686" s="221"/>
      <c r="J686" s="222">
        <f>ROUND(I686*H686,2)</f>
        <v>0</v>
      </c>
      <c r="K686" s="218" t="s">
        <v>19</v>
      </c>
      <c r="L686" s="47"/>
      <c r="M686" s="223" t="s">
        <v>19</v>
      </c>
      <c r="N686" s="224" t="s">
        <v>46</v>
      </c>
      <c r="O686" s="87"/>
      <c r="P686" s="225">
        <f>O686*H686</f>
        <v>0</v>
      </c>
      <c r="Q686" s="225">
        <v>0</v>
      </c>
      <c r="R686" s="225">
        <f>Q686*H686</f>
        <v>0</v>
      </c>
      <c r="S686" s="225">
        <v>0</v>
      </c>
      <c r="T686" s="226">
        <f>S686*H686</f>
        <v>0</v>
      </c>
      <c r="U686" s="41"/>
      <c r="V686" s="41"/>
      <c r="W686" s="41"/>
      <c r="X686" s="41"/>
      <c r="Y686" s="41"/>
      <c r="Z686" s="41"/>
      <c r="AA686" s="41"/>
      <c r="AB686" s="41"/>
      <c r="AC686" s="41"/>
      <c r="AD686" s="41"/>
      <c r="AE686" s="41"/>
      <c r="AR686" s="227" t="s">
        <v>177</v>
      </c>
      <c r="AT686" s="227" t="s">
        <v>172</v>
      </c>
      <c r="AU686" s="227" t="s">
        <v>95</v>
      </c>
      <c r="AY686" s="20" t="s">
        <v>170</v>
      </c>
      <c r="BE686" s="228">
        <f>IF(N686="základní",J686,0)</f>
        <v>0</v>
      </c>
      <c r="BF686" s="228">
        <f>IF(N686="snížená",J686,0)</f>
        <v>0</v>
      </c>
      <c r="BG686" s="228">
        <f>IF(N686="zákl. přenesená",J686,0)</f>
        <v>0</v>
      </c>
      <c r="BH686" s="228">
        <f>IF(N686="sníž. přenesená",J686,0)</f>
        <v>0</v>
      </c>
      <c r="BI686" s="228">
        <f>IF(N686="nulová",J686,0)</f>
        <v>0</v>
      </c>
      <c r="BJ686" s="20" t="s">
        <v>82</v>
      </c>
      <c r="BK686" s="228">
        <f>ROUND(I686*H686,2)</f>
        <v>0</v>
      </c>
      <c r="BL686" s="20" t="s">
        <v>177</v>
      </c>
      <c r="BM686" s="227" t="s">
        <v>3099</v>
      </c>
    </row>
    <row r="687" s="2" customFormat="1">
      <c r="A687" s="41"/>
      <c r="B687" s="42"/>
      <c r="C687" s="43"/>
      <c r="D687" s="229" t="s">
        <v>179</v>
      </c>
      <c r="E687" s="43"/>
      <c r="F687" s="230" t="s">
        <v>5285</v>
      </c>
      <c r="G687" s="43"/>
      <c r="H687" s="43"/>
      <c r="I687" s="231"/>
      <c r="J687" s="43"/>
      <c r="K687" s="43"/>
      <c r="L687" s="47"/>
      <c r="M687" s="232"/>
      <c r="N687" s="233"/>
      <c r="O687" s="87"/>
      <c r="P687" s="87"/>
      <c r="Q687" s="87"/>
      <c r="R687" s="87"/>
      <c r="S687" s="87"/>
      <c r="T687" s="88"/>
      <c r="U687" s="41"/>
      <c r="V687" s="41"/>
      <c r="W687" s="41"/>
      <c r="X687" s="41"/>
      <c r="Y687" s="41"/>
      <c r="Z687" s="41"/>
      <c r="AA687" s="41"/>
      <c r="AB687" s="41"/>
      <c r="AC687" s="41"/>
      <c r="AD687" s="41"/>
      <c r="AE687" s="41"/>
      <c r="AT687" s="20" t="s">
        <v>179</v>
      </c>
      <c r="AU687" s="20" t="s">
        <v>95</v>
      </c>
    </row>
    <row r="688" s="2" customFormat="1" ht="16.5" customHeight="1">
      <c r="A688" s="41"/>
      <c r="B688" s="42"/>
      <c r="C688" s="216" t="s">
        <v>1934</v>
      </c>
      <c r="D688" s="216" t="s">
        <v>172</v>
      </c>
      <c r="E688" s="217" t="s">
        <v>5286</v>
      </c>
      <c r="F688" s="218" t="s">
        <v>5287</v>
      </c>
      <c r="G688" s="219" t="s">
        <v>201</v>
      </c>
      <c r="H688" s="220">
        <v>165</v>
      </c>
      <c r="I688" s="221"/>
      <c r="J688" s="222">
        <f>ROUND(I688*H688,2)</f>
        <v>0</v>
      </c>
      <c r="K688" s="218" t="s">
        <v>19</v>
      </c>
      <c r="L688" s="47"/>
      <c r="M688" s="223" t="s">
        <v>19</v>
      </c>
      <c r="N688" s="224" t="s">
        <v>46</v>
      </c>
      <c r="O688" s="87"/>
      <c r="P688" s="225">
        <f>O688*H688</f>
        <v>0</v>
      </c>
      <c r="Q688" s="225">
        <v>0</v>
      </c>
      <c r="R688" s="225">
        <f>Q688*H688</f>
        <v>0</v>
      </c>
      <c r="S688" s="225">
        <v>0</v>
      </c>
      <c r="T688" s="226">
        <f>S688*H688</f>
        <v>0</v>
      </c>
      <c r="U688" s="41"/>
      <c r="V688" s="41"/>
      <c r="W688" s="41"/>
      <c r="X688" s="41"/>
      <c r="Y688" s="41"/>
      <c r="Z688" s="41"/>
      <c r="AA688" s="41"/>
      <c r="AB688" s="41"/>
      <c r="AC688" s="41"/>
      <c r="AD688" s="41"/>
      <c r="AE688" s="41"/>
      <c r="AR688" s="227" t="s">
        <v>177</v>
      </c>
      <c r="AT688" s="227" t="s">
        <v>172</v>
      </c>
      <c r="AU688" s="227" t="s">
        <v>95</v>
      </c>
      <c r="AY688" s="20" t="s">
        <v>170</v>
      </c>
      <c r="BE688" s="228">
        <f>IF(N688="základní",J688,0)</f>
        <v>0</v>
      </c>
      <c r="BF688" s="228">
        <f>IF(N688="snížená",J688,0)</f>
        <v>0</v>
      </c>
      <c r="BG688" s="228">
        <f>IF(N688="zákl. přenesená",J688,0)</f>
        <v>0</v>
      </c>
      <c r="BH688" s="228">
        <f>IF(N688="sníž. přenesená",J688,0)</f>
        <v>0</v>
      </c>
      <c r="BI688" s="228">
        <f>IF(N688="nulová",J688,0)</f>
        <v>0</v>
      </c>
      <c r="BJ688" s="20" t="s">
        <v>82</v>
      </c>
      <c r="BK688" s="228">
        <f>ROUND(I688*H688,2)</f>
        <v>0</v>
      </c>
      <c r="BL688" s="20" t="s">
        <v>177</v>
      </c>
      <c r="BM688" s="227" t="s">
        <v>3110</v>
      </c>
    </row>
    <row r="689" s="2" customFormat="1">
      <c r="A689" s="41"/>
      <c r="B689" s="42"/>
      <c r="C689" s="43"/>
      <c r="D689" s="229" t="s">
        <v>179</v>
      </c>
      <c r="E689" s="43"/>
      <c r="F689" s="230" t="s">
        <v>5287</v>
      </c>
      <c r="G689" s="43"/>
      <c r="H689" s="43"/>
      <c r="I689" s="231"/>
      <c r="J689" s="43"/>
      <c r="K689" s="43"/>
      <c r="L689" s="47"/>
      <c r="M689" s="232"/>
      <c r="N689" s="233"/>
      <c r="O689" s="87"/>
      <c r="P689" s="87"/>
      <c r="Q689" s="87"/>
      <c r="R689" s="87"/>
      <c r="S689" s="87"/>
      <c r="T689" s="88"/>
      <c r="U689" s="41"/>
      <c r="V689" s="41"/>
      <c r="W689" s="41"/>
      <c r="X689" s="41"/>
      <c r="Y689" s="41"/>
      <c r="Z689" s="41"/>
      <c r="AA689" s="41"/>
      <c r="AB689" s="41"/>
      <c r="AC689" s="41"/>
      <c r="AD689" s="41"/>
      <c r="AE689" s="41"/>
      <c r="AT689" s="20" t="s">
        <v>179</v>
      </c>
      <c r="AU689" s="20" t="s">
        <v>95</v>
      </c>
    </row>
    <row r="690" s="2" customFormat="1" ht="16.5" customHeight="1">
      <c r="A690" s="41"/>
      <c r="B690" s="42"/>
      <c r="C690" s="216" t="s">
        <v>1939</v>
      </c>
      <c r="D690" s="216" t="s">
        <v>172</v>
      </c>
      <c r="E690" s="217" t="s">
        <v>5288</v>
      </c>
      <c r="F690" s="218" t="s">
        <v>5289</v>
      </c>
      <c r="G690" s="219" t="s">
        <v>201</v>
      </c>
      <c r="H690" s="220">
        <v>165</v>
      </c>
      <c r="I690" s="221"/>
      <c r="J690" s="222">
        <f>ROUND(I690*H690,2)</f>
        <v>0</v>
      </c>
      <c r="K690" s="218" t="s">
        <v>19</v>
      </c>
      <c r="L690" s="47"/>
      <c r="M690" s="223" t="s">
        <v>19</v>
      </c>
      <c r="N690" s="224" t="s">
        <v>46</v>
      </c>
      <c r="O690" s="87"/>
      <c r="P690" s="225">
        <f>O690*H690</f>
        <v>0</v>
      </c>
      <c r="Q690" s="225">
        <v>0</v>
      </c>
      <c r="R690" s="225">
        <f>Q690*H690</f>
        <v>0</v>
      </c>
      <c r="S690" s="225">
        <v>0</v>
      </c>
      <c r="T690" s="226">
        <f>S690*H690</f>
        <v>0</v>
      </c>
      <c r="U690" s="41"/>
      <c r="V690" s="41"/>
      <c r="W690" s="41"/>
      <c r="X690" s="41"/>
      <c r="Y690" s="41"/>
      <c r="Z690" s="41"/>
      <c r="AA690" s="41"/>
      <c r="AB690" s="41"/>
      <c r="AC690" s="41"/>
      <c r="AD690" s="41"/>
      <c r="AE690" s="41"/>
      <c r="AR690" s="227" t="s">
        <v>177</v>
      </c>
      <c r="AT690" s="227" t="s">
        <v>172</v>
      </c>
      <c r="AU690" s="227" t="s">
        <v>95</v>
      </c>
      <c r="AY690" s="20" t="s">
        <v>170</v>
      </c>
      <c r="BE690" s="228">
        <f>IF(N690="základní",J690,0)</f>
        <v>0</v>
      </c>
      <c r="BF690" s="228">
        <f>IF(N690="snížená",J690,0)</f>
        <v>0</v>
      </c>
      <c r="BG690" s="228">
        <f>IF(N690="zákl. přenesená",J690,0)</f>
        <v>0</v>
      </c>
      <c r="BH690" s="228">
        <f>IF(N690="sníž. přenesená",J690,0)</f>
        <v>0</v>
      </c>
      <c r="BI690" s="228">
        <f>IF(N690="nulová",J690,0)</f>
        <v>0</v>
      </c>
      <c r="BJ690" s="20" t="s">
        <v>82</v>
      </c>
      <c r="BK690" s="228">
        <f>ROUND(I690*H690,2)</f>
        <v>0</v>
      </c>
      <c r="BL690" s="20" t="s">
        <v>177</v>
      </c>
      <c r="BM690" s="227" t="s">
        <v>3144</v>
      </c>
    </row>
    <row r="691" s="2" customFormat="1">
      <c r="A691" s="41"/>
      <c r="B691" s="42"/>
      <c r="C691" s="43"/>
      <c r="D691" s="229" t="s">
        <v>179</v>
      </c>
      <c r="E691" s="43"/>
      <c r="F691" s="230" t="s">
        <v>5289</v>
      </c>
      <c r="G691" s="43"/>
      <c r="H691" s="43"/>
      <c r="I691" s="231"/>
      <c r="J691" s="43"/>
      <c r="K691" s="43"/>
      <c r="L691" s="47"/>
      <c r="M691" s="232"/>
      <c r="N691" s="233"/>
      <c r="O691" s="87"/>
      <c r="P691" s="87"/>
      <c r="Q691" s="87"/>
      <c r="R691" s="87"/>
      <c r="S691" s="87"/>
      <c r="T691" s="88"/>
      <c r="U691" s="41"/>
      <c r="V691" s="41"/>
      <c r="W691" s="41"/>
      <c r="X691" s="41"/>
      <c r="Y691" s="41"/>
      <c r="Z691" s="41"/>
      <c r="AA691" s="41"/>
      <c r="AB691" s="41"/>
      <c r="AC691" s="41"/>
      <c r="AD691" s="41"/>
      <c r="AE691" s="41"/>
      <c r="AT691" s="20" t="s">
        <v>179</v>
      </c>
      <c r="AU691" s="20" t="s">
        <v>95</v>
      </c>
    </row>
    <row r="692" s="2" customFormat="1" ht="16.5" customHeight="1">
      <c r="A692" s="41"/>
      <c r="B692" s="42"/>
      <c r="C692" s="216" t="s">
        <v>1947</v>
      </c>
      <c r="D692" s="216" t="s">
        <v>172</v>
      </c>
      <c r="E692" s="217" t="s">
        <v>5290</v>
      </c>
      <c r="F692" s="218" t="s">
        <v>5291</v>
      </c>
      <c r="G692" s="219" t="s">
        <v>201</v>
      </c>
      <c r="H692" s="220">
        <v>165</v>
      </c>
      <c r="I692" s="221"/>
      <c r="J692" s="222">
        <f>ROUND(I692*H692,2)</f>
        <v>0</v>
      </c>
      <c r="K692" s="218" t="s">
        <v>19</v>
      </c>
      <c r="L692" s="47"/>
      <c r="M692" s="223" t="s">
        <v>19</v>
      </c>
      <c r="N692" s="224" t="s">
        <v>46</v>
      </c>
      <c r="O692" s="87"/>
      <c r="P692" s="225">
        <f>O692*H692</f>
        <v>0</v>
      </c>
      <c r="Q692" s="225">
        <v>0</v>
      </c>
      <c r="R692" s="225">
        <f>Q692*H692</f>
        <v>0</v>
      </c>
      <c r="S692" s="225">
        <v>0</v>
      </c>
      <c r="T692" s="226">
        <f>S692*H692</f>
        <v>0</v>
      </c>
      <c r="U692" s="41"/>
      <c r="V692" s="41"/>
      <c r="W692" s="41"/>
      <c r="X692" s="41"/>
      <c r="Y692" s="41"/>
      <c r="Z692" s="41"/>
      <c r="AA692" s="41"/>
      <c r="AB692" s="41"/>
      <c r="AC692" s="41"/>
      <c r="AD692" s="41"/>
      <c r="AE692" s="41"/>
      <c r="AR692" s="227" t="s">
        <v>177</v>
      </c>
      <c r="AT692" s="227" t="s">
        <v>172</v>
      </c>
      <c r="AU692" s="227" t="s">
        <v>95</v>
      </c>
      <c r="AY692" s="20" t="s">
        <v>170</v>
      </c>
      <c r="BE692" s="228">
        <f>IF(N692="základní",J692,0)</f>
        <v>0</v>
      </c>
      <c r="BF692" s="228">
        <f>IF(N692="snížená",J692,0)</f>
        <v>0</v>
      </c>
      <c r="BG692" s="228">
        <f>IF(N692="zákl. přenesená",J692,0)</f>
        <v>0</v>
      </c>
      <c r="BH692" s="228">
        <f>IF(N692="sníž. přenesená",J692,0)</f>
        <v>0</v>
      </c>
      <c r="BI692" s="228">
        <f>IF(N692="nulová",J692,0)</f>
        <v>0</v>
      </c>
      <c r="BJ692" s="20" t="s">
        <v>82</v>
      </c>
      <c r="BK692" s="228">
        <f>ROUND(I692*H692,2)</f>
        <v>0</v>
      </c>
      <c r="BL692" s="20" t="s">
        <v>177</v>
      </c>
      <c r="BM692" s="227" t="s">
        <v>3160</v>
      </c>
    </row>
    <row r="693" s="2" customFormat="1">
      <c r="A693" s="41"/>
      <c r="B693" s="42"/>
      <c r="C693" s="43"/>
      <c r="D693" s="229" t="s">
        <v>179</v>
      </c>
      <c r="E693" s="43"/>
      <c r="F693" s="230" t="s">
        <v>5291</v>
      </c>
      <c r="G693" s="43"/>
      <c r="H693" s="43"/>
      <c r="I693" s="231"/>
      <c r="J693" s="43"/>
      <c r="K693" s="43"/>
      <c r="L693" s="47"/>
      <c r="M693" s="232"/>
      <c r="N693" s="233"/>
      <c r="O693" s="87"/>
      <c r="P693" s="87"/>
      <c r="Q693" s="87"/>
      <c r="R693" s="87"/>
      <c r="S693" s="87"/>
      <c r="T693" s="88"/>
      <c r="U693" s="41"/>
      <c r="V693" s="41"/>
      <c r="W693" s="41"/>
      <c r="X693" s="41"/>
      <c r="Y693" s="41"/>
      <c r="Z693" s="41"/>
      <c r="AA693" s="41"/>
      <c r="AB693" s="41"/>
      <c r="AC693" s="41"/>
      <c r="AD693" s="41"/>
      <c r="AE693" s="41"/>
      <c r="AT693" s="20" t="s">
        <v>179</v>
      </c>
      <c r="AU693" s="20" t="s">
        <v>95</v>
      </c>
    </row>
    <row r="694" s="2" customFormat="1" ht="16.5" customHeight="1">
      <c r="A694" s="41"/>
      <c r="B694" s="42"/>
      <c r="C694" s="216" t="s">
        <v>1952</v>
      </c>
      <c r="D694" s="216" t="s">
        <v>172</v>
      </c>
      <c r="E694" s="217" t="s">
        <v>5292</v>
      </c>
      <c r="F694" s="218" t="s">
        <v>5293</v>
      </c>
      <c r="G694" s="219" t="s">
        <v>219</v>
      </c>
      <c r="H694" s="220">
        <v>10</v>
      </c>
      <c r="I694" s="221"/>
      <c r="J694" s="222">
        <f>ROUND(I694*H694,2)</f>
        <v>0</v>
      </c>
      <c r="K694" s="218" t="s">
        <v>19</v>
      </c>
      <c r="L694" s="47"/>
      <c r="M694" s="223" t="s">
        <v>19</v>
      </c>
      <c r="N694" s="224" t="s">
        <v>46</v>
      </c>
      <c r="O694" s="87"/>
      <c r="P694" s="225">
        <f>O694*H694</f>
        <v>0</v>
      </c>
      <c r="Q694" s="225">
        <v>0</v>
      </c>
      <c r="R694" s="225">
        <f>Q694*H694</f>
        <v>0</v>
      </c>
      <c r="S694" s="225">
        <v>0</v>
      </c>
      <c r="T694" s="226">
        <f>S694*H694</f>
        <v>0</v>
      </c>
      <c r="U694" s="41"/>
      <c r="V694" s="41"/>
      <c r="W694" s="41"/>
      <c r="X694" s="41"/>
      <c r="Y694" s="41"/>
      <c r="Z694" s="41"/>
      <c r="AA694" s="41"/>
      <c r="AB694" s="41"/>
      <c r="AC694" s="41"/>
      <c r="AD694" s="41"/>
      <c r="AE694" s="41"/>
      <c r="AR694" s="227" t="s">
        <v>177</v>
      </c>
      <c r="AT694" s="227" t="s">
        <v>172</v>
      </c>
      <c r="AU694" s="227" t="s">
        <v>95</v>
      </c>
      <c r="AY694" s="20" t="s">
        <v>170</v>
      </c>
      <c r="BE694" s="228">
        <f>IF(N694="základní",J694,0)</f>
        <v>0</v>
      </c>
      <c r="BF694" s="228">
        <f>IF(N694="snížená",J694,0)</f>
        <v>0</v>
      </c>
      <c r="BG694" s="228">
        <f>IF(N694="zákl. přenesená",J694,0)</f>
        <v>0</v>
      </c>
      <c r="BH694" s="228">
        <f>IF(N694="sníž. přenesená",J694,0)</f>
        <v>0</v>
      </c>
      <c r="BI694" s="228">
        <f>IF(N694="nulová",J694,0)</f>
        <v>0</v>
      </c>
      <c r="BJ694" s="20" t="s">
        <v>82</v>
      </c>
      <c r="BK694" s="228">
        <f>ROUND(I694*H694,2)</f>
        <v>0</v>
      </c>
      <c r="BL694" s="20" t="s">
        <v>177</v>
      </c>
      <c r="BM694" s="227" t="s">
        <v>3173</v>
      </c>
    </row>
    <row r="695" s="2" customFormat="1">
      <c r="A695" s="41"/>
      <c r="B695" s="42"/>
      <c r="C695" s="43"/>
      <c r="D695" s="229" t="s">
        <v>179</v>
      </c>
      <c r="E695" s="43"/>
      <c r="F695" s="230" t="s">
        <v>5293</v>
      </c>
      <c r="G695" s="43"/>
      <c r="H695" s="43"/>
      <c r="I695" s="231"/>
      <c r="J695" s="43"/>
      <c r="K695" s="43"/>
      <c r="L695" s="47"/>
      <c r="M695" s="232"/>
      <c r="N695" s="233"/>
      <c r="O695" s="87"/>
      <c r="P695" s="87"/>
      <c r="Q695" s="87"/>
      <c r="R695" s="87"/>
      <c r="S695" s="87"/>
      <c r="T695" s="88"/>
      <c r="U695" s="41"/>
      <c r="V695" s="41"/>
      <c r="W695" s="41"/>
      <c r="X695" s="41"/>
      <c r="Y695" s="41"/>
      <c r="Z695" s="41"/>
      <c r="AA695" s="41"/>
      <c r="AB695" s="41"/>
      <c r="AC695" s="41"/>
      <c r="AD695" s="41"/>
      <c r="AE695" s="41"/>
      <c r="AT695" s="20" t="s">
        <v>179</v>
      </c>
      <c r="AU695" s="20" t="s">
        <v>95</v>
      </c>
    </row>
    <row r="696" s="12" customFormat="1" ht="20.88" customHeight="1">
      <c r="A696" s="12"/>
      <c r="B696" s="200"/>
      <c r="C696" s="201"/>
      <c r="D696" s="202" t="s">
        <v>74</v>
      </c>
      <c r="E696" s="214" t="s">
        <v>5294</v>
      </c>
      <c r="F696" s="214" t="s">
        <v>5295</v>
      </c>
      <c r="G696" s="201"/>
      <c r="H696" s="201"/>
      <c r="I696" s="204"/>
      <c r="J696" s="215">
        <f>BK696</f>
        <v>0</v>
      </c>
      <c r="K696" s="201"/>
      <c r="L696" s="206"/>
      <c r="M696" s="207"/>
      <c r="N696" s="208"/>
      <c r="O696" s="208"/>
      <c r="P696" s="209">
        <f>SUM(P697:P731)</f>
        <v>0</v>
      </c>
      <c r="Q696" s="208"/>
      <c r="R696" s="209">
        <f>SUM(R697:R731)</f>
        <v>0</v>
      </c>
      <c r="S696" s="208"/>
      <c r="T696" s="210">
        <f>SUM(T697:T731)</f>
        <v>0</v>
      </c>
      <c r="U696" s="12"/>
      <c r="V696" s="12"/>
      <c r="W696" s="12"/>
      <c r="X696" s="12"/>
      <c r="Y696" s="12"/>
      <c r="Z696" s="12"/>
      <c r="AA696" s="12"/>
      <c r="AB696" s="12"/>
      <c r="AC696" s="12"/>
      <c r="AD696" s="12"/>
      <c r="AE696" s="12"/>
      <c r="AR696" s="211" t="s">
        <v>82</v>
      </c>
      <c r="AT696" s="212" t="s">
        <v>74</v>
      </c>
      <c r="AU696" s="212" t="s">
        <v>84</v>
      </c>
      <c r="AY696" s="211" t="s">
        <v>170</v>
      </c>
      <c r="BK696" s="213">
        <f>SUM(BK697:BK731)</f>
        <v>0</v>
      </c>
    </row>
    <row r="697" s="2" customFormat="1" ht="16.5" customHeight="1">
      <c r="A697" s="41"/>
      <c r="B697" s="42"/>
      <c r="C697" s="216" t="s">
        <v>1958</v>
      </c>
      <c r="D697" s="216" t="s">
        <v>172</v>
      </c>
      <c r="E697" s="217" t="s">
        <v>5296</v>
      </c>
      <c r="F697" s="218" t="s">
        <v>5297</v>
      </c>
      <c r="G697" s="219" t="s">
        <v>1656</v>
      </c>
      <c r="H697" s="220">
        <v>1</v>
      </c>
      <c r="I697" s="221"/>
      <c r="J697" s="222">
        <f>ROUND(I697*H697,2)</f>
        <v>0</v>
      </c>
      <c r="K697" s="218" t="s">
        <v>19</v>
      </c>
      <c r="L697" s="47"/>
      <c r="M697" s="223" t="s">
        <v>19</v>
      </c>
      <c r="N697" s="224" t="s">
        <v>46</v>
      </c>
      <c r="O697" s="87"/>
      <c r="P697" s="225">
        <f>O697*H697</f>
        <v>0</v>
      </c>
      <c r="Q697" s="225">
        <v>0</v>
      </c>
      <c r="R697" s="225">
        <f>Q697*H697</f>
        <v>0</v>
      </c>
      <c r="S697" s="225">
        <v>0</v>
      </c>
      <c r="T697" s="226">
        <f>S697*H697</f>
        <v>0</v>
      </c>
      <c r="U697" s="41"/>
      <c r="V697" s="41"/>
      <c r="W697" s="41"/>
      <c r="X697" s="41"/>
      <c r="Y697" s="41"/>
      <c r="Z697" s="41"/>
      <c r="AA697" s="41"/>
      <c r="AB697" s="41"/>
      <c r="AC697" s="41"/>
      <c r="AD697" s="41"/>
      <c r="AE697" s="41"/>
      <c r="AR697" s="227" t="s">
        <v>177</v>
      </c>
      <c r="AT697" s="227" t="s">
        <v>172</v>
      </c>
      <c r="AU697" s="227" t="s">
        <v>95</v>
      </c>
      <c r="AY697" s="20" t="s">
        <v>170</v>
      </c>
      <c r="BE697" s="228">
        <f>IF(N697="základní",J697,0)</f>
        <v>0</v>
      </c>
      <c r="BF697" s="228">
        <f>IF(N697="snížená",J697,0)</f>
        <v>0</v>
      </c>
      <c r="BG697" s="228">
        <f>IF(N697="zákl. přenesená",J697,0)</f>
        <v>0</v>
      </c>
      <c r="BH697" s="228">
        <f>IF(N697="sníž. přenesená",J697,0)</f>
        <v>0</v>
      </c>
      <c r="BI697" s="228">
        <f>IF(N697="nulová",J697,0)</f>
        <v>0</v>
      </c>
      <c r="BJ697" s="20" t="s">
        <v>82</v>
      </c>
      <c r="BK697" s="228">
        <f>ROUND(I697*H697,2)</f>
        <v>0</v>
      </c>
      <c r="BL697" s="20" t="s">
        <v>177</v>
      </c>
      <c r="BM697" s="227" t="s">
        <v>3185</v>
      </c>
    </row>
    <row r="698" s="2" customFormat="1">
      <c r="A698" s="41"/>
      <c r="B698" s="42"/>
      <c r="C698" s="43"/>
      <c r="D698" s="229" t="s">
        <v>179</v>
      </c>
      <c r="E698" s="43"/>
      <c r="F698" s="230" t="s">
        <v>5297</v>
      </c>
      <c r="G698" s="43"/>
      <c r="H698" s="43"/>
      <c r="I698" s="231"/>
      <c r="J698" s="43"/>
      <c r="K698" s="43"/>
      <c r="L698" s="47"/>
      <c r="M698" s="232"/>
      <c r="N698" s="233"/>
      <c r="O698" s="87"/>
      <c r="P698" s="87"/>
      <c r="Q698" s="87"/>
      <c r="R698" s="87"/>
      <c r="S698" s="87"/>
      <c r="T698" s="88"/>
      <c r="U698" s="41"/>
      <c r="V698" s="41"/>
      <c r="W698" s="41"/>
      <c r="X698" s="41"/>
      <c r="Y698" s="41"/>
      <c r="Z698" s="41"/>
      <c r="AA698" s="41"/>
      <c r="AB698" s="41"/>
      <c r="AC698" s="41"/>
      <c r="AD698" s="41"/>
      <c r="AE698" s="41"/>
      <c r="AT698" s="20" t="s">
        <v>179</v>
      </c>
      <c r="AU698" s="20" t="s">
        <v>95</v>
      </c>
    </row>
    <row r="699" s="2" customFormat="1" ht="16.5" customHeight="1">
      <c r="A699" s="41"/>
      <c r="B699" s="42"/>
      <c r="C699" s="216" t="s">
        <v>1967</v>
      </c>
      <c r="D699" s="216" t="s">
        <v>172</v>
      </c>
      <c r="E699" s="217" t="s">
        <v>5298</v>
      </c>
      <c r="F699" s="218" t="s">
        <v>5299</v>
      </c>
      <c r="G699" s="219" t="s">
        <v>1656</v>
      </c>
      <c r="H699" s="220">
        <v>1</v>
      </c>
      <c r="I699" s="221"/>
      <c r="J699" s="222">
        <f>ROUND(I699*H699,2)</f>
        <v>0</v>
      </c>
      <c r="K699" s="218" t="s">
        <v>19</v>
      </c>
      <c r="L699" s="47"/>
      <c r="M699" s="223" t="s">
        <v>19</v>
      </c>
      <c r="N699" s="224" t="s">
        <v>46</v>
      </c>
      <c r="O699" s="87"/>
      <c r="P699" s="225">
        <f>O699*H699</f>
        <v>0</v>
      </c>
      <c r="Q699" s="225">
        <v>0</v>
      </c>
      <c r="R699" s="225">
        <f>Q699*H699</f>
        <v>0</v>
      </c>
      <c r="S699" s="225">
        <v>0</v>
      </c>
      <c r="T699" s="226">
        <f>S699*H699</f>
        <v>0</v>
      </c>
      <c r="U699" s="41"/>
      <c r="V699" s="41"/>
      <c r="W699" s="41"/>
      <c r="X699" s="41"/>
      <c r="Y699" s="41"/>
      <c r="Z699" s="41"/>
      <c r="AA699" s="41"/>
      <c r="AB699" s="41"/>
      <c r="AC699" s="41"/>
      <c r="AD699" s="41"/>
      <c r="AE699" s="41"/>
      <c r="AR699" s="227" t="s">
        <v>177</v>
      </c>
      <c r="AT699" s="227" t="s">
        <v>172</v>
      </c>
      <c r="AU699" s="227" t="s">
        <v>95</v>
      </c>
      <c r="AY699" s="20" t="s">
        <v>170</v>
      </c>
      <c r="BE699" s="228">
        <f>IF(N699="základní",J699,0)</f>
        <v>0</v>
      </c>
      <c r="BF699" s="228">
        <f>IF(N699="snížená",J699,0)</f>
        <v>0</v>
      </c>
      <c r="BG699" s="228">
        <f>IF(N699="zákl. přenesená",J699,0)</f>
        <v>0</v>
      </c>
      <c r="BH699" s="228">
        <f>IF(N699="sníž. přenesená",J699,0)</f>
        <v>0</v>
      </c>
      <c r="BI699" s="228">
        <f>IF(N699="nulová",J699,0)</f>
        <v>0</v>
      </c>
      <c r="BJ699" s="20" t="s">
        <v>82</v>
      </c>
      <c r="BK699" s="228">
        <f>ROUND(I699*H699,2)</f>
        <v>0</v>
      </c>
      <c r="BL699" s="20" t="s">
        <v>177</v>
      </c>
      <c r="BM699" s="227" t="s">
        <v>3197</v>
      </c>
    </row>
    <row r="700" s="2" customFormat="1">
      <c r="A700" s="41"/>
      <c r="B700" s="42"/>
      <c r="C700" s="43"/>
      <c r="D700" s="229" t="s">
        <v>179</v>
      </c>
      <c r="E700" s="43"/>
      <c r="F700" s="230" t="s">
        <v>5299</v>
      </c>
      <c r="G700" s="43"/>
      <c r="H700" s="43"/>
      <c r="I700" s="231"/>
      <c r="J700" s="43"/>
      <c r="K700" s="43"/>
      <c r="L700" s="47"/>
      <c r="M700" s="232"/>
      <c r="N700" s="233"/>
      <c r="O700" s="87"/>
      <c r="P700" s="87"/>
      <c r="Q700" s="87"/>
      <c r="R700" s="87"/>
      <c r="S700" s="87"/>
      <c r="T700" s="88"/>
      <c r="U700" s="41"/>
      <c r="V700" s="41"/>
      <c r="W700" s="41"/>
      <c r="X700" s="41"/>
      <c r="Y700" s="41"/>
      <c r="Z700" s="41"/>
      <c r="AA700" s="41"/>
      <c r="AB700" s="41"/>
      <c r="AC700" s="41"/>
      <c r="AD700" s="41"/>
      <c r="AE700" s="41"/>
      <c r="AT700" s="20" t="s">
        <v>179</v>
      </c>
      <c r="AU700" s="20" t="s">
        <v>95</v>
      </c>
    </row>
    <row r="701" s="2" customFormat="1">
      <c r="A701" s="41"/>
      <c r="B701" s="42"/>
      <c r="C701" s="43"/>
      <c r="D701" s="229" t="s">
        <v>231</v>
      </c>
      <c r="E701" s="43"/>
      <c r="F701" s="268" t="s">
        <v>5300</v>
      </c>
      <c r="G701" s="43"/>
      <c r="H701" s="43"/>
      <c r="I701" s="231"/>
      <c r="J701" s="43"/>
      <c r="K701" s="43"/>
      <c r="L701" s="47"/>
      <c r="M701" s="232"/>
      <c r="N701" s="233"/>
      <c r="O701" s="87"/>
      <c r="P701" s="87"/>
      <c r="Q701" s="87"/>
      <c r="R701" s="87"/>
      <c r="S701" s="87"/>
      <c r="T701" s="88"/>
      <c r="U701" s="41"/>
      <c r="V701" s="41"/>
      <c r="W701" s="41"/>
      <c r="X701" s="41"/>
      <c r="Y701" s="41"/>
      <c r="Z701" s="41"/>
      <c r="AA701" s="41"/>
      <c r="AB701" s="41"/>
      <c r="AC701" s="41"/>
      <c r="AD701" s="41"/>
      <c r="AE701" s="41"/>
      <c r="AT701" s="20" t="s">
        <v>231</v>
      </c>
      <c r="AU701" s="20" t="s">
        <v>95</v>
      </c>
    </row>
    <row r="702" s="2" customFormat="1" ht="16.5" customHeight="1">
      <c r="A702" s="41"/>
      <c r="B702" s="42"/>
      <c r="C702" s="216" t="s">
        <v>1973</v>
      </c>
      <c r="D702" s="216" t="s">
        <v>172</v>
      </c>
      <c r="E702" s="217" t="s">
        <v>5301</v>
      </c>
      <c r="F702" s="218" t="s">
        <v>5302</v>
      </c>
      <c r="G702" s="219" t="s">
        <v>219</v>
      </c>
      <c r="H702" s="220">
        <v>0.050000000000000003</v>
      </c>
      <c r="I702" s="221"/>
      <c r="J702" s="222">
        <f>ROUND(I702*H702,2)</f>
        <v>0</v>
      </c>
      <c r="K702" s="218" t="s">
        <v>19</v>
      </c>
      <c r="L702" s="47"/>
      <c r="M702" s="223" t="s">
        <v>19</v>
      </c>
      <c r="N702" s="224" t="s">
        <v>46</v>
      </c>
      <c r="O702" s="87"/>
      <c r="P702" s="225">
        <f>O702*H702</f>
        <v>0</v>
      </c>
      <c r="Q702" s="225">
        <v>0</v>
      </c>
      <c r="R702" s="225">
        <f>Q702*H702</f>
        <v>0</v>
      </c>
      <c r="S702" s="225">
        <v>0</v>
      </c>
      <c r="T702" s="226">
        <f>S702*H702</f>
        <v>0</v>
      </c>
      <c r="U702" s="41"/>
      <c r="V702" s="41"/>
      <c r="W702" s="41"/>
      <c r="X702" s="41"/>
      <c r="Y702" s="41"/>
      <c r="Z702" s="41"/>
      <c r="AA702" s="41"/>
      <c r="AB702" s="41"/>
      <c r="AC702" s="41"/>
      <c r="AD702" s="41"/>
      <c r="AE702" s="41"/>
      <c r="AR702" s="227" t="s">
        <v>177</v>
      </c>
      <c r="AT702" s="227" t="s">
        <v>172</v>
      </c>
      <c r="AU702" s="227" t="s">
        <v>95</v>
      </c>
      <c r="AY702" s="20" t="s">
        <v>170</v>
      </c>
      <c r="BE702" s="228">
        <f>IF(N702="základní",J702,0)</f>
        <v>0</v>
      </c>
      <c r="BF702" s="228">
        <f>IF(N702="snížená",J702,0)</f>
        <v>0</v>
      </c>
      <c r="BG702" s="228">
        <f>IF(N702="zákl. přenesená",J702,0)</f>
        <v>0</v>
      </c>
      <c r="BH702" s="228">
        <f>IF(N702="sníž. přenesená",J702,0)</f>
        <v>0</v>
      </c>
      <c r="BI702" s="228">
        <f>IF(N702="nulová",J702,0)</f>
        <v>0</v>
      </c>
      <c r="BJ702" s="20" t="s">
        <v>82</v>
      </c>
      <c r="BK702" s="228">
        <f>ROUND(I702*H702,2)</f>
        <v>0</v>
      </c>
      <c r="BL702" s="20" t="s">
        <v>177</v>
      </c>
      <c r="BM702" s="227" t="s">
        <v>3206</v>
      </c>
    </row>
    <row r="703" s="2" customFormat="1">
      <c r="A703" s="41"/>
      <c r="B703" s="42"/>
      <c r="C703" s="43"/>
      <c r="D703" s="229" t="s">
        <v>179</v>
      </c>
      <c r="E703" s="43"/>
      <c r="F703" s="230" t="s">
        <v>5302</v>
      </c>
      <c r="G703" s="43"/>
      <c r="H703" s="43"/>
      <c r="I703" s="231"/>
      <c r="J703" s="43"/>
      <c r="K703" s="43"/>
      <c r="L703" s="47"/>
      <c r="M703" s="232"/>
      <c r="N703" s="233"/>
      <c r="O703" s="87"/>
      <c r="P703" s="87"/>
      <c r="Q703" s="87"/>
      <c r="R703" s="87"/>
      <c r="S703" s="87"/>
      <c r="T703" s="88"/>
      <c r="U703" s="41"/>
      <c r="V703" s="41"/>
      <c r="W703" s="41"/>
      <c r="X703" s="41"/>
      <c r="Y703" s="41"/>
      <c r="Z703" s="41"/>
      <c r="AA703" s="41"/>
      <c r="AB703" s="41"/>
      <c r="AC703" s="41"/>
      <c r="AD703" s="41"/>
      <c r="AE703" s="41"/>
      <c r="AT703" s="20" t="s">
        <v>179</v>
      </c>
      <c r="AU703" s="20" t="s">
        <v>95</v>
      </c>
    </row>
    <row r="704" s="2" customFormat="1">
      <c r="A704" s="41"/>
      <c r="B704" s="42"/>
      <c r="C704" s="43"/>
      <c r="D704" s="229" t="s">
        <v>231</v>
      </c>
      <c r="E704" s="43"/>
      <c r="F704" s="268" t="s">
        <v>5303</v>
      </c>
      <c r="G704" s="43"/>
      <c r="H704" s="43"/>
      <c r="I704" s="231"/>
      <c r="J704" s="43"/>
      <c r="K704" s="43"/>
      <c r="L704" s="47"/>
      <c r="M704" s="232"/>
      <c r="N704" s="233"/>
      <c r="O704" s="87"/>
      <c r="P704" s="87"/>
      <c r="Q704" s="87"/>
      <c r="R704" s="87"/>
      <c r="S704" s="87"/>
      <c r="T704" s="88"/>
      <c r="U704" s="41"/>
      <c r="V704" s="41"/>
      <c r="W704" s="41"/>
      <c r="X704" s="41"/>
      <c r="Y704" s="41"/>
      <c r="Z704" s="41"/>
      <c r="AA704" s="41"/>
      <c r="AB704" s="41"/>
      <c r="AC704" s="41"/>
      <c r="AD704" s="41"/>
      <c r="AE704" s="41"/>
      <c r="AT704" s="20" t="s">
        <v>231</v>
      </c>
      <c r="AU704" s="20" t="s">
        <v>95</v>
      </c>
    </row>
    <row r="705" s="2" customFormat="1" ht="16.5" customHeight="1">
      <c r="A705" s="41"/>
      <c r="B705" s="42"/>
      <c r="C705" s="216" t="s">
        <v>1980</v>
      </c>
      <c r="D705" s="216" t="s">
        <v>172</v>
      </c>
      <c r="E705" s="217" t="s">
        <v>5304</v>
      </c>
      <c r="F705" s="218" t="s">
        <v>5305</v>
      </c>
      <c r="G705" s="219" t="s">
        <v>4317</v>
      </c>
      <c r="H705" s="220">
        <v>80</v>
      </c>
      <c r="I705" s="221"/>
      <c r="J705" s="222">
        <f>ROUND(I705*H705,2)</f>
        <v>0</v>
      </c>
      <c r="K705" s="218" t="s">
        <v>19</v>
      </c>
      <c r="L705" s="47"/>
      <c r="M705" s="223" t="s">
        <v>19</v>
      </c>
      <c r="N705" s="224" t="s">
        <v>46</v>
      </c>
      <c r="O705" s="87"/>
      <c r="P705" s="225">
        <f>O705*H705</f>
        <v>0</v>
      </c>
      <c r="Q705" s="225">
        <v>0</v>
      </c>
      <c r="R705" s="225">
        <f>Q705*H705</f>
        <v>0</v>
      </c>
      <c r="S705" s="225">
        <v>0</v>
      </c>
      <c r="T705" s="226">
        <f>S705*H705</f>
        <v>0</v>
      </c>
      <c r="U705" s="41"/>
      <c r="V705" s="41"/>
      <c r="W705" s="41"/>
      <c r="X705" s="41"/>
      <c r="Y705" s="41"/>
      <c r="Z705" s="41"/>
      <c r="AA705" s="41"/>
      <c r="AB705" s="41"/>
      <c r="AC705" s="41"/>
      <c r="AD705" s="41"/>
      <c r="AE705" s="41"/>
      <c r="AR705" s="227" t="s">
        <v>177</v>
      </c>
      <c r="AT705" s="227" t="s">
        <v>172</v>
      </c>
      <c r="AU705" s="227" t="s">
        <v>95</v>
      </c>
      <c r="AY705" s="20" t="s">
        <v>170</v>
      </c>
      <c r="BE705" s="228">
        <f>IF(N705="základní",J705,0)</f>
        <v>0</v>
      </c>
      <c r="BF705" s="228">
        <f>IF(N705="snížená",J705,0)</f>
        <v>0</v>
      </c>
      <c r="BG705" s="228">
        <f>IF(N705="zákl. přenesená",J705,0)</f>
        <v>0</v>
      </c>
      <c r="BH705" s="228">
        <f>IF(N705="sníž. přenesená",J705,0)</f>
        <v>0</v>
      </c>
      <c r="BI705" s="228">
        <f>IF(N705="nulová",J705,0)</f>
        <v>0</v>
      </c>
      <c r="BJ705" s="20" t="s">
        <v>82</v>
      </c>
      <c r="BK705" s="228">
        <f>ROUND(I705*H705,2)</f>
        <v>0</v>
      </c>
      <c r="BL705" s="20" t="s">
        <v>177</v>
      </c>
      <c r="BM705" s="227" t="s">
        <v>3220</v>
      </c>
    </row>
    <row r="706" s="2" customFormat="1">
      <c r="A706" s="41"/>
      <c r="B706" s="42"/>
      <c r="C706" s="43"/>
      <c r="D706" s="229" t="s">
        <v>179</v>
      </c>
      <c r="E706" s="43"/>
      <c r="F706" s="230" t="s">
        <v>5305</v>
      </c>
      <c r="G706" s="43"/>
      <c r="H706" s="43"/>
      <c r="I706" s="231"/>
      <c r="J706" s="43"/>
      <c r="K706" s="43"/>
      <c r="L706" s="47"/>
      <c r="M706" s="232"/>
      <c r="N706" s="233"/>
      <c r="O706" s="87"/>
      <c r="P706" s="87"/>
      <c r="Q706" s="87"/>
      <c r="R706" s="87"/>
      <c r="S706" s="87"/>
      <c r="T706" s="88"/>
      <c r="U706" s="41"/>
      <c r="V706" s="41"/>
      <c r="W706" s="41"/>
      <c r="X706" s="41"/>
      <c r="Y706" s="41"/>
      <c r="Z706" s="41"/>
      <c r="AA706" s="41"/>
      <c r="AB706" s="41"/>
      <c r="AC706" s="41"/>
      <c r="AD706" s="41"/>
      <c r="AE706" s="41"/>
      <c r="AT706" s="20" t="s">
        <v>179</v>
      </c>
      <c r="AU706" s="20" t="s">
        <v>95</v>
      </c>
    </row>
    <row r="707" s="2" customFormat="1" ht="16.5" customHeight="1">
      <c r="A707" s="41"/>
      <c r="B707" s="42"/>
      <c r="C707" s="216" t="s">
        <v>1986</v>
      </c>
      <c r="D707" s="216" t="s">
        <v>172</v>
      </c>
      <c r="E707" s="217" t="s">
        <v>5306</v>
      </c>
      <c r="F707" s="218" t="s">
        <v>5307</v>
      </c>
      <c r="G707" s="219" t="s">
        <v>1656</v>
      </c>
      <c r="H707" s="220">
        <v>1</v>
      </c>
      <c r="I707" s="221"/>
      <c r="J707" s="222">
        <f>ROUND(I707*H707,2)</f>
        <v>0</v>
      </c>
      <c r="K707" s="218" t="s">
        <v>19</v>
      </c>
      <c r="L707" s="47"/>
      <c r="M707" s="223" t="s">
        <v>19</v>
      </c>
      <c r="N707" s="224" t="s">
        <v>46</v>
      </c>
      <c r="O707" s="87"/>
      <c r="P707" s="225">
        <f>O707*H707</f>
        <v>0</v>
      </c>
      <c r="Q707" s="225">
        <v>0</v>
      </c>
      <c r="R707" s="225">
        <f>Q707*H707</f>
        <v>0</v>
      </c>
      <c r="S707" s="225">
        <v>0</v>
      </c>
      <c r="T707" s="226">
        <f>S707*H707</f>
        <v>0</v>
      </c>
      <c r="U707" s="41"/>
      <c r="V707" s="41"/>
      <c r="W707" s="41"/>
      <c r="X707" s="41"/>
      <c r="Y707" s="41"/>
      <c r="Z707" s="41"/>
      <c r="AA707" s="41"/>
      <c r="AB707" s="41"/>
      <c r="AC707" s="41"/>
      <c r="AD707" s="41"/>
      <c r="AE707" s="41"/>
      <c r="AR707" s="227" t="s">
        <v>177</v>
      </c>
      <c r="AT707" s="227" t="s">
        <v>172</v>
      </c>
      <c r="AU707" s="227" t="s">
        <v>95</v>
      </c>
      <c r="AY707" s="20" t="s">
        <v>170</v>
      </c>
      <c r="BE707" s="228">
        <f>IF(N707="základní",J707,0)</f>
        <v>0</v>
      </c>
      <c r="BF707" s="228">
        <f>IF(N707="snížená",J707,0)</f>
        <v>0</v>
      </c>
      <c r="BG707" s="228">
        <f>IF(N707="zákl. přenesená",J707,0)</f>
        <v>0</v>
      </c>
      <c r="BH707" s="228">
        <f>IF(N707="sníž. přenesená",J707,0)</f>
        <v>0</v>
      </c>
      <c r="BI707" s="228">
        <f>IF(N707="nulová",J707,0)</f>
        <v>0</v>
      </c>
      <c r="BJ707" s="20" t="s">
        <v>82</v>
      </c>
      <c r="BK707" s="228">
        <f>ROUND(I707*H707,2)</f>
        <v>0</v>
      </c>
      <c r="BL707" s="20" t="s">
        <v>177</v>
      </c>
      <c r="BM707" s="227" t="s">
        <v>3234</v>
      </c>
    </row>
    <row r="708" s="2" customFormat="1">
      <c r="A708" s="41"/>
      <c r="B708" s="42"/>
      <c r="C708" s="43"/>
      <c r="D708" s="229" t="s">
        <v>179</v>
      </c>
      <c r="E708" s="43"/>
      <c r="F708" s="230" t="s">
        <v>5307</v>
      </c>
      <c r="G708" s="43"/>
      <c r="H708" s="43"/>
      <c r="I708" s="231"/>
      <c r="J708" s="43"/>
      <c r="K708" s="43"/>
      <c r="L708" s="47"/>
      <c r="M708" s="232"/>
      <c r="N708" s="233"/>
      <c r="O708" s="87"/>
      <c r="P708" s="87"/>
      <c r="Q708" s="87"/>
      <c r="R708" s="87"/>
      <c r="S708" s="87"/>
      <c r="T708" s="88"/>
      <c r="U708" s="41"/>
      <c r="V708" s="41"/>
      <c r="W708" s="41"/>
      <c r="X708" s="41"/>
      <c r="Y708" s="41"/>
      <c r="Z708" s="41"/>
      <c r="AA708" s="41"/>
      <c r="AB708" s="41"/>
      <c r="AC708" s="41"/>
      <c r="AD708" s="41"/>
      <c r="AE708" s="41"/>
      <c r="AT708" s="20" t="s">
        <v>179</v>
      </c>
      <c r="AU708" s="20" t="s">
        <v>95</v>
      </c>
    </row>
    <row r="709" s="2" customFormat="1" ht="16.5" customHeight="1">
      <c r="A709" s="41"/>
      <c r="B709" s="42"/>
      <c r="C709" s="216" t="s">
        <v>1994</v>
      </c>
      <c r="D709" s="216" t="s">
        <v>172</v>
      </c>
      <c r="E709" s="217" t="s">
        <v>5308</v>
      </c>
      <c r="F709" s="218" t="s">
        <v>5309</v>
      </c>
      <c r="G709" s="219" t="s">
        <v>1656</v>
      </c>
      <c r="H709" s="220">
        <v>1</v>
      </c>
      <c r="I709" s="221"/>
      <c r="J709" s="222">
        <f>ROUND(I709*H709,2)</f>
        <v>0</v>
      </c>
      <c r="K709" s="218" t="s">
        <v>19</v>
      </c>
      <c r="L709" s="47"/>
      <c r="M709" s="223" t="s">
        <v>19</v>
      </c>
      <c r="N709" s="224" t="s">
        <v>46</v>
      </c>
      <c r="O709" s="87"/>
      <c r="P709" s="225">
        <f>O709*H709</f>
        <v>0</v>
      </c>
      <c r="Q709" s="225">
        <v>0</v>
      </c>
      <c r="R709" s="225">
        <f>Q709*H709</f>
        <v>0</v>
      </c>
      <c r="S709" s="225">
        <v>0</v>
      </c>
      <c r="T709" s="226">
        <f>S709*H709</f>
        <v>0</v>
      </c>
      <c r="U709" s="41"/>
      <c r="V709" s="41"/>
      <c r="W709" s="41"/>
      <c r="X709" s="41"/>
      <c r="Y709" s="41"/>
      <c r="Z709" s="41"/>
      <c r="AA709" s="41"/>
      <c r="AB709" s="41"/>
      <c r="AC709" s="41"/>
      <c r="AD709" s="41"/>
      <c r="AE709" s="41"/>
      <c r="AR709" s="227" t="s">
        <v>177</v>
      </c>
      <c r="AT709" s="227" t="s">
        <v>172</v>
      </c>
      <c r="AU709" s="227" t="s">
        <v>95</v>
      </c>
      <c r="AY709" s="20" t="s">
        <v>170</v>
      </c>
      <c r="BE709" s="228">
        <f>IF(N709="základní",J709,0)</f>
        <v>0</v>
      </c>
      <c r="BF709" s="228">
        <f>IF(N709="snížená",J709,0)</f>
        <v>0</v>
      </c>
      <c r="BG709" s="228">
        <f>IF(N709="zákl. přenesená",J709,0)</f>
        <v>0</v>
      </c>
      <c r="BH709" s="228">
        <f>IF(N709="sníž. přenesená",J709,0)</f>
        <v>0</v>
      </c>
      <c r="BI709" s="228">
        <f>IF(N709="nulová",J709,0)</f>
        <v>0</v>
      </c>
      <c r="BJ709" s="20" t="s">
        <v>82</v>
      </c>
      <c r="BK709" s="228">
        <f>ROUND(I709*H709,2)</f>
        <v>0</v>
      </c>
      <c r="BL709" s="20" t="s">
        <v>177</v>
      </c>
      <c r="BM709" s="227" t="s">
        <v>3272</v>
      </c>
    </row>
    <row r="710" s="2" customFormat="1">
      <c r="A710" s="41"/>
      <c r="B710" s="42"/>
      <c r="C710" s="43"/>
      <c r="D710" s="229" t="s">
        <v>179</v>
      </c>
      <c r="E710" s="43"/>
      <c r="F710" s="230" t="s">
        <v>5309</v>
      </c>
      <c r="G710" s="43"/>
      <c r="H710" s="43"/>
      <c r="I710" s="231"/>
      <c r="J710" s="43"/>
      <c r="K710" s="43"/>
      <c r="L710" s="47"/>
      <c r="M710" s="232"/>
      <c r="N710" s="233"/>
      <c r="O710" s="87"/>
      <c r="P710" s="87"/>
      <c r="Q710" s="87"/>
      <c r="R710" s="87"/>
      <c r="S710" s="87"/>
      <c r="T710" s="88"/>
      <c r="U710" s="41"/>
      <c r="V710" s="41"/>
      <c r="W710" s="41"/>
      <c r="X710" s="41"/>
      <c r="Y710" s="41"/>
      <c r="Z710" s="41"/>
      <c r="AA710" s="41"/>
      <c r="AB710" s="41"/>
      <c r="AC710" s="41"/>
      <c r="AD710" s="41"/>
      <c r="AE710" s="41"/>
      <c r="AT710" s="20" t="s">
        <v>179</v>
      </c>
      <c r="AU710" s="20" t="s">
        <v>95</v>
      </c>
    </row>
    <row r="711" s="2" customFormat="1">
      <c r="A711" s="41"/>
      <c r="B711" s="42"/>
      <c r="C711" s="43"/>
      <c r="D711" s="229" t="s">
        <v>231</v>
      </c>
      <c r="E711" s="43"/>
      <c r="F711" s="268" t="s">
        <v>5310</v>
      </c>
      <c r="G711" s="43"/>
      <c r="H711" s="43"/>
      <c r="I711" s="231"/>
      <c r="J711" s="43"/>
      <c r="K711" s="43"/>
      <c r="L711" s="47"/>
      <c r="M711" s="232"/>
      <c r="N711" s="233"/>
      <c r="O711" s="87"/>
      <c r="P711" s="87"/>
      <c r="Q711" s="87"/>
      <c r="R711" s="87"/>
      <c r="S711" s="87"/>
      <c r="T711" s="88"/>
      <c r="U711" s="41"/>
      <c r="V711" s="41"/>
      <c r="W711" s="41"/>
      <c r="X711" s="41"/>
      <c r="Y711" s="41"/>
      <c r="Z711" s="41"/>
      <c r="AA711" s="41"/>
      <c r="AB711" s="41"/>
      <c r="AC711" s="41"/>
      <c r="AD711" s="41"/>
      <c r="AE711" s="41"/>
      <c r="AT711" s="20" t="s">
        <v>231</v>
      </c>
      <c r="AU711" s="20" t="s">
        <v>95</v>
      </c>
    </row>
    <row r="712" s="2" customFormat="1" ht="33" customHeight="1">
      <c r="A712" s="41"/>
      <c r="B712" s="42"/>
      <c r="C712" s="216" t="s">
        <v>2005</v>
      </c>
      <c r="D712" s="216" t="s">
        <v>172</v>
      </c>
      <c r="E712" s="217" t="s">
        <v>5311</v>
      </c>
      <c r="F712" s="218" t="s">
        <v>5312</v>
      </c>
      <c r="G712" s="219" t="s">
        <v>1656</v>
      </c>
      <c r="H712" s="220">
        <v>1</v>
      </c>
      <c r="I712" s="221"/>
      <c r="J712" s="222">
        <f>ROUND(I712*H712,2)</f>
        <v>0</v>
      </c>
      <c r="K712" s="218" t="s">
        <v>19</v>
      </c>
      <c r="L712" s="47"/>
      <c r="M712" s="223" t="s">
        <v>19</v>
      </c>
      <c r="N712" s="224" t="s">
        <v>46</v>
      </c>
      <c r="O712" s="87"/>
      <c r="P712" s="225">
        <f>O712*H712</f>
        <v>0</v>
      </c>
      <c r="Q712" s="225">
        <v>0</v>
      </c>
      <c r="R712" s="225">
        <f>Q712*H712</f>
        <v>0</v>
      </c>
      <c r="S712" s="225">
        <v>0</v>
      </c>
      <c r="T712" s="226">
        <f>S712*H712</f>
        <v>0</v>
      </c>
      <c r="U712" s="41"/>
      <c r="V712" s="41"/>
      <c r="W712" s="41"/>
      <c r="X712" s="41"/>
      <c r="Y712" s="41"/>
      <c r="Z712" s="41"/>
      <c r="AA712" s="41"/>
      <c r="AB712" s="41"/>
      <c r="AC712" s="41"/>
      <c r="AD712" s="41"/>
      <c r="AE712" s="41"/>
      <c r="AR712" s="227" t="s">
        <v>177</v>
      </c>
      <c r="AT712" s="227" t="s">
        <v>172</v>
      </c>
      <c r="AU712" s="227" t="s">
        <v>95</v>
      </c>
      <c r="AY712" s="20" t="s">
        <v>170</v>
      </c>
      <c r="BE712" s="228">
        <f>IF(N712="základní",J712,0)</f>
        <v>0</v>
      </c>
      <c r="BF712" s="228">
        <f>IF(N712="snížená",J712,0)</f>
        <v>0</v>
      </c>
      <c r="BG712" s="228">
        <f>IF(N712="zákl. přenesená",J712,0)</f>
        <v>0</v>
      </c>
      <c r="BH712" s="228">
        <f>IF(N712="sníž. přenesená",J712,0)</f>
        <v>0</v>
      </c>
      <c r="BI712" s="228">
        <f>IF(N712="nulová",J712,0)</f>
        <v>0</v>
      </c>
      <c r="BJ712" s="20" t="s">
        <v>82</v>
      </c>
      <c r="BK712" s="228">
        <f>ROUND(I712*H712,2)</f>
        <v>0</v>
      </c>
      <c r="BL712" s="20" t="s">
        <v>177</v>
      </c>
      <c r="BM712" s="227" t="s">
        <v>3283</v>
      </c>
    </row>
    <row r="713" s="2" customFormat="1">
      <c r="A713" s="41"/>
      <c r="B713" s="42"/>
      <c r="C713" s="43"/>
      <c r="D713" s="229" t="s">
        <v>179</v>
      </c>
      <c r="E713" s="43"/>
      <c r="F713" s="230" t="s">
        <v>5312</v>
      </c>
      <c r="G713" s="43"/>
      <c r="H713" s="43"/>
      <c r="I713" s="231"/>
      <c r="J713" s="43"/>
      <c r="K713" s="43"/>
      <c r="L713" s="47"/>
      <c r="M713" s="232"/>
      <c r="N713" s="233"/>
      <c r="O713" s="87"/>
      <c r="P713" s="87"/>
      <c r="Q713" s="87"/>
      <c r="R713" s="87"/>
      <c r="S713" s="87"/>
      <c r="T713" s="88"/>
      <c r="U713" s="41"/>
      <c r="V713" s="41"/>
      <c r="W713" s="41"/>
      <c r="X713" s="41"/>
      <c r="Y713" s="41"/>
      <c r="Z713" s="41"/>
      <c r="AA713" s="41"/>
      <c r="AB713" s="41"/>
      <c r="AC713" s="41"/>
      <c r="AD713" s="41"/>
      <c r="AE713" s="41"/>
      <c r="AT713" s="20" t="s">
        <v>179</v>
      </c>
      <c r="AU713" s="20" t="s">
        <v>95</v>
      </c>
    </row>
    <row r="714" s="2" customFormat="1" ht="16.5" customHeight="1">
      <c r="A714" s="41"/>
      <c r="B714" s="42"/>
      <c r="C714" s="216" t="s">
        <v>2013</v>
      </c>
      <c r="D714" s="216" t="s">
        <v>172</v>
      </c>
      <c r="E714" s="217" t="s">
        <v>5313</v>
      </c>
      <c r="F714" s="218" t="s">
        <v>5314</v>
      </c>
      <c r="G714" s="219" t="s">
        <v>1656</v>
      </c>
      <c r="H714" s="220">
        <v>1</v>
      </c>
      <c r="I714" s="221"/>
      <c r="J714" s="222">
        <f>ROUND(I714*H714,2)</f>
        <v>0</v>
      </c>
      <c r="K714" s="218" t="s">
        <v>19</v>
      </c>
      <c r="L714" s="47"/>
      <c r="M714" s="223" t="s">
        <v>19</v>
      </c>
      <c r="N714" s="224" t="s">
        <v>46</v>
      </c>
      <c r="O714" s="87"/>
      <c r="P714" s="225">
        <f>O714*H714</f>
        <v>0</v>
      </c>
      <c r="Q714" s="225">
        <v>0</v>
      </c>
      <c r="R714" s="225">
        <f>Q714*H714</f>
        <v>0</v>
      </c>
      <c r="S714" s="225">
        <v>0</v>
      </c>
      <c r="T714" s="226">
        <f>S714*H714</f>
        <v>0</v>
      </c>
      <c r="U714" s="41"/>
      <c r="V714" s="41"/>
      <c r="W714" s="41"/>
      <c r="X714" s="41"/>
      <c r="Y714" s="41"/>
      <c r="Z714" s="41"/>
      <c r="AA714" s="41"/>
      <c r="AB714" s="41"/>
      <c r="AC714" s="41"/>
      <c r="AD714" s="41"/>
      <c r="AE714" s="41"/>
      <c r="AR714" s="227" t="s">
        <v>177</v>
      </c>
      <c r="AT714" s="227" t="s">
        <v>172</v>
      </c>
      <c r="AU714" s="227" t="s">
        <v>95</v>
      </c>
      <c r="AY714" s="20" t="s">
        <v>170</v>
      </c>
      <c r="BE714" s="228">
        <f>IF(N714="základní",J714,0)</f>
        <v>0</v>
      </c>
      <c r="BF714" s="228">
        <f>IF(N714="snížená",J714,0)</f>
        <v>0</v>
      </c>
      <c r="BG714" s="228">
        <f>IF(N714="zákl. přenesená",J714,0)</f>
        <v>0</v>
      </c>
      <c r="BH714" s="228">
        <f>IF(N714="sníž. přenesená",J714,0)</f>
        <v>0</v>
      </c>
      <c r="BI714" s="228">
        <f>IF(N714="nulová",J714,0)</f>
        <v>0</v>
      </c>
      <c r="BJ714" s="20" t="s">
        <v>82</v>
      </c>
      <c r="BK714" s="228">
        <f>ROUND(I714*H714,2)</f>
        <v>0</v>
      </c>
      <c r="BL714" s="20" t="s">
        <v>177</v>
      </c>
      <c r="BM714" s="227" t="s">
        <v>3304</v>
      </c>
    </row>
    <row r="715" s="2" customFormat="1">
      <c r="A715" s="41"/>
      <c r="B715" s="42"/>
      <c r="C715" s="43"/>
      <c r="D715" s="229" t="s">
        <v>179</v>
      </c>
      <c r="E715" s="43"/>
      <c r="F715" s="230" t="s">
        <v>5314</v>
      </c>
      <c r="G715" s="43"/>
      <c r="H715" s="43"/>
      <c r="I715" s="231"/>
      <c r="J715" s="43"/>
      <c r="K715" s="43"/>
      <c r="L715" s="47"/>
      <c r="M715" s="232"/>
      <c r="N715" s="233"/>
      <c r="O715" s="87"/>
      <c r="P715" s="87"/>
      <c r="Q715" s="87"/>
      <c r="R715" s="87"/>
      <c r="S715" s="87"/>
      <c r="T715" s="88"/>
      <c r="U715" s="41"/>
      <c r="V715" s="41"/>
      <c r="W715" s="41"/>
      <c r="X715" s="41"/>
      <c r="Y715" s="41"/>
      <c r="Z715" s="41"/>
      <c r="AA715" s="41"/>
      <c r="AB715" s="41"/>
      <c r="AC715" s="41"/>
      <c r="AD715" s="41"/>
      <c r="AE715" s="41"/>
      <c r="AT715" s="20" t="s">
        <v>179</v>
      </c>
      <c r="AU715" s="20" t="s">
        <v>95</v>
      </c>
    </row>
    <row r="716" s="2" customFormat="1">
      <c r="A716" s="41"/>
      <c r="B716" s="42"/>
      <c r="C716" s="43"/>
      <c r="D716" s="229" t="s">
        <v>231</v>
      </c>
      <c r="E716" s="43"/>
      <c r="F716" s="268" t="s">
        <v>5315</v>
      </c>
      <c r="G716" s="43"/>
      <c r="H716" s="43"/>
      <c r="I716" s="231"/>
      <c r="J716" s="43"/>
      <c r="K716" s="43"/>
      <c r="L716" s="47"/>
      <c r="M716" s="232"/>
      <c r="N716" s="233"/>
      <c r="O716" s="87"/>
      <c r="P716" s="87"/>
      <c r="Q716" s="87"/>
      <c r="R716" s="87"/>
      <c r="S716" s="87"/>
      <c r="T716" s="88"/>
      <c r="U716" s="41"/>
      <c r="V716" s="41"/>
      <c r="W716" s="41"/>
      <c r="X716" s="41"/>
      <c r="Y716" s="41"/>
      <c r="Z716" s="41"/>
      <c r="AA716" s="41"/>
      <c r="AB716" s="41"/>
      <c r="AC716" s="41"/>
      <c r="AD716" s="41"/>
      <c r="AE716" s="41"/>
      <c r="AT716" s="20" t="s">
        <v>231</v>
      </c>
      <c r="AU716" s="20" t="s">
        <v>95</v>
      </c>
    </row>
    <row r="717" s="2" customFormat="1" ht="16.5" customHeight="1">
      <c r="A717" s="41"/>
      <c r="B717" s="42"/>
      <c r="C717" s="216" t="s">
        <v>2018</v>
      </c>
      <c r="D717" s="216" t="s">
        <v>172</v>
      </c>
      <c r="E717" s="217" t="s">
        <v>5316</v>
      </c>
      <c r="F717" s="218" t="s">
        <v>5317</v>
      </c>
      <c r="G717" s="219" t="s">
        <v>1656</v>
      </c>
      <c r="H717" s="220">
        <v>1</v>
      </c>
      <c r="I717" s="221"/>
      <c r="J717" s="222">
        <f>ROUND(I717*H717,2)</f>
        <v>0</v>
      </c>
      <c r="K717" s="218" t="s">
        <v>19</v>
      </c>
      <c r="L717" s="47"/>
      <c r="M717" s="223" t="s">
        <v>19</v>
      </c>
      <c r="N717" s="224" t="s">
        <v>46</v>
      </c>
      <c r="O717" s="87"/>
      <c r="P717" s="225">
        <f>O717*H717</f>
        <v>0</v>
      </c>
      <c r="Q717" s="225">
        <v>0</v>
      </c>
      <c r="R717" s="225">
        <f>Q717*H717</f>
        <v>0</v>
      </c>
      <c r="S717" s="225">
        <v>0</v>
      </c>
      <c r="T717" s="226">
        <f>S717*H717</f>
        <v>0</v>
      </c>
      <c r="U717" s="41"/>
      <c r="V717" s="41"/>
      <c r="W717" s="41"/>
      <c r="X717" s="41"/>
      <c r="Y717" s="41"/>
      <c r="Z717" s="41"/>
      <c r="AA717" s="41"/>
      <c r="AB717" s="41"/>
      <c r="AC717" s="41"/>
      <c r="AD717" s="41"/>
      <c r="AE717" s="41"/>
      <c r="AR717" s="227" t="s">
        <v>177</v>
      </c>
      <c r="AT717" s="227" t="s">
        <v>172</v>
      </c>
      <c r="AU717" s="227" t="s">
        <v>95</v>
      </c>
      <c r="AY717" s="20" t="s">
        <v>170</v>
      </c>
      <c r="BE717" s="228">
        <f>IF(N717="základní",J717,0)</f>
        <v>0</v>
      </c>
      <c r="BF717" s="228">
        <f>IF(N717="snížená",J717,0)</f>
        <v>0</v>
      </c>
      <c r="BG717" s="228">
        <f>IF(N717="zákl. přenesená",J717,0)</f>
        <v>0</v>
      </c>
      <c r="BH717" s="228">
        <f>IF(N717="sníž. přenesená",J717,0)</f>
        <v>0</v>
      </c>
      <c r="BI717" s="228">
        <f>IF(N717="nulová",J717,0)</f>
        <v>0</v>
      </c>
      <c r="BJ717" s="20" t="s">
        <v>82</v>
      </c>
      <c r="BK717" s="228">
        <f>ROUND(I717*H717,2)</f>
        <v>0</v>
      </c>
      <c r="BL717" s="20" t="s">
        <v>177</v>
      </c>
      <c r="BM717" s="227" t="s">
        <v>3318</v>
      </c>
    </row>
    <row r="718" s="2" customFormat="1">
      <c r="A718" s="41"/>
      <c r="B718" s="42"/>
      <c r="C718" s="43"/>
      <c r="D718" s="229" t="s">
        <v>179</v>
      </c>
      <c r="E718" s="43"/>
      <c r="F718" s="230" t="s">
        <v>5317</v>
      </c>
      <c r="G718" s="43"/>
      <c r="H718" s="43"/>
      <c r="I718" s="231"/>
      <c r="J718" s="43"/>
      <c r="K718" s="43"/>
      <c r="L718" s="47"/>
      <c r="M718" s="232"/>
      <c r="N718" s="233"/>
      <c r="O718" s="87"/>
      <c r="P718" s="87"/>
      <c r="Q718" s="87"/>
      <c r="R718" s="87"/>
      <c r="S718" s="87"/>
      <c r="T718" s="88"/>
      <c r="U718" s="41"/>
      <c r="V718" s="41"/>
      <c r="W718" s="41"/>
      <c r="X718" s="41"/>
      <c r="Y718" s="41"/>
      <c r="Z718" s="41"/>
      <c r="AA718" s="41"/>
      <c r="AB718" s="41"/>
      <c r="AC718" s="41"/>
      <c r="AD718" s="41"/>
      <c r="AE718" s="41"/>
      <c r="AT718" s="20" t="s">
        <v>179</v>
      </c>
      <c r="AU718" s="20" t="s">
        <v>95</v>
      </c>
    </row>
    <row r="719" s="2" customFormat="1">
      <c r="A719" s="41"/>
      <c r="B719" s="42"/>
      <c r="C719" s="43"/>
      <c r="D719" s="229" t="s">
        <v>231</v>
      </c>
      <c r="E719" s="43"/>
      <c r="F719" s="268" t="s">
        <v>5318</v>
      </c>
      <c r="G719" s="43"/>
      <c r="H719" s="43"/>
      <c r="I719" s="231"/>
      <c r="J719" s="43"/>
      <c r="K719" s="43"/>
      <c r="L719" s="47"/>
      <c r="M719" s="232"/>
      <c r="N719" s="233"/>
      <c r="O719" s="87"/>
      <c r="P719" s="87"/>
      <c r="Q719" s="87"/>
      <c r="R719" s="87"/>
      <c r="S719" s="87"/>
      <c r="T719" s="88"/>
      <c r="U719" s="41"/>
      <c r="V719" s="41"/>
      <c r="W719" s="41"/>
      <c r="X719" s="41"/>
      <c r="Y719" s="41"/>
      <c r="Z719" s="41"/>
      <c r="AA719" s="41"/>
      <c r="AB719" s="41"/>
      <c r="AC719" s="41"/>
      <c r="AD719" s="41"/>
      <c r="AE719" s="41"/>
      <c r="AT719" s="20" t="s">
        <v>231</v>
      </c>
      <c r="AU719" s="20" t="s">
        <v>95</v>
      </c>
    </row>
    <row r="720" s="2" customFormat="1" ht="16.5" customHeight="1">
      <c r="A720" s="41"/>
      <c r="B720" s="42"/>
      <c r="C720" s="216" t="s">
        <v>2024</v>
      </c>
      <c r="D720" s="216" t="s">
        <v>172</v>
      </c>
      <c r="E720" s="217" t="s">
        <v>5319</v>
      </c>
      <c r="F720" s="218" t="s">
        <v>5320</v>
      </c>
      <c r="G720" s="219" t="s">
        <v>1656</v>
      </c>
      <c r="H720" s="220">
        <v>1</v>
      </c>
      <c r="I720" s="221"/>
      <c r="J720" s="222">
        <f>ROUND(I720*H720,2)</f>
        <v>0</v>
      </c>
      <c r="K720" s="218" t="s">
        <v>19</v>
      </c>
      <c r="L720" s="47"/>
      <c r="M720" s="223" t="s">
        <v>19</v>
      </c>
      <c r="N720" s="224" t="s">
        <v>46</v>
      </c>
      <c r="O720" s="87"/>
      <c r="P720" s="225">
        <f>O720*H720</f>
        <v>0</v>
      </c>
      <c r="Q720" s="225">
        <v>0</v>
      </c>
      <c r="R720" s="225">
        <f>Q720*H720</f>
        <v>0</v>
      </c>
      <c r="S720" s="225">
        <v>0</v>
      </c>
      <c r="T720" s="226">
        <f>S720*H720</f>
        <v>0</v>
      </c>
      <c r="U720" s="41"/>
      <c r="V720" s="41"/>
      <c r="W720" s="41"/>
      <c r="X720" s="41"/>
      <c r="Y720" s="41"/>
      <c r="Z720" s="41"/>
      <c r="AA720" s="41"/>
      <c r="AB720" s="41"/>
      <c r="AC720" s="41"/>
      <c r="AD720" s="41"/>
      <c r="AE720" s="41"/>
      <c r="AR720" s="227" t="s">
        <v>177</v>
      </c>
      <c r="AT720" s="227" t="s">
        <v>172</v>
      </c>
      <c r="AU720" s="227" t="s">
        <v>95</v>
      </c>
      <c r="AY720" s="20" t="s">
        <v>170</v>
      </c>
      <c r="BE720" s="228">
        <f>IF(N720="základní",J720,0)</f>
        <v>0</v>
      </c>
      <c r="BF720" s="228">
        <f>IF(N720="snížená",J720,0)</f>
        <v>0</v>
      </c>
      <c r="BG720" s="228">
        <f>IF(N720="zákl. přenesená",J720,0)</f>
        <v>0</v>
      </c>
      <c r="BH720" s="228">
        <f>IF(N720="sníž. přenesená",J720,0)</f>
        <v>0</v>
      </c>
      <c r="BI720" s="228">
        <f>IF(N720="nulová",J720,0)</f>
        <v>0</v>
      </c>
      <c r="BJ720" s="20" t="s">
        <v>82</v>
      </c>
      <c r="BK720" s="228">
        <f>ROUND(I720*H720,2)</f>
        <v>0</v>
      </c>
      <c r="BL720" s="20" t="s">
        <v>177</v>
      </c>
      <c r="BM720" s="227" t="s">
        <v>3330</v>
      </c>
    </row>
    <row r="721" s="2" customFormat="1">
      <c r="A721" s="41"/>
      <c r="B721" s="42"/>
      <c r="C721" s="43"/>
      <c r="D721" s="229" t="s">
        <v>179</v>
      </c>
      <c r="E721" s="43"/>
      <c r="F721" s="230" t="s">
        <v>5320</v>
      </c>
      <c r="G721" s="43"/>
      <c r="H721" s="43"/>
      <c r="I721" s="231"/>
      <c r="J721" s="43"/>
      <c r="K721" s="43"/>
      <c r="L721" s="47"/>
      <c r="M721" s="232"/>
      <c r="N721" s="233"/>
      <c r="O721" s="87"/>
      <c r="P721" s="87"/>
      <c r="Q721" s="87"/>
      <c r="R721" s="87"/>
      <c r="S721" s="87"/>
      <c r="T721" s="88"/>
      <c r="U721" s="41"/>
      <c r="V721" s="41"/>
      <c r="W721" s="41"/>
      <c r="X721" s="41"/>
      <c r="Y721" s="41"/>
      <c r="Z721" s="41"/>
      <c r="AA721" s="41"/>
      <c r="AB721" s="41"/>
      <c r="AC721" s="41"/>
      <c r="AD721" s="41"/>
      <c r="AE721" s="41"/>
      <c r="AT721" s="20" t="s">
        <v>179</v>
      </c>
      <c r="AU721" s="20" t="s">
        <v>95</v>
      </c>
    </row>
    <row r="722" s="2" customFormat="1">
      <c r="A722" s="41"/>
      <c r="B722" s="42"/>
      <c r="C722" s="43"/>
      <c r="D722" s="229" t="s">
        <v>231</v>
      </c>
      <c r="E722" s="43"/>
      <c r="F722" s="268" t="s">
        <v>5321</v>
      </c>
      <c r="G722" s="43"/>
      <c r="H722" s="43"/>
      <c r="I722" s="231"/>
      <c r="J722" s="43"/>
      <c r="K722" s="43"/>
      <c r="L722" s="47"/>
      <c r="M722" s="232"/>
      <c r="N722" s="233"/>
      <c r="O722" s="87"/>
      <c r="P722" s="87"/>
      <c r="Q722" s="87"/>
      <c r="R722" s="87"/>
      <c r="S722" s="87"/>
      <c r="T722" s="88"/>
      <c r="U722" s="41"/>
      <c r="V722" s="41"/>
      <c r="W722" s="41"/>
      <c r="X722" s="41"/>
      <c r="Y722" s="41"/>
      <c r="Z722" s="41"/>
      <c r="AA722" s="41"/>
      <c r="AB722" s="41"/>
      <c r="AC722" s="41"/>
      <c r="AD722" s="41"/>
      <c r="AE722" s="41"/>
      <c r="AT722" s="20" t="s">
        <v>231</v>
      </c>
      <c r="AU722" s="20" t="s">
        <v>95</v>
      </c>
    </row>
    <row r="723" s="2" customFormat="1" ht="24.15" customHeight="1">
      <c r="A723" s="41"/>
      <c r="B723" s="42"/>
      <c r="C723" s="216" t="s">
        <v>2032</v>
      </c>
      <c r="D723" s="216" t="s">
        <v>172</v>
      </c>
      <c r="E723" s="217" t="s">
        <v>5322</v>
      </c>
      <c r="F723" s="218" t="s">
        <v>5323</v>
      </c>
      <c r="G723" s="219" t="s">
        <v>1656</v>
      </c>
      <c r="H723" s="220">
        <v>1</v>
      </c>
      <c r="I723" s="221"/>
      <c r="J723" s="222">
        <f>ROUND(I723*H723,2)</f>
        <v>0</v>
      </c>
      <c r="K723" s="218" t="s">
        <v>19</v>
      </c>
      <c r="L723" s="47"/>
      <c r="M723" s="223" t="s">
        <v>19</v>
      </c>
      <c r="N723" s="224" t="s">
        <v>46</v>
      </c>
      <c r="O723" s="87"/>
      <c r="P723" s="225">
        <f>O723*H723</f>
        <v>0</v>
      </c>
      <c r="Q723" s="225">
        <v>0</v>
      </c>
      <c r="R723" s="225">
        <f>Q723*H723</f>
        <v>0</v>
      </c>
      <c r="S723" s="225">
        <v>0</v>
      </c>
      <c r="T723" s="226">
        <f>S723*H723</f>
        <v>0</v>
      </c>
      <c r="U723" s="41"/>
      <c r="V723" s="41"/>
      <c r="W723" s="41"/>
      <c r="X723" s="41"/>
      <c r="Y723" s="41"/>
      <c r="Z723" s="41"/>
      <c r="AA723" s="41"/>
      <c r="AB723" s="41"/>
      <c r="AC723" s="41"/>
      <c r="AD723" s="41"/>
      <c r="AE723" s="41"/>
      <c r="AR723" s="227" t="s">
        <v>177</v>
      </c>
      <c r="AT723" s="227" t="s">
        <v>172</v>
      </c>
      <c r="AU723" s="227" t="s">
        <v>95</v>
      </c>
      <c r="AY723" s="20" t="s">
        <v>170</v>
      </c>
      <c r="BE723" s="228">
        <f>IF(N723="základní",J723,0)</f>
        <v>0</v>
      </c>
      <c r="BF723" s="228">
        <f>IF(N723="snížená",J723,0)</f>
        <v>0</v>
      </c>
      <c r="BG723" s="228">
        <f>IF(N723="zákl. přenesená",J723,0)</f>
        <v>0</v>
      </c>
      <c r="BH723" s="228">
        <f>IF(N723="sníž. přenesená",J723,0)</f>
        <v>0</v>
      </c>
      <c r="BI723" s="228">
        <f>IF(N723="nulová",J723,0)</f>
        <v>0</v>
      </c>
      <c r="BJ723" s="20" t="s">
        <v>82</v>
      </c>
      <c r="BK723" s="228">
        <f>ROUND(I723*H723,2)</f>
        <v>0</v>
      </c>
      <c r="BL723" s="20" t="s">
        <v>177</v>
      </c>
      <c r="BM723" s="227" t="s">
        <v>3367</v>
      </c>
    </row>
    <row r="724" s="2" customFormat="1">
      <c r="A724" s="41"/>
      <c r="B724" s="42"/>
      <c r="C724" s="43"/>
      <c r="D724" s="229" t="s">
        <v>179</v>
      </c>
      <c r="E724" s="43"/>
      <c r="F724" s="230" t="s">
        <v>5323</v>
      </c>
      <c r="G724" s="43"/>
      <c r="H724" s="43"/>
      <c r="I724" s="231"/>
      <c r="J724" s="43"/>
      <c r="K724" s="43"/>
      <c r="L724" s="47"/>
      <c r="M724" s="232"/>
      <c r="N724" s="233"/>
      <c r="O724" s="87"/>
      <c r="P724" s="87"/>
      <c r="Q724" s="87"/>
      <c r="R724" s="87"/>
      <c r="S724" s="87"/>
      <c r="T724" s="88"/>
      <c r="U724" s="41"/>
      <c r="V724" s="41"/>
      <c r="W724" s="41"/>
      <c r="X724" s="41"/>
      <c r="Y724" s="41"/>
      <c r="Z724" s="41"/>
      <c r="AA724" s="41"/>
      <c r="AB724" s="41"/>
      <c r="AC724" s="41"/>
      <c r="AD724" s="41"/>
      <c r="AE724" s="41"/>
      <c r="AT724" s="20" t="s">
        <v>179</v>
      </c>
      <c r="AU724" s="20" t="s">
        <v>95</v>
      </c>
    </row>
    <row r="725" s="2" customFormat="1" ht="16.5" customHeight="1">
      <c r="A725" s="41"/>
      <c r="B725" s="42"/>
      <c r="C725" s="216" t="s">
        <v>2037</v>
      </c>
      <c r="D725" s="216" t="s">
        <v>172</v>
      </c>
      <c r="E725" s="217" t="s">
        <v>5324</v>
      </c>
      <c r="F725" s="218" t="s">
        <v>5325</v>
      </c>
      <c r="G725" s="219" t="s">
        <v>1656</v>
      </c>
      <c r="H725" s="220">
        <v>1</v>
      </c>
      <c r="I725" s="221"/>
      <c r="J725" s="222">
        <f>ROUND(I725*H725,2)</f>
        <v>0</v>
      </c>
      <c r="K725" s="218" t="s">
        <v>19</v>
      </c>
      <c r="L725" s="47"/>
      <c r="M725" s="223" t="s">
        <v>19</v>
      </c>
      <c r="N725" s="224" t="s">
        <v>46</v>
      </c>
      <c r="O725" s="87"/>
      <c r="P725" s="225">
        <f>O725*H725</f>
        <v>0</v>
      </c>
      <c r="Q725" s="225">
        <v>0</v>
      </c>
      <c r="R725" s="225">
        <f>Q725*H725</f>
        <v>0</v>
      </c>
      <c r="S725" s="225">
        <v>0</v>
      </c>
      <c r="T725" s="226">
        <f>S725*H725</f>
        <v>0</v>
      </c>
      <c r="U725" s="41"/>
      <c r="V725" s="41"/>
      <c r="W725" s="41"/>
      <c r="X725" s="41"/>
      <c r="Y725" s="41"/>
      <c r="Z725" s="41"/>
      <c r="AA725" s="41"/>
      <c r="AB725" s="41"/>
      <c r="AC725" s="41"/>
      <c r="AD725" s="41"/>
      <c r="AE725" s="41"/>
      <c r="AR725" s="227" t="s">
        <v>177</v>
      </c>
      <c r="AT725" s="227" t="s">
        <v>172</v>
      </c>
      <c r="AU725" s="227" t="s">
        <v>95</v>
      </c>
      <c r="AY725" s="20" t="s">
        <v>170</v>
      </c>
      <c r="BE725" s="228">
        <f>IF(N725="základní",J725,0)</f>
        <v>0</v>
      </c>
      <c r="BF725" s="228">
        <f>IF(N725="snížená",J725,0)</f>
        <v>0</v>
      </c>
      <c r="BG725" s="228">
        <f>IF(N725="zákl. přenesená",J725,0)</f>
        <v>0</v>
      </c>
      <c r="BH725" s="228">
        <f>IF(N725="sníž. přenesená",J725,0)</f>
        <v>0</v>
      </c>
      <c r="BI725" s="228">
        <f>IF(N725="nulová",J725,0)</f>
        <v>0</v>
      </c>
      <c r="BJ725" s="20" t="s">
        <v>82</v>
      </c>
      <c r="BK725" s="228">
        <f>ROUND(I725*H725,2)</f>
        <v>0</v>
      </c>
      <c r="BL725" s="20" t="s">
        <v>177</v>
      </c>
      <c r="BM725" s="227" t="s">
        <v>3434</v>
      </c>
    </row>
    <row r="726" s="2" customFormat="1">
      <c r="A726" s="41"/>
      <c r="B726" s="42"/>
      <c r="C726" s="43"/>
      <c r="D726" s="229" t="s">
        <v>179</v>
      </c>
      <c r="E726" s="43"/>
      <c r="F726" s="230" t="s">
        <v>5325</v>
      </c>
      <c r="G726" s="43"/>
      <c r="H726" s="43"/>
      <c r="I726" s="231"/>
      <c r="J726" s="43"/>
      <c r="K726" s="43"/>
      <c r="L726" s="47"/>
      <c r="M726" s="232"/>
      <c r="N726" s="233"/>
      <c r="O726" s="87"/>
      <c r="P726" s="87"/>
      <c r="Q726" s="87"/>
      <c r="R726" s="87"/>
      <c r="S726" s="87"/>
      <c r="T726" s="88"/>
      <c r="U726" s="41"/>
      <c r="V726" s="41"/>
      <c r="W726" s="41"/>
      <c r="X726" s="41"/>
      <c r="Y726" s="41"/>
      <c r="Z726" s="41"/>
      <c r="AA726" s="41"/>
      <c r="AB726" s="41"/>
      <c r="AC726" s="41"/>
      <c r="AD726" s="41"/>
      <c r="AE726" s="41"/>
      <c r="AT726" s="20" t="s">
        <v>179</v>
      </c>
      <c r="AU726" s="20" t="s">
        <v>95</v>
      </c>
    </row>
    <row r="727" s="2" customFormat="1">
      <c r="A727" s="41"/>
      <c r="B727" s="42"/>
      <c r="C727" s="43"/>
      <c r="D727" s="229" t="s">
        <v>231</v>
      </c>
      <c r="E727" s="43"/>
      <c r="F727" s="268" t="s">
        <v>5326</v>
      </c>
      <c r="G727" s="43"/>
      <c r="H727" s="43"/>
      <c r="I727" s="231"/>
      <c r="J727" s="43"/>
      <c r="K727" s="43"/>
      <c r="L727" s="47"/>
      <c r="M727" s="232"/>
      <c r="N727" s="233"/>
      <c r="O727" s="87"/>
      <c r="P727" s="87"/>
      <c r="Q727" s="87"/>
      <c r="R727" s="87"/>
      <c r="S727" s="87"/>
      <c r="T727" s="88"/>
      <c r="U727" s="41"/>
      <c r="V727" s="41"/>
      <c r="W727" s="41"/>
      <c r="X727" s="41"/>
      <c r="Y727" s="41"/>
      <c r="Z727" s="41"/>
      <c r="AA727" s="41"/>
      <c r="AB727" s="41"/>
      <c r="AC727" s="41"/>
      <c r="AD727" s="41"/>
      <c r="AE727" s="41"/>
      <c r="AT727" s="20" t="s">
        <v>231</v>
      </c>
      <c r="AU727" s="20" t="s">
        <v>95</v>
      </c>
    </row>
    <row r="728" s="2" customFormat="1" ht="21.75" customHeight="1">
      <c r="A728" s="41"/>
      <c r="B728" s="42"/>
      <c r="C728" s="216" t="s">
        <v>2041</v>
      </c>
      <c r="D728" s="216" t="s">
        <v>172</v>
      </c>
      <c r="E728" s="217" t="s">
        <v>5327</v>
      </c>
      <c r="F728" s="218" t="s">
        <v>5328</v>
      </c>
      <c r="G728" s="219" t="s">
        <v>1656</v>
      </c>
      <c r="H728" s="220">
        <v>1</v>
      </c>
      <c r="I728" s="221"/>
      <c r="J728" s="222">
        <f>ROUND(I728*H728,2)</f>
        <v>0</v>
      </c>
      <c r="K728" s="218" t="s">
        <v>19</v>
      </c>
      <c r="L728" s="47"/>
      <c r="M728" s="223" t="s">
        <v>19</v>
      </c>
      <c r="N728" s="224" t="s">
        <v>46</v>
      </c>
      <c r="O728" s="87"/>
      <c r="P728" s="225">
        <f>O728*H728</f>
        <v>0</v>
      </c>
      <c r="Q728" s="225">
        <v>0</v>
      </c>
      <c r="R728" s="225">
        <f>Q728*H728</f>
        <v>0</v>
      </c>
      <c r="S728" s="225">
        <v>0</v>
      </c>
      <c r="T728" s="226">
        <f>S728*H728</f>
        <v>0</v>
      </c>
      <c r="U728" s="41"/>
      <c r="V728" s="41"/>
      <c r="W728" s="41"/>
      <c r="X728" s="41"/>
      <c r="Y728" s="41"/>
      <c r="Z728" s="41"/>
      <c r="AA728" s="41"/>
      <c r="AB728" s="41"/>
      <c r="AC728" s="41"/>
      <c r="AD728" s="41"/>
      <c r="AE728" s="41"/>
      <c r="AR728" s="227" t="s">
        <v>177</v>
      </c>
      <c r="AT728" s="227" t="s">
        <v>172</v>
      </c>
      <c r="AU728" s="227" t="s">
        <v>95</v>
      </c>
      <c r="AY728" s="20" t="s">
        <v>170</v>
      </c>
      <c r="BE728" s="228">
        <f>IF(N728="základní",J728,0)</f>
        <v>0</v>
      </c>
      <c r="BF728" s="228">
        <f>IF(N728="snížená",J728,0)</f>
        <v>0</v>
      </c>
      <c r="BG728" s="228">
        <f>IF(N728="zákl. přenesená",J728,0)</f>
        <v>0</v>
      </c>
      <c r="BH728" s="228">
        <f>IF(N728="sníž. přenesená",J728,0)</f>
        <v>0</v>
      </c>
      <c r="BI728" s="228">
        <f>IF(N728="nulová",J728,0)</f>
        <v>0</v>
      </c>
      <c r="BJ728" s="20" t="s">
        <v>82</v>
      </c>
      <c r="BK728" s="228">
        <f>ROUND(I728*H728,2)</f>
        <v>0</v>
      </c>
      <c r="BL728" s="20" t="s">
        <v>177</v>
      </c>
      <c r="BM728" s="227" t="s">
        <v>3449</v>
      </c>
    </row>
    <row r="729" s="2" customFormat="1">
      <c r="A729" s="41"/>
      <c r="B729" s="42"/>
      <c r="C729" s="43"/>
      <c r="D729" s="229" t="s">
        <v>179</v>
      </c>
      <c r="E729" s="43"/>
      <c r="F729" s="230" t="s">
        <v>5328</v>
      </c>
      <c r="G729" s="43"/>
      <c r="H729" s="43"/>
      <c r="I729" s="231"/>
      <c r="J729" s="43"/>
      <c r="K729" s="43"/>
      <c r="L729" s="47"/>
      <c r="M729" s="232"/>
      <c r="N729" s="233"/>
      <c r="O729" s="87"/>
      <c r="P729" s="87"/>
      <c r="Q729" s="87"/>
      <c r="R729" s="87"/>
      <c r="S729" s="87"/>
      <c r="T729" s="88"/>
      <c r="U729" s="41"/>
      <c r="V729" s="41"/>
      <c r="W729" s="41"/>
      <c r="X729" s="41"/>
      <c r="Y729" s="41"/>
      <c r="Z729" s="41"/>
      <c r="AA729" s="41"/>
      <c r="AB729" s="41"/>
      <c r="AC729" s="41"/>
      <c r="AD729" s="41"/>
      <c r="AE729" s="41"/>
      <c r="AT729" s="20" t="s">
        <v>179</v>
      </c>
      <c r="AU729" s="20" t="s">
        <v>95</v>
      </c>
    </row>
    <row r="730" s="2" customFormat="1" ht="16.5" customHeight="1">
      <c r="A730" s="41"/>
      <c r="B730" s="42"/>
      <c r="C730" s="216" t="s">
        <v>2045</v>
      </c>
      <c r="D730" s="216" t="s">
        <v>172</v>
      </c>
      <c r="E730" s="217" t="s">
        <v>5329</v>
      </c>
      <c r="F730" s="218" t="s">
        <v>5330</v>
      </c>
      <c r="G730" s="219" t="s">
        <v>1656</v>
      </c>
      <c r="H730" s="220">
        <v>1</v>
      </c>
      <c r="I730" s="221"/>
      <c r="J730" s="222">
        <f>ROUND(I730*H730,2)</f>
        <v>0</v>
      </c>
      <c r="K730" s="218" t="s">
        <v>19</v>
      </c>
      <c r="L730" s="47"/>
      <c r="M730" s="223" t="s">
        <v>19</v>
      </c>
      <c r="N730" s="224" t="s">
        <v>46</v>
      </c>
      <c r="O730" s="87"/>
      <c r="P730" s="225">
        <f>O730*H730</f>
        <v>0</v>
      </c>
      <c r="Q730" s="225">
        <v>0</v>
      </c>
      <c r="R730" s="225">
        <f>Q730*H730</f>
        <v>0</v>
      </c>
      <c r="S730" s="225">
        <v>0</v>
      </c>
      <c r="T730" s="226">
        <f>S730*H730</f>
        <v>0</v>
      </c>
      <c r="U730" s="41"/>
      <c r="V730" s="41"/>
      <c r="W730" s="41"/>
      <c r="X730" s="41"/>
      <c r="Y730" s="41"/>
      <c r="Z730" s="41"/>
      <c r="AA730" s="41"/>
      <c r="AB730" s="41"/>
      <c r="AC730" s="41"/>
      <c r="AD730" s="41"/>
      <c r="AE730" s="41"/>
      <c r="AR730" s="227" t="s">
        <v>177</v>
      </c>
      <c r="AT730" s="227" t="s">
        <v>172</v>
      </c>
      <c r="AU730" s="227" t="s">
        <v>95</v>
      </c>
      <c r="AY730" s="20" t="s">
        <v>170</v>
      </c>
      <c r="BE730" s="228">
        <f>IF(N730="základní",J730,0)</f>
        <v>0</v>
      </c>
      <c r="BF730" s="228">
        <f>IF(N730="snížená",J730,0)</f>
        <v>0</v>
      </c>
      <c r="BG730" s="228">
        <f>IF(N730="zákl. přenesená",J730,0)</f>
        <v>0</v>
      </c>
      <c r="BH730" s="228">
        <f>IF(N730="sníž. přenesená",J730,0)</f>
        <v>0</v>
      </c>
      <c r="BI730" s="228">
        <f>IF(N730="nulová",J730,0)</f>
        <v>0</v>
      </c>
      <c r="BJ730" s="20" t="s">
        <v>82</v>
      </c>
      <c r="BK730" s="228">
        <f>ROUND(I730*H730,2)</f>
        <v>0</v>
      </c>
      <c r="BL730" s="20" t="s">
        <v>177</v>
      </c>
      <c r="BM730" s="227" t="s">
        <v>3467</v>
      </c>
    </row>
    <row r="731" s="2" customFormat="1">
      <c r="A731" s="41"/>
      <c r="B731" s="42"/>
      <c r="C731" s="43"/>
      <c r="D731" s="229" t="s">
        <v>179</v>
      </c>
      <c r="E731" s="43"/>
      <c r="F731" s="230" t="s">
        <v>5330</v>
      </c>
      <c r="G731" s="43"/>
      <c r="H731" s="43"/>
      <c r="I731" s="231"/>
      <c r="J731" s="43"/>
      <c r="K731" s="43"/>
      <c r="L731" s="47"/>
      <c r="M731" s="269"/>
      <c r="N731" s="270"/>
      <c r="O731" s="271"/>
      <c r="P731" s="271"/>
      <c r="Q731" s="271"/>
      <c r="R731" s="271"/>
      <c r="S731" s="271"/>
      <c r="T731" s="272"/>
      <c r="U731" s="41"/>
      <c r="V731" s="41"/>
      <c r="W731" s="41"/>
      <c r="X731" s="41"/>
      <c r="Y731" s="41"/>
      <c r="Z731" s="41"/>
      <c r="AA731" s="41"/>
      <c r="AB731" s="41"/>
      <c r="AC731" s="41"/>
      <c r="AD731" s="41"/>
      <c r="AE731" s="41"/>
      <c r="AT731" s="20" t="s">
        <v>179</v>
      </c>
      <c r="AU731" s="20" t="s">
        <v>95</v>
      </c>
    </row>
    <row r="732" s="2" customFormat="1" ht="6.96" customHeight="1">
      <c r="A732" s="41"/>
      <c r="B732" s="62"/>
      <c r="C732" s="63"/>
      <c r="D732" s="63"/>
      <c r="E732" s="63"/>
      <c r="F732" s="63"/>
      <c r="G732" s="63"/>
      <c r="H732" s="63"/>
      <c r="I732" s="63"/>
      <c r="J732" s="63"/>
      <c r="K732" s="63"/>
      <c r="L732" s="47"/>
      <c r="M732" s="41"/>
      <c r="O732" s="41"/>
      <c r="P732" s="41"/>
      <c r="Q732" s="41"/>
      <c r="R732" s="41"/>
      <c r="S732" s="41"/>
      <c r="T732" s="41"/>
      <c r="U732" s="41"/>
      <c r="V732" s="41"/>
      <c r="W732" s="41"/>
      <c r="X732" s="41"/>
      <c r="Y732" s="41"/>
      <c r="Z732" s="41"/>
      <c r="AA732" s="41"/>
      <c r="AB732" s="41"/>
      <c r="AC732" s="41"/>
      <c r="AD732" s="41"/>
      <c r="AE732" s="41"/>
    </row>
  </sheetData>
  <sheetProtection sheet="1" autoFilter="0" formatColumns="0" formatRows="0" objects="1" scenarios="1" spinCount="100000" saltValue="skwx9704prA/draoBNJtLHk7dZBdo3qtaw4tYLwRmJ90aETPKwXklOMKihxT49b8rQYwAf5umHHM8ZUjr/c6kQ==" hashValue="qa0tPXBaqlf2SGpsw5IGJlBupd8qUz1ehWbt4EkcCVAAPy6Ofy/jsbChe/+NsUsil95z5nv5kUMvUXtiSkrVqw==" algorithmName="SHA-512" password="CBFB"/>
  <autoFilter ref="C106:K731"/>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114</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383</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384</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5331</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ROUND(J100,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ROUND((SUM(BE100:BE248)),  2)</f>
        <v>0</v>
      </c>
      <c r="G37" s="41"/>
      <c r="H37" s="41"/>
      <c r="I37" s="161">
        <v>0.20999999999999999</v>
      </c>
      <c r="J37" s="160">
        <f>ROUND(((SUM(BE100:BE248))*I37),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ROUND((SUM(BF100:BF248)),  2)</f>
        <v>0</v>
      </c>
      <c r="G38" s="41"/>
      <c r="H38" s="41"/>
      <c r="I38" s="161">
        <v>0.12</v>
      </c>
      <c r="J38" s="160">
        <f>ROUND(((SUM(BF100:BF248))*I38),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ROUND((SUM(BG100:BG248)),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ROUND((SUM(BH100:BH248)),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ROUND((SUM(BI100:BI248)),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3" t="s">
        <v>383</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384</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02.7.3 - MaR</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J100</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5332</v>
      </c>
      <c r="E68" s="181"/>
      <c r="F68" s="181"/>
      <c r="G68" s="181"/>
      <c r="H68" s="181"/>
      <c r="I68" s="181"/>
      <c r="J68" s="182">
        <f>J101</f>
        <v>0</v>
      </c>
      <c r="K68" s="179"/>
      <c r="L68" s="183"/>
      <c r="S68" s="9"/>
      <c r="T68" s="9"/>
      <c r="U68" s="9"/>
      <c r="V68" s="9"/>
      <c r="W68" s="9"/>
      <c r="X68" s="9"/>
      <c r="Y68" s="9"/>
      <c r="Z68" s="9"/>
      <c r="AA68" s="9"/>
      <c r="AB68" s="9"/>
      <c r="AC68" s="9"/>
      <c r="AD68" s="9"/>
      <c r="AE68" s="9"/>
    </row>
    <row r="69" s="10" customFormat="1" ht="19.92" customHeight="1">
      <c r="A69" s="10"/>
      <c r="B69" s="184"/>
      <c r="C69" s="128"/>
      <c r="D69" s="185" t="s">
        <v>5333</v>
      </c>
      <c r="E69" s="186"/>
      <c r="F69" s="186"/>
      <c r="G69" s="186"/>
      <c r="H69" s="186"/>
      <c r="I69" s="186"/>
      <c r="J69" s="187">
        <f>J102</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5334</v>
      </c>
      <c r="E70" s="186"/>
      <c r="F70" s="186"/>
      <c r="G70" s="186"/>
      <c r="H70" s="186"/>
      <c r="I70" s="186"/>
      <c r="J70" s="187">
        <f>J142</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5335</v>
      </c>
      <c r="E71" s="186"/>
      <c r="F71" s="186"/>
      <c r="G71" s="186"/>
      <c r="H71" s="186"/>
      <c r="I71" s="186"/>
      <c r="J71" s="187">
        <f>J155</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5336</v>
      </c>
      <c r="E72" s="186"/>
      <c r="F72" s="186"/>
      <c r="G72" s="186"/>
      <c r="H72" s="186"/>
      <c r="I72" s="186"/>
      <c r="J72" s="187">
        <f>J168</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5337</v>
      </c>
      <c r="E73" s="186"/>
      <c r="F73" s="186"/>
      <c r="G73" s="186"/>
      <c r="H73" s="186"/>
      <c r="I73" s="186"/>
      <c r="J73" s="187">
        <f>J193</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5338</v>
      </c>
      <c r="E74" s="186"/>
      <c r="F74" s="186"/>
      <c r="G74" s="186"/>
      <c r="H74" s="186"/>
      <c r="I74" s="186"/>
      <c r="J74" s="187">
        <f>J203</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5339</v>
      </c>
      <c r="E75" s="186"/>
      <c r="F75" s="186"/>
      <c r="G75" s="186"/>
      <c r="H75" s="186"/>
      <c r="I75" s="186"/>
      <c r="J75" s="187">
        <f>J215</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5340</v>
      </c>
      <c r="E76" s="186"/>
      <c r="F76" s="186"/>
      <c r="G76" s="186"/>
      <c r="H76" s="186"/>
      <c r="I76" s="186"/>
      <c r="J76" s="187">
        <f>J231</f>
        <v>0</v>
      </c>
      <c r="K76" s="128"/>
      <c r="L76" s="188"/>
      <c r="S76" s="10"/>
      <c r="T76" s="10"/>
      <c r="U76" s="10"/>
      <c r="V76" s="10"/>
      <c r="W76" s="10"/>
      <c r="X76" s="10"/>
      <c r="Y76" s="10"/>
      <c r="Z76" s="10"/>
      <c r="AA76" s="10"/>
      <c r="AB76" s="10"/>
      <c r="AC76" s="10"/>
      <c r="AD76" s="10"/>
      <c r="AE76" s="10"/>
    </row>
    <row r="77" s="2" customFormat="1" ht="21.84"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62"/>
      <c r="C78" s="63"/>
      <c r="D78" s="63"/>
      <c r="E78" s="63"/>
      <c r="F78" s="63"/>
      <c r="G78" s="63"/>
      <c r="H78" s="63"/>
      <c r="I78" s="63"/>
      <c r="J78" s="63"/>
      <c r="K78" s="63"/>
      <c r="L78" s="148"/>
      <c r="S78" s="41"/>
      <c r="T78" s="41"/>
      <c r="U78" s="41"/>
      <c r="V78" s="41"/>
      <c r="W78" s="41"/>
      <c r="X78" s="41"/>
      <c r="Y78" s="41"/>
      <c r="Z78" s="41"/>
      <c r="AA78" s="41"/>
      <c r="AB78" s="41"/>
      <c r="AC78" s="41"/>
      <c r="AD78" s="41"/>
      <c r="AE78" s="41"/>
    </row>
    <row r="82" s="2" customFormat="1" ht="6.96" customHeight="1">
      <c r="A82" s="41"/>
      <c r="B82" s="64"/>
      <c r="C82" s="65"/>
      <c r="D82" s="65"/>
      <c r="E82" s="65"/>
      <c r="F82" s="65"/>
      <c r="G82" s="65"/>
      <c r="H82" s="65"/>
      <c r="I82" s="65"/>
      <c r="J82" s="65"/>
      <c r="K82" s="65"/>
      <c r="L82" s="148"/>
      <c r="S82" s="41"/>
      <c r="T82" s="41"/>
      <c r="U82" s="41"/>
      <c r="V82" s="41"/>
      <c r="W82" s="41"/>
      <c r="X82" s="41"/>
      <c r="Y82" s="41"/>
      <c r="Z82" s="41"/>
      <c r="AA82" s="41"/>
      <c r="AB82" s="41"/>
      <c r="AC82" s="41"/>
      <c r="AD82" s="41"/>
      <c r="AE82" s="41"/>
    </row>
    <row r="83" s="2" customFormat="1" ht="24.96" customHeight="1">
      <c r="A83" s="41"/>
      <c r="B83" s="42"/>
      <c r="C83" s="26" t="s">
        <v>155</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2" customHeight="1">
      <c r="A85" s="41"/>
      <c r="B85" s="42"/>
      <c r="C85" s="35" t="s">
        <v>16</v>
      </c>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6.5" customHeight="1">
      <c r="A86" s="41"/>
      <c r="B86" s="42"/>
      <c r="C86" s="43"/>
      <c r="D86" s="43"/>
      <c r="E86" s="173" t="str">
        <f>E7</f>
        <v>Základní a mateřská škola Petra Strozziho</v>
      </c>
      <c r="F86" s="35"/>
      <c r="G86" s="35"/>
      <c r="H86" s="35"/>
      <c r="I86" s="43"/>
      <c r="J86" s="43"/>
      <c r="K86" s="43"/>
      <c r="L86" s="148"/>
      <c r="S86" s="41"/>
      <c r="T86" s="41"/>
      <c r="U86" s="41"/>
      <c r="V86" s="41"/>
      <c r="W86" s="41"/>
      <c r="X86" s="41"/>
      <c r="Y86" s="41"/>
      <c r="Z86" s="41"/>
      <c r="AA86" s="41"/>
      <c r="AB86" s="41"/>
      <c r="AC86" s="41"/>
      <c r="AD86" s="41"/>
      <c r="AE86" s="41"/>
    </row>
    <row r="87" s="1" customFormat="1" ht="12" customHeight="1">
      <c r="B87" s="24"/>
      <c r="C87" s="35" t="s">
        <v>140</v>
      </c>
      <c r="D87" s="25"/>
      <c r="E87" s="25"/>
      <c r="F87" s="25"/>
      <c r="G87" s="25"/>
      <c r="H87" s="25"/>
      <c r="I87" s="25"/>
      <c r="J87" s="25"/>
      <c r="K87" s="25"/>
      <c r="L87" s="23"/>
    </row>
    <row r="88" s="1" customFormat="1" ht="16.5" customHeight="1">
      <c r="B88" s="24"/>
      <c r="C88" s="25"/>
      <c r="D88" s="25"/>
      <c r="E88" s="173" t="s">
        <v>141</v>
      </c>
      <c r="F88" s="25"/>
      <c r="G88" s="25"/>
      <c r="H88" s="25"/>
      <c r="I88" s="25"/>
      <c r="J88" s="25"/>
      <c r="K88" s="25"/>
      <c r="L88" s="23"/>
    </row>
    <row r="89" s="1" customFormat="1" ht="12" customHeight="1">
      <c r="B89" s="24"/>
      <c r="C89" s="35" t="s">
        <v>142</v>
      </c>
      <c r="D89" s="25"/>
      <c r="E89" s="25"/>
      <c r="F89" s="25"/>
      <c r="G89" s="25"/>
      <c r="H89" s="25"/>
      <c r="I89" s="25"/>
      <c r="J89" s="25"/>
      <c r="K89" s="25"/>
      <c r="L89" s="23"/>
    </row>
    <row r="90" s="2" customFormat="1" ht="16.5" customHeight="1">
      <c r="A90" s="41"/>
      <c r="B90" s="42"/>
      <c r="C90" s="43"/>
      <c r="D90" s="43"/>
      <c r="E90" s="273" t="s">
        <v>383</v>
      </c>
      <c r="F90" s="43"/>
      <c r="G90" s="43"/>
      <c r="H90" s="43"/>
      <c r="I90" s="43"/>
      <c r="J90" s="43"/>
      <c r="K90" s="43"/>
      <c r="L90" s="148"/>
      <c r="S90" s="41"/>
      <c r="T90" s="41"/>
      <c r="U90" s="41"/>
      <c r="V90" s="41"/>
      <c r="W90" s="41"/>
      <c r="X90" s="41"/>
      <c r="Y90" s="41"/>
      <c r="Z90" s="41"/>
      <c r="AA90" s="41"/>
      <c r="AB90" s="41"/>
      <c r="AC90" s="41"/>
      <c r="AD90" s="41"/>
      <c r="AE90" s="41"/>
    </row>
    <row r="91" s="2" customFormat="1" ht="12" customHeight="1">
      <c r="A91" s="41"/>
      <c r="B91" s="42"/>
      <c r="C91" s="35" t="s">
        <v>384</v>
      </c>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16.5" customHeight="1">
      <c r="A92" s="41"/>
      <c r="B92" s="42"/>
      <c r="C92" s="43"/>
      <c r="D92" s="43"/>
      <c r="E92" s="72" t="str">
        <f>E13</f>
        <v>SO 02.7.3 - MaR</v>
      </c>
      <c r="F92" s="43"/>
      <c r="G92" s="43"/>
      <c r="H92" s="43"/>
      <c r="I92" s="43"/>
      <c r="J92" s="43"/>
      <c r="K92" s="43"/>
      <c r="L92" s="148"/>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8"/>
      <c r="S93" s="41"/>
      <c r="T93" s="41"/>
      <c r="U93" s="41"/>
      <c r="V93" s="41"/>
      <c r="W93" s="41"/>
      <c r="X93" s="41"/>
      <c r="Y93" s="41"/>
      <c r="Z93" s="41"/>
      <c r="AA93" s="41"/>
      <c r="AB93" s="41"/>
      <c r="AC93" s="41"/>
      <c r="AD93" s="41"/>
      <c r="AE93" s="41"/>
    </row>
    <row r="94" s="2" customFormat="1" ht="12" customHeight="1">
      <c r="A94" s="41"/>
      <c r="B94" s="42"/>
      <c r="C94" s="35" t="s">
        <v>21</v>
      </c>
      <c r="D94" s="43"/>
      <c r="E94" s="43"/>
      <c r="F94" s="30" t="str">
        <f>F16</f>
        <v>Praha 8</v>
      </c>
      <c r="G94" s="43"/>
      <c r="H94" s="43"/>
      <c r="I94" s="35" t="s">
        <v>23</v>
      </c>
      <c r="J94" s="75" t="str">
        <f>IF(J16="","",J16)</f>
        <v>1. 10. 2025</v>
      </c>
      <c r="K94" s="43"/>
      <c r="L94" s="148"/>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2" customFormat="1" ht="25.65" customHeight="1">
      <c r="A96" s="41"/>
      <c r="B96" s="42"/>
      <c r="C96" s="35" t="s">
        <v>25</v>
      </c>
      <c r="D96" s="43"/>
      <c r="E96" s="43"/>
      <c r="F96" s="30" t="str">
        <f>E19</f>
        <v>Servisní středisko MČ Praha 8</v>
      </c>
      <c r="G96" s="43"/>
      <c r="H96" s="43"/>
      <c r="I96" s="35" t="s">
        <v>33</v>
      </c>
      <c r="J96" s="39" t="str">
        <f>E25</f>
        <v>d plus projektová a inženýrská a.s.</v>
      </c>
      <c r="K96" s="43"/>
      <c r="L96" s="148"/>
      <c r="S96" s="41"/>
      <c r="T96" s="41"/>
      <c r="U96" s="41"/>
      <c r="V96" s="41"/>
      <c r="W96" s="41"/>
      <c r="X96" s="41"/>
      <c r="Y96" s="41"/>
      <c r="Z96" s="41"/>
      <c r="AA96" s="41"/>
      <c r="AB96" s="41"/>
      <c r="AC96" s="41"/>
      <c r="AD96" s="41"/>
      <c r="AE96" s="41"/>
    </row>
    <row r="97" s="2" customFormat="1" ht="25.65" customHeight="1">
      <c r="A97" s="41"/>
      <c r="B97" s="42"/>
      <c r="C97" s="35" t="s">
        <v>31</v>
      </c>
      <c r="D97" s="43"/>
      <c r="E97" s="43"/>
      <c r="F97" s="30" t="str">
        <f>IF(E22="","",E22)</f>
        <v>Vyplň údaj</v>
      </c>
      <c r="G97" s="43"/>
      <c r="H97" s="43"/>
      <c r="I97" s="35" t="s">
        <v>38</v>
      </c>
      <c r="J97" s="39" t="str">
        <f>E28</f>
        <v>d plus projektová a inženýrská a.s.</v>
      </c>
      <c r="K97" s="43"/>
      <c r="L97" s="148"/>
      <c r="S97" s="41"/>
      <c r="T97" s="41"/>
      <c r="U97" s="41"/>
      <c r="V97" s="41"/>
      <c r="W97" s="41"/>
      <c r="X97" s="41"/>
      <c r="Y97" s="41"/>
      <c r="Z97" s="41"/>
      <c r="AA97" s="41"/>
      <c r="AB97" s="41"/>
      <c r="AC97" s="41"/>
      <c r="AD97" s="41"/>
      <c r="AE97" s="41"/>
    </row>
    <row r="98" s="2" customFormat="1" ht="10.32" customHeight="1">
      <c r="A98" s="41"/>
      <c r="B98" s="42"/>
      <c r="C98" s="43"/>
      <c r="D98" s="43"/>
      <c r="E98" s="43"/>
      <c r="F98" s="43"/>
      <c r="G98" s="43"/>
      <c r="H98" s="43"/>
      <c r="I98" s="43"/>
      <c r="J98" s="43"/>
      <c r="K98" s="43"/>
      <c r="L98" s="148"/>
      <c r="S98" s="41"/>
      <c r="T98" s="41"/>
      <c r="U98" s="41"/>
      <c r="V98" s="41"/>
      <c r="W98" s="41"/>
      <c r="X98" s="41"/>
      <c r="Y98" s="41"/>
      <c r="Z98" s="41"/>
      <c r="AA98" s="41"/>
      <c r="AB98" s="41"/>
      <c r="AC98" s="41"/>
      <c r="AD98" s="41"/>
      <c r="AE98" s="41"/>
    </row>
    <row r="99" s="11" customFormat="1" ht="29.28" customHeight="1">
      <c r="A99" s="189"/>
      <c r="B99" s="190"/>
      <c r="C99" s="191" t="s">
        <v>156</v>
      </c>
      <c r="D99" s="192" t="s">
        <v>60</v>
      </c>
      <c r="E99" s="192" t="s">
        <v>56</v>
      </c>
      <c r="F99" s="192" t="s">
        <v>57</v>
      </c>
      <c r="G99" s="192" t="s">
        <v>157</v>
      </c>
      <c r="H99" s="192" t="s">
        <v>158</v>
      </c>
      <c r="I99" s="192" t="s">
        <v>159</v>
      </c>
      <c r="J99" s="192" t="s">
        <v>147</v>
      </c>
      <c r="K99" s="193" t="s">
        <v>160</v>
      </c>
      <c r="L99" s="194"/>
      <c r="M99" s="95" t="s">
        <v>19</v>
      </c>
      <c r="N99" s="96" t="s">
        <v>45</v>
      </c>
      <c r="O99" s="96" t="s">
        <v>161</v>
      </c>
      <c r="P99" s="96" t="s">
        <v>162</v>
      </c>
      <c r="Q99" s="96" t="s">
        <v>163</v>
      </c>
      <c r="R99" s="96" t="s">
        <v>164</v>
      </c>
      <c r="S99" s="96" t="s">
        <v>165</v>
      </c>
      <c r="T99" s="97" t="s">
        <v>166</v>
      </c>
      <c r="U99" s="189"/>
      <c r="V99" s="189"/>
      <c r="W99" s="189"/>
      <c r="X99" s="189"/>
      <c r="Y99" s="189"/>
      <c r="Z99" s="189"/>
      <c r="AA99" s="189"/>
      <c r="AB99" s="189"/>
      <c r="AC99" s="189"/>
      <c r="AD99" s="189"/>
      <c r="AE99" s="189"/>
    </row>
    <row r="100" s="2" customFormat="1" ht="22.8" customHeight="1">
      <c r="A100" s="41"/>
      <c r="B100" s="42"/>
      <c r="C100" s="102" t="s">
        <v>167</v>
      </c>
      <c r="D100" s="43"/>
      <c r="E100" s="43"/>
      <c r="F100" s="43"/>
      <c r="G100" s="43"/>
      <c r="H100" s="43"/>
      <c r="I100" s="43"/>
      <c r="J100" s="195">
        <f>BK100</f>
        <v>0</v>
      </c>
      <c r="K100" s="43"/>
      <c r="L100" s="47"/>
      <c r="M100" s="98"/>
      <c r="N100" s="196"/>
      <c r="O100" s="99"/>
      <c r="P100" s="197">
        <f>P101</f>
        <v>0</v>
      </c>
      <c r="Q100" s="99"/>
      <c r="R100" s="197">
        <f>R101</f>
        <v>0</v>
      </c>
      <c r="S100" s="99"/>
      <c r="T100" s="198">
        <f>T101</f>
        <v>0</v>
      </c>
      <c r="U100" s="41"/>
      <c r="V100" s="41"/>
      <c r="W100" s="41"/>
      <c r="X100" s="41"/>
      <c r="Y100" s="41"/>
      <c r="Z100" s="41"/>
      <c r="AA100" s="41"/>
      <c r="AB100" s="41"/>
      <c r="AC100" s="41"/>
      <c r="AD100" s="41"/>
      <c r="AE100" s="41"/>
      <c r="AT100" s="20" t="s">
        <v>74</v>
      </c>
      <c r="AU100" s="20" t="s">
        <v>148</v>
      </c>
      <c r="BK100" s="199">
        <f>BK101</f>
        <v>0</v>
      </c>
    </row>
    <row r="101" s="12" customFormat="1" ht="25.92" customHeight="1">
      <c r="A101" s="12"/>
      <c r="B101" s="200"/>
      <c r="C101" s="201"/>
      <c r="D101" s="202" t="s">
        <v>74</v>
      </c>
      <c r="E101" s="203" t="s">
        <v>4939</v>
      </c>
      <c r="F101" s="203" t="s">
        <v>5341</v>
      </c>
      <c r="G101" s="201"/>
      <c r="H101" s="201"/>
      <c r="I101" s="204"/>
      <c r="J101" s="205">
        <f>BK101</f>
        <v>0</v>
      </c>
      <c r="K101" s="201"/>
      <c r="L101" s="206"/>
      <c r="M101" s="207"/>
      <c r="N101" s="208"/>
      <c r="O101" s="208"/>
      <c r="P101" s="209">
        <f>P102+P142+P155+P168+P193+P203+P215+P231</f>
        <v>0</v>
      </c>
      <c r="Q101" s="208"/>
      <c r="R101" s="209">
        <f>R102+R142+R155+R168+R193+R203+R215+R231</f>
        <v>0</v>
      </c>
      <c r="S101" s="208"/>
      <c r="T101" s="210">
        <f>T102+T142+T155+T168+T193+T203+T215+T231</f>
        <v>0</v>
      </c>
      <c r="U101" s="12"/>
      <c r="V101" s="12"/>
      <c r="W101" s="12"/>
      <c r="X101" s="12"/>
      <c r="Y101" s="12"/>
      <c r="Z101" s="12"/>
      <c r="AA101" s="12"/>
      <c r="AB101" s="12"/>
      <c r="AC101" s="12"/>
      <c r="AD101" s="12"/>
      <c r="AE101" s="12"/>
      <c r="AR101" s="211" t="s">
        <v>82</v>
      </c>
      <c r="AT101" s="212" t="s">
        <v>74</v>
      </c>
      <c r="AU101" s="212" t="s">
        <v>75</v>
      </c>
      <c r="AY101" s="211" t="s">
        <v>170</v>
      </c>
      <c r="BK101" s="213">
        <f>BK102+BK142+BK155+BK168+BK193+BK203+BK215+BK231</f>
        <v>0</v>
      </c>
    </row>
    <row r="102" s="12" customFormat="1" ht="22.8" customHeight="1">
      <c r="A102" s="12"/>
      <c r="B102" s="200"/>
      <c r="C102" s="201"/>
      <c r="D102" s="202" t="s">
        <v>74</v>
      </c>
      <c r="E102" s="214" t="s">
        <v>4940</v>
      </c>
      <c r="F102" s="214" t="s">
        <v>5342</v>
      </c>
      <c r="G102" s="201"/>
      <c r="H102" s="201"/>
      <c r="I102" s="204"/>
      <c r="J102" s="215">
        <f>BK102</f>
        <v>0</v>
      </c>
      <c r="K102" s="201"/>
      <c r="L102" s="206"/>
      <c r="M102" s="207"/>
      <c r="N102" s="208"/>
      <c r="O102" s="208"/>
      <c r="P102" s="209">
        <f>SUM(P103:P141)</f>
        <v>0</v>
      </c>
      <c r="Q102" s="208"/>
      <c r="R102" s="209">
        <f>SUM(R103:R141)</f>
        <v>0</v>
      </c>
      <c r="S102" s="208"/>
      <c r="T102" s="210">
        <f>SUM(T103:T141)</f>
        <v>0</v>
      </c>
      <c r="U102" s="12"/>
      <c r="V102" s="12"/>
      <c r="W102" s="12"/>
      <c r="X102" s="12"/>
      <c r="Y102" s="12"/>
      <c r="Z102" s="12"/>
      <c r="AA102" s="12"/>
      <c r="AB102" s="12"/>
      <c r="AC102" s="12"/>
      <c r="AD102" s="12"/>
      <c r="AE102" s="12"/>
      <c r="AR102" s="211" t="s">
        <v>82</v>
      </c>
      <c r="AT102" s="212" t="s">
        <v>74</v>
      </c>
      <c r="AU102" s="212" t="s">
        <v>82</v>
      </c>
      <c r="AY102" s="211" t="s">
        <v>170</v>
      </c>
      <c r="BK102" s="213">
        <f>SUM(BK103:BK141)</f>
        <v>0</v>
      </c>
    </row>
    <row r="103" s="2" customFormat="1" ht="24.15" customHeight="1">
      <c r="A103" s="41"/>
      <c r="B103" s="42"/>
      <c r="C103" s="285" t="s">
        <v>82</v>
      </c>
      <c r="D103" s="285" t="s">
        <v>461</v>
      </c>
      <c r="E103" s="286" t="s">
        <v>5343</v>
      </c>
      <c r="F103" s="287" t="s">
        <v>5344</v>
      </c>
      <c r="G103" s="288" t="s">
        <v>4317</v>
      </c>
      <c r="H103" s="289">
        <v>1</v>
      </c>
      <c r="I103" s="290"/>
      <c r="J103" s="291">
        <f>ROUND(I103*H103,2)</f>
        <v>0</v>
      </c>
      <c r="K103" s="287" t="s">
        <v>19</v>
      </c>
      <c r="L103" s="292"/>
      <c r="M103" s="293" t="s">
        <v>19</v>
      </c>
      <c r="N103" s="294"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234</v>
      </c>
      <c r="AT103" s="227" t="s">
        <v>461</v>
      </c>
      <c r="AU103" s="227" t="s">
        <v>84</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5345</v>
      </c>
    </row>
    <row r="104" s="2" customFormat="1">
      <c r="A104" s="41"/>
      <c r="B104" s="42"/>
      <c r="C104" s="43"/>
      <c r="D104" s="229" t="s">
        <v>179</v>
      </c>
      <c r="E104" s="43"/>
      <c r="F104" s="230" t="s">
        <v>5344</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179</v>
      </c>
      <c r="AU104" s="20" t="s">
        <v>84</v>
      </c>
    </row>
    <row r="105" s="2" customFormat="1">
      <c r="A105" s="41"/>
      <c r="B105" s="42"/>
      <c r="C105" s="43"/>
      <c r="D105" s="229" t="s">
        <v>231</v>
      </c>
      <c r="E105" s="43"/>
      <c r="F105" s="268" t="s">
        <v>5346</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231</v>
      </c>
      <c r="AU105" s="20" t="s">
        <v>84</v>
      </c>
    </row>
    <row r="106" s="2" customFormat="1" ht="16.5" customHeight="1">
      <c r="A106" s="41"/>
      <c r="B106" s="42"/>
      <c r="C106" s="216" t="s">
        <v>84</v>
      </c>
      <c r="D106" s="216" t="s">
        <v>172</v>
      </c>
      <c r="E106" s="217" t="s">
        <v>5347</v>
      </c>
      <c r="F106" s="218" t="s">
        <v>5348</v>
      </c>
      <c r="G106" s="219" t="s">
        <v>4317</v>
      </c>
      <c r="H106" s="220">
        <v>1</v>
      </c>
      <c r="I106" s="221"/>
      <c r="J106" s="222">
        <f>ROUND(I106*H106,2)</f>
        <v>0</v>
      </c>
      <c r="K106" s="218" t="s">
        <v>19</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177</v>
      </c>
      <c r="AT106" s="227" t="s">
        <v>172</v>
      </c>
      <c r="AU106" s="227" t="s">
        <v>84</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5349</v>
      </c>
    </row>
    <row r="107" s="2" customFormat="1">
      <c r="A107" s="41"/>
      <c r="B107" s="42"/>
      <c r="C107" s="43"/>
      <c r="D107" s="229" t="s">
        <v>179</v>
      </c>
      <c r="E107" s="43"/>
      <c r="F107" s="230" t="s">
        <v>5348</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84</v>
      </c>
    </row>
    <row r="108" s="2" customFormat="1">
      <c r="A108" s="41"/>
      <c r="B108" s="42"/>
      <c r="C108" s="43"/>
      <c r="D108" s="229" t="s">
        <v>231</v>
      </c>
      <c r="E108" s="43"/>
      <c r="F108" s="268" t="s">
        <v>5346</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231</v>
      </c>
      <c r="AU108" s="20" t="s">
        <v>84</v>
      </c>
    </row>
    <row r="109" s="2" customFormat="1" ht="16.5" customHeight="1">
      <c r="A109" s="41"/>
      <c r="B109" s="42"/>
      <c r="C109" s="216" t="s">
        <v>95</v>
      </c>
      <c r="D109" s="216" t="s">
        <v>172</v>
      </c>
      <c r="E109" s="217" t="s">
        <v>5350</v>
      </c>
      <c r="F109" s="218" t="s">
        <v>5351</v>
      </c>
      <c r="G109" s="219" t="s">
        <v>4317</v>
      </c>
      <c r="H109" s="220">
        <v>4</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84</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177</v>
      </c>
    </row>
    <row r="110" s="2" customFormat="1">
      <c r="A110" s="41"/>
      <c r="B110" s="42"/>
      <c r="C110" s="43"/>
      <c r="D110" s="229" t="s">
        <v>179</v>
      </c>
      <c r="E110" s="43"/>
      <c r="F110" s="230" t="s">
        <v>5351</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179</v>
      </c>
      <c r="AU110" s="20" t="s">
        <v>84</v>
      </c>
    </row>
    <row r="111" s="2" customFormat="1">
      <c r="A111" s="41"/>
      <c r="B111" s="42"/>
      <c r="C111" s="43"/>
      <c r="D111" s="229" t="s">
        <v>231</v>
      </c>
      <c r="E111" s="43"/>
      <c r="F111" s="268" t="s">
        <v>5346</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231</v>
      </c>
      <c r="AU111" s="20" t="s">
        <v>84</v>
      </c>
    </row>
    <row r="112" s="2" customFormat="1" ht="16.5" customHeight="1">
      <c r="A112" s="41"/>
      <c r="B112" s="42"/>
      <c r="C112" s="216" t="s">
        <v>177</v>
      </c>
      <c r="D112" s="216" t="s">
        <v>172</v>
      </c>
      <c r="E112" s="217" t="s">
        <v>5352</v>
      </c>
      <c r="F112" s="218" t="s">
        <v>5353</v>
      </c>
      <c r="G112" s="219" t="s">
        <v>4317</v>
      </c>
      <c r="H112" s="220">
        <v>2</v>
      </c>
      <c r="I112" s="221"/>
      <c r="J112" s="222">
        <f>ROUND(I112*H112,2)</f>
        <v>0</v>
      </c>
      <c r="K112" s="218" t="s">
        <v>19</v>
      </c>
      <c r="L112" s="47"/>
      <c r="M112" s="223" t="s">
        <v>19</v>
      </c>
      <c r="N112" s="224"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177</v>
      </c>
      <c r="AT112" s="227" t="s">
        <v>172</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177</v>
      </c>
      <c r="BM112" s="227" t="s">
        <v>216</v>
      </c>
    </row>
    <row r="113" s="2" customFormat="1">
      <c r="A113" s="41"/>
      <c r="B113" s="42"/>
      <c r="C113" s="43"/>
      <c r="D113" s="229" t="s">
        <v>179</v>
      </c>
      <c r="E113" s="43"/>
      <c r="F113" s="230" t="s">
        <v>5353</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84</v>
      </c>
    </row>
    <row r="114" s="2" customFormat="1">
      <c r="A114" s="41"/>
      <c r="B114" s="42"/>
      <c r="C114" s="43"/>
      <c r="D114" s="229" t="s">
        <v>231</v>
      </c>
      <c r="E114" s="43"/>
      <c r="F114" s="268" t="s">
        <v>5346</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231</v>
      </c>
      <c r="AU114" s="20" t="s">
        <v>84</v>
      </c>
    </row>
    <row r="115" s="2" customFormat="1" ht="16.5" customHeight="1">
      <c r="A115" s="41"/>
      <c r="B115" s="42"/>
      <c r="C115" s="216" t="s">
        <v>209</v>
      </c>
      <c r="D115" s="216" t="s">
        <v>172</v>
      </c>
      <c r="E115" s="217" t="s">
        <v>5354</v>
      </c>
      <c r="F115" s="218" t="s">
        <v>5355</v>
      </c>
      <c r="G115" s="219" t="s">
        <v>4317</v>
      </c>
      <c r="H115" s="220">
        <v>4</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84</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234</v>
      </c>
    </row>
    <row r="116" s="2" customFormat="1">
      <c r="A116" s="41"/>
      <c r="B116" s="42"/>
      <c r="C116" s="43"/>
      <c r="D116" s="229" t="s">
        <v>179</v>
      </c>
      <c r="E116" s="43"/>
      <c r="F116" s="230" t="s">
        <v>5355</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179</v>
      </c>
      <c r="AU116" s="20" t="s">
        <v>84</v>
      </c>
    </row>
    <row r="117" s="2" customFormat="1">
      <c r="A117" s="41"/>
      <c r="B117" s="42"/>
      <c r="C117" s="43"/>
      <c r="D117" s="229" t="s">
        <v>231</v>
      </c>
      <c r="E117" s="43"/>
      <c r="F117" s="268" t="s">
        <v>5346</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231</v>
      </c>
      <c r="AU117" s="20" t="s">
        <v>84</v>
      </c>
    </row>
    <row r="118" s="2" customFormat="1" ht="16.5" customHeight="1">
      <c r="A118" s="41"/>
      <c r="B118" s="42"/>
      <c r="C118" s="216" t="s">
        <v>216</v>
      </c>
      <c r="D118" s="216" t="s">
        <v>172</v>
      </c>
      <c r="E118" s="217" t="s">
        <v>5356</v>
      </c>
      <c r="F118" s="218" t="s">
        <v>5357</v>
      </c>
      <c r="G118" s="219" t="s">
        <v>4317</v>
      </c>
      <c r="H118" s="220">
        <v>1</v>
      </c>
      <c r="I118" s="221"/>
      <c r="J118" s="222">
        <f>ROUND(I118*H118,2)</f>
        <v>0</v>
      </c>
      <c r="K118" s="218" t="s">
        <v>19</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253</v>
      </c>
    </row>
    <row r="119" s="2" customFormat="1">
      <c r="A119" s="41"/>
      <c r="B119" s="42"/>
      <c r="C119" s="43"/>
      <c r="D119" s="229" t="s">
        <v>179</v>
      </c>
      <c r="E119" s="43"/>
      <c r="F119" s="230" t="s">
        <v>5357</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84</v>
      </c>
    </row>
    <row r="120" s="2" customFormat="1">
      <c r="A120" s="41"/>
      <c r="B120" s="42"/>
      <c r="C120" s="43"/>
      <c r="D120" s="229" t="s">
        <v>231</v>
      </c>
      <c r="E120" s="43"/>
      <c r="F120" s="268" t="s">
        <v>5346</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231</v>
      </c>
      <c r="AU120" s="20" t="s">
        <v>84</v>
      </c>
    </row>
    <row r="121" s="2" customFormat="1" ht="16.5" customHeight="1">
      <c r="A121" s="41"/>
      <c r="B121" s="42"/>
      <c r="C121" s="216" t="s">
        <v>227</v>
      </c>
      <c r="D121" s="216" t="s">
        <v>172</v>
      </c>
      <c r="E121" s="217" t="s">
        <v>5358</v>
      </c>
      <c r="F121" s="218" t="s">
        <v>5359</v>
      </c>
      <c r="G121" s="219" t="s">
        <v>4317</v>
      </c>
      <c r="H121" s="220">
        <v>1</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8</v>
      </c>
    </row>
    <row r="122" s="2" customFormat="1">
      <c r="A122" s="41"/>
      <c r="B122" s="42"/>
      <c r="C122" s="43"/>
      <c r="D122" s="229" t="s">
        <v>179</v>
      </c>
      <c r="E122" s="43"/>
      <c r="F122" s="230" t="s">
        <v>5359</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179</v>
      </c>
      <c r="AU122" s="20" t="s">
        <v>84</v>
      </c>
    </row>
    <row r="123" s="2" customFormat="1">
      <c r="A123" s="41"/>
      <c r="B123" s="42"/>
      <c r="C123" s="43"/>
      <c r="D123" s="229" t="s">
        <v>231</v>
      </c>
      <c r="E123" s="43"/>
      <c r="F123" s="268" t="s">
        <v>5346</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231</v>
      </c>
      <c r="AU123" s="20" t="s">
        <v>84</v>
      </c>
    </row>
    <row r="124" s="2" customFormat="1" ht="16.5" customHeight="1">
      <c r="A124" s="41"/>
      <c r="B124" s="42"/>
      <c r="C124" s="216" t="s">
        <v>234</v>
      </c>
      <c r="D124" s="216" t="s">
        <v>172</v>
      </c>
      <c r="E124" s="217" t="s">
        <v>5360</v>
      </c>
      <c r="F124" s="218" t="s">
        <v>5361</v>
      </c>
      <c r="G124" s="219" t="s">
        <v>4317</v>
      </c>
      <c r="H124" s="220">
        <v>1</v>
      </c>
      <c r="I124" s="221"/>
      <c r="J124" s="222">
        <f>ROUND(I124*H124,2)</f>
        <v>0</v>
      </c>
      <c r="K124" s="218" t="s">
        <v>19</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177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276</v>
      </c>
    </row>
    <row r="125" s="2" customFormat="1">
      <c r="A125" s="41"/>
      <c r="B125" s="42"/>
      <c r="C125" s="43"/>
      <c r="D125" s="229" t="s">
        <v>179</v>
      </c>
      <c r="E125" s="43"/>
      <c r="F125" s="230" t="s">
        <v>5361</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2" customFormat="1">
      <c r="A126" s="41"/>
      <c r="B126" s="42"/>
      <c r="C126" s="43"/>
      <c r="D126" s="229" t="s">
        <v>231</v>
      </c>
      <c r="E126" s="43"/>
      <c r="F126" s="268" t="s">
        <v>5346</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231</v>
      </c>
      <c r="AU126" s="20" t="s">
        <v>84</v>
      </c>
    </row>
    <row r="127" s="2" customFormat="1" ht="16.5" customHeight="1">
      <c r="A127" s="41"/>
      <c r="B127" s="42"/>
      <c r="C127" s="216" t="s">
        <v>244</v>
      </c>
      <c r="D127" s="216" t="s">
        <v>172</v>
      </c>
      <c r="E127" s="217" t="s">
        <v>5362</v>
      </c>
      <c r="F127" s="218" t="s">
        <v>5363</v>
      </c>
      <c r="G127" s="219" t="s">
        <v>4317</v>
      </c>
      <c r="H127" s="220">
        <v>1</v>
      </c>
      <c r="I127" s="221"/>
      <c r="J127" s="222">
        <f>ROUND(I127*H127,2)</f>
        <v>0</v>
      </c>
      <c r="K127" s="218" t="s">
        <v>19</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84</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287</v>
      </c>
    </row>
    <row r="128" s="2" customFormat="1">
      <c r="A128" s="41"/>
      <c r="B128" s="42"/>
      <c r="C128" s="43"/>
      <c r="D128" s="229" t="s">
        <v>179</v>
      </c>
      <c r="E128" s="43"/>
      <c r="F128" s="230" t="s">
        <v>5363</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179</v>
      </c>
      <c r="AU128" s="20" t="s">
        <v>84</v>
      </c>
    </row>
    <row r="129" s="2" customFormat="1">
      <c r="A129" s="41"/>
      <c r="B129" s="42"/>
      <c r="C129" s="43"/>
      <c r="D129" s="229" t="s">
        <v>231</v>
      </c>
      <c r="E129" s="43"/>
      <c r="F129" s="268" t="s">
        <v>5346</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231</v>
      </c>
      <c r="AU129" s="20" t="s">
        <v>84</v>
      </c>
    </row>
    <row r="130" s="2" customFormat="1" ht="16.5" customHeight="1">
      <c r="A130" s="41"/>
      <c r="B130" s="42"/>
      <c r="C130" s="216" t="s">
        <v>253</v>
      </c>
      <c r="D130" s="216" t="s">
        <v>172</v>
      </c>
      <c r="E130" s="217" t="s">
        <v>5364</v>
      </c>
      <c r="F130" s="218" t="s">
        <v>5365</v>
      </c>
      <c r="G130" s="219" t="s">
        <v>4317</v>
      </c>
      <c r="H130" s="220">
        <v>1</v>
      </c>
      <c r="I130" s="221"/>
      <c r="J130" s="222">
        <f>ROUND(I130*H130,2)</f>
        <v>0</v>
      </c>
      <c r="K130" s="218" t="s">
        <v>19</v>
      </c>
      <c r="L130" s="47"/>
      <c r="M130" s="223" t="s">
        <v>19</v>
      </c>
      <c r="N130" s="224"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177</v>
      </c>
      <c r="AT130" s="227" t="s">
        <v>172</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295</v>
      </c>
    </row>
    <row r="131" s="2" customFormat="1">
      <c r="A131" s="41"/>
      <c r="B131" s="42"/>
      <c r="C131" s="43"/>
      <c r="D131" s="229" t="s">
        <v>179</v>
      </c>
      <c r="E131" s="43"/>
      <c r="F131" s="230" t="s">
        <v>5365</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179</v>
      </c>
      <c r="AU131" s="20" t="s">
        <v>84</v>
      </c>
    </row>
    <row r="132" s="2" customFormat="1">
      <c r="A132" s="41"/>
      <c r="B132" s="42"/>
      <c r="C132" s="43"/>
      <c r="D132" s="229" t="s">
        <v>231</v>
      </c>
      <c r="E132" s="43"/>
      <c r="F132" s="268" t="s">
        <v>5346</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231</v>
      </c>
      <c r="AU132" s="20" t="s">
        <v>84</v>
      </c>
    </row>
    <row r="133" s="2" customFormat="1" ht="16.5" customHeight="1">
      <c r="A133" s="41"/>
      <c r="B133" s="42"/>
      <c r="C133" s="216" t="s">
        <v>263</v>
      </c>
      <c r="D133" s="216" t="s">
        <v>172</v>
      </c>
      <c r="E133" s="217" t="s">
        <v>5366</v>
      </c>
      <c r="F133" s="218" t="s">
        <v>5367</v>
      </c>
      <c r="G133" s="219" t="s">
        <v>4317</v>
      </c>
      <c r="H133" s="220">
        <v>1</v>
      </c>
      <c r="I133" s="221"/>
      <c r="J133" s="222">
        <f>ROUND(I133*H133,2)</f>
        <v>0</v>
      </c>
      <c r="K133" s="218" t="s">
        <v>19</v>
      </c>
      <c r="L133" s="47"/>
      <c r="M133" s="223" t="s">
        <v>19</v>
      </c>
      <c r="N133" s="22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177</v>
      </c>
      <c r="AT133" s="227" t="s">
        <v>172</v>
      </c>
      <c r="AU133" s="227" t="s">
        <v>84</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303</v>
      </c>
    </row>
    <row r="134" s="2" customFormat="1">
      <c r="A134" s="41"/>
      <c r="B134" s="42"/>
      <c r="C134" s="43"/>
      <c r="D134" s="229" t="s">
        <v>179</v>
      </c>
      <c r="E134" s="43"/>
      <c r="F134" s="230" t="s">
        <v>5367</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179</v>
      </c>
      <c r="AU134" s="20" t="s">
        <v>84</v>
      </c>
    </row>
    <row r="135" s="2" customFormat="1">
      <c r="A135" s="41"/>
      <c r="B135" s="42"/>
      <c r="C135" s="43"/>
      <c r="D135" s="229" t="s">
        <v>231</v>
      </c>
      <c r="E135" s="43"/>
      <c r="F135" s="268" t="s">
        <v>5346</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231</v>
      </c>
      <c r="AU135" s="20" t="s">
        <v>84</v>
      </c>
    </row>
    <row r="136" s="2" customFormat="1" ht="16.5" customHeight="1">
      <c r="A136" s="41"/>
      <c r="B136" s="42"/>
      <c r="C136" s="216" t="s">
        <v>8</v>
      </c>
      <c r="D136" s="216" t="s">
        <v>172</v>
      </c>
      <c r="E136" s="217" t="s">
        <v>5368</v>
      </c>
      <c r="F136" s="218" t="s">
        <v>5369</v>
      </c>
      <c r="G136" s="219" t="s">
        <v>4317</v>
      </c>
      <c r="H136" s="220">
        <v>2</v>
      </c>
      <c r="I136" s="221"/>
      <c r="J136" s="222">
        <f>ROUND(I136*H136,2)</f>
        <v>0</v>
      </c>
      <c r="K136" s="218" t="s">
        <v>19</v>
      </c>
      <c r="L136" s="47"/>
      <c r="M136" s="223" t="s">
        <v>19</v>
      </c>
      <c r="N136" s="224" t="s">
        <v>46</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315</v>
      </c>
    </row>
    <row r="137" s="2" customFormat="1">
      <c r="A137" s="41"/>
      <c r="B137" s="42"/>
      <c r="C137" s="43"/>
      <c r="D137" s="229" t="s">
        <v>179</v>
      </c>
      <c r="E137" s="43"/>
      <c r="F137" s="230" t="s">
        <v>5369</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2" customFormat="1">
      <c r="A138" s="41"/>
      <c r="B138" s="42"/>
      <c r="C138" s="43"/>
      <c r="D138" s="229" t="s">
        <v>231</v>
      </c>
      <c r="E138" s="43"/>
      <c r="F138" s="268" t="s">
        <v>5346</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231</v>
      </c>
      <c r="AU138" s="20" t="s">
        <v>84</v>
      </c>
    </row>
    <row r="139" s="2" customFormat="1" ht="16.5" customHeight="1">
      <c r="A139" s="41"/>
      <c r="B139" s="42"/>
      <c r="C139" s="216" t="s">
        <v>271</v>
      </c>
      <c r="D139" s="216" t="s">
        <v>172</v>
      </c>
      <c r="E139" s="217" t="s">
        <v>5370</v>
      </c>
      <c r="F139" s="218" t="s">
        <v>5371</v>
      </c>
      <c r="G139" s="219" t="s">
        <v>4317</v>
      </c>
      <c r="H139" s="220">
        <v>1</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331</v>
      </c>
    </row>
    <row r="140" s="2" customFormat="1">
      <c r="A140" s="41"/>
      <c r="B140" s="42"/>
      <c r="C140" s="43"/>
      <c r="D140" s="229" t="s">
        <v>179</v>
      </c>
      <c r="E140" s="43"/>
      <c r="F140" s="230" t="s">
        <v>5371</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2" customFormat="1">
      <c r="A141" s="41"/>
      <c r="B141" s="42"/>
      <c r="C141" s="43"/>
      <c r="D141" s="229" t="s">
        <v>231</v>
      </c>
      <c r="E141" s="43"/>
      <c r="F141" s="268" t="s">
        <v>5346</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231</v>
      </c>
      <c r="AU141" s="20" t="s">
        <v>84</v>
      </c>
    </row>
    <row r="142" s="12" customFormat="1" ht="22.8" customHeight="1">
      <c r="A142" s="12"/>
      <c r="B142" s="200"/>
      <c r="C142" s="201"/>
      <c r="D142" s="202" t="s">
        <v>74</v>
      </c>
      <c r="E142" s="214" t="s">
        <v>4942</v>
      </c>
      <c r="F142" s="214" t="s">
        <v>5372</v>
      </c>
      <c r="G142" s="201"/>
      <c r="H142" s="201"/>
      <c r="I142" s="204"/>
      <c r="J142" s="215">
        <f>BK142</f>
        <v>0</v>
      </c>
      <c r="K142" s="201"/>
      <c r="L142" s="206"/>
      <c r="M142" s="207"/>
      <c r="N142" s="208"/>
      <c r="O142" s="208"/>
      <c r="P142" s="209">
        <f>SUM(P143:P154)</f>
        <v>0</v>
      </c>
      <c r="Q142" s="208"/>
      <c r="R142" s="209">
        <f>SUM(R143:R154)</f>
        <v>0</v>
      </c>
      <c r="S142" s="208"/>
      <c r="T142" s="210">
        <f>SUM(T143:T154)</f>
        <v>0</v>
      </c>
      <c r="U142" s="12"/>
      <c r="V142" s="12"/>
      <c r="W142" s="12"/>
      <c r="X142" s="12"/>
      <c r="Y142" s="12"/>
      <c r="Z142" s="12"/>
      <c r="AA142" s="12"/>
      <c r="AB142" s="12"/>
      <c r="AC142" s="12"/>
      <c r="AD142" s="12"/>
      <c r="AE142" s="12"/>
      <c r="AR142" s="211" t="s">
        <v>82</v>
      </c>
      <c r="AT142" s="212" t="s">
        <v>74</v>
      </c>
      <c r="AU142" s="212" t="s">
        <v>82</v>
      </c>
      <c r="AY142" s="211" t="s">
        <v>170</v>
      </c>
      <c r="BK142" s="213">
        <f>SUM(BK143:BK154)</f>
        <v>0</v>
      </c>
    </row>
    <row r="143" s="2" customFormat="1" ht="16.5" customHeight="1">
      <c r="A143" s="41"/>
      <c r="B143" s="42"/>
      <c r="C143" s="216" t="s">
        <v>276</v>
      </c>
      <c r="D143" s="216" t="s">
        <v>172</v>
      </c>
      <c r="E143" s="217" t="s">
        <v>5373</v>
      </c>
      <c r="F143" s="218" t="s">
        <v>5374</v>
      </c>
      <c r="G143" s="219" t="s">
        <v>4317</v>
      </c>
      <c r="H143" s="220">
        <v>1</v>
      </c>
      <c r="I143" s="221"/>
      <c r="J143" s="222">
        <f>ROUND(I143*H143,2)</f>
        <v>0</v>
      </c>
      <c r="K143" s="218" t="s">
        <v>19</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344</v>
      </c>
    </row>
    <row r="144" s="2" customFormat="1">
      <c r="A144" s="41"/>
      <c r="B144" s="42"/>
      <c r="C144" s="43"/>
      <c r="D144" s="229" t="s">
        <v>179</v>
      </c>
      <c r="E144" s="43"/>
      <c r="F144" s="230" t="s">
        <v>5374</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2" customFormat="1">
      <c r="A145" s="41"/>
      <c r="B145" s="42"/>
      <c r="C145" s="43"/>
      <c r="D145" s="229" t="s">
        <v>231</v>
      </c>
      <c r="E145" s="43"/>
      <c r="F145" s="268" t="s">
        <v>5346</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231</v>
      </c>
      <c r="AU145" s="20" t="s">
        <v>84</v>
      </c>
    </row>
    <row r="146" s="2" customFormat="1" ht="16.5" customHeight="1">
      <c r="A146" s="41"/>
      <c r="B146" s="42"/>
      <c r="C146" s="216" t="s">
        <v>283</v>
      </c>
      <c r="D146" s="216" t="s">
        <v>172</v>
      </c>
      <c r="E146" s="217" t="s">
        <v>5375</v>
      </c>
      <c r="F146" s="218" t="s">
        <v>5376</v>
      </c>
      <c r="G146" s="219" t="s">
        <v>4317</v>
      </c>
      <c r="H146" s="220">
        <v>4</v>
      </c>
      <c r="I146" s="221"/>
      <c r="J146" s="222">
        <f>ROUND(I146*H146,2)</f>
        <v>0</v>
      </c>
      <c r="K146" s="218" t="s">
        <v>19</v>
      </c>
      <c r="L146" s="47"/>
      <c r="M146" s="223" t="s">
        <v>19</v>
      </c>
      <c r="N146" s="224"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177</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356</v>
      </c>
    </row>
    <row r="147" s="2" customFormat="1">
      <c r="A147" s="41"/>
      <c r="B147" s="42"/>
      <c r="C147" s="43"/>
      <c r="D147" s="229" t="s">
        <v>179</v>
      </c>
      <c r="E147" s="43"/>
      <c r="F147" s="230" t="s">
        <v>5376</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29" t="s">
        <v>231</v>
      </c>
      <c r="E148" s="43"/>
      <c r="F148" s="268" t="s">
        <v>5346</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231</v>
      </c>
      <c r="AU148" s="20" t="s">
        <v>84</v>
      </c>
    </row>
    <row r="149" s="2" customFormat="1" ht="16.5" customHeight="1">
      <c r="A149" s="41"/>
      <c r="B149" s="42"/>
      <c r="C149" s="216" t="s">
        <v>287</v>
      </c>
      <c r="D149" s="216" t="s">
        <v>172</v>
      </c>
      <c r="E149" s="217" t="s">
        <v>5377</v>
      </c>
      <c r="F149" s="218" t="s">
        <v>5378</v>
      </c>
      <c r="G149" s="219" t="s">
        <v>4317</v>
      </c>
      <c r="H149" s="220">
        <v>2</v>
      </c>
      <c r="I149" s="221"/>
      <c r="J149" s="222">
        <f>ROUND(I149*H149,2)</f>
        <v>0</v>
      </c>
      <c r="K149" s="218" t="s">
        <v>19</v>
      </c>
      <c r="L149" s="47"/>
      <c r="M149" s="223" t="s">
        <v>19</v>
      </c>
      <c r="N149" s="224" t="s">
        <v>46</v>
      </c>
      <c r="O149" s="87"/>
      <c r="P149" s="225">
        <f>O149*H149</f>
        <v>0</v>
      </c>
      <c r="Q149" s="225">
        <v>0</v>
      </c>
      <c r="R149" s="225">
        <f>Q149*H149</f>
        <v>0</v>
      </c>
      <c r="S149" s="225">
        <v>0</v>
      </c>
      <c r="T149" s="226">
        <f>S149*H149</f>
        <v>0</v>
      </c>
      <c r="U149" s="41"/>
      <c r="V149" s="41"/>
      <c r="W149" s="41"/>
      <c r="X149" s="41"/>
      <c r="Y149" s="41"/>
      <c r="Z149" s="41"/>
      <c r="AA149" s="41"/>
      <c r="AB149" s="41"/>
      <c r="AC149" s="41"/>
      <c r="AD149" s="41"/>
      <c r="AE149" s="41"/>
      <c r="AR149" s="227" t="s">
        <v>177</v>
      </c>
      <c r="AT149" s="227" t="s">
        <v>172</v>
      </c>
      <c r="AU149" s="227" t="s">
        <v>84</v>
      </c>
      <c r="AY149" s="20" t="s">
        <v>170</v>
      </c>
      <c r="BE149" s="228">
        <f>IF(N149="základní",J149,0)</f>
        <v>0</v>
      </c>
      <c r="BF149" s="228">
        <f>IF(N149="snížená",J149,0)</f>
        <v>0</v>
      </c>
      <c r="BG149" s="228">
        <f>IF(N149="zákl. přenesená",J149,0)</f>
        <v>0</v>
      </c>
      <c r="BH149" s="228">
        <f>IF(N149="sníž. přenesená",J149,0)</f>
        <v>0</v>
      </c>
      <c r="BI149" s="228">
        <f>IF(N149="nulová",J149,0)</f>
        <v>0</v>
      </c>
      <c r="BJ149" s="20" t="s">
        <v>82</v>
      </c>
      <c r="BK149" s="228">
        <f>ROUND(I149*H149,2)</f>
        <v>0</v>
      </c>
      <c r="BL149" s="20" t="s">
        <v>177</v>
      </c>
      <c r="BM149" s="227" t="s">
        <v>370</v>
      </c>
    </row>
    <row r="150" s="2" customFormat="1">
      <c r="A150" s="41"/>
      <c r="B150" s="42"/>
      <c r="C150" s="43"/>
      <c r="D150" s="229" t="s">
        <v>179</v>
      </c>
      <c r="E150" s="43"/>
      <c r="F150" s="230" t="s">
        <v>5378</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179</v>
      </c>
      <c r="AU150" s="20" t="s">
        <v>84</v>
      </c>
    </row>
    <row r="151" s="2" customFormat="1">
      <c r="A151" s="41"/>
      <c r="B151" s="42"/>
      <c r="C151" s="43"/>
      <c r="D151" s="229" t="s">
        <v>231</v>
      </c>
      <c r="E151" s="43"/>
      <c r="F151" s="268" t="s">
        <v>5346</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231</v>
      </c>
      <c r="AU151" s="20" t="s">
        <v>84</v>
      </c>
    </row>
    <row r="152" s="2" customFormat="1" ht="16.5" customHeight="1">
      <c r="A152" s="41"/>
      <c r="B152" s="42"/>
      <c r="C152" s="216" t="s">
        <v>291</v>
      </c>
      <c r="D152" s="216" t="s">
        <v>172</v>
      </c>
      <c r="E152" s="217" t="s">
        <v>5379</v>
      </c>
      <c r="F152" s="218" t="s">
        <v>5380</v>
      </c>
      <c r="G152" s="219" t="s">
        <v>4317</v>
      </c>
      <c r="H152" s="220">
        <v>1</v>
      </c>
      <c r="I152" s="221"/>
      <c r="J152" s="222">
        <f>ROUND(I152*H152,2)</f>
        <v>0</v>
      </c>
      <c r="K152" s="218" t="s">
        <v>19</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629</v>
      </c>
    </row>
    <row r="153" s="2" customFormat="1">
      <c r="A153" s="41"/>
      <c r="B153" s="42"/>
      <c r="C153" s="43"/>
      <c r="D153" s="229" t="s">
        <v>179</v>
      </c>
      <c r="E153" s="43"/>
      <c r="F153" s="230" t="s">
        <v>5380</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179</v>
      </c>
      <c r="AU153" s="20" t="s">
        <v>84</v>
      </c>
    </row>
    <row r="154" s="2" customFormat="1">
      <c r="A154" s="41"/>
      <c r="B154" s="42"/>
      <c r="C154" s="43"/>
      <c r="D154" s="229" t="s">
        <v>231</v>
      </c>
      <c r="E154" s="43"/>
      <c r="F154" s="268" t="s">
        <v>5346</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231</v>
      </c>
      <c r="AU154" s="20" t="s">
        <v>84</v>
      </c>
    </row>
    <row r="155" s="12" customFormat="1" ht="22.8" customHeight="1">
      <c r="A155" s="12"/>
      <c r="B155" s="200"/>
      <c r="C155" s="201"/>
      <c r="D155" s="202" t="s">
        <v>74</v>
      </c>
      <c r="E155" s="214" t="s">
        <v>5035</v>
      </c>
      <c r="F155" s="214" t="s">
        <v>5381</v>
      </c>
      <c r="G155" s="201"/>
      <c r="H155" s="201"/>
      <c r="I155" s="204"/>
      <c r="J155" s="215">
        <f>BK155</f>
        <v>0</v>
      </c>
      <c r="K155" s="201"/>
      <c r="L155" s="206"/>
      <c r="M155" s="207"/>
      <c r="N155" s="208"/>
      <c r="O155" s="208"/>
      <c r="P155" s="209">
        <f>SUM(P156:P167)</f>
        <v>0</v>
      </c>
      <c r="Q155" s="208"/>
      <c r="R155" s="209">
        <f>SUM(R156:R167)</f>
        <v>0</v>
      </c>
      <c r="S155" s="208"/>
      <c r="T155" s="210">
        <f>SUM(T156:T167)</f>
        <v>0</v>
      </c>
      <c r="U155" s="12"/>
      <c r="V155" s="12"/>
      <c r="W155" s="12"/>
      <c r="X155" s="12"/>
      <c r="Y155" s="12"/>
      <c r="Z155" s="12"/>
      <c r="AA155" s="12"/>
      <c r="AB155" s="12"/>
      <c r="AC155" s="12"/>
      <c r="AD155" s="12"/>
      <c r="AE155" s="12"/>
      <c r="AR155" s="211" t="s">
        <v>82</v>
      </c>
      <c r="AT155" s="212" t="s">
        <v>74</v>
      </c>
      <c r="AU155" s="212" t="s">
        <v>82</v>
      </c>
      <c r="AY155" s="211" t="s">
        <v>170</v>
      </c>
      <c r="BK155" s="213">
        <f>SUM(BK156:BK167)</f>
        <v>0</v>
      </c>
    </row>
    <row r="156" s="2" customFormat="1" ht="16.5" customHeight="1">
      <c r="A156" s="41"/>
      <c r="B156" s="42"/>
      <c r="C156" s="216" t="s">
        <v>295</v>
      </c>
      <c r="D156" s="216" t="s">
        <v>172</v>
      </c>
      <c r="E156" s="217" t="s">
        <v>5373</v>
      </c>
      <c r="F156" s="218" t="s">
        <v>5374</v>
      </c>
      <c r="G156" s="219" t="s">
        <v>4317</v>
      </c>
      <c r="H156" s="220">
        <v>1</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644</v>
      </c>
    </row>
    <row r="157" s="2" customFormat="1">
      <c r="A157" s="41"/>
      <c r="B157" s="42"/>
      <c r="C157" s="43"/>
      <c r="D157" s="229" t="s">
        <v>179</v>
      </c>
      <c r="E157" s="43"/>
      <c r="F157" s="230" t="s">
        <v>5374</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84</v>
      </c>
    </row>
    <row r="158" s="2" customFormat="1">
      <c r="A158" s="41"/>
      <c r="B158" s="42"/>
      <c r="C158" s="43"/>
      <c r="D158" s="229" t="s">
        <v>231</v>
      </c>
      <c r="E158" s="43"/>
      <c r="F158" s="268" t="s">
        <v>5346</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231</v>
      </c>
      <c r="AU158" s="20" t="s">
        <v>84</v>
      </c>
    </row>
    <row r="159" s="2" customFormat="1" ht="16.5" customHeight="1">
      <c r="A159" s="41"/>
      <c r="B159" s="42"/>
      <c r="C159" s="216" t="s">
        <v>299</v>
      </c>
      <c r="D159" s="216" t="s">
        <v>172</v>
      </c>
      <c r="E159" s="217" t="s">
        <v>5375</v>
      </c>
      <c r="F159" s="218" t="s">
        <v>5376</v>
      </c>
      <c r="G159" s="219" t="s">
        <v>4317</v>
      </c>
      <c r="H159" s="220">
        <v>4</v>
      </c>
      <c r="I159" s="221"/>
      <c r="J159" s="222">
        <f>ROUND(I159*H159,2)</f>
        <v>0</v>
      </c>
      <c r="K159" s="218" t="s">
        <v>19</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177</v>
      </c>
      <c r="AT159" s="227" t="s">
        <v>172</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656</v>
      </c>
    </row>
    <row r="160" s="2" customFormat="1">
      <c r="A160" s="41"/>
      <c r="B160" s="42"/>
      <c r="C160" s="43"/>
      <c r="D160" s="229" t="s">
        <v>179</v>
      </c>
      <c r="E160" s="43"/>
      <c r="F160" s="230" t="s">
        <v>5376</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84</v>
      </c>
    </row>
    <row r="161" s="2" customFormat="1">
      <c r="A161" s="41"/>
      <c r="B161" s="42"/>
      <c r="C161" s="43"/>
      <c r="D161" s="229" t="s">
        <v>231</v>
      </c>
      <c r="E161" s="43"/>
      <c r="F161" s="268" t="s">
        <v>5346</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231</v>
      </c>
      <c r="AU161" s="20" t="s">
        <v>84</v>
      </c>
    </row>
    <row r="162" s="2" customFormat="1" ht="16.5" customHeight="1">
      <c r="A162" s="41"/>
      <c r="B162" s="42"/>
      <c r="C162" s="216" t="s">
        <v>303</v>
      </c>
      <c r="D162" s="216" t="s">
        <v>172</v>
      </c>
      <c r="E162" s="217" t="s">
        <v>5377</v>
      </c>
      <c r="F162" s="218" t="s">
        <v>5378</v>
      </c>
      <c r="G162" s="219" t="s">
        <v>4317</v>
      </c>
      <c r="H162" s="220">
        <v>2</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672</v>
      </c>
    </row>
    <row r="163" s="2" customFormat="1">
      <c r="A163" s="41"/>
      <c r="B163" s="42"/>
      <c r="C163" s="43"/>
      <c r="D163" s="229" t="s">
        <v>179</v>
      </c>
      <c r="E163" s="43"/>
      <c r="F163" s="230" t="s">
        <v>5378</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179</v>
      </c>
      <c r="AU163" s="20" t="s">
        <v>84</v>
      </c>
    </row>
    <row r="164" s="2" customFormat="1">
      <c r="A164" s="41"/>
      <c r="B164" s="42"/>
      <c r="C164" s="43"/>
      <c r="D164" s="229" t="s">
        <v>231</v>
      </c>
      <c r="E164" s="43"/>
      <c r="F164" s="268" t="s">
        <v>5346</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231</v>
      </c>
      <c r="AU164" s="20" t="s">
        <v>84</v>
      </c>
    </row>
    <row r="165" s="2" customFormat="1" ht="16.5" customHeight="1">
      <c r="A165" s="41"/>
      <c r="B165" s="42"/>
      <c r="C165" s="216" t="s">
        <v>7</v>
      </c>
      <c r="D165" s="216" t="s">
        <v>172</v>
      </c>
      <c r="E165" s="217" t="s">
        <v>5379</v>
      </c>
      <c r="F165" s="218" t="s">
        <v>5380</v>
      </c>
      <c r="G165" s="219" t="s">
        <v>4317</v>
      </c>
      <c r="H165" s="220">
        <v>1</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691</v>
      </c>
    </row>
    <row r="166" s="2" customFormat="1">
      <c r="A166" s="41"/>
      <c r="B166" s="42"/>
      <c r="C166" s="43"/>
      <c r="D166" s="229" t="s">
        <v>179</v>
      </c>
      <c r="E166" s="43"/>
      <c r="F166" s="230" t="s">
        <v>5380</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2" customFormat="1">
      <c r="A167" s="41"/>
      <c r="B167" s="42"/>
      <c r="C167" s="43"/>
      <c r="D167" s="229" t="s">
        <v>231</v>
      </c>
      <c r="E167" s="43"/>
      <c r="F167" s="268" t="s">
        <v>5346</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231</v>
      </c>
      <c r="AU167" s="20" t="s">
        <v>84</v>
      </c>
    </row>
    <row r="168" s="12" customFormat="1" ht="22.8" customHeight="1">
      <c r="A168" s="12"/>
      <c r="B168" s="200"/>
      <c r="C168" s="201"/>
      <c r="D168" s="202" t="s">
        <v>74</v>
      </c>
      <c r="E168" s="214" t="s">
        <v>5042</v>
      </c>
      <c r="F168" s="214" t="s">
        <v>5382</v>
      </c>
      <c r="G168" s="201"/>
      <c r="H168" s="201"/>
      <c r="I168" s="204"/>
      <c r="J168" s="215">
        <f>BK168</f>
        <v>0</v>
      </c>
      <c r="K168" s="201"/>
      <c r="L168" s="206"/>
      <c r="M168" s="207"/>
      <c r="N168" s="208"/>
      <c r="O168" s="208"/>
      <c r="P168" s="209">
        <f>SUM(P169:P192)</f>
        <v>0</v>
      </c>
      <c r="Q168" s="208"/>
      <c r="R168" s="209">
        <f>SUM(R169:R192)</f>
        <v>0</v>
      </c>
      <c r="S168" s="208"/>
      <c r="T168" s="210">
        <f>SUM(T169:T192)</f>
        <v>0</v>
      </c>
      <c r="U168" s="12"/>
      <c r="V168" s="12"/>
      <c r="W168" s="12"/>
      <c r="X168" s="12"/>
      <c r="Y168" s="12"/>
      <c r="Z168" s="12"/>
      <c r="AA168" s="12"/>
      <c r="AB168" s="12"/>
      <c r="AC168" s="12"/>
      <c r="AD168" s="12"/>
      <c r="AE168" s="12"/>
      <c r="AR168" s="211" t="s">
        <v>82</v>
      </c>
      <c r="AT168" s="212" t="s">
        <v>74</v>
      </c>
      <c r="AU168" s="212" t="s">
        <v>82</v>
      </c>
      <c r="AY168" s="211" t="s">
        <v>170</v>
      </c>
      <c r="BK168" s="213">
        <f>SUM(BK169:BK192)</f>
        <v>0</v>
      </c>
    </row>
    <row r="169" s="2" customFormat="1" ht="16.5" customHeight="1">
      <c r="A169" s="41"/>
      <c r="B169" s="42"/>
      <c r="C169" s="216" t="s">
        <v>315</v>
      </c>
      <c r="D169" s="216" t="s">
        <v>172</v>
      </c>
      <c r="E169" s="217" t="s">
        <v>5373</v>
      </c>
      <c r="F169" s="218" t="s">
        <v>5374</v>
      </c>
      <c r="G169" s="219" t="s">
        <v>4317</v>
      </c>
      <c r="H169" s="220">
        <v>1</v>
      </c>
      <c r="I169" s="221"/>
      <c r="J169" s="222">
        <f>ROUND(I169*H169,2)</f>
        <v>0</v>
      </c>
      <c r="K169" s="218" t="s">
        <v>19</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704</v>
      </c>
    </row>
    <row r="170" s="2" customFormat="1">
      <c r="A170" s="41"/>
      <c r="B170" s="42"/>
      <c r="C170" s="43"/>
      <c r="D170" s="229" t="s">
        <v>179</v>
      </c>
      <c r="E170" s="43"/>
      <c r="F170" s="230" t="s">
        <v>5374</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2" customFormat="1">
      <c r="A171" s="41"/>
      <c r="B171" s="42"/>
      <c r="C171" s="43"/>
      <c r="D171" s="229" t="s">
        <v>231</v>
      </c>
      <c r="E171" s="43"/>
      <c r="F171" s="268" t="s">
        <v>5346</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231</v>
      </c>
      <c r="AU171" s="20" t="s">
        <v>84</v>
      </c>
    </row>
    <row r="172" s="2" customFormat="1" ht="16.5" customHeight="1">
      <c r="A172" s="41"/>
      <c r="B172" s="42"/>
      <c r="C172" s="216" t="s">
        <v>322</v>
      </c>
      <c r="D172" s="216" t="s">
        <v>172</v>
      </c>
      <c r="E172" s="217" t="s">
        <v>5383</v>
      </c>
      <c r="F172" s="218" t="s">
        <v>5376</v>
      </c>
      <c r="G172" s="219" t="s">
        <v>4317</v>
      </c>
      <c r="H172" s="220">
        <v>4</v>
      </c>
      <c r="I172" s="221"/>
      <c r="J172" s="222">
        <f>ROUND(I172*H172,2)</f>
        <v>0</v>
      </c>
      <c r="K172" s="218" t="s">
        <v>19</v>
      </c>
      <c r="L172" s="47"/>
      <c r="M172" s="223" t="s">
        <v>19</v>
      </c>
      <c r="N172" s="224"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177</v>
      </c>
      <c r="AT172" s="227" t="s">
        <v>172</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726</v>
      </c>
    </row>
    <row r="173" s="2" customFormat="1">
      <c r="A173" s="41"/>
      <c r="B173" s="42"/>
      <c r="C173" s="43"/>
      <c r="D173" s="229" t="s">
        <v>179</v>
      </c>
      <c r="E173" s="43"/>
      <c r="F173" s="230" t="s">
        <v>5376</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179</v>
      </c>
      <c r="AU173" s="20" t="s">
        <v>84</v>
      </c>
    </row>
    <row r="174" s="2" customFormat="1">
      <c r="A174" s="41"/>
      <c r="B174" s="42"/>
      <c r="C174" s="43"/>
      <c r="D174" s="229" t="s">
        <v>231</v>
      </c>
      <c r="E174" s="43"/>
      <c r="F174" s="268" t="s">
        <v>5346</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231</v>
      </c>
      <c r="AU174" s="20" t="s">
        <v>84</v>
      </c>
    </row>
    <row r="175" s="2" customFormat="1" ht="16.5" customHeight="1">
      <c r="A175" s="41"/>
      <c r="B175" s="42"/>
      <c r="C175" s="216" t="s">
        <v>331</v>
      </c>
      <c r="D175" s="216" t="s">
        <v>172</v>
      </c>
      <c r="E175" s="217" t="s">
        <v>5384</v>
      </c>
      <c r="F175" s="218" t="s">
        <v>5385</v>
      </c>
      <c r="G175" s="219" t="s">
        <v>4317</v>
      </c>
      <c r="H175" s="220">
        <v>2</v>
      </c>
      <c r="I175" s="221"/>
      <c r="J175" s="222">
        <f>ROUND(I175*H175,2)</f>
        <v>0</v>
      </c>
      <c r="K175" s="218" t="s">
        <v>19</v>
      </c>
      <c r="L175" s="47"/>
      <c r="M175" s="223" t="s">
        <v>19</v>
      </c>
      <c r="N175" s="224" t="s">
        <v>46</v>
      </c>
      <c r="O175" s="87"/>
      <c r="P175" s="225">
        <f>O175*H175</f>
        <v>0</v>
      </c>
      <c r="Q175" s="225">
        <v>0</v>
      </c>
      <c r="R175" s="225">
        <f>Q175*H175</f>
        <v>0</v>
      </c>
      <c r="S175" s="225">
        <v>0</v>
      </c>
      <c r="T175" s="226">
        <f>S175*H175</f>
        <v>0</v>
      </c>
      <c r="U175" s="41"/>
      <c r="V175" s="41"/>
      <c r="W175" s="41"/>
      <c r="X175" s="41"/>
      <c r="Y175" s="41"/>
      <c r="Z175" s="41"/>
      <c r="AA175" s="41"/>
      <c r="AB175" s="41"/>
      <c r="AC175" s="41"/>
      <c r="AD175" s="41"/>
      <c r="AE175" s="41"/>
      <c r="AR175" s="227" t="s">
        <v>177</v>
      </c>
      <c r="AT175" s="227" t="s">
        <v>172</v>
      </c>
      <c r="AU175" s="227" t="s">
        <v>84</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746</v>
      </c>
    </row>
    <row r="176" s="2" customFormat="1">
      <c r="A176" s="41"/>
      <c r="B176" s="42"/>
      <c r="C176" s="43"/>
      <c r="D176" s="229" t="s">
        <v>179</v>
      </c>
      <c r="E176" s="43"/>
      <c r="F176" s="230" t="s">
        <v>5385</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84</v>
      </c>
    </row>
    <row r="177" s="2" customFormat="1">
      <c r="A177" s="41"/>
      <c r="B177" s="42"/>
      <c r="C177" s="43"/>
      <c r="D177" s="229" t="s">
        <v>231</v>
      </c>
      <c r="E177" s="43"/>
      <c r="F177" s="268" t="s">
        <v>5346</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231</v>
      </c>
      <c r="AU177" s="20" t="s">
        <v>84</v>
      </c>
    </row>
    <row r="178" s="2" customFormat="1" ht="16.5" customHeight="1">
      <c r="A178" s="41"/>
      <c r="B178" s="42"/>
      <c r="C178" s="216" t="s">
        <v>337</v>
      </c>
      <c r="D178" s="216" t="s">
        <v>172</v>
      </c>
      <c r="E178" s="217" t="s">
        <v>5386</v>
      </c>
      <c r="F178" s="218" t="s">
        <v>5387</v>
      </c>
      <c r="G178" s="219" t="s">
        <v>4317</v>
      </c>
      <c r="H178" s="220">
        <v>1</v>
      </c>
      <c r="I178" s="221"/>
      <c r="J178" s="222">
        <f>ROUND(I178*H178,2)</f>
        <v>0</v>
      </c>
      <c r="K178" s="218" t="s">
        <v>19</v>
      </c>
      <c r="L178" s="47"/>
      <c r="M178" s="223" t="s">
        <v>19</v>
      </c>
      <c r="N178" s="22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177</v>
      </c>
      <c r="AT178" s="227" t="s">
        <v>172</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770</v>
      </c>
    </row>
    <row r="179" s="2" customFormat="1">
      <c r="A179" s="41"/>
      <c r="B179" s="42"/>
      <c r="C179" s="43"/>
      <c r="D179" s="229" t="s">
        <v>179</v>
      </c>
      <c r="E179" s="43"/>
      <c r="F179" s="230" t="s">
        <v>5387</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2" customFormat="1">
      <c r="A180" s="41"/>
      <c r="B180" s="42"/>
      <c r="C180" s="43"/>
      <c r="D180" s="229" t="s">
        <v>231</v>
      </c>
      <c r="E180" s="43"/>
      <c r="F180" s="268" t="s">
        <v>5346</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231</v>
      </c>
      <c r="AU180" s="20" t="s">
        <v>84</v>
      </c>
    </row>
    <row r="181" s="2" customFormat="1" ht="16.5" customHeight="1">
      <c r="A181" s="41"/>
      <c r="B181" s="42"/>
      <c r="C181" s="216" t="s">
        <v>344</v>
      </c>
      <c r="D181" s="216" t="s">
        <v>172</v>
      </c>
      <c r="E181" s="217" t="s">
        <v>5388</v>
      </c>
      <c r="F181" s="218" t="s">
        <v>5389</v>
      </c>
      <c r="G181" s="219" t="s">
        <v>4317</v>
      </c>
      <c r="H181" s="220">
        <v>1</v>
      </c>
      <c r="I181" s="221"/>
      <c r="J181" s="222">
        <f>ROUND(I181*H181,2)</f>
        <v>0</v>
      </c>
      <c r="K181" s="218" t="s">
        <v>19</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808</v>
      </c>
    </row>
    <row r="182" s="2" customFormat="1">
      <c r="A182" s="41"/>
      <c r="B182" s="42"/>
      <c r="C182" s="43"/>
      <c r="D182" s="229" t="s">
        <v>179</v>
      </c>
      <c r="E182" s="43"/>
      <c r="F182" s="230" t="s">
        <v>5389</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2" customFormat="1">
      <c r="A183" s="41"/>
      <c r="B183" s="42"/>
      <c r="C183" s="43"/>
      <c r="D183" s="229" t="s">
        <v>231</v>
      </c>
      <c r="E183" s="43"/>
      <c r="F183" s="268" t="s">
        <v>5346</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231</v>
      </c>
      <c r="AU183" s="20" t="s">
        <v>84</v>
      </c>
    </row>
    <row r="184" s="2" customFormat="1" ht="16.5" customHeight="1">
      <c r="A184" s="41"/>
      <c r="B184" s="42"/>
      <c r="C184" s="216" t="s">
        <v>350</v>
      </c>
      <c r="D184" s="216" t="s">
        <v>172</v>
      </c>
      <c r="E184" s="217" t="s">
        <v>5390</v>
      </c>
      <c r="F184" s="218" t="s">
        <v>5391</v>
      </c>
      <c r="G184" s="219" t="s">
        <v>4317</v>
      </c>
      <c r="H184" s="220">
        <v>8</v>
      </c>
      <c r="I184" s="221"/>
      <c r="J184" s="222">
        <f>ROUND(I184*H184,2)</f>
        <v>0</v>
      </c>
      <c r="K184" s="218" t="s">
        <v>19</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834</v>
      </c>
    </row>
    <row r="185" s="2" customFormat="1">
      <c r="A185" s="41"/>
      <c r="B185" s="42"/>
      <c r="C185" s="43"/>
      <c r="D185" s="229" t="s">
        <v>179</v>
      </c>
      <c r="E185" s="43"/>
      <c r="F185" s="230" t="s">
        <v>5391</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84</v>
      </c>
    </row>
    <row r="186" s="2" customFormat="1">
      <c r="A186" s="41"/>
      <c r="B186" s="42"/>
      <c r="C186" s="43"/>
      <c r="D186" s="229" t="s">
        <v>231</v>
      </c>
      <c r="E186" s="43"/>
      <c r="F186" s="268" t="s">
        <v>5346</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231</v>
      </c>
      <c r="AU186" s="20" t="s">
        <v>84</v>
      </c>
    </row>
    <row r="187" s="2" customFormat="1" ht="16.5" customHeight="1">
      <c r="A187" s="41"/>
      <c r="B187" s="42"/>
      <c r="C187" s="216" t="s">
        <v>356</v>
      </c>
      <c r="D187" s="216" t="s">
        <v>172</v>
      </c>
      <c r="E187" s="217" t="s">
        <v>5392</v>
      </c>
      <c r="F187" s="218" t="s">
        <v>5393</v>
      </c>
      <c r="G187" s="219" t="s">
        <v>4317</v>
      </c>
      <c r="H187" s="220">
        <v>2</v>
      </c>
      <c r="I187" s="221"/>
      <c r="J187" s="222">
        <f>ROUND(I187*H187,2)</f>
        <v>0</v>
      </c>
      <c r="K187" s="218" t="s">
        <v>19</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848</v>
      </c>
    </row>
    <row r="188" s="2" customFormat="1">
      <c r="A188" s="41"/>
      <c r="B188" s="42"/>
      <c r="C188" s="43"/>
      <c r="D188" s="229" t="s">
        <v>179</v>
      </c>
      <c r="E188" s="43"/>
      <c r="F188" s="230" t="s">
        <v>5393</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2" customFormat="1">
      <c r="A189" s="41"/>
      <c r="B189" s="42"/>
      <c r="C189" s="43"/>
      <c r="D189" s="229" t="s">
        <v>231</v>
      </c>
      <c r="E189" s="43"/>
      <c r="F189" s="268" t="s">
        <v>5346</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231</v>
      </c>
      <c r="AU189" s="20" t="s">
        <v>84</v>
      </c>
    </row>
    <row r="190" s="2" customFormat="1" ht="16.5" customHeight="1">
      <c r="A190" s="41"/>
      <c r="B190" s="42"/>
      <c r="C190" s="216" t="s">
        <v>363</v>
      </c>
      <c r="D190" s="216" t="s">
        <v>172</v>
      </c>
      <c r="E190" s="217" t="s">
        <v>5377</v>
      </c>
      <c r="F190" s="218" t="s">
        <v>5378</v>
      </c>
      <c r="G190" s="219" t="s">
        <v>4317</v>
      </c>
      <c r="H190" s="220">
        <v>2</v>
      </c>
      <c r="I190" s="221"/>
      <c r="J190" s="222">
        <f>ROUND(I190*H190,2)</f>
        <v>0</v>
      </c>
      <c r="K190" s="218" t="s">
        <v>19</v>
      </c>
      <c r="L190" s="47"/>
      <c r="M190" s="223" t="s">
        <v>19</v>
      </c>
      <c r="N190" s="224" t="s">
        <v>46</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177</v>
      </c>
      <c r="AT190" s="227" t="s">
        <v>172</v>
      </c>
      <c r="AU190" s="227" t="s">
        <v>84</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864</v>
      </c>
    </row>
    <row r="191" s="2" customFormat="1">
      <c r="A191" s="41"/>
      <c r="B191" s="42"/>
      <c r="C191" s="43"/>
      <c r="D191" s="229" t="s">
        <v>179</v>
      </c>
      <c r="E191" s="43"/>
      <c r="F191" s="230" t="s">
        <v>5378</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179</v>
      </c>
      <c r="AU191" s="20" t="s">
        <v>84</v>
      </c>
    </row>
    <row r="192" s="2" customFormat="1">
      <c r="A192" s="41"/>
      <c r="B192" s="42"/>
      <c r="C192" s="43"/>
      <c r="D192" s="229" t="s">
        <v>231</v>
      </c>
      <c r="E192" s="43"/>
      <c r="F192" s="268" t="s">
        <v>5346</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231</v>
      </c>
      <c r="AU192" s="20" t="s">
        <v>84</v>
      </c>
    </row>
    <row r="193" s="12" customFormat="1" ht="22.8" customHeight="1">
      <c r="A193" s="12"/>
      <c r="B193" s="200"/>
      <c r="C193" s="201"/>
      <c r="D193" s="202" t="s">
        <v>74</v>
      </c>
      <c r="E193" s="214" t="s">
        <v>5057</v>
      </c>
      <c r="F193" s="214" t="s">
        <v>5394</v>
      </c>
      <c r="G193" s="201"/>
      <c r="H193" s="201"/>
      <c r="I193" s="204"/>
      <c r="J193" s="215">
        <f>BK193</f>
        <v>0</v>
      </c>
      <c r="K193" s="201"/>
      <c r="L193" s="206"/>
      <c r="M193" s="207"/>
      <c r="N193" s="208"/>
      <c r="O193" s="208"/>
      <c r="P193" s="209">
        <f>SUM(P194:P202)</f>
        <v>0</v>
      </c>
      <c r="Q193" s="208"/>
      <c r="R193" s="209">
        <f>SUM(R194:R202)</f>
        <v>0</v>
      </c>
      <c r="S193" s="208"/>
      <c r="T193" s="210">
        <f>SUM(T194:T202)</f>
        <v>0</v>
      </c>
      <c r="U193" s="12"/>
      <c r="V193" s="12"/>
      <c r="W193" s="12"/>
      <c r="X193" s="12"/>
      <c r="Y193" s="12"/>
      <c r="Z193" s="12"/>
      <c r="AA193" s="12"/>
      <c r="AB193" s="12"/>
      <c r="AC193" s="12"/>
      <c r="AD193" s="12"/>
      <c r="AE193" s="12"/>
      <c r="AR193" s="211" t="s">
        <v>82</v>
      </c>
      <c r="AT193" s="212" t="s">
        <v>74</v>
      </c>
      <c r="AU193" s="212" t="s">
        <v>82</v>
      </c>
      <c r="AY193" s="211" t="s">
        <v>170</v>
      </c>
      <c r="BK193" s="213">
        <f>SUM(BK194:BK202)</f>
        <v>0</v>
      </c>
    </row>
    <row r="194" s="2" customFormat="1" ht="16.5" customHeight="1">
      <c r="A194" s="41"/>
      <c r="B194" s="42"/>
      <c r="C194" s="216" t="s">
        <v>370</v>
      </c>
      <c r="D194" s="216" t="s">
        <v>172</v>
      </c>
      <c r="E194" s="217" t="s">
        <v>5373</v>
      </c>
      <c r="F194" s="218" t="s">
        <v>5374</v>
      </c>
      <c r="G194" s="219" t="s">
        <v>4317</v>
      </c>
      <c r="H194" s="220">
        <v>2</v>
      </c>
      <c r="I194" s="221"/>
      <c r="J194" s="222">
        <f>ROUND(I194*H194,2)</f>
        <v>0</v>
      </c>
      <c r="K194" s="218" t="s">
        <v>19</v>
      </c>
      <c r="L194" s="47"/>
      <c r="M194" s="223" t="s">
        <v>19</v>
      </c>
      <c r="N194" s="224" t="s">
        <v>46</v>
      </c>
      <c r="O194" s="87"/>
      <c r="P194" s="225">
        <f>O194*H194</f>
        <v>0</v>
      </c>
      <c r="Q194" s="225">
        <v>0</v>
      </c>
      <c r="R194" s="225">
        <f>Q194*H194</f>
        <v>0</v>
      </c>
      <c r="S194" s="225">
        <v>0</v>
      </c>
      <c r="T194" s="226">
        <f>S194*H194</f>
        <v>0</v>
      </c>
      <c r="U194" s="41"/>
      <c r="V194" s="41"/>
      <c r="W194" s="41"/>
      <c r="X194" s="41"/>
      <c r="Y194" s="41"/>
      <c r="Z194" s="41"/>
      <c r="AA194" s="41"/>
      <c r="AB194" s="41"/>
      <c r="AC194" s="41"/>
      <c r="AD194" s="41"/>
      <c r="AE194" s="41"/>
      <c r="AR194" s="227" t="s">
        <v>177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878</v>
      </c>
    </row>
    <row r="195" s="2" customFormat="1">
      <c r="A195" s="41"/>
      <c r="B195" s="42"/>
      <c r="C195" s="43"/>
      <c r="D195" s="229" t="s">
        <v>179</v>
      </c>
      <c r="E195" s="43"/>
      <c r="F195" s="230" t="s">
        <v>5374</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179</v>
      </c>
      <c r="AU195" s="20" t="s">
        <v>84</v>
      </c>
    </row>
    <row r="196" s="2" customFormat="1">
      <c r="A196" s="41"/>
      <c r="B196" s="42"/>
      <c r="C196" s="43"/>
      <c r="D196" s="229" t="s">
        <v>231</v>
      </c>
      <c r="E196" s="43"/>
      <c r="F196" s="268" t="s">
        <v>5346</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231</v>
      </c>
      <c r="AU196" s="20" t="s">
        <v>84</v>
      </c>
    </row>
    <row r="197" s="2" customFormat="1" ht="16.5" customHeight="1">
      <c r="A197" s="41"/>
      <c r="B197" s="42"/>
      <c r="C197" s="216" t="s">
        <v>377</v>
      </c>
      <c r="D197" s="216" t="s">
        <v>172</v>
      </c>
      <c r="E197" s="217" t="s">
        <v>5395</v>
      </c>
      <c r="F197" s="218" t="s">
        <v>5396</v>
      </c>
      <c r="G197" s="219" t="s">
        <v>4317</v>
      </c>
      <c r="H197" s="220">
        <v>1</v>
      </c>
      <c r="I197" s="221"/>
      <c r="J197" s="222">
        <f>ROUND(I197*H197,2)</f>
        <v>0</v>
      </c>
      <c r="K197" s="218" t="s">
        <v>19</v>
      </c>
      <c r="L197" s="47"/>
      <c r="M197" s="223" t="s">
        <v>19</v>
      </c>
      <c r="N197" s="224" t="s">
        <v>46</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177</v>
      </c>
      <c r="AT197" s="227" t="s">
        <v>172</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892</v>
      </c>
    </row>
    <row r="198" s="2" customFormat="1">
      <c r="A198" s="41"/>
      <c r="B198" s="42"/>
      <c r="C198" s="43"/>
      <c r="D198" s="229" t="s">
        <v>179</v>
      </c>
      <c r="E198" s="43"/>
      <c r="F198" s="230" t="s">
        <v>5396</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179</v>
      </c>
      <c r="AU198" s="20" t="s">
        <v>84</v>
      </c>
    </row>
    <row r="199" s="2" customFormat="1">
      <c r="A199" s="41"/>
      <c r="B199" s="42"/>
      <c r="C199" s="43"/>
      <c r="D199" s="229" t="s">
        <v>231</v>
      </c>
      <c r="E199" s="43"/>
      <c r="F199" s="268" t="s">
        <v>5346</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231</v>
      </c>
      <c r="AU199" s="20" t="s">
        <v>84</v>
      </c>
    </row>
    <row r="200" s="2" customFormat="1" ht="16.5" customHeight="1">
      <c r="A200" s="41"/>
      <c r="B200" s="42"/>
      <c r="C200" s="216" t="s">
        <v>629</v>
      </c>
      <c r="D200" s="216" t="s">
        <v>172</v>
      </c>
      <c r="E200" s="217" t="s">
        <v>5397</v>
      </c>
      <c r="F200" s="218" t="s">
        <v>5398</v>
      </c>
      <c r="G200" s="219" t="s">
        <v>4317</v>
      </c>
      <c r="H200" s="220">
        <v>1</v>
      </c>
      <c r="I200" s="221"/>
      <c r="J200" s="222">
        <f>ROUND(I200*H200,2)</f>
        <v>0</v>
      </c>
      <c r="K200" s="218" t="s">
        <v>19</v>
      </c>
      <c r="L200" s="47"/>
      <c r="M200" s="223" t="s">
        <v>19</v>
      </c>
      <c r="N200" s="224"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916</v>
      </c>
    </row>
    <row r="201" s="2" customFormat="1">
      <c r="A201" s="41"/>
      <c r="B201" s="42"/>
      <c r="C201" s="43"/>
      <c r="D201" s="229" t="s">
        <v>179</v>
      </c>
      <c r="E201" s="43"/>
      <c r="F201" s="230" t="s">
        <v>5398</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c r="A202" s="41"/>
      <c r="B202" s="42"/>
      <c r="C202" s="43"/>
      <c r="D202" s="229" t="s">
        <v>231</v>
      </c>
      <c r="E202" s="43"/>
      <c r="F202" s="268" t="s">
        <v>5346</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231</v>
      </c>
      <c r="AU202" s="20" t="s">
        <v>84</v>
      </c>
    </row>
    <row r="203" s="12" customFormat="1" ht="22.8" customHeight="1">
      <c r="A203" s="12"/>
      <c r="B203" s="200"/>
      <c r="C203" s="201"/>
      <c r="D203" s="202" t="s">
        <v>74</v>
      </c>
      <c r="E203" s="214" t="s">
        <v>5119</v>
      </c>
      <c r="F203" s="214" t="s">
        <v>5399</v>
      </c>
      <c r="G203" s="201"/>
      <c r="H203" s="201"/>
      <c r="I203" s="204"/>
      <c r="J203" s="215">
        <f>BK203</f>
        <v>0</v>
      </c>
      <c r="K203" s="201"/>
      <c r="L203" s="206"/>
      <c r="M203" s="207"/>
      <c r="N203" s="208"/>
      <c r="O203" s="208"/>
      <c r="P203" s="209">
        <f>SUM(P204:P214)</f>
        <v>0</v>
      </c>
      <c r="Q203" s="208"/>
      <c r="R203" s="209">
        <f>SUM(R204:R214)</f>
        <v>0</v>
      </c>
      <c r="S203" s="208"/>
      <c r="T203" s="210">
        <f>SUM(T204:T214)</f>
        <v>0</v>
      </c>
      <c r="U203" s="12"/>
      <c r="V203" s="12"/>
      <c r="W203" s="12"/>
      <c r="X203" s="12"/>
      <c r="Y203" s="12"/>
      <c r="Z203" s="12"/>
      <c r="AA203" s="12"/>
      <c r="AB203" s="12"/>
      <c r="AC203" s="12"/>
      <c r="AD203" s="12"/>
      <c r="AE203" s="12"/>
      <c r="AR203" s="211" t="s">
        <v>82</v>
      </c>
      <c r="AT203" s="212" t="s">
        <v>74</v>
      </c>
      <c r="AU203" s="212" t="s">
        <v>82</v>
      </c>
      <c r="AY203" s="211" t="s">
        <v>170</v>
      </c>
      <c r="BK203" s="213">
        <f>SUM(BK204:BK214)</f>
        <v>0</v>
      </c>
    </row>
    <row r="204" s="2" customFormat="1" ht="16.5" customHeight="1">
      <c r="A204" s="41"/>
      <c r="B204" s="42"/>
      <c r="C204" s="216" t="s">
        <v>637</v>
      </c>
      <c r="D204" s="216" t="s">
        <v>172</v>
      </c>
      <c r="E204" s="217" t="s">
        <v>5400</v>
      </c>
      <c r="F204" s="218" t="s">
        <v>5401</v>
      </c>
      <c r="G204" s="219" t="s">
        <v>201</v>
      </c>
      <c r="H204" s="220">
        <v>50</v>
      </c>
      <c r="I204" s="221"/>
      <c r="J204" s="222">
        <f>ROUND(I204*H204,2)</f>
        <v>0</v>
      </c>
      <c r="K204" s="218" t="s">
        <v>19</v>
      </c>
      <c r="L204" s="47"/>
      <c r="M204" s="223" t="s">
        <v>19</v>
      </c>
      <c r="N204" s="22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177</v>
      </c>
      <c r="AT204" s="227" t="s">
        <v>172</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177</v>
      </c>
      <c r="BM204" s="227" t="s">
        <v>961</v>
      </c>
    </row>
    <row r="205" s="2" customFormat="1">
      <c r="A205" s="41"/>
      <c r="B205" s="42"/>
      <c r="C205" s="43"/>
      <c r="D205" s="229" t="s">
        <v>179</v>
      </c>
      <c r="E205" s="43"/>
      <c r="F205" s="230" t="s">
        <v>5401</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84</v>
      </c>
    </row>
    <row r="206" s="2" customFormat="1">
      <c r="A206" s="41"/>
      <c r="B206" s="42"/>
      <c r="C206" s="43"/>
      <c r="D206" s="229" t="s">
        <v>231</v>
      </c>
      <c r="E206" s="43"/>
      <c r="F206" s="268" t="s">
        <v>5346</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231</v>
      </c>
      <c r="AU206" s="20" t="s">
        <v>84</v>
      </c>
    </row>
    <row r="207" s="2" customFormat="1" ht="16.5" customHeight="1">
      <c r="A207" s="41"/>
      <c r="B207" s="42"/>
      <c r="C207" s="216" t="s">
        <v>644</v>
      </c>
      <c r="D207" s="216" t="s">
        <v>172</v>
      </c>
      <c r="E207" s="217" t="s">
        <v>5402</v>
      </c>
      <c r="F207" s="218" t="s">
        <v>5403</v>
      </c>
      <c r="G207" s="219" t="s">
        <v>201</v>
      </c>
      <c r="H207" s="220">
        <v>25</v>
      </c>
      <c r="I207" s="221"/>
      <c r="J207" s="222">
        <f>ROUND(I207*H207,2)</f>
        <v>0</v>
      </c>
      <c r="K207" s="218" t="s">
        <v>19</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84</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976</v>
      </c>
    </row>
    <row r="208" s="2" customFormat="1">
      <c r="A208" s="41"/>
      <c r="B208" s="42"/>
      <c r="C208" s="43"/>
      <c r="D208" s="229" t="s">
        <v>179</v>
      </c>
      <c r="E208" s="43"/>
      <c r="F208" s="230" t="s">
        <v>5403</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84</v>
      </c>
    </row>
    <row r="209" s="2" customFormat="1">
      <c r="A209" s="41"/>
      <c r="B209" s="42"/>
      <c r="C209" s="43"/>
      <c r="D209" s="229" t="s">
        <v>231</v>
      </c>
      <c r="E209" s="43"/>
      <c r="F209" s="268" t="s">
        <v>5346</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231</v>
      </c>
      <c r="AU209" s="20" t="s">
        <v>84</v>
      </c>
    </row>
    <row r="210" s="2" customFormat="1" ht="16.5" customHeight="1">
      <c r="A210" s="41"/>
      <c r="B210" s="42"/>
      <c r="C210" s="216" t="s">
        <v>651</v>
      </c>
      <c r="D210" s="216" t="s">
        <v>172</v>
      </c>
      <c r="E210" s="217" t="s">
        <v>5404</v>
      </c>
      <c r="F210" s="218" t="s">
        <v>5405</v>
      </c>
      <c r="G210" s="219" t="s">
        <v>201</v>
      </c>
      <c r="H210" s="220">
        <v>100</v>
      </c>
      <c r="I210" s="221"/>
      <c r="J210" s="222">
        <f>ROUND(I210*H210,2)</f>
        <v>0</v>
      </c>
      <c r="K210" s="218" t="s">
        <v>19</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1004</v>
      </c>
    </row>
    <row r="211" s="2" customFormat="1">
      <c r="A211" s="41"/>
      <c r="B211" s="42"/>
      <c r="C211" s="43"/>
      <c r="D211" s="229" t="s">
        <v>179</v>
      </c>
      <c r="E211" s="43"/>
      <c r="F211" s="230" t="s">
        <v>5405</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c r="A212" s="41"/>
      <c r="B212" s="42"/>
      <c r="C212" s="43"/>
      <c r="D212" s="229" t="s">
        <v>231</v>
      </c>
      <c r="E212" s="43"/>
      <c r="F212" s="268" t="s">
        <v>5346</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231</v>
      </c>
      <c r="AU212" s="20" t="s">
        <v>84</v>
      </c>
    </row>
    <row r="213" s="2" customFormat="1" ht="16.5" customHeight="1">
      <c r="A213" s="41"/>
      <c r="B213" s="42"/>
      <c r="C213" s="216" t="s">
        <v>656</v>
      </c>
      <c r="D213" s="216" t="s">
        <v>172</v>
      </c>
      <c r="E213" s="217" t="s">
        <v>5406</v>
      </c>
      <c r="F213" s="218" t="s">
        <v>5407</v>
      </c>
      <c r="G213" s="219" t="s">
        <v>1823</v>
      </c>
      <c r="H213" s="295"/>
      <c r="I213" s="221"/>
      <c r="J213" s="222">
        <f>ROUND(I213*H213,2)</f>
        <v>0</v>
      </c>
      <c r="K213" s="218" t="s">
        <v>19</v>
      </c>
      <c r="L213" s="47"/>
      <c r="M213" s="223" t="s">
        <v>19</v>
      </c>
      <c r="N213" s="224" t="s">
        <v>46</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177</v>
      </c>
      <c r="AT213" s="227" t="s">
        <v>172</v>
      </c>
      <c r="AU213" s="227" t="s">
        <v>84</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177</v>
      </c>
      <c r="BM213" s="227" t="s">
        <v>1029</v>
      </c>
    </row>
    <row r="214" s="2" customFormat="1">
      <c r="A214" s="41"/>
      <c r="B214" s="42"/>
      <c r="C214" s="43"/>
      <c r="D214" s="229" t="s">
        <v>179</v>
      </c>
      <c r="E214" s="43"/>
      <c r="F214" s="230" t="s">
        <v>5407</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179</v>
      </c>
      <c r="AU214" s="20" t="s">
        <v>84</v>
      </c>
    </row>
    <row r="215" s="12" customFormat="1" ht="22.8" customHeight="1">
      <c r="A215" s="12"/>
      <c r="B215" s="200"/>
      <c r="C215" s="201"/>
      <c r="D215" s="202" t="s">
        <v>74</v>
      </c>
      <c r="E215" s="214" t="s">
        <v>5130</v>
      </c>
      <c r="F215" s="214" t="s">
        <v>5408</v>
      </c>
      <c r="G215" s="201"/>
      <c r="H215" s="201"/>
      <c r="I215" s="204"/>
      <c r="J215" s="215">
        <f>BK215</f>
        <v>0</v>
      </c>
      <c r="K215" s="201"/>
      <c r="L215" s="206"/>
      <c r="M215" s="207"/>
      <c r="N215" s="208"/>
      <c r="O215" s="208"/>
      <c r="P215" s="209">
        <f>SUM(P216:P230)</f>
        <v>0</v>
      </c>
      <c r="Q215" s="208"/>
      <c r="R215" s="209">
        <f>SUM(R216:R230)</f>
        <v>0</v>
      </c>
      <c r="S215" s="208"/>
      <c r="T215" s="210">
        <f>SUM(T216:T230)</f>
        <v>0</v>
      </c>
      <c r="U215" s="12"/>
      <c r="V215" s="12"/>
      <c r="W215" s="12"/>
      <c r="X215" s="12"/>
      <c r="Y215" s="12"/>
      <c r="Z215" s="12"/>
      <c r="AA215" s="12"/>
      <c r="AB215" s="12"/>
      <c r="AC215" s="12"/>
      <c r="AD215" s="12"/>
      <c r="AE215" s="12"/>
      <c r="AR215" s="211" t="s">
        <v>82</v>
      </c>
      <c r="AT215" s="212" t="s">
        <v>74</v>
      </c>
      <c r="AU215" s="212" t="s">
        <v>82</v>
      </c>
      <c r="AY215" s="211" t="s">
        <v>170</v>
      </c>
      <c r="BK215" s="213">
        <f>SUM(BK216:BK230)</f>
        <v>0</v>
      </c>
    </row>
    <row r="216" s="2" customFormat="1" ht="16.5" customHeight="1">
      <c r="A216" s="41"/>
      <c r="B216" s="42"/>
      <c r="C216" s="216" t="s">
        <v>664</v>
      </c>
      <c r="D216" s="216" t="s">
        <v>172</v>
      </c>
      <c r="E216" s="217" t="s">
        <v>5409</v>
      </c>
      <c r="F216" s="218" t="s">
        <v>5410</v>
      </c>
      <c r="G216" s="219" t="s">
        <v>201</v>
      </c>
      <c r="H216" s="220">
        <v>73</v>
      </c>
      <c r="I216" s="221"/>
      <c r="J216" s="222">
        <f>ROUND(I216*H216,2)</f>
        <v>0</v>
      </c>
      <c r="K216" s="218" t="s">
        <v>19</v>
      </c>
      <c r="L216" s="47"/>
      <c r="M216" s="223" t="s">
        <v>19</v>
      </c>
      <c r="N216" s="224"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177</v>
      </c>
      <c r="AT216" s="227" t="s">
        <v>172</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1041</v>
      </c>
    </row>
    <row r="217" s="2" customFormat="1">
      <c r="A217" s="41"/>
      <c r="B217" s="42"/>
      <c r="C217" s="43"/>
      <c r="D217" s="229" t="s">
        <v>179</v>
      </c>
      <c r="E217" s="43"/>
      <c r="F217" s="230" t="s">
        <v>5410</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179</v>
      </c>
      <c r="AU217" s="20" t="s">
        <v>84</v>
      </c>
    </row>
    <row r="218" s="2" customFormat="1">
      <c r="A218" s="41"/>
      <c r="B218" s="42"/>
      <c r="C218" s="43"/>
      <c r="D218" s="229" t="s">
        <v>231</v>
      </c>
      <c r="E218" s="43"/>
      <c r="F218" s="268" t="s">
        <v>5346</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231</v>
      </c>
      <c r="AU218" s="20" t="s">
        <v>84</v>
      </c>
    </row>
    <row r="219" s="2" customFormat="1" ht="16.5" customHeight="1">
      <c r="A219" s="41"/>
      <c r="B219" s="42"/>
      <c r="C219" s="216" t="s">
        <v>672</v>
      </c>
      <c r="D219" s="216" t="s">
        <v>172</v>
      </c>
      <c r="E219" s="217" t="s">
        <v>5411</v>
      </c>
      <c r="F219" s="218" t="s">
        <v>5412</v>
      </c>
      <c r="G219" s="219" t="s">
        <v>201</v>
      </c>
      <c r="H219" s="220">
        <v>80</v>
      </c>
      <c r="I219" s="221"/>
      <c r="J219" s="222">
        <f>ROUND(I219*H219,2)</f>
        <v>0</v>
      </c>
      <c r="K219" s="218" t="s">
        <v>19</v>
      </c>
      <c r="L219" s="47"/>
      <c r="M219" s="223" t="s">
        <v>19</v>
      </c>
      <c r="N219" s="22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177</v>
      </c>
      <c r="AT219" s="227" t="s">
        <v>172</v>
      </c>
      <c r="AU219" s="227" t="s">
        <v>84</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1063</v>
      </c>
    </row>
    <row r="220" s="2" customFormat="1">
      <c r="A220" s="41"/>
      <c r="B220" s="42"/>
      <c r="C220" s="43"/>
      <c r="D220" s="229" t="s">
        <v>179</v>
      </c>
      <c r="E220" s="43"/>
      <c r="F220" s="230" t="s">
        <v>5412</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84</v>
      </c>
    </row>
    <row r="221" s="2" customFormat="1">
      <c r="A221" s="41"/>
      <c r="B221" s="42"/>
      <c r="C221" s="43"/>
      <c r="D221" s="229" t="s">
        <v>231</v>
      </c>
      <c r="E221" s="43"/>
      <c r="F221" s="268" t="s">
        <v>5346</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231</v>
      </c>
      <c r="AU221" s="20" t="s">
        <v>84</v>
      </c>
    </row>
    <row r="222" s="2" customFormat="1" ht="16.5" customHeight="1">
      <c r="A222" s="41"/>
      <c r="B222" s="42"/>
      <c r="C222" s="216" t="s">
        <v>680</v>
      </c>
      <c r="D222" s="216" t="s">
        <v>172</v>
      </c>
      <c r="E222" s="217" t="s">
        <v>5413</v>
      </c>
      <c r="F222" s="218" t="s">
        <v>5414</v>
      </c>
      <c r="G222" s="219" t="s">
        <v>201</v>
      </c>
      <c r="H222" s="220">
        <v>140</v>
      </c>
      <c r="I222" s="221"/>
      <c r="J222" s="222">
        <f>ROUND(I222*H222,2)</f>
        <v>0</v>
      </c>
      <c r="K222" s="218" t="s">
        <v>19</v>
      </c>
      <c r="L222" s="47"/>
      <c r="M222" s="223" t="s">
        <v>19</v>
      </c>
      <c r="N222" s="22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177</v>
      </c>
      <c r="AT222" s="227" t="s">
        <v>172</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1076</v>
      </c>
    </row>
    <row r="223" s="2" customFormat="1">
      <c r="A223" s="41"/>
      <c r="B223" s="42"/>
      <c r="C223" s="43"/>
      <c r="D223" s="229" t="s">
        <v>179</v>
      </c>
      <c r="E223" s="43"/>
      <c r="F223" s="230" t="s">
        <v>5414</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179</v>
      </c>
      <c r="AU223" s="20" t="s">
        <v>84</v>
      </c>
    </row>
    <row r="224" s="2" customFormat="1">
      <c r="A224" s="41"/>
      <c r="B224" s="42"/>
      <c r="C224" s="43"/>
      <c r="D224" s="229" t="s">
        <v>231</v>
      </c>
      <c r="E224" s="43"/>
      <c r="F224" s="268" t="s">
        <v>5346</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231</v>
      </c>
      <c r="AU224" s="20" t="s">
        <v>84</v>
      </c>
    </row>
    <row r="225" s="2" customFormat="1" ht="16.5" customHeight="1">
      <c r="A225" s="41"/>
      <c r="B225" s="42"/>
      <c r="C225" s="216" t="s">
        <v>691</v>
      </c>
      <c r="D225" s="216" t="s">
        <v>172</v>
      </c>
      <c r="E225" s="217" t="s">
        <v>5415</v>
      </c>
      <c r="F225" s="218" t="s">
        <v>5416</v>
      </c>
      <c r="G225" s="219" t="s">
        <v>201</v>
      </c>
      <c r="H225" s="220">
        <v>780</v>
      </c>
      <c r="I225" s="221"/>
      <c r="J225" s="222">
        <f>ROUND(I225*H225,2)</f>
        <v>0</v>
      </c>
      <c r="K225" s="218" t="s">
        <v>19</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1089</v>
      </c>
    </row>
    <row r="226" s="2" customFormat="1">
      <c r="A226" s="41"/>
      <c r="B226" s="42"/>
      <c r="C226" s="43"/>
      <c r="D226" s="229" t="s">
        <v>179</v>
      </c>
      <c r="E226" s="43"/>
      <c r="F226" s="230" t="s">
        <v>5416</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2" customFormat="1">
      <c r="A227" s="41"/>
      <c r="B227" s="42"/>
      <c r="C227" s="43"/>
      <c r="D227" s="229" t="s">
        <v>231</v>
      </c>
      <c r="E227" s="43"/>
      <c r="F227" s="268" t="s">
        <v>5346</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231</v>
      </c>
      <c r="AU227" s="20" t="s">
        <v>84</v>
      </c>
    </row>
    <row r="228" s="2" customFormat="1" ht="16.5" customHeight="1">
      <c r="A228" s="41"/>
      <c r="B228" s="42"/>
      <c r="C228" s="216" t="s">
        <v>698</v>
      </c>
      <c r="D228" s="216" t="s">
        <v>172</v>
      </c>
      <c r="E228" s="217" t="s">
        <v>5417</v>
      </c>
      <c r="F228" s="218" t="s">
        <v>5418</v>
      </c>
      <c r="G228" s="219" t="s">
        <v>201</v>
      </c>
      <c r="H228" s="220">
        <v>1050</v>
      </c>
      <c r="I228" s="221"/>
      <c r="J228" s="222">
        <f>ROUND(I228*H228,2)</f>
        <v>0</v>
      </c>
      <c r="K228" s="218" t="s">
        <v>19</v>
      </c>
      <c r="L228" s="47"/>
      <c r="M228" s="223" t="s">
        <v>19</v>
      </c>
      <c r="N228" s="224" t="s">
        <v>46</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177</v>
      </c>
      <c r="AT228" s="227" t="s">
        <v>172</v>
      </c>
      <c r="AU228" s="227" t="s">
        <v>84</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177</v>
      </c>
      <c r="BM228" s="227" t="s">
        <v>1110</v>
      </c>
    </row>
    <row r="229" s="2" customFormat="1">
      <c r="A229" s="41"/>
      <c r="B229" s="42"/>
      <c r="C229" s="43"/>
      <c r="D229" s="229" t="s">
        <v>179</v>
      </c>
      <c r="E229" s="43"/>
      <c r="F229" s="230" t="s">
        <v>5418</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179</v>
      </c>
      <c r="AU229" s="20" t="s">
        <v>84</v>
      </c>
    </row>
    <row r="230" s="2" customFormat="1">
      <c r="A230" s="41"/>
      <c r="B230" s="42"/>
      <c r="C230" s="43"/>
      <c r="D230" s="229" t="s">
        <v>231</v>
      </c>
      <c r="E230" s="43"/>
      <c r="F230" s="268" t="s">
        <v>5346</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231</v>
      </c>
      <c r="AU230" s="20" t="s">
        <v>84</v>
      </c>
    </row>
    <row r="231" s="12" customFormat="1" ht="22.8" customHeight="1">
      <c r="A231" s="12"/>
      <c r="B231" s="200"/>
      <c r="C231" s="201"/>
      <c r="D231" s="202" t="s">
        <v>74</v>
      </c>
      <c r="E231" s="214" t="s">
        <v>5142</v>
      </c>
      <c r="F231" s="214" t="s">
        <v>5419</v>
      </c>
      <c r="G231" s="201"/>
      <c r="H231" s="201"/>
      <c r="I231" s="204"/>
      <c r="J231" s="215">
        <f>BK231</f>
        <v>0</v>
      </c>
      <c r="K231" s="201"/>
      <c r="L231" s="206"/>
      <c r="M231" s="207"/>
      <c r="N231" s="208"/>
      <c r="O231" s="208"/>
      <c r="P231" s="209">
        <f>SUM(P232:P248)</f>
        <v>0</v>
      </c>
      <c r="Q231" s="208"/>
      <c r="R231" s="209">
        <f>SUM(R232:R248)</f>
        <v>0</v>
      </c>
      <c r="S231" s="208"/>
      <c r="T231" s="210">
        <f>SUM(T232:T248)</f>
        <v>0</v>
      </c>
      <c r="U231" s="12"/>
      <c r="V231" s="12"/>
      <c r="W231" s="12"/>
      <c r="X231" s="12"/>
      <c r="Y231" s="12"/>
      <c r="Z231" s="12"/>
      <c r="AA231" s="12"/>
      <c r="AB231" s="12"/>
      <c r="AC231" s="12"/>
      <c r="AD231" s="12"/>
      <c r="AE231" s="12"/>
      <c r="AR231" s="211" t="s">
        <v>82</v>
      </c>
      <c r="AT231" s="212" t="s">
        <v>74</v>
      </c>
      <c r="AU231" s="212" t="s">
        <v>82</v>
      </c>
      <c r="AY231" s="211" t="s">
        <v>170</v>
      </c>
      <c r="BK231" s="213">
        <f>SUM(BK232:BK248)</f>
        <v>0</v>
      </c>
    </row>
    <row r="232" s="2" customFormat="1" ht="16.5" customHeight="1">
      <c r="A232" s="41"/>
      <c r="B232" s="42"/>
      <c r="C232" s="216" t="s">
        <v>704</v>
      </c>
      <c r="D232" s="216" t="s">
        <v>172</v>
      </c>
      <c r="E232" s="217" t="s">
        <v>5420</v>
      </c>
      <c r="F232" s="218" t="s">
        <v>5421</v>
      </c>
      <c r="G232" s="219" t="s">
        <v>1656</v>
      </c>
      <c r="H232" s="220">
        <v>1</v>
      </c>
      <c r="I232" s="221"/>
      <c r="J232" s="222">
        <f>ROUND(I232*H232,2)</f>
        <v>0</v>
      </c>
      <c r="K232" s="218" t="s">
        <v>19</v>
      </c>
      <c r="L232" s="47"/>
      <c r="M232" s="223" t="s">
        <v>19</v>
      </c>
      <c r="N232" s="224" t="s">
        <v>46</v>
      </c>
      <c r="O232" s="87"/>
      <c r="P232" s="225">
        <f>O232*H232</f>
        <v>0</v>
      </c>
      <c r="Q232" s="225">
        <v>0</v>
      </c>
      <c r="R232" s="225">
        <f>Q232*H232</f>
        <v>0</v>
      </c>
      <c r="S232" s="225">
        <v>0</v>
      </c>
      <c r="T232" s="226">
        <f>S232*H232</f>
        <v>0</v>
      </c>
      <c r="U232" s="41"/>
      <c r="V232" s="41"/>
      <c r="W232" s="41"/>
      <c r="X232" s="41"/>
      <c r="Y232" s="41"/>
      <c r="Z232" s="41"/>
      <c r="AA232" s="41"/>
      <c r="AB232" s="41"/>
      <c r="AC232" s="41"/>
      <c r="AD232" s="41"/>
      <c r="AE232" s="41"/>
      <c r="AR232" s="227" t="s">
        <v>177</v>
      </c>
      <c r="AT232" s="227" t="s">
        <v>172</v>
      </c>
      <c r="AU232" s="227" t="s">
        <v>84</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177</v>
      </c>
      <c r="BM232" s="227" t="s">
        <v>1128</v>
      </c>
    </row>
    <row r="233" s="2" customFormat="1">
      <c r="A233" s="41"/>
      <c r="B233" s="42"/>
      <c r="C233" s="43"/>
      <c r="D233" s="229" t="s">
        <v>179</v>
      </c>
      <c r="E233" s="43"/>
      <c r="F233" s="230" t="s">
        <v>5421</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179</v>
      </c>
      <c r="AU233" s="20" t="s">
        <v>84</v>
      </c>
    </row>
    <row r="234" s="2" customFormat="1">
      <c r="A234" s="41"/>
      <c r="B234" s="42"/>
      <c r="C234" s="43"/>
      <c r="D234" s="229" t="s">
        <v>231</v>
      </c>
      <c r="E234" s="43"/>
      <c r="F234" s="268" t="s">
        <v>5346</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231</v>
      </c>
      <c r="AU234" s="20" t="s">
        <v>84</v>
      </c>
    </row>
    <row r="235" s="2" customFormat="1" ht="16.5" customHeight="1">
      <c r="A235" s="41"/>
      <c r="B235" s="42"/>
      <c r="C235" s="216" t="s">
        <v>712</v>
      </c>
      <c r="D235" s="216" t="s">
        <v>172</v>
      </c>
      <c r="E235" s="217" t="s">
        <v>5422</v>
      </c>
      <c r="F235" s="218" t="s">
        <v>5423</v>
      </c>
      <c r="G235" s="219" t="s">
        <v>5424</v>
      </c>
      <c r="H235" s="220">
        <v>120</v>
      </c>
      <c r="I235" s="221"/>
      <c r="J235" s="222">
        <f>ROUND(I235*H235,2)</f>
        <v>0</v>
      </c>
      <c r="K235" s="218" t="s">
        <v>19</v>
      </c>
      <c r="L235" s="47"/>
      <c r="M235" s="223" t="s">
        <v>19</v>
      </c>
      <c r="N235" s="224" t="s">
        <v>46</v>
      </c>
      <c r="O235" s="87"/>
      <c r="P235" s="225">
        <f>O235*H235</f>
        <v>0</v>
      </c>
      <c r="Q235" s="225">
        <v>0</v>
      </c>
      <c r="R235" s="225">
        <f>Q235*H235</f>
        <v>0</v>
      </c>
      <c r="S235" s="225">
        <v>0</v>
      </c>
      <c r="T235" s="226">
        <f>S235*H235</f>
        <v>0</v>
      </c>
      <c r="U235" s="41"/>
      <c r="V235" s="41"/>
      <c r="W235" s="41"/>
      <c r="X235" s="41"/>
      <c r="Y235" s="41"/>
      <c r="Z235" s="41"/>
      <c r="AA235" s="41"/>
      <c r="AB235" s="41"/>
      <c r="AC235" s="41"/>
      <c r="AD235" s="41"/>
      <c r="AE235" s="41"/>
      <c r="AR235" s="227" t="s">
        <v>177</v>
      </c>
      <c r="AT235" s="227" t="s">
        <v>172</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1143</v>
      </c>
    </row>
    <row r="236" s="2" customFormat="1">
      <c r="A236" s="41"/>
      <c r="B236" s="42"/>
      <c r="C236" s="43"/>
      <c r="D236" s="229" t="s">
        <v>179</v>
      </c>
      <c r="E236" s="43"/>
      <c r="F236" s="230" t="s">
        <v>5423</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84</v>
      </c>
    </row>
    <row r="237" s="2" customFormat="1" ht="16.5" customHeight="1">
      <c r="A237" s="41"/>
      <c r="B237" s="42"/>
      <c r="C237" s="216" t="s">
        <v>726</v>
      </c>
      <c r="D237" s="216" t="s">
        <v>172</v>
      </c>
      <c r="E237" s="217" t="s">
        <v>5425</v>
      </c>
      <c r="F237" s="218" t="s">
        <v>5426</v>
      </c>
      <c r="G237" s="219" t="s">
        <v>5424</v>
      </c>
      <c r="H237" s="220">
        <v>8</v>
      </c>
      <c r="I237" s="221"/>
      <c r="J237" s="222">
        <f>ROUND(I237*H237,2)</f>
        <v>0</v>
      </c>
      <c r="K237" s="218" t="s">
        <v>19</v>
      </c>
      <c r="L237" s="47"/>
      <c r="M237" s="223" t="s">
        <v>19</v>
      </c>
      <c r="N237" s="22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177</v>
      </c>
      <c r="AT237" s="227" t="s">
        <v>172</v>
      </c>
      <c r="AU237" s="227" t="s">
        <v>84</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177</v>
      </c>
      <c r="BM237" s="227" t="s">
        <v>1159</v>
      </c>
    </row>
    <row r="238" s="2" customFormat="1">
      <c r="A238" s="41"/>
      <c r="B238" s="42"/>
      <c r="C238" s="43"/>
      <c r="D238" s="229" t="s">
        <v>179</v>
      </c>
      <c r="E238" s="43"/>
      <c r="F238" s="230" t="s">
        <v>5426</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179</v>
      </c>
      <c r="AU238" s="20" t="s">
        <v>84</v>
      </c>
    </row>
    <row r="239" s="2" customFormat="1" ht="16.5" customHeight="1">
      <c r="A239" s="41"/>
      <c r="B239" s="42"/>
      <c r="C239" s="216" t="s">
        <v>740</v>
      </c>
      <c r="D239" s="216" t="s">
        <v>172</v>
      </c>
      <c r="E239" s="217" t="s">
        <v>5427</v>
      </c>
      <c r="F239" s="218" t="s">
        <v>5428</v>
      </c>
      <c r="G239" s="219" t="s">
        <v>5424</v>
      </c>
      <c r="H239" s="220">
        <v>60</v>
      </c>
      <c r="I239" s="221"/>
      <c r="J239" s="222">
        <f>ROUND(I239*H239,2)</f>
        <v>0</v>
      </c>
      <c r="K239" s="218" t="s">
        <v>19</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1174</v>
      </c>
    </row>
    <row r="240" s="2" customFormat="1">
      <c r="A240" s="41"/>
      <c r="B240" s="42"/>
      <c r="C240" s="43"/>
      <c r="D240" s="229" t="s">
        <v>179</v>
      </c>
      <c r="E240" s="43"/>
      <c r="F240" s="230" t="s">
        <v>5428</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84</v>
      </c>
    </row>
    <row r="241" s="2" customFormat="1" ht="16.5" customHeight="1">
      <c r="A241" s="41"/>
      <c r="B241" s="42"/>
      <c r="C241" s="216" t="s">
        <v>746</v>
      </c>
      <c r="D241" s="216" t="s">
        <v>172</v>
      </c>
      <c r="E241" s="217" t="s">
        <v>5429</v>
      </c>
      <c r="F241" s="218" t="s">
        <v>5430</v>
      </c>
      <c r="G241" s="219" t="s">
        <v>5424</v>
      </c>
      <c r="H241" s="220">
        <v>4</v>
      </c>
      <c r="I241" s="221"/>
      <c r="J241" s="222">
        <f>ROUND(I241*H241,2)</f>
        <v>0</v>
      </c>
      <c r="K241" s="218" t="s">
        <v>19</v>
      </c>
      <c r="L241" s="47"/>
      <c r="M241" s="223" t="s">
        <v>19</v>
      </c>
      <c r="N241" s="224" t="s">
        <v>46</v>
      </c>
      <c r="O241" s="87"/>
      <c r="P241" s="225">
        <f>O241*H241</f>
        <v>0</v>
      </c>
      <c r="Q241" s="225">
        <v>0</v>
      </c>
      <c r="R241" s="225">
        <f>Q241*H241</f>
        <v>0</v>
      </c>
      <c r="S241" s="225">
        <v>0</v>
      </c>
      <c r="T241" s="226">
        <f>S241*H241</f>
        <v>0</v>
      </c>
      <c r="U241" s="41"/>
      <c r="V241" s="41"/>
      <c r="W241" s="41"/>
      <c r="X241" s="41"/>
      <c r="Y241" s="41"/>
      <c r="Z241" s="41"/>
      <c r="AA241" s="41"/>
      <c r="AB241" s="41"/>
      <c r="AC241" s="41"/>
      <c r="AD241" s="41"/>
      <c r="AE241" s="41"/>
      <c r="AR241" s="227" t="s">
        <v>177</v>
      </c>
      <c r="AT241" s="227" t="s">
        <v>172</v>
      </c>
      <c r="AU241" s="227" t="s">
        <v>84</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177</v>
      </c>
      <c r="BM241" s="227" t="s">
        <v>1187</v>
      </c>
    </row>
    <row r="242" s="2" customFormat="1">
      <c r="A242" s="41"/>
      <c r="B242" s="42"/>
      <c r="C242" s="43"/>
      <c r="D242" s="229" t="s">
        <v>179</v>
      </c>
      <c r="E242" s="43"/>
      <c r="F242" s="230" t="s">
        <v>5430</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179</v>
      </c>
      <c r="AU242" s="20" t="s">
        <v>84</v>
      </c>
    </row>
    <row r="243" s="2" customFormat="1" ht="16.5" customHeight="1">
      <c r="A243" s="41"/>
      <c r="B243" s="42"/>
      <c r="C243" s="216" t="s">
        <v>754</v>
      </c>
      <c r="D243" s="216" t="s">
        <v>172</v>
      </c>
      <c r="E243" s="217" t="s">
        <v>5431</v>
      </c>
      <c r="F243" s="218" t="s">
        <v>5330</v>
      </c>
      <c r="G243" s="219" t="s">
        <v>1656</v>
      </c>
      <c r="H243" s="220">
        <v>1</v>
      </c>
      <c r="I243" s="221"/>
      <c r="J243" s="222">
        <f>ROUND(I243*H243,2)</f>
        <v>0</v>
      </c>
      <c r="K243" s="218" t="s">
        <v>19</v>
      </c>
      <c r="L243" s="47"/>
      <c r="M243" s="223" t="s">
        <v>19</v>
      </c>
      <c r="N243" s="224" t="s">
        <v>46</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177</v>
      </c>
      <c r="AT243" s="227" t="s">
        <v>172</v>
      </c>
      <c r="AU243" s="227" t="s">
        <v>84</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177</v>
      </c>
      <c r="BM243" s="227" t="s">
        <v>1206</v>
      </c>
    </row>
    <row r="244" s="2" customFormat="1">
      <c r="A244" s="41"/>
      <c r="B244" s="42"/>
      <c r="C244" s="43"/>
      <c r="D244" s="229" t="s">
        <v>179</v>
      </c>
      <c r="E244" s="43"/>
      <c r="F244" s="230" t="s">
        <v>5330</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84</v>
      </c>
    </row>
    <row r="245" s="2" customFormat="1" ht="16.5" customHeight="1">
      <c r="A245" s="41"/>
      <c r="B245" s="42"/>
      <c r="C245" s="216" t="s">
        <v>770</v>
      </c>
      <c r="D245" s="216" t="s">
        <v>172</v>
      </c>
      <c r="E245" s="217" t="s">
        <v>5432</v>
      </c>
      <c r="F245" s="218" t="s">
        <v>5433</v>
      </c>
      <c r="G245" s="219" t="s">
        <v>1656</v>
      </c>
      <c r="H245" s="220">
        <v>1</v>
      </c>
      <c r="I245" s="221"/>
      <c r="J245" s="222">
        <f>ROUND(I245*H245,2)</f>
        <v>0</v>
      </c>
      <c r="K245" s="218" t="s">
        <v>19</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177</v>
      </c>
      <c r="AT245" s="227" t="s">
        <v>172</v>
      </c>
      <c r="AU245" s="227" t="s">
        <v>84</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177</v>
      </c>
      <c r="BM245" s="227" t="s">
        <v>1218</v>
      </c>
    </row>
    <row r="246" s="2" customFormat="1">
      <c r="A246" s="41"/>
      <c r="B246" s="42"/>
      <c r="C246" s="43"/>
      <c r="D246" s="229" t="s">
        <v>179</v>
      </c>
      <c r="E246" s="43"/>
      <c r="F246" s="230" t="s">
        <v>5433</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179</v>
      </c>
      <c r="AU246" s="20" t="s">
        <v>84</v>
      </c>
    </row>
    <row r="247" s="2" customFormat="1" ht="16.5" customHeight="1">
      <c r="A247" s="41"/>
      <c r="B247" s="42"/>
      <c r="C247" s="216" t="s">
        <v>785</v>
      </c>
      <c r="D247" s="216" t="s">
        <v>172</v>
      </c>
      <c r="E247" s="217" t="s">
        <v>5434</v>
      </c>
      <c r="F247" s="218" t="s">
        <v>5435</v>
      </c>
      <c r="G247" s="219" t="s">
        <v>1656</v>
      </c>
      <c r="H247" s="220">
        <v>1</v>
      </c>
      <c r="I247" s="221"/>
      <c r="J247" s="222">
        <f>ROUND(I247*H247,2)</f>
        <v>0</v>
      </c>
      <c r="K247" s="218" t="s">
        <v>19</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84</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1234</v>
      </c>
    </row>
    <row r="248" s="2" customFormat="1">
      <c r="A248" s="41"/>
      <c r="B248" s="42"/>
      <c r="C248" s="43"/>
      <c r="D248" s="229" t="s">
        <v>179</v>
      </c>
      <c r="E248" s="43"/>
      <c r="F248" s="230" t="s">
        <v>5435</v>
      </c>
      <c r="G248" s="43"/>
      <c r="H248" s="43"/>
      <c r="I248" s="231"/>
      <c r="J248" s="43"/>
      <c r="K248" s="43"/>
      <c r="L248" s="47"/>
      <c r="M248" s="269"/>
      <c r="N248" s="270"/>
      <c r="O248" s="271"/>
      <c r="P248" s="271"/>
      <c r="Q248" s="271"/>
      <c r="R248" s="271"/>
      <c r="S248" s="271"/>
      <c r="T248" s="272"/>
      <c r="U248" s="41"/>
      <c r="V248" s="41"/>
      <c r="W248" s="41"/>
      <c r="X248" s="41"/>
      <c r="Y248" s="41"/>
      <c r="Z248" s="41"/>
      <c r="AA248" s="41"/>
      <c r="AB248" s="41"/>
      <c r="AC248" s="41"/>
      <c r="AD248" s="41"/>
      <c r="AE248" s="41"/>
      <c r="AT248" s="20" t="s">
        <v>179</v>
      </c>
      <c r="AU248" s="20" t="s">
        <v>84</v>
      </c>
    </row>
    <row r="249" s="2" customFormat="1" ht="6.96" customHeight="1">
      <c r="A249" s="41"/>
      <c r="B249" s="62"/>
      <c r="C249" s="63"/>
      <c r="D249" s="63"/>
      <c r="E249" s="63"/>
      <c r="F249" s="63"/>
      <c r="G249" s="63"/>
      <c r="H249" s="63"/>
      <c r="I249" s="63"/>
      <c r="J249" s="63"/>
      <c r="K249" s="63"/>
      <c r="L249" s="47"/>
      <c r="M249" s="41"/>
      <c r="O249" s="41"/>
      <c r="P249" s="41"/>
      <c r="Q249" s="41"/>
      <c r="R249" s="41"/>
      <c r="S249" s="41"/>
      <c r="T249" s="41"/>
      <c r="U249" s="41"/>
      <c r="V249" s="41"/>
      <c r="W249" s="41"/>
      <c r="X249" s="41"/>
      <c r="Y249" s="41"/>
      <c r="Z249" s="41"/>
      <c r="AA249" s="41"/>
      <c r="AB249" s="41"/>
      <c r="AC249" s="41"/>
      <c r="AD249" s="41"/>
      <c r="AE249" s="41"/>
    </row>
  </sheetData>
  <sheetProtection sheet="1" autoFilter="0" formatColumns="0" formatRows="0" objects="1" scenarios="1" spinCount="100000" saltValue="gb5Io9iD1cmpuoifnARA/V7nUQgjIoSrQRk24KZldXvPkoaGHTrZG+9JFavbb/PF1VJKqElW4ck/AvQbexSv1A==" hashValue="u1Tb7buAcWousnY8lWPu334kL+D9yUSPhiSttNFfoaVRhW7I5fY+BO5w+3Qz5PeXmNqBvnazN21m2QpUtFhVFg==" algorithmName="SHA-512" password="CBFB"/>
  <autoFilter ref="C99:K248"/>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NOVÁK</dc:creator>
  <cp:lastModifiedBy>Petr NOVÁK</cp:lastModifiedBy>
  <dcterms:created xsi:type="dcterms:W3CDTF">2025-10-02T13:32:48Z</dcterms:created>
  <dcterms:modified xsi:type="dcterms:W3CDTF">2025-10-02T13:33:25Z</dcterms:modified>
</cp:coreProperties>
</file>